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showInkAnnotation="0" codeName="ThisWorkbook"/>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45B55C15-5EE2-4907-9688-48B31AE0E83B}" xr6:coauthVersionLast="47" xr6:coauthVersionMax="47" xr10:uidLastSave="{00000000-0000-0000-0000-000000000000}"/>
  <bookViews>
    <workbookView xWindow="-108" yWindow="-108" windowWidth="23256" windowHeight="12576" firstSheet="1" activeTab="2"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Employees[[#Headers],[Employee Name]]</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Employees[Employee Name]</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0" r:id="rId9"/>
    <pivotCache cacheId="1" r:id="rId10"/>
  </pivotCaches>
</workbook>
</file>

<file path=xl/calcChain.xml><?xml version="1.0" encoding="utf-8"?>
<calcChain xmlns="http://schemas.openxmlformats.org/spreadsheetml/2006/main">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B58" i="2" l="1"/>
  <c r="K902" i="1" l="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497" i="2"/>
  <c r="B433" i="2"/>
  <c r="A7493" i="1" l="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56" i="2"/>
  <c r="A7577" i="1" l="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726" i="2"/>
  <c r="A7665" i="1" l="1"/>
  <c r="A7666" i="1" s="1"/>
  <c r="A7667" i="1" s="1"/>
  <c r="A7668" i="1" s="1"/>
  <c r="A7669" i="1" s="1"/>
  <c r="A7670" i="1" s="1"/>
  <c r="A7671" i="1" s="1"/>
  <c r="A7672" i="1" s="1"/>
  <c r="A7673" i="1" s="1"/>
  <c r="B494" i="2"/>
  <c r="B67" i="2" l="1"/>
  <c r="B191" i="2" l="1"/>
  <c r="B227" i="2"/>
  <c r="B406" i="2"/>
  <c r="B648" i="2" l="1"/>
  <c r="B622" i="2" l="1"/>
  <c r="B585" i="2"/>
  <c r="B379" i="2"/>
  <c r="B380" i="2"/>
  <c r="B443" i="2" l="1"/>
  <c r="B668" i="2" l="1"/>
  <c r="B504" i="2" l="1"/>
  <c r="B373" i="2" l="1"/>
  <c r="B23" i="2"/>
  <c r="B146" i="2" l="1"/>
  <c r="B610" i="2" l="1"/>
  <c r="B194" i="2"/>
  <c r="B120" i="2"/>
  <c r="B369" i="2"/>
  <c r="B508" i="2"/>
  <c r="B27" i="2" l="1"/>
  <c r="B353" i="2"/>
  <c r="B360" i="2" l="1"/>
  <c r="B466" i="2" l="1"/>
  <c r="B482" i="2"/>
  <c r="B470" i="2" l="1"/>
  <c r="B577" i="2" l="1"/>
  <c r="B605" i="2" l="1"/>
  <c r="B331" i="2"/>
  <c r="B472" i="2"/>
  <c r="B266" i="2"/>
  <c r="B10" i="2" l="1"/>
  <c r="B365" i="2"/>
  <c r="B210" i="2" l="1"/>
  <c r="B653" i="2"/>
  <c r="B467" i="2"/>
  <c r="B684" i="2"/>
  <c r="B21" i="2"/>
  <c r="B270" i="2"/>
  <c r="B464" i="2" l="1"/>
  <c r="B45" i="2"/>
  <c r="B666" i="2"/>
  <c r="B448" i="2" l="1"/>
  <c r="B724" i="2" l="1"/>
  <c r="B277" i="2"/>
  <c r="B442" i="2"/>
  <c r="B440" i="2" l="1"/>
  <c r="B449" i="2"/>
  <c r="B527" i="2"/>
  <c r="B126" i="2" l="1"/>
  <c r="B125" i="2"/>
  <c r="B486" i="2" l="1"/>
  <c r="B619" i="2" l="1"/>
  <c r="B677" i="2"/>
  <c r="B140" i="2"/>
  <c r="B22" i="2"/>
  <c r="B384" i="2" l="1"/>
  <c r="B567" i="2"/>
  <c r="B371" i="2" l="1"/>
  <c r="B190" i="2"/>
  <c r="B33" i="2"/>
  <c r="B580" i="2"/>
  <c r="B659" i="2" l="1"/>
  <c r="B595" i="2"/>
  <c r="B119" i="2"/>
  <c r="B409" i="2" l="1"/>
  <c r="B362" i="2"/>
  <c r="B575" i="2" l="1"/>
  <c r="B576" i="2"/>
  <c r="B500" i="2" l="1"/>
  <c r="B322" i="2"/>
  <c r="B200" i="2" l="1"/>
  <c r="B336" i="2"/>
  <c r="B438" i="2"/>
  <c r="B297" i="2"/>
  <c r="B157" i="2"/>
  <c r="B414" i="2" l="1"/>
  <c r="B95" i="2"/>
  <c r="B351" i="2" l="1"/>
  <c r="B196" i="2"/>
  <c r="B74" i="2"/>
  <c r="B597" i="2" l="1"/>
  <c r="B469" i="2" l="1"/>
  <c r="B644" i="2"/>
  <c r="B424" i="2"/>
  <c r="B154" i="2"/>
  <c r="B215" i="2"/>
  <c r="B451" i="2"/>
  <c r="B315" i="2" l="1"/>
  <c r="B506" i="2"/>
  <c r="B534" i="2"/>
  <c r="B606" i="2"/>
  <c r="B103" i="2" l="1"/>
  <c r="B556" i="2"/>
  <c r="B327" i="2"/>
  <c r="B94" i="2"/>
  <c r="B708" i="2"/>
  <c r="B640" i="2"/>
  <c r="B678" i="2"/>
  <c r="B333" i="2"/>
  <c r="B601" i="2"/>
  <c r="B435" i="2" l="1"/>
  <c r="B289" i="2"/>
  <c r="B395" i="2"/>
  <c r="B161" i="2"/>
  <c r="B423" i="2"/>
  <c r="B458" i="2"/>
  <c r="B292" i="2"/>
  <c r="B717" i="2"/>
  <c r="B372" i="2" l="1"/>
  <c r="B79" i="2"/>
  <c r="B633" i="2" l="1"/>
  <c r="B168" i="2"/>
  <c r="B234" i="2"/>
  <c r="B278" i="2"/>
  <c r="B13" i="2"/>
  <c r="B89" i="2"/>
  <c r="B317" i="2"/>
  <c r="B432" i="2"/>
  <c r="B706" i="2" l="1"/>
  <c r="B604" i="2" l="1"/>
  <c r="B80" i="2"/>
  <c r="B201" i="2"/>
  <c r="B694" i="2"/>
  <c r="B698" i="2"/>
  <c r="B509" i="2"/>
  <c r="B397" i="2"/>
  <c r="B382" i="2"/>
  <c r="B173" i="2"/>
  <c r="B243" i="2" l="1"/>
  <c r="B374" i="2"/>
  <c r="B403" i="2"/>
  <c r="B496" i="2" l="1"/>
  <c r="B664" i="2" l="1"/>
  <c r="B614" i="2"/>
  <c r="B654" i="2"/>
  <c r="B490" i="2" l="1"/>
  <c r="B686" i="2"/>
  <c r="B702" i="2"/>
  <c r="B643" i="2"/>
  <c r="B680" i="2"/>
  <c r="B259" i="2"/>
  <c r="B641" i="2"/>
  <c r="B211" i="2"/>
  <c r="B110" i="2"/>
  <c r="B19" i="2"/>
  <c r="B381" i="2"/>
  <c r="B552" i="2"/>
  <c r="B254" i="2"/>
  <c r="B311" i="2"/>
  <c r="B287" i="2"/>
  <c r="B118" i="2" l="1"/>
  <c r="B306" i="2"/>
  <c r="B711" i="2" l="1"/>
  <c r="B390" i="2" l="1"/>
  <c r="B532" i="2"/>
  <c r="B344" i="2"/>
  <c r="B199" i="2"/>
  <c r="B286" i="2" l="1"/>
  <c r="B377" i="2"/>
  <c r="B267" i="2"/>
  <c r="B272" i="2"/>
  <c r="B86" i="2"/>
  <c r="B231" i="2"/>
  <c r="B235" i="2"/>
  <c r="B237" i="2"/>
  <c r="B238" i="2"/>
  <c r="B714" i="2"/>
  <c r="B385" i="2"/>
  <c r="B204" i="2"/>
  <c r="B591" i="2"/>
  <c r="B60" i="2"/>
  <c r="B544" i="2"/>
  <c r="B47" i="2" l="1"/>
  <c r="B77" i="2"/>
  <c r="B547" i="2"/>
  <c r="B184" i="2"/>
  <c r="B473" i="2"/>
  <c r="B64" i="2"/>
  <c r="B178" i="2"/>
  <c r="B88" i="2"/>
  <c r="B137" i="2"/>
  <c r="B528" i="2" l="1"/>
  <c r="B5" i="2"/>
  <c r="A5" i="2" s="1"/>
  <c r="B6" i="2"/>
  <c r="B7" i="2"/>
  <c r="B8" i="2"/>
  <c r="B9" i="2"/>
  <c r="B11" i="2"/>
  <c r="B12" i="2"/>
  <c r="B14" i="2"/>
  <c r="B15" i="2"/>
  <c r="B16" i="2"/>
  <c r="B17" i="2"/>
  <c r="B18" i="2"/>
  <c r="B20" i="2"/>
  <c r="B24" i="2"/>
  <c r="B25" i="2"/>
  <c r="B26" i="2"/>
  <c r="B28" i="2"/>
  <c r="B29" i="2"/>
  <c r="B30" i="2"/>
  <c r="B31" i="2"/>
  <c r="B32" i="2"/>
  <c r="B34" i="2"/>
  <c r="B35" i="2"/>
  <c r="B36" i="2"/>
  <c r="B37" i="2"/>
  <c r="B38" i="2"/>
  <c r="B39" i="2"/>
  <c r="B40" i="2"/>
  <c r="B41" i="2"/>
  <c r="B42" i="2"/>
  <c r="B43" i="2"/>
  <c r="B44" i="2"/>
  <c r="B46" i="2"/>
  <c r="B48" i="2"/>
  <c r="B49" i="2"/>
  <c r="B50" i="2"/>
  <c r="B51" i="2"/>
  <c r="B52" i="2"/>
  <c r="B53" i="2"/>
  <c r="B54" i="2"/>
  <c r="B55" i="2"/>
  <c r="B57" i="2"/>
  <c r="B59" i="2"/>
  <c r="B61" i="2"/>
  <c r="B62" i="2"/>
  <c r="B63" i="2"/>
  <c r="B65" i="2"/>
  <c r="B66" i="2"/>
  <c r="B68" i="2"/>
  <c r="B69" i="2"/>
  <c r="B70" i="2"/>
  <c r="B71" i="2"/>
  <c r="B72" i="2"/>
  <c r="B73" i="2"/>
  <c r="B75" i="2"/>
  <c r="B76" i="2"/>
  <c r="B78" i="2"/>
  <c r="B81" i="2"/>
  <c r="B82" i="2"/>
  <c r="B84" i="2"/>
  <c r="B85" i="2"/>
  <c r="B87" i="2"/>
  <c r="B90" i="2"/>
  <c r="B91" i="2"/>
  <c r="B92" i="2"/>
  <c r="B93" i="2"/>
  <c r="B96" i="2"/>
  <c r="B97" i="2"/>
  <c r="B98" i="2"/>
  <c r="B99" i="2"/>
  <c r="B100" i="2"/>
  <c r="B101" i="2"/>
  <c r="B102" i="2"/>
  <c r="B104" i="2"/>
  <c r="B105" i="2"/>
  <c r="B106" i="2"/>
  <c r="B107" i="2"/>
  <c r="B108" i="2"/>
  <c r="B109" i="2"/>
  <c r="B111" i="2"/>
  <c r="B112" i="2"/>
  <c r="B113" i="2"/>
  <c r="B114" i="2"/>
  <c r="B115" i="2"/>
  <c r="B116" i="2"/>
  <c r="B117" i="2"/>
  <c r="B121" i="2"/>
  <c r="B122" i="2"/>
  <c r="B123" i="2"/>
  <c r="B124" i="2"/>
  <c r="B127" i="2"/>
  <c r="B128" i="2"/>
  <c r="B129" i="2"/>
  <c r="B130" i="2"/>
  <c r="B131" i="2"/>
  <c r="B132" i="2"/>
  <c r="B133" i="2"/>
  <c r="B134" i="2"/>
  <c r="B135" i="2"/>
  <c r="B136" i="2"/>
  <c r="B138" i="2"/>
  <c r="B139" i="2"/>
  <c r="B141" i="2"/>
  <c r="B142" i="2"/>
  <c r="B143" i="2"/>
  <c r="B144" i="2"/>
  <c r="B145" i="2"/>
  <c r="B147" i="2"/>
  <c r="B148" i="2"/>
  <c r="B149" i="2"/>
  <c r="B150" i="2"/>
  <c r="B151" i="2"/>
  <c r="B152" i="2"/>
  <c r="B153" i="2"/>
  <c r="B155" i="2"/>
  <c r="B156" i="2"/>
  <c r="B158" i="2"/>
  <c r="B159" i="2"/>
  <c r="B160" i="2"/>
  <c r="B162" i="2"/>
  <c r="B163" i="2"/>
  <c r="B164" i="2"/>
  <c r="B165" i="2"/>
  <c r="B166" i="2"/>
  <c r="B167" i="2"/>
  <c r="B169" i="2"/>
  <c r="B170" i="2"/>
  <c r="B171" i="2"/>
  <c r="B172" i="2"/>
  <c r="B174" i="2"/>
  <c r="B175" i="2"/>
  <c r="B176" i="2"/>
  <c r="B177" i="2"/>
  <c r="B179" i="2"/>
  <c r="B180" i="2"/>
  <c r="B181" i="2"/>
  <c r="B182" i="2"/>
  <c r="B183" i="2"/>
  <c r="B185" i="2"/>
  <c r="B186" i="2"/>
  <c r="B187" i="2"/>
  <c r="B188" i="2"/>
  <c r="B192" i="2"/>
  <c r="B193" i="2"/>
  <c r="B195" i="2"/>
  <c r="B197" i="2"/>
  <c r="B198" i="2"/>
  <c r="B202" i="2"/>
  <c r="B203" i="2"/>
  <c r="B205" i="2"/>
  <c r="B206" i="2"/>
  <c r="B207" i="2"/>
  <c r="B208" i="2"/>
  <c r="B209" i="2"/>
  <c r="B212" i="2"/>
  <c r="B213" i="2"/>
  <c r="B214" i="2"/>
  <c r="B216" i="2"/>
  <c r="B217" i="2"/>
  <c r="B219" i="2"/>
  <c r="B220" i="2"/>
  <c r="B221" i="2"/>
  <c r="B222" i="2"/>
  <c r="B223" i="2"/>
  <c r="B224" i="2"/>
  <c r="B225" i="2"/>
  <c r="B226" i="2"/>
  <c r="B228" i="2"/>
  <c r="B229" i="2"/>
  <c r="B230" i="2"/>
  <c r="B232" i="2"/>
  <c r="B233" i="2"/>
  <c r="B236" i="2"/>
  <c r="B239" i="2"/>
  <c r="B240" i="2"/>
  <c r="B241" i="2"/>
  <c r="B242" i="2"/>
  <c r="B244" i="2"/>
  <c r="B245" i="2"/>
  <c r="B246" i="2"/>
  <c r="B247" i="2"/>
  <c r="B248" i="2"/>
  <c r="B249" i="2"/>
  <c r="B250" i="2"/>
  <c r="B251" i="2"/>
  <c r="B252" i="2"/>
  <c r="B253" i="2"/>
  <c r="B189" i="2"/>
  <c r="B255" i="2"/>
  <c r="B256" i="2"/>
  <c r="B257" i="2"/>
  <c r="B258" i="2"/>
  <c r="B260" i="2"/>
  <c r="B261" i="2"/>
  <c r="B262" i="2"/>
  <c r="B263" i="2"/>
  <c r="B264" i="2"/>
  <c r="B265" i="2"/>
  <c r="B268" i="2"/>
  <c r="B269" i="2"/>
  <c r="B271" i="2"/>
  <c r="B273" i="2"/>
  <c r="B274" i="2"/>
  <c r="B275" i="2"/>
  <c r="B276" i="2"/>
  <c r="B279" i="2"/>
  <c r="B280" i="2"/>
  <c r="B281" i="2"/>
  <c r="B282" i="2"/>
  <c r="B283" i="2"/>
  <c r="B284" i="2"/>
  <c r="B285" i="2"/>
  <c r="B288" i="2"/>
  <c r="B290" i="2"/>
  <c r="B291" i="2"/>
  <c r="B293" i="2"/>
  <c r="B294" i="2"/>
  <c r="B295" i="2"/>
  <c r="B296" i="2"/>
  <c r="B298" i="2"/>
  <c r="B299" i="2"/>
  <c r="B300" i="2"/>
  <c r="B301" i="2"/>
  <c r="B302" i="2"/>
  <c r="B303" i="2"/>
  <c r="B304" i="2"/>
  <c r="B305" i="2"/>
  <c r="B307" i="2"/>
  <c r="B308" i="2"/>
  <c r="B309" i="2"/>
  <c r="B310" i="2"/>
  <c r="B312" i="2"/>
  <c r="B313" i="2"/>
  <c r="B314" i="2"/>
  <c r="B316" i="2"/>
  <c r="B318" i="2"/>
  <c r="B319" i="2"/>
  <c r="B320" i="2"/>
  <c r="B321" i="2"/>
  <c r="B323" i="2"/>
  <c r="B324" i="2"/>
  <c r="B325" i="2"/>
  <c r="B326" i="2"/>
  <c r="B328" i="2"/>
  <c r="B329" i="2"/>
  <c r="B330" i="2"/>
  <c r="B332" i="2"/>
  <c r="B334" i="2"/>
  <c r="B335" i="2"/>
  <c r="B337" i="2"/>
  <c r="B338" i="2"/>
  <c r="B339" i="2"/>
  <c r="B340" i="2"/>
  <c r="B341" i="2"/>
  <c r="B342" i="2"/>
  <c r="B343" i="2"/>
  <c r="B345" i="2"/>
  <c r="B346" i="2"/>
  <c r="B347" i="2"/>
  <c r="B348" i="2"/>
  <c r="B349" i="2"/>
  <c r="B350" i="2"/>
  <c r="B352" i="2"/>
  <c r="B354" i="2"/>
  <c r="B355" i="2"/>
  <c r="B356" i="2"/>
  <c r="B357" i="2"/>
  <c r="B358" i="2"/>
  <c r="B359" i="2"/>
  <c r="B361" i="2"/>
  <c r="B363" i="2"/>
  <c r="B364" i="2"/>
  <c r="B366" i="2"/>
  <c r="B367" i="2"/>
  <c r="B368" i="2"/>
  <c r="B370" i="2"/>
  <c r="B375" i="2"/>
  <c r="B376" i="2"/>
  <c r="B378" i="2"/>
  <c r="B383" i="2"/>
  <c r="B386" i="2"/>
  <c r="B387" i="2"/>
  <c r="B388" i="2"/>
  <c r="B389" i="2"/>
  <c r="B391" i="2"/>
  <c r="B392" i="2"/>
  <c r="B393" i="2"/>
  <c r="B394" i="2"/>
  <c r="B396" i="2"/>
  <c r="B398" i="2"/>
  <c r="B399" i="2"/>
  <c r="B400" i="2"/>
  <c r="B401" i="2"/>
  <c r="B402" i="2"/>
  <c r="B405" i="2"/>
  <c r="B404" i="2"/>
  <c r="B407" i="2"/>
  <c r="B408" i="2"/>
  <c r="B410" i="2"/>
  <c r="B411" i="2"/>
  <c r="B412" i="2"/>
  <c r="B413" i="2"/>
  <c r="B415" i="2"/>
  <c r="B416" i="2"/>
  <c r="B417" i="2"/>
  <c r="B418" i="2"/>
  <c r="B419" i="2"/>
  <c r="B420" i="2"/>
  <c r="B421" i="2"/>
  <c r="B422" i="2"/>
  <c r="B425" i="2"/>
  <c r="B426" i="2"/>
  <c r="B427" i="2"/>
  <c r="B428" i="2"/>
  <c r="B429" i="2"/>
  <c r="B430" i="2"/>
  <c r="B434" i="2"/>
  <c r="B436" i="2"/>
  <c r="B437" i="2"/>
  <c r="B439" i="2"/>
  <c r="B441" i="2"/>
  <c r="B444" i="2"/>
  <c r="B445" i="2"/>
  <c r="B446" i="2"/>
  <c r="B447" i="2"/>
  <c r="B450" i="2"/>
  <c r="B452" i="2"/>
  <c r="B453" i="2"/>
  <c r="B454" i="2"/>
  <c r="B455" i="2"/>
  <c r="B456" i="2"/>
  <c r="B457" i="2"/>
  <c r="B459" i="2"/>
  <c r="B460" i="2"/>
  <c r="B461" i="2"/>
  <c r="B462" i="2"/>
  <c r="B463" i="2"/>
  <c r="B465" i="2"/>
  <c r="B468" i="2"/>
  <c r="B471" i="2"/>
  <c r="B474" i="2"/>
  <c r="B475" i="2"/>
  <c r="B476" i="2"/>
  <c r="B477" i="2"/>
  <c r="B478" i="2"/>
  <c r="B479" i="2"/>
  <c r="B480" i="2"/>
  <c r="B481" i="2"/>
  <c r="B483" i="2"/>
  <c r="B484" i="2"/>
  <c r="B485" i="2"/>
  <c r="B487" i="2"/>
  <c r="B488" i="2"/>
  <c r="B489" i="2"/>
  <c r="B491" i="2"/>
  <c r="B492" i="2"/>
  <c r="B493" i="2"/>
  <c r="B495" i="2"/>
  <c r="B498" i="2"/>
  <c r="B499" i="2"/>
  <c r="B501" i="2"/>
  <c r="B502" i="2"/>
  <c r="B503" i="2"/>
  <c r="B505" i="2"/>
  <c r="B507" i="2"/>
  <c r="B510" i="2"/>
  <c r="B511" i="2"/>
  <c r="B512" i="2"/>
  <c r="B513" i="2"/>
  <c r="B514" i="2"/>
  <c r="B515" i="2"/>
  <c r="B516" i="2"/>
  <c r="B517" i="2"/>
  <c r="B518" i="2"/>
  <c r="B519" i="2"/>
  <c r="B520" i="2"/>
  <c r="B521" i="2"/>
  <c r="B522" i="2"/>
  <c r="B523" i="2"/>
  <c r="B524" i="2"/>
  <c r="B525" i="2"/>
  <c r="B526" i="2"/>
  <c r="B529" i="2"/>
  <c r="B530" i="2"/>
  <c r="B531" i="2"/>
  <c r="B533" i="2"/>
  <c r="B535" i="2"/>
  <c r="B536" i="2"/>
  <c r="B537" i="2"/>
  <c r="B538" i="2"/>
  <c r="B539" i="2"/>
  <c r="B540" i="2"/>
  <c r="B541" i="2"/>
  <c r="B542" i="2"/>
  <c r="B543" i="2"/>
  <c r="B545" i="2"/>
  <c r="B546" i="2"/>
  <c r="B548" i="2"/>
  <c r="B549" i="2"/>
  <c r="B550" i="2"/>
  <c r="B551" i="2"/>
  <c r="B553" i="2"/>
  <c r="B554" i="2"/>
  <c r="B555" i="2"/>
  <c r="B557" i="2"/>
  <c r="B558" i="2"/>
  <c r="B559" i="2"/>
  <c r="B560" i="2"/>
  <c r="B561" i="2"/>
  <c r="B562" i="2"/>
  <c r="B563" i="2"/>
  <c r="B564" i="2"/>
  <c r="B565" i="2"/>
  <c r="B566" i="2"/>
  <c r="B568" i="2"/>
  <c r="B569" i="2"/>
  <c r="B570" i="2"/>
  <c r="B571" i="2"/>
  <c r="B572" i="2"/>
  <c r="B573" i="2"/>
  <c r="B574" i="2"/>
  <c r="B578" i="2"/>
  <c r="B579" i="2"/>
  <c r="B581" i="2"/>
  <c r="B582" i="2"/>
  <c r="B583" i="2"/>
  <c r="B584" i="2"/>
  <c r="B586" i="2"/>
  <c r="B587" i="2"/>
  <c r="B588" i="2"/>
  <c r="B589" i="2"/>
  <c r="B590" i="2"/>
  <c r="B592" i="2"/>
  <c r="B593" i="2"/>
  <c r="B594" i="2"/>
  <c r="B596" i="2"/>
  <c r="B598" i="2"/>
  <c r="B599" i="2"/>
  <c r="B600" i="2"/>
  <c r="B602" i="2"/>
  <c r="B603" i="2"/>
  <c r="B608" i="2"/>
  <c r="B609" i="2"/>
  <c r="B611" i="2"/>
  <c r="B612" i="2"/>
  <c r="B613" i="2"/>
  <c r="B615" i="2"/>
  <c r="B616" i="2"/>
  <c r="B617" i="2"/>
  <c r="B618" i="2"/>
  <c r="B620" i="2"/>
  <c r="B621" i="2"/>
  <c r="B623" i="2"/>
  <c r="B624" i="2"/>
  <c r="B625" i="2"/>
  <c r="B626" i="2"/>
  <c r="B627" i="2"/>
  <c r="B628" i="2"/>
  <c r="B629" i="2"/>
  <c r="B630" i="2"/>
  <c r="B631" i="2"/>
  <c r="B632" i="2"/>
  <c r="B634" i="2"/>
  <c r="B635" i="2"/>
  <c r="B636" i="2"/>
  <c r="B637" i="2"/>
  <c r="B638" i="2"/>
  <c r="B642" i="2"/>
  <c r="B645" i="2"/>
  <c r="B646" i="2"/>
  <c r="B647" i="2"/>
  <c r="B649" i="2"/>
  <c r="B650" i="2"/>
  <c r="B651" i="2"/>
  <c r="B652" i="2"/>
  <c r="B655" i="2"/>
  <c r="B656" i="2"/>
  <c r="B657" i="2"/>
  <c r="B658" i="2"/>
  <c r="B660" i="2"/>
  <c r="B661" i="2"/>
  <c r="B662" i="2"/>
  <c r="B663" i="2"/>
  <c r="B665" i="2"/>
  <c r="B667" i="2"/>
  <c r="B669" i="2"/>
  <c r="B670" i="2"/>
  <c r="B671" i="2"/>
  <c r="B672" i="2"/>
  <c r="B673" i="2"/>
  <c r="B674" i="2"/>
  <c r="B675" i="2"/>
  <c r="B676" i="2"/>
  <c r="B679" i="2"/>
  <c r="B681" i="2"/>
  <c r="B682" i="2"/>
  <c r="B683" i="2"/>
  <c r="B685" i="2"/>
  <c r="B687" i="2"/>
  <c r="B688" i="2"/>
  <c r="B690" i="2"/>
  <c r="B691" i="2"/>
  <c r="B692" i="2"/>
  <c r="B693" i="2"/>
  <c r="B695" i="2"/>
  <c r="B696" i="2"/>
  <c r="B697" i="2"/>
  <c r="B699" i="2"/>
  <c r="B700" i="2"/>
  <c r="B701" i="2"/>
  <c r="B703" i="2"/>
  <c r="B704" i="2"/>
  <c r="B705" i="2"/>
  <c r="B707" i="2"/>
  <c r="B709" i="2"/>
  <c r="B710" i="2"/>
  <c r="B712" i="2"/>
  <c r="B713" i="2"/>
  <c r="B715" i="2"/>
  <c r="B716" i="2"/>
  <c r="B718" i="2"/>
  <c r="B719" i="2"/>
  <c r="B720" i="2"/>
  <c r="B721" i="2"/>
  <c r="B722" i="2"/>
  <c r="B723" i="2"/>
  <c r="B725" i="2"/>
  <c r="B727" i="2"/>
  <c r="B728" i="2"/>
  <c r="F7716" i="1" l="1"/>
  <c r="E7716" i="1"/>
  <c r="E7715" i="1"/>
  <c r="F7715" i="1"/>
  <c r="F7714" i="1"/>
  <c r="E7714" i="1"/>
  <c r="E7713" i="1"/>
  <c r="F7713" i="1"/>
  <c r="F7712" i="1"/>
  <c r="E7712" i="1"/>
  <c r="E7711" i="1"/>
  <c r="F7711" i="1"/>
  <c r="E7710" i="1"/>
  <c r="F7710" i="1"/>
  <c r="E7709" i="1"/>
  <c r="F7709" i="1"/>
  <c r="F7708" i="1"/>
  <c r="E7707" i="1"/>
  <c r="E7708" i="1"/>
  <c r="F7707" i="1"/>
  <c r="E7706" i="1"/>
  <c r="F7706" i="1"/>
  <c r="E7705" i="1"/>
  <c r="E7704" i="1"/>
  <c r="E7703" i="1"/>
  <c r="E7701" i="1"/>
  <c r="E7699" i="1"/>
  <c r="E7700" i="1"/>
  <c r="F7698" i="1"/>
  <c r="F7702" i="1"/>
  <c r="F7705" i="1"/>
  <c r="F7704" i="1"/>
  <c r="F7703" i="1"/>
  <c r="F7701" i="1"/>
  <c r="F7699" i="1"/>
  <c r="E7698" i="1"/>
  <c r="E7702" i="1"/>
  <c r="F7700" i="1"/>
  <c r="E7697" i="1"/>
  <c r="F7697" i="1"/>
  <c r="F7696" i="1"/>
  <c r="E7696" i="1"/>
  <c r="E7695" i="1"/>
  <c r="F7695" i="1"/>
  <c r="E7694" i="1"/>
  <c r="F7694" i="1"/>
  <c r="E7693" i="1"/>
  <c r="F7693" i="1"/>
  <c r="E7692" i="1"/>
  <c r="F7692" i="1"/>
  <c r="E7691" i="1"/>
  <c r="F7691" i="1"/>
  <c r="F7690" i="1"/>
  <c r="E7690" i="1"/>
  <c r="E7689" i="1"/>
  <c r="F7689" i="1"/>
  <c r="F7688" i="1"/>
  <c r="E7688" i="1"/>
  <c r="F7687" i="1"/>
  <c r="E7686" i="1"/>
  <c r="E7687" i="1"/>
  <c r="F7686" i="1"/>
  <c r="E7685" i="1"/>
  <c r="F7685" i="1"/>
  <c r="E7684" i="1"/>
  <c r="F7684" i="1"/>
  <c r="E7683" i="1"/>
  <c r="F7683" i="1"/>
  <c r="E7682" i="1"/>
  <c r="F7682" i="1"/>
  <c r="E7681" i="1"/>
  <c r="F7681" i="1"/>
  <c r="E7680" i="1"/>
  <c r="F7680" i="1"/>
  <c r="E7679" i="1"/>
  <c r="F7679" i="1"/>
  <c r="F7678" i="1"/>
  <c r="F7676" i="1"/>
  <c r="F7677" i="1"/>
  <c r="F7674" i="1"/>
  <c r="F7675" i="1"/>
  <c r="E7673" i="1"/>
  <c r="F7673" i="1"/>
  <c r="E7678" i="1"/>
  <c r="E7676" i="1"/>
  <c r="E7677" i="1"/>
  <c r="E7674" i="1"/>
  <c r="E7675" i="1"/>
  <c r="E7672" i="1"/>
  <c r="F7672" i="1"/>
  <c r="E7671" i="1"/>
  <c r="F7671" i="1"/>
  <c r="F7670" i="1"/>
  <c r="E7670" i="1"/>
  <c r="E7669" i="1"/>
  <c r="F7669" i="1"/>
  <c r="E7668" i="1"/>
  <c r="F7668" i="1"/>
  <c r="E7667" i="1"/>
  <c r="F7667" i="1"/>
  <c r="E7666" i="1"/>
  <c r="F7666" i="1"/>
  <c r="E7665" i="1"/>
  <c r="F7664" i="1"/>
  <c r="E7664" i="1"/>
  <c r="F7665" i="1"/>
  <c r="E7663" i="1"/>
  <c r="F7663" i="1"/>
  <c r="F7662" i="1"/>
  <c r="F7661" i="1"/>
  <c r="F7660" i="1"/>
  <c r="F7659" i="1"/>
  <c r="E7662" i="1"/>
  <c r="E7661" i="1"/>
  <c r="E7660" i="1"/>
  <c r="E7659" i="1"/>
  <c r="E7658" i="1"/>
  <c r="F7658" i="1"/>
  <c r="F7657" i="1"/>
  <c r="E7657" i="1"/>
  <c r="E7656" i="1"/>
  <c r="F7656" i="1"/>
  <c r="F7655" i="1"/>
  <c r="E7655" i="1"/>
  <c r="E7654" i="1"/>
  <c r="F7654" i="1"/>
  <c r="E7653" i="1"/>
  <c r="F7653" i="1"/>
  <c r="E7651" i="1"/>
  <c r="F7652" i="1"/>
  <c r="E7652" i="1"/>
  <c r="F7651" i="1"/>
  <c r="E7650" i="1"/>
  <c r="F7650" i="1"/>
  <c r="E7649" i="1"/>
  <c r="F7649" i="1"/>
  <c r="E7648" i="1"/>
  <c r="F7648" i="1"/>
  <c r="F7647" i="1"/>
  <c r="E7647" i="1"/>
  <c r="E7646" i="1"/>
  <c r="F7646" i="1"/>
  <c r="E7645" i="1"/>
  <c r="F7645" i="1"/>
  <c r="E7644" i="1"/>
  <c r="F7644" i="1"/>
  <c r="E7643" i="1"/>
  <c r="F7643" i="1"/>
  <c r="F7642" i="1"/>
  <c r="E7642" i="1"/>
  <c r="E7641" i="1"/>
  <c r="E7640" i="1"/>
  <c r="F7640" i="1"/>
  <c r="F7641" i="1"/>
  <c r="E7638" i="1"/>
  <c r="F7638" i="1"/>
  <c r="E7639" i="1"/>
  <c r="F7639" i="1"/>
  <c r="E7637" i="1"/>
  <c r="E7636" i="1"/>
  <c r="F7637" i="1"/>
  <c r="F7636" i="1"/>
  <c r="E7634" i="1"/>
  <c r="F7635" i="1"/>
  <c r="E7635" i="1"/>
  <c r="F7634" i="1"/>
  <c r="E7633" i="1"/>
  <c r="F7633" i="1"/>
  <c r="E7632" i="1"/>
  <c r="F7632" i="1"/>
  <c r="E7631" i="1"/>
  <c r="F7631" i="1"/>
  <c r="E7630" i="1"/>
  <c r="F7630" i="1"/>
  <c r="E7629" i="1"/>
  <c r="F7629" i="1"/>
  <c r="E7628" i="1"/>
  <c r="F7628" i="1"/>
  <c r="E7627" i="1"/>
  <c r="F7627" i="1"/>
  <c r="E7626" i="1"/>
  <c r="F7626" i="1"/>
  <c r="E7625" i="1"/>
  <c r="F7625" i="1"/>
  <c r="F7624" i="1"/>
  <c r="E7624" i="1"/>
  <c r="E7623" i="1"/>
  <c r="F7623" i="1"/>
  <c r="E7622" i="1"/>
  <c r="F7622" i="1"/>
  <c r="E7621" i="1"/>
  <c r="F7620" i="1"/>
  <c r="E7620" i="1"/>
  <c r="F7621" i="1"/>
  <c r="E7619" i="1"/>
  <c r="F7619" i="1"/>
  <c r="F7618" i="1"/>
  <c r="E7618" i="1"/>
  <c r="E7617" i="1"/>
  <c r="F7617" i="1"/>
  <c r="E7616" i="1"/>
  <c r="F7616" i="1"/>
  <c r="E7615" i="1"/>
  <c r="F7615" i="1"/>
  <c r="F7614" i="1"/>
  <c r="E7614" i="1"/>
  <c r="E7613" i="1"/>
  <c r="F7613" i="1"/>
  <c r="F7612" i="1"/>
  <c r="E7612" i="1"/>
  <c r="E7611" i="1"/>
  <c r="F7611" i="1"/>
  <c r="E7609" i="1"/>
  <c r="F7609" i="1"/>
  <c r="E7610" i="1"/>
  <c r="F7610" i="1"/>
  <c r="F7608" i="1"/>
  <c r="E7608" i="1"/>
  <c r="F7607" i="1"/>
  <c r="E7607" i="1"/>
  <c r="E7606" i="1"/>
  <c r="F7606" i="1"/>
  <c r="F7605" i="1"/>
  <c r="E7605" i="1"/>
  <c r="E7604" i="1"/>
  <c r="F7604" i="1"/>
  <c r="E7603" i="1"/>
  <c r="F7603" i="1"/>
  <c r="E7602" i="1"/>
  <c r="F7602" i="1"/>
  <c r="E7601" i="1"/>
  <c r="F7601" i="1"/>
  <c r="F7600" i="1"/>
  <c r="E7600" i="1"/>
  <c r="E7599" i="1"/>
  <c r="F7599" i="1"/>
  <c r="F7598" i="1"/>
  <c r="E7598" i="1"/>
  <c r="E7597" i="1"/>
  <c r="F7597" i="1"/>
  <c r="E7596" i="1"/>
  <c r="F7596" i="1"/>
  <c r="E7595" i="1"/>
  <c r="F7595" i="1"/>
  <c r="F7594" i="1"/>
  <c r="E7594" i="1"/>
  <c r="E7593" i="1"/>
  <c r="F7593" i="1"/>
  <c r="E7592" i="1"/>
  <c r="F7592" i="1"/>
  <c r="E7591" i="1"/>
  <c r="F7591" i="1"/>
  <c r="F7590" i="1"/>
  <c r="E7590" i="1"/>
  <c r="E7589" i="1"/>
  <c r="F7589" i="1"/>
  <c r="F7588" i="1"/>
  <c r="E7588" i="1"/>
  <c r="E7587" i="1"/>
  <c r="E7586" i="1"/>
  <c r="F7586" i="1"/>
  <c r="F7587" i="1"/>
  <c r="F7585" i="1"/>
  <c r="E7585" i="1"/>
  <c r="E7584" i="1"/>
  <c r="F7584" i="1"/>
  <c r="E7583" i="1"/>
  <c r="F7583" i="1"/>
  <c r="E7582" i="1"/>
  <c r="F7582" i="1"/>
  <c r="E7581" i="1"/>
  <c r="F7581" i="1"/>
  <c r="E7580" i="1"/>
  <c r="F7580" i="1"/>
  <c r="F7579" i="1"/>
  <c r="E7579" i="1"/>
  <c r="E7578" i="1"/>
  <c r="E7577" i="1"/>
  <c r="F7578" i="1"/>
  <c r="F7577" i="1"/>
  <c r="E7576" i="1"/>
  <c r="E7575" i="1"/>
  <c r="E7574" i="1"/>
  <c r="F7576" i="1"/>
  <c r="F7575" i="1"/>
  <c r="F7574" i="1"/>
  <c r="E7573" i="1"/>
  <c r="F7573" i="1"/>
  <c r="F7572" i="1"/>
  <c r="E7572" i="1"/>
  <c r="E7571" i="1"/>
  <c r="F7570" i="1"/>
  <c r="E7570" i="1"/>
  <c r="F7571" i="1"/>
  <c r="E7569" i="1"/>
  <c r="F7569" i="1"/>
  <c r="E7568" i="1"/>
  <c r="F7568" i="1"/>
  <c r="E7567" i="1"/>
  <c r="F7567" i="1"/>
  <c r="E7566" i="1"/>
  <c r="F7566" i="1"/>
  <c r="E7565" i="1"/>
  <c r="F7565" i="1"/>
  <c r="E7564" i="1"/>
  <c r="F7564" i="1"/>
  <c r="F7563" i="1"/>
  <c r="E7563" i="1"/>
  <c r="E7562" i="1"/>
  <c r="F7562" i="1"/>
  <c r="E7561" i="1"/>
  <c r="F7561" i="1"/>
  <c r="E7560" i="1"/>
  <c r="F7560" i="1"/>
  <c r="F7559" i="1"/>
  <c r="E7559" i="1"/>
  <c r="F7558" i="1"/>
  <c r="E7558" i="1"/>
  <c r="E7557" i="1"/>
  <c r="F7557" i="1"/>
  <c r="E7556" i="1"/>
  <c r="F7556" i="1"/>
  <c r="E7555" i="1"/>
  <c r="F7555" i="1"/>
  <c r="E7554" i="1"/>
  <c r="F7554" i="1"/>
  <c r="E7553" i="1"/>
  <c r="F7553" i="1"/>
  <c r="F7552" i="1"/>
  <c r="E7552" i="1"/>
  <c r="E7551" i="1"/>
  <c r="F7551" i="1"/>
  <c r="E7550" i="1"/>
  <c r="F7550" i="1"/>
  <c r="E7549" i="1"/>
  <c r="F7549" i="1"/>
  <c r="E7548" i="1"/>
  <c r="F7548" i="1"/>
  <c r="E7547" i="1"/>
  <c r="F7547" i="1"/>
  <c r="E7546" i="1"/>
  <c r="F7546" i="1"/>
  <c r="E7545" i="1"/>
  <c r="F7544" i="1"/>
  <c r="E7544" i="1"/>
  <c r="F7545" i="1"/>
  <c r="E7543" i="1"/>
  <c r="F7543" i="1"/>
  <c r="F7542" i="1"/>
  <c r="E7542" i="1"/>
  <c r="E7541" i="1"/>
  <c r="F7541" i="1"/>
  <c r="E7540" i="1"/>
  <c r="F7540" i="1"/>
  <c r="E7539" i="1"/>
  <c r="F7539" i="1"/>
  <c r="E7538" i="1"/>
  <c r="F7537" i="1"/>
  <c r="F7538" i="1"/>
  <c r="E7537" i="1"/>
  <c r="E7536" i="1"/>
  <c r="F7536" i="1"/>
  <c r="E7534" i="1"/>
  <c r="F7534" i="1"/>
  <c r="E7535" i="1"/>
  <c r="F7535" i="1"/>
  <c r="F7533" i="1"/>
  <c r="E7533" i="1"/>
  <c r="F7532" i="1"/>
  <c r="E7530" i="1"/>
  <c r="F7531" i="1"/>
  <c r="E7532" i="1"/>
  <c r="E7531" i="1"/>
  <c r="F7530" i="1"/>
  <c r="E7529" i="1"/>
  <c r="F7529" i="1"/>
  <c r="F7528" i="1"/>
  <c r="E7528" i="1"/>
  <c r="E7527" i="1"/>
  <c r="F7527" i="1"/>
  <c r="F7526" i="1"/>
  <c r="E7526" i="1"/>
  <c r="E7525" i="1"/>
  <c r="F7525" i="1"/>
  <c r="E7524" i="1"/>
  <c r="F7523" i="1"/>
  <c r="F7524" i="1"/>
  <c r="E7523" i="1"/>
  <c r="F7522" i="1"/>
  <c r="E7521" i="1"/>
  <c r="F7521" i="1"/>
  <c r="E7522" i="1"/>
  <c r="F7520" i="1"/>
  <c r="E7520" i="1"/>
  <c r="E7519" i="1"/>
  <c r="F7519" i="1"/>
  <c r="E7518" i="1"/>
  <c r="F7518" i="1"/>
  <c r="E7517" i="1"/>
  <c r="F7517" i="1"/>
  <c r="F7516" i="1"/>
  <c r="E7516" i="1"/>
  <c r="E7515" i="1"/>
  <c r="F7515" i="1"/>
  <c r="E7514" i="1"/>
  <c r="F7514" i="1"/>
  <c r="E7513" i="1"/>
  <c r="F7512" i="1"/>
  <c r="E7512" i="1"/>
  <c r="F7513" i="1"/>
  <c r="E7511" i="1"/>
  <c r="F7511" i="1"/>
  <c r="E7508" i="1"/>
  <c r="E7509" i="1"/>
  <c r="E7510" i="1"/>
  <c r="F7508" i="1"/>
  <c r="F7509" i="1"/>
  <c r="F7510" i="1"/>
  <c r="E7507" i="1"/>
  <c r="F7507" i="1"/>
  <c r="F7506" i="1"/>
  <c r="F7505" i="1"/>
  <c r="F7504" i="1"/>
  <c r="F7503" i="1"/>
  <c r="E7502" i="1"/>
  <c r="F7502" i="1"/>
  <c r="E7506" i="1"/>
  <c r="E7505" i="1"/>
  <c r="E7504" i="1"/>
  <c r="E7503" i="1"/>
  <c r="E7501" i="1"/>
  <c r="F7500" i="1"/>
  <c r="F7501" i="1"/>
  <c r="E7500" i="1"/>
  <c r="E7499" i="1"/>
  <c r="F7499" i="1"/>
  <c r="F7498" i="1"/>
  <c r="E7498" i="1"/>
  <c r="E7497" i="1"/>
  <c r="F7497" i="1"/>
  <c r="F7496" i="1"/>
  <c r="E7496" i="1"/>
  <c r="E7495" i="1"/>
  <c r="F7495" i="1"/>
  <c r="F7494" i="1"/>
  <c r="E7494" i="1"/>
  <c r="F7492" i="1"/>
  <c r="F7491" i="1"/>
  <c r="F7493" i="1"/>
  <c r="E7492" i="1"/>
  <c r="E7491" i="1"/>
  <c r="E7493" i="1"/>
  <c r="E7490" i="1"/>
  <c r="F7490" i="1"/>
  <c r="E7489" i="1"/>
  <c r="F7489" i="1"/>
  <c r="E7488" i="1"/>
  <c r="F7488" i="1"/>
  <c r="E7487" i="1"/>
  <c r="F7487" i="1"/>
  <c r="E7486" i="1"/>
  <c r="E7484" i="1"/>
  <c r="E7483" i="1"/>
  <c r="F7483" i="1"/>
  <c r="F7486" i="1"/>
  <c r="F7484" i="1"/>
  <c r="E7485" i="1"/>
  <c r="F7485" i="1"/>
  <c r="F7480" i="1"/>
  <c r="F7481" i="1"/>
  <c r="F7482" i="1"/>
  <c r="F7476" i="1"/>
  <c r="F7477" i="1"/>
  <c r="F7478" i="1"/>
  <c r="F7479" i="1"/>
  <c r="F7475" i="1"/>
  <c r="E7480" i="1"/>
  <c r="E7481" i="1"/>
  <c r="E7482" i="1"/>
  <c r="E7476" i="1"/>
  <c r="E7477" i="1"/>
  <c r="E7478" i="1"/>
  <c r="E7479" i="1"/>
  <c r="E7475" i="1"/>
  <c r="F7474" i="1"/>
  <c r="F7473" i="1"/>
  <c r="F7472" i="1"/>
  <c r="F7471" i="1"/>
  <c r="F7470" i="1"/>
  <c r="F7469" i="1"/>
  <c r="E7474" i="1"/>
  <c r="E7473" i="1"/>
  <c r="E7472" i="1"/>
  <c r="E7471" i="1"/>
  <c r="E7470" i="1"/>
  <c r="E7469" i="1"/>
  <c r="E7468" i="1"/>
  <c r="F7468" i="1"/>
  <c r="F7467" i="1"/>
  <c r="E7467" i="1"/>
  <c r="E7466" i="1"/>
  <c r="F7466"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6" i="1"/>
  <c r="E707" i="1"/>
  <c r="E708" i="1"/>
  <c r="E709" i="1"/>
  <c r="E710" i="1"/>
  <c r="E711"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6" i="1"/>
  <c r="F707" i="1"/>
  <c r="F708" i="1"/>
  <c r="F709" i="1"/>
  <c r="F710" i="1"/>
  <c r="F711"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F903" i="1"/>
  <c r="F904" i="1"/>
  <c r="F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F953" i="1"/>
  <c r="F954" i="1"/>
  <c r="F955" i="1"/>
  <c r="F956" i="1"/>
  <c r="E957" i="1"/>
  <c r="E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E1070" i="1"/>
  <c r="E1071" i="1"/>
  <c r="E1072" i="1"/>
  <c r="E1073" i="1"/>
  <c r="E1074" i="1"/>
  <c r="E1075" i="1"/>
  <c r="E1076" i="1"/>
  <c r="E1077" i="1"/>
  <c r="E1078" i="1"/>
  <c r="E1079" i="1"/>
  <c r="E1080" i="1"/>
  <c r="E1081" i="1"/>
  <c r="E1082" i="1"/>
  <c r="E1083" i="1"/>
  <c r="E1084" i="1"/>
  <c r="E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E1130" i="1"/>
  <c r="E1131" i="1"/>
  <c r="E1132" i="1"/>
  <c r="E1133" i="1"/>
  <c r="E1134" i="1"/>
  <c r="E1135" i="1"/>
  <c r="E1136" i="1"/>
  <c r="E1137" i="1"/>
  <c r="E1138" i="1"/>
  <c r="E1139" i="1"/>
  <c r="E1140" i="1"/>
  <c r="E1141" i="1"/>
  <c r="E1142" i="1"/>
  <c r="E1143" i="1"/>
  <c r="E1144" i="1"/>
  <c r="E1145" i="1"/>
  <c r="E1146" i="1"/>
  <c r="E1147" i="1"/>
  <c r="E1148" i="1"/>
  <c r="E1149" i="1"/>
  <c r="E1150" i="1"/>
  <c r="E1151" i="1"/>
  <c r="F1152" i="1"/>
  <c r="F1153" i="1"/>
  <c r="F1154" i="1"/>
  <c r="F1155" i="1"/>
  <c r="F1156" i="1"/>
  <c r="F1157" i="1"/>
  <c r="F1158" i="1"/>
  <c r="F1159" i="1"/>
  <c r="F1160" i="1"/>
  <c r="E1161" i="1"/>
  <c r="E1162" i="1"/>
  <c r="E1163" i="1"/>
  <c r="E1164" i="1"/>
  <c r="E1165" i="1"/>
  <c r="E1166" i="1"/>
  <c r="E1167" i="1"/>
  <c r="E1168" i="1"/>
  <c r="E1169" i="1"/>
  <c r="E1170" i="1"/>
  <c r="E1171" i="1"/>
  <c r="E1172" i="1"/>
  <c r="E1173" i="1"/>
  <c r="E1174" i="1"/>
  <c r="E1175" i="1"/>
  <c r="F1176" i="1"/>
  <c r="E1177" i="1"/>
  <c r="E1178" i="1"/>
  <c r="E1179" i="1"/>
  <c r="E1180" i="1"/>
  <c r="E1181" i="1"/>
  <c r="E1182" i="1"/>
  <c r="E1183" i="1"/>
  <c r="E1184" i="1"/>
  <c r="F1185" i="1"/>
  <c r="E1186" i="1"/>
  <c r="E1187" i="1"/>
  <c r="E1188" i="1"/>
  <c r="E1189" i="1"/>
  <c r="E1190" i="1"/>
  <c r="E1191" i="1"/>
  <c r="E1192" i="1"/>
  <c r="E1193" i="1"/>
  <c r="E1194" i="1"/>
  <c r="E1195" i="1"/>
  <c r="E1196" i="1"/>
  <c r="E1197" i="1"/>
  <c r="E1198"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E903" i="1"/>
  <c r="E904" i="1"/>
  <c r="E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E953" i="1"/>
  <c r="E954" i="1"/>
  <c r="E955" i="1"/>
  <c r="E956" i="1"/>
  <c r="F957" i="1"/>
  <c r="F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F1070" i="1"/>
  <c r="F1071" i="1"/>
  <c r="F1072" i="1"/>
  <c r="F1073" i="1"/>
  <c r="F1074" i="1"/>
  <c r="F1075" i="1"/>
  <c r="F1076" i="1"/>
  <c r="F1077" i="1"/>
  <c r="F1078" i="1"/>
  <c r="F1079" i="1"/>
  <c r="F1080" i="1"/>
  <c r="F1081" i="1"/>
  <c r="F1082" i="1"/>
  <c r="F1083" i="1"/>
  <c r="F1084" i="1"/>
  <c r="F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F1130" i="1"/>
  <c r="F1131" i="1"/>
  <c r="F1132" i="1"/>
  <c r="F1133" i="1"/>
  <c r="F1134" i="1"/>
  <c r="F1135" i="1"/>
  <c r="F1136" i="1"/>
  <c r="F1137" i="1"/>
  <c r="F1138" i="1"/>
  <c r="F1139" i="1"/>
  <c r="F1140" i="1"/>
  <c r="F1141" i="1"/>
  <c r="F1142" i="1"/>
  <c r="F1143" i="1"/>
  <c r="F1144" i="1"/>
  <c r="F1145" i="1"/>
  <c r="F1146" i="1"/>
  <c r="F1147" i="1"/>
  <c r="F1148" i="1"/>
  <c r="F1149" i="1"/>
  <c r="F1150" i="1"/>
  <c r="F1151" i="1"/>
  <c r="E1152" i="1"/>
  <c r="E1153" i="1"/>
  <c r="E1154" i="1"/>
  <c r="E1155" i="1"/>
  <c r="E1156" i="1"/>
  <c r="E1157" i="1"/>
  <c r="E1158" i="1"/>
  <c r="E1159" i="1"/>
  <c r="E1160" i="1"/>
  <c r="F1161" i="1"/>
  <c r="F1162" i="1"/>
  <c r="F1163" i="1"/>
  <c r="F1164" i="1"/>
  <c r="F1165" i="1"/>
  <c r="F1166" i="1"/>
  <c r="F1167" i="1"/>
  <c r="F1168" i="1"/>
  <c r="F1169" i="1"/>
  <c r="F1170" i="1"/>
  <c r="F1171" i="1"/>
  <c r="F1172" i="1"/>
  <c r="F1173" i="1"/>
  <c r="F1174" i="1"/>
  <c r="F1175" i="1"/>
  <c r="E1176" i="1"/>
  <c r="F1177" i="1"/>
  <c r="F1178" i="1"/>
  <c r="F1179" i="1"/>
  <c r="F1180" i="1"/>
  <c r="F1181" i="1"/>
  <c r="F1182" i="1"/>
  <c r="F1183" i="1"/>
  <c r="F1184" i="1"/>
  <c r="E1185" i="1"/>
  <c r="F1186" i="1"/>
  <c r="F1187" i="1"/>
  <c r="F1188" i="1"/>
  <c r="F1189" i="1"/>
  <c r="F1190" i="1"/>
  <c r="F1191" i="1"/>
  <c r="F1192" i="1"/>
  <c r="F1193" i="1"/>
  <c r="F1194" i="1"/>
  <c r="F1195" i="1"/>
  <c r="F1196" i="1"/>
  <c r="F1197" i="1"/>
  <c r="F1198" i="1"/>
  <c r="F1199" i="1"/>
  <c r="F1200" i="1"/>
  <c r="F1201" i="1"/>
  <c r="F1202" i="1"/>
  <c r="E1203" i="1"/>
  <c r="E1204" i="1"/>
  <c r="E1205" i="1"/>
  <c r="F1206" i="1"/>
  <c r="E1207" i="1"/>
  <c r="E1208" i="1"/>
  <c r="E1209" i="1"/>
  <c r="E1210" i="1"/>
  <c r="E1211" i="1"/>
  <c r="E1212" i="1"/>
  <c r="E1213" i="1"/>
  <c r="E1214" i="1"/>
  <c r="F1215" i="1"/>
  <c r="F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E1389" i="1"/>
  <c r="E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E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E1736" i="1"/>
  <c r="F1737" i="1"/>
  <c r="E1738" i="1"/>
  <c r="E1739" i="1"/>
  <c r="E1740" i="1"/>
  <c r="F1741" i="1"/>
  <c r="E1742" i="1"/>
  <c r="E1743" i="1"/>
  <c r="F1744" i="1"/>
  <c r="E1745" i="1"/>
  <c r="E1746" i="1"/>
  <c r="F1747" i="1"/>
  <c r="F1748" i="1"/>
  <c r="E1749" i="1"/>
  <c r="E1750" i="1"/>
  <c r="E1751" i="1"/>
  <c r="F1752" i="1"/>
  <c r="E1753" i="1"/>
  <c r="E1754" i="1"/>
  <c r="E1755" i="1"/>
  <c r="E1756" i="1"/>
  <c r="E1757" i="1"/>
  <c r="F1758" i="1"/>
  <c r="F1759" i="1"/>
  <c r="E1760" i="1"/>
  <c r="E1761" i="1"/>
  <c r="E1762" i="1"/>
  <c r="E1763" i="1"/>
  <c r="E1764" i="1"/>
  <c r="E1765" i="1"/>
  <c r="E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E1836" i="1"/>
  <c r="E1837" i="1"/>
  <c r="E1199" i="1"/>
  <c r="E1200" i="1"/>
  <c r="E1201" i="1"/>
  <c r="E1202" i="1"/>
  <c r="F1203" i="1"/>
  <c r="F1204" i="1"/>
  <c r="F1205" i="1"/>
  <c r="E1206" i="1"/>
  <c r="F1207" i="1"/>
  <c r="F1208" i="1"/>
  <c r="F1209" i="1"/>
  <c r="F1210" i="1"/>
  <c r="F1211" i="1"/>
  <c r="F1212" i="1"/>
  <c r="F1213" i="1"/>
  <c r="F1214" i="1"/>
  <c r="E1215" i="1"/>
  <c r="E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F1389" i="1"/>
  <c r="F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F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F1736" i="1"/>
  <c r="E1737" i="1"/>
  <c r="F1738" i="1"/>
  <c r="F1739" i="1"/>
  <c r="F1740" i="1"/>
  <c r="E1741" i="1"/>
  <c r="F1742" i="1"/>
  <c r="F1743" i="1"/>
  <c r="E1744" i="1"/>
  <c r="F1745" i="1"/>
  <c r="F1746" i="1"/>
  <c r="E1747" i="1"/>
  <c r="E1748" i="1"/>
  <c r="F1749" i="1"/>
  <c r="F1750" i="1"/>
  <c r="F1751" i="1"/>
  <c r="E1752" i="1"/>
  <c r="F1753" i="1"/>
  <c r="F1754" i="1"/>
  <c r="F1755" i="1"/>
  <c r="F1756" i="1"/>
  <c r="F1757" i="1"/>
  <c r="E1758" i="1"/>
  <c r="E1759" i="1"/>
  <c r="F1760" i="1"/>
  <c r="F1761" i="1"/>
  <c r="F1762" i="1"/>
  <c r="F1763" i="1"/>
  <c r="F1764" i="1"/>
  <c r="F1765" i="1"/>
  <c r="F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F1836" i="1"/>
  <c r="F1837" i="1"/>
  <c r="F1838" i="1"/>
  <c r="F1839" i="1"/>
  <c r="F1840" i="1"/>
  <c r="F1841" i="1"/>
  <c r="F1842" i="1"/>
  <c r="F1843" i="1"/>
  <c r="F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F1872" i="1"/>
  <c r="F1873" i="1"/>
  <c r="F1874" i="1"/>
  <c r="F1875" i="1"/>
  <c r="F1876" i="1"/>
  <c r="F1877" i="1"/>
  <c r="F1878" i="1"/>
  <c r="F1879" i="1"/>
  <c r="F1880" i="1"/>
  <c r="E1839" i="1"/>
  <c r="E1841" i="1"/>
  <c r="E1843" i="1"/>
  <c r="F1846" i="1"/>
  <c r="F1848" i="1"/>
  <c r="F1850" i="1"/>
  <c r="F1852" i="1"/>
  <c r="F1854" i="1"/>
  <c r="F1856" i="1"/>
  <c r="F1858" i="1"/>
  <c r="F1860" i="1"/>
  <c r="F1862" i="1"/>
  <c r="F1864" i="1"/>
  <c r="F1866" i="1"/>
  <c r="F1868" i="1"/>
  <c r="F1870" i="1"/>
  <c r="E1873" i="1"/>
  <c r="E1875" i="1"/>
  <c r="E1877" i="1"/>
  <c r="E1879"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F1933" i="1"/>
  <c r="E1934" i="1"/>
  <c r="E1935" i="1"/>
  <c r="E1936" i="1"/>
  <c r="E1937" i="1"/>
  <c r="F1938" i="1"/>
  <c r="F1939" i="1"/>
  <c r="F1940" i="1"/>
  <c r="F1941" i="1"/>
  <c r="F1942" i="1"/>
  <c r="F1943" i="1"/>
  <c r="F1944" i="1"/>
  <c r="F1945" i="1"/>
  <c r="F1946" i="1"/>
  <c r="E1947" i="1"/>
  <c r="E1948" i="1"/>
  <c r="E1949" i="1"/>
  <c r="F1950" i="1"/>
  <c r="F1951" i="1"/>
  <c r="F1952" i="1"/>
  <c r="F1953" i="1"/>
  <c r="F1954" i="1"/>
  <c r="F1955" i="1"/>
  <c r="F1956" i="1"/>
  <c r="F1957" i="1"/>
  <c r="F1958" i="1"/>
  <c r="F1959" i="1"/>
  <c r="F1960" i="1"/>
  <c r="F1961" i="1"/>
  <c r="F1962" i="1"/>
  <c r="F1963" i="1"/>
  <c r="F1964" i="1"/>
  <c r="F1965" i="1"/>
  <c r="F1966" i="1"/>
  <c r="F1967" i="1"/>
  <c r="F1968" i="1"/>
  <c r="F1969" i="1"/>
  <c r="F1970" i="1"/>
  <c r="E1971" i="1"/>
  <c r="E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E2373" i="1"/>
  <c r="E2374" i="1"/>
  <c r="F2375" i="1"/>
  <c r="F2376" i="1"/>
  <c r="F2377" i="1"/>
  <c r="F2378" i="1"/>
  <c r="F2379" i="1"/>
  <c r="F2380" i="1"/>
  <c r="F2381" i="1"/>
  <c r="F2382" i="1"/>
  <c r="F2383" i="1"/>
  <c r="F2384" i="1"/>
  <c r="F2385" i="1"/>
  <c r="F2386" i="1"/>
  <c r="F2387" i="1"/>
  <c r="F2388" i="1"/>
  <c r="F2389" i="1"/>
  <c r="F2390" i="1"/>
  <c r="F2391" i="1"/>
  <c r="F2392" i="1"/>
  <c r="F2393" i="1"/>
  <c r="E2394" i="1"/>
  <c r="E2395" i="1"/>
  <c r="E2396" i="1"/>
  <c r="E2397" i="1"/>
  <c r="E2398" i="1"/>
  <c r="E2399" i="1"/>
  <c r="E2400" i="1"/>
  <c r="F2401" i="1"/>
  <c r="F2402" i="1"/>
  <c r="F2403" i="1"/>
  <c r="F2404" i="1"/>
  <c r="E2405" i="1"/>
  <c r="E2406" i="1"/>
  <c r="E2407" i="1"/>
  <c r="E2408" i="1"/>
  <c r="E2409" i="1"/>
  <c r="E2410" i="1"/>
  <c r="E2411" i="1"/>
  <c r="E2412" i="1"/>
  <c r="E2413" i="1"/>
  <c r="E2414" i="1"/>
  <c r="F2415" i="1"/>
  <c r="F2416" i="1"/>
  <c r="E2417" i="1"/>
  <c r="E2418" i="1"/>
  <c r="E2419" i="1"/>
  <c r="E2420" i="1"/>
  <c r="F2421" i="1"/>
  <c r="F2422" i="1"/>
  <c r="F2423" i="1"/>
  <c r="F2424" i="1"/>
  <c r="F2425" i="1"/>
  <c r="F2426" i="1"/>
  <c r="F2427" i="1"/>
  <c r="F2428" i="1"/>
  <c r="F2429" i="1"/>
  <c r="E2430" i="1"/>
  <c r="E2431" i="1"/>
  <c r="E2432" i="1"/>
  <c r="E2433" i="1"/>
  <c r="E2434" i="1"/>
  <c r="F2435" i="1"/>
  <c r="F2436" i="1"/>
  <c r="E2437" i="1"/>
  <c r="F2438" i="1"/>
  <c r="F2439" i="1"/>
  <c r="F2440" i="1"/>
  <c r="F2441" i="1"/>
  <c r="F2442" i="1"/>
  <c r="F2443" i="1"/>
  <c r="F2444" i="1"/>
  <c r="F2445" i="1"/>
  <c r="F2446" i="1"/>
  <c r="F2447" i="1"/>
  <c r="F2448" i="1"/>
  <c r="F2449" i="1"/>
  <c r="F2450" i="1"/>
  <c r="F2451" i="1"/>
  <c r="E2452" i="1"/>
  <c r="F2453" i="1"/>
  <c r="F2454" i="1"/>
  <c r="F2455" i="1"/>
  <c r="F2456" i="1"/>
  <c r="F2457" i="1"/>
  <c r="F2458" i="1"/>
  <c r="F2459" i="1"/>
  <c r="F2460" i="1"/>
  <c r="F2461" i="1"/>
  <c r="F2462" i="1"/>
  <c r="F2463" i="1"/>
  <c r="E2464" i="1"/>
  <c r="E2465" i="1"/>
  <c r="E2466" i="1"/>
  <c r="E2467" i="1"/>
  <c r="E2468" i="1"/>
  <c r="E2469" i="1"/>
  <c r="E2470" i="1"/>
  <c r="E2471" i="1"/>
  <c r="E2472" i="1"/>
  <c r="E2473" i="1"/>
  <c r="E2474" i="1"/>
  <c r="E2475" i="1"/>
  <c r="E2476" i="1"/>
  <c r="E2477" i="1"/>
  <c r="E2478" i="1"/>
  <c r="F2479" i="1"/>
  <c r="F2480" i="1"/>
  <c r="F2481" i="1"/>
  <c r="F2482" i="1"/>
  <c r="F2483" i="1"/>
  <c r="F2484" i="1"/>
  <c r="F2485" i="1"/>
  <c r="F2486" i="1"/>
  <c r="F2487" i="1"/>
  <c r="F2488" i="1"/>
  <c r="F2489" i="1"/>
  <c r="F2490" i="1"/>
  <c r="F2491" i="1"/>
  <c r="F2492" i="1"/>
  <c r="F2493" i="1"/>
  <c r="E2494" i="1"/>
  <c r="E2495" i="1"/>
  <c r="E2496" i="1"/>
  <c r="E2497" i="1"/>
  <c r="F2498" i="1"/>
  <c r="F2499" i="1"/>
  <c r="F2500" i="1"/>
  <c r="F2501" i="1"/>
  <c r="F2502" i="1"/>
  <c r="E2503" i="1"/>
  <c r="E2504" i="1"/>
  <c r="E2505" i="1"/>
  <c r="E2506" i="1"/>
  <c r="E2507" i="1"/>
  <c r="F2508" i="1"/>
  <c r="F2509" i="1"/>
  <c r="F2510" i="1"/>
  <c r="F2511" i="1"/>
  <c r="F2512" i="1"/>
  <c r="F2513" i="1"/>
  <c r="F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1838" i="1"/>
  <c r="E1840" i="1"/>
  <c r="E1842" i="1"/>
  <c r="E1844" i="1"/>
  <c r="F1845" i="1"/>
  <c r="F1847" i="1"/>
  <c r="F1849" i="1"/>
  <c r="F1851" i="1"/>
  <c r="F1853" i="1"/>
  <c r="F1855" i="1"/>
  <c r="F1857" i="1"/>
  <c r="F1859" i="1"/>
  <c r="F1861" i="1"/>
  <c r="F1863" i="1"/>
  <c r="F1865" i="1"/>
  <c r="F1867" i="1"/>
  <c r="F1869" i="1"/>
  <c r="F1871" i="1"/>
  <c r="E1872" i="1"/>
  <c r="E1874" i="1"/>
  <c r="E1876" i="1"/>
  <c r="E1878" i="1"/>
  <c r="E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E1933" i="1"/>
  <c r="F1934" i="1"/>
  <c r="F1935" i="1"/>
  <c r="F1936" i="1"/>
  <c r="F1937" i="1"/>
  <c r="E1938" i="1"/>
  <c r="E1939" i="1"/>
  <c r="E1940" i="1"/>
  <c r="E1941" i="1"/>
  <c r="E1942" i="1"/>
  <c r="E1943" i="1"/>
  <c r="E1944" i="1"/>
  <c r="E1945" i="1"/>
  <c r="E1946" i="1"/>
  <c r="F1947" i="1"/>
  <c r="F1948" i="1"/>
  <c r="F1949" i="1"/>
  <c r="E1950" i="1"/>
  <c r="E1951" i="1"/>
  <c r="E1952" i="1"/>
  <c r="E1953" i="1"/>
  <c r="E1954" i="1"/>
  <c r="E1955" i="1"/>
  <c r="E1956" i="1"/>
  <c r="E1957" i="1"/>
  <c r="E1958" i="1"/>
  <c r="E1959" i="1"/>
  <c r="E1960" i="1"/>
  <c r="E1961" i="1"/>
  <c r="E1962" i="1"/>
  <c r="E1963" i="1"/>
  <c r="E1964" i="1"/>
  <c r="E1965" i="1"/>
  <c r="E1966" i="1"/>
  <c r="E1967" i="1"/>
  <c r="E1968" i="1"/>
  <c r="E1969" i="1"/>
  <c r="E1970" i="1"/>
  <c r="F1971" i="1"/>
  <c r="F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F2373" i="1"/>
  <c r="F2374" i="1"/>
  <c r="E2375" i="1"/>
  <c r="E2376" i="1"/>
  <c r="E2377" i="1"/>
  <c r="E2378" i="1"/>
  <c r="E2379" i="1"/>
  <c r="E2380" i="1"/>
  <c r="E2381" i="1"/>
  <c r="E2382" i="1"/>
  <c r="E2383" i="1"/>
  <c r="E2384" i="1"/>
  <c r="E2385" i="1"/>
  <c r="E2386" i="1"/>
  <c r="E2387" i="1"/>
  <c r="E2388" i="1"/>
  <c r="E2389" i="1"/>
  <c r="E2390" i="1"/>
  <c r="E2391" i="1"/>
  <c r="E2392" i="1"/>
  <c r="E2393" i="1"/>
  <c r="F2394" i="1"/>
  <c r="F2395" i="1"/>
  <c r="F2396" i="1"/>
  <c r="F2397" i="1"/>
  <c r="F2398" i="1"/>
  <c r="F2399" i="1"/>
  <c r="F2400" i="1"/>
  <c r="E2401" i="1"/>
  <c r="E2402" i="1"/>
  <c r="E2403" i="1"/>
  <c r="E2404" i="1"/>
  <c r="F2405" i="1"/>
  <c r="F2406" i="1"/>
  <c r="F2407" i="1"/>
  <c r="F2408" i="1"/>
  <c r="F2409" i="1"/>
  <c r="F2410" i="1"/>
  <c r="F2411" i="1"/>
  <c r="F2412" i="1"/>
  <c r="F2413" i="1"/>
  <c r="F2414" i="1"/>
  <c r="E2415" i="1"/>
  <c r="E2416" i="1"/>
  <c r="F2417" i="1"/>
  <c r="F2418" i="1"/>
  <c r="F2419" i="1"/>
  <c r="F2420" i="1"/>
  <c r="E2421" i="1"/>
  <c r="E2422" i="1"/>
  <c r="E2423" i="1"/>
  <c r="E2424" i="1"/>
  <c r="E2425" i="1"/>
  <c r="E2426" i="1"/>
  <c r="E2427" i="1"/>
  <c r="E2428" i="1"/>
  <c r="E2429" i="1"/>
  <c r="F2430" i="1"/>
  <c r="F2431" i="1"/>
  <c r="F2432" i="1"/>
  <c r="F2433" i="1"/>
  <c r="F2434" i="1"/>
  <c r="E2435" i="1"/>
  <c r="E2436" i="1"/>
  <c r="F2437" i="1"/>
  <c r="E2438" i="1"/>
  <c r="E2439" i="1"/>
  <c r="E2440" i="1"/>
  <c r="E2441" i="1"/>
  <c r="E2442" i="1"/>
  <c r="E2443" i="1"/>
  <c r="E2444" i="1"/>
  <c r="E2445" i="1"/>
  <c r="E2446" i="1"/>
  <c r="E2447" i="1"/>
  <c r="E2448" i="1"/>
  <c r="E2449" i="1"/>
  <c r="E2450" i="1"/>
  <c r="E2451" i="1"/>
  <c r="F2452" i="1"/>
  <c r="E2453" i="1"/>
  <c r="E2454" i="1"/>
  <c r="E2455" i="1"/>
  <c r="E2456" i="1"/>
  <c r="E2457" i="1"/>
  <c r="E2458" i="1"/>
  <c r="E2459" i="1"/>
  <c r="E2460" i="1"/>
  <c r="E2461" i="1"/>
  <c r="E2462" i="1"/>
  <c r="E2463" i="1"/>
  <c r="F2464" i="1"/>
  <c r="F2465" i="1"/>
  <c r="F2466" i="1"/>
  <c r="F2467" i="1"/>
  <c r="F2468" i="1"/>
  <c r="F2469" i="1"/>
  <c r="F2470" i="1"/>
  <c r="F2471" i="1"/>
  <c r="F2472" i="1"/>
  <c r="F2473" i="1"/>
  <c r="F2474" i="1"/>
  <c r="F2475" i="1"/>
  <c r="F2476" i="1"/>
  <c r="F2477" i="1"/>
  <c r="F2478" i="1"/>
  <c r="E2479" i="1"/>
  <c r="E2480" i="1"/>
  <c r="E2481" i="1"/>
  <c r="E2482" i="1"/>
  <c r="E2483" i="1"/>
  <c r="E2484" i="1"/>
  <c r="E2485" i="1"/>
  <c r="E2486" i="1"/>
  <c r="E2487" i="1"/>
  <c r="E2488" i="1"/>
  <c r="E2489" i="1"/>
  <c r="E2490" i="1"/>
  <c r="E2491" i="1"/>
  <c r="E2492" i="1"/>
  <c r="E2493" i="1"/>
  <c r="F2494" i="1"/>
  <c r="F2495" i="1"/>
  <c r="F2496" i="1"/>
  <c r="F2497" i="1"/>
  <c r="E2498" i="1"/>
  <c r="E2499" i="1"/>
  <c r="E2500" i="1"/>
  <c r="E2501" i="1"/>
  <c r="E2502" i="1"/>
  <c r="F2503" i="1"/>
  <c r="F2504" i="1"/>
  <c r="F2505" i="1"/>
  <c r="F2506" i="1"/>
  <c r="F2507" i="1"/>
  <c r="E2508" i="1"/>
  <c r="E2509" i="1"/>
  <c r="E2510" i="1"/>
  <c r="E2511" i="1"/>
  <c r="E2512" i="1"/>
  <c r="E2513" i="1"/>
  <c r="E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1" i="1"/>
  <c r="E2543" i="1"/>
  <c r="E2544" i="1"/>
  <c r="E2545" i="1"/>
  <c r="E2546" i="1"/>
  <c r="E2547" i="1"/>
  <c r="E2548" i="1"/>
  <c r="E2549" i="1"/>
  <c r="E2550" i="1"/>
  <c r="F2551" i="1"/>
  <c r="F2552" i="1"/>
  <c r="F2553" i="1"/>
  <c r="F2554" i="1"/>
  <c r="F2555" i="1"/>
  <c r="F2556" i="1"/>
  <c r="F2557" i="1"/>
  <c r="F2558" i="1"/>
  <c r="F2559" i="1"/>
  <c r="F2560" i="1"/>
  <c r="F2561" i="1"/>
  <c r="F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F2586" i="1"/>
  <c r="F2587" i="1"/>
  <c r="F2588" i="1"/>
  <c r="F2589" i="1"/>
  <c r="F2590" i="1"/>
  <c r="F2591" i="1"/>
  <c r="F2592" i="1"/>
  <c r="F2593" i="1"/>
  <c r="F2594" i="1"/>
  <c r="F2595" i="1"/>
  <c r="F2596" i="1"/>
  <c r="F2597" i="1"/>
  <c r="E2598" i="1"/>
  <c r="E2599" i="1"/>
  <c r="E2600" i="1"/>
  <c r="E2601" i="1"/>
  <c r="E2602" i="1"/>
  <c r="E2603" i="1"/>
  <c r="E2604" i="1"/>
  <c r="E2605" i="1"/>
  <c r="F2606" i="1"/>
  <c r="F2607" i="1"/>
  <c r="F2608" i="1"/>
  <c r="F2609" i="1"/>
  <c r="F2610" i="1"/>
  <c r="E2611" i="1"/>
  <c r="F2612" i="1"/>
  <c r="F2613" i="1"/>
  <c r="E2614" i="1"/>
  <c r="E2615" i="1"/>
  <c r="E2616" i="1"/>
  <c r="F2617" i="1"/>
  <c r="F2618" i="1"/>
  <c r="F2619" i="1"/>
  <c r="F2620" i="1"/>
  <c r="F2621" i="1"/>
  <c r="F2622" i="1"/>
  <c r="F2623" i="1"/>
  <c r="E2624" i="1"/>
  <c r="E2625" i="1"/>
  <c r="E2626" i="1"/>
  <c r="E2627" i="1"/>
  <c r="E2628" i="1"/>
  <c r="E2629" i="1"/>
  <c r="E2630" i="1"/>
  <c r="E2631" i="1"/>
  <c r="E2632" i="1"/>
  <c r="E2633" i="1"/>
  <c r="E2634" i="1"/>
  <c r="F2635" i="1"/>
  <c r="F2636" i="1"/>
  <c r="F2637" i="1"/>
  <c r="E2638" i="1"/>
  <c r="E2639" i="1"/>
  <c r="E2640" i="1"/>
  <c r="E2641" i="1"/>
  <c r="E2642" i="1"/>
  <c r="F2643" i="1"/>
  <c r="F2644" i="1"/>
  <c r="F2645" i="1"/>
  <c r="F2646" i="1"/>
  <c r="F2647" i="1"/>
  <c r="F2648" i="1"/>
  <c r="F2649" i="1"/>
  <c r="F2650" i="1"/>
  <c r="E2651" i="1"/>
  <c r="E2652" i="1"/>
  <c r="E2653" i="1"/>
  <c r="E2654" i="1"/>
  <c r="F2655" i="1"/>
  <c r="F2656" i="1"/>
  <c r="F2657" i="1"/>
  <c r="F2658" i="1"/>
  <c r="F2659" i="1"/>
  <c r="E2660" i="1"/>
  <c r="E2661" i="1"/>
  <c r="E2662" i="1"/>
  <c r="E2663" i="1"/>
  <c r="E2664" i="1"/>
  <c r="F2665" i="1"/>
  <c r="F2666" i="1"/>
  <c r="F2667" i="1"/>
  <c r="F2668" i="1"/>
  <c r="F2669" i="1"/>
  <c r="F2670" i="1"/>
  <c r="F2671" i="1"/>
  <c r="F2672" i="1"/>
  <c r="F2673" i="1"/>
  <c r="F2674" i="1"/>
  <c r="F2675" i="1"/>
  <c r="F2676" i="1"/>
  <c r="F2677" i="1"/>
  <c r="E2678" i="1"/>
  <c r="E2679" i="1"/>
  <c r="E2680" i="1"/>
  <c r="E2681" i="1"/>
  <c r="E2682" i="1"/>
  <c r="E2683" i="1"/>
  <c r="E2684" i="1"/>
  <c r="E2685" i="1"/>
  <c r="E2686" i="1"/>
  <c r="E2687" i="1"/>
  <c r="E2688" i="1"/>
  <c r="E2689" i="1"/>
  <c r="F2690" i="1"/>
  <c r="F2691" i="1"/>
  <c r="E2692" i="1"/>
  <c r="E2693" i="1"/>
  <c r="E2694" i="1"/>
  <c r="E2695" i="1"/>
  <c r="E2696" i="1"/>
  <c r="F2697" i="1"/>
  <c r="F2698" i="1"/>
  <c r="F2699" i="1"/>
  <c r="F2700" i="1"/>
  <c r="F2701" i="1"/>
  <c r="F2702" i="1"/>
  <c r="F2703" i="1"/>
  <c r="F2704" i="1"/>
  <c r="F2705" i="1"/>
  <c r="F2706" i="1"/>
  <c r="E2707" i="1"/>
  <c r="E2708" i="1"/>
  <c r="F2709" i="1"/>
  <c r="F2710" i="1"/>
  <c r="F2711" i="1"/>
  <c r="F2712" i="1"/>
  <c r="F2713" i="1"/>
  <c r="E2714" i="1"/>
  <c r="E2715" i="1"/>
  <c r="E2716" i="1"/>
  <c r="E2717" i="1"/>
  <c r="E2718" i="1"/>
  <c r="E2719" i="1"/>
  <c r="E2720" i="1"/>
  <c r="E2721" i="1"/>
  <c r="E2722" i="1"/>
  <c r="E2723" i="1"/>
  <c r="F2724" i="1"/>
  <c r="F2725" i="1"/>
  <c r="F2726" i="1"/>
  <c r="F2727" i="1"/>
  <c r="E2728" i="1"/>
  <c r="E2729" i="1"/>
  <c r="E2730" i="1"/>
  <c r="E2731" i="1"/>
  <c r="E2732" i="1"/>
  <c r="E2733" i="1"/>
  <c r="E2734" i="1"/>
  <c r="F2735" i="1"/>
  <c r="F2736" i="1"/>
  <c r="F2737" i="1"/>
  <c r="F2738" i="1"/>
  <c r="E2739" i="1"/>
  <c r="E2740" i="1"/>
  <c r="E2741" i="1"/>
  <c r="E2742" i="1"/>
  <c r="E2743" i="1"/>
  <c r="F2744" i="1"/>
  <c r="F2745" i="1"/>
  <c r="F2746" i="1"/>
  <c r="F2747" i="1"/>
  <c r="F2748" i="1"/>
  <c r="F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F2785" i="1"/>
  <c r="F2786" i="1"/>
  <c r="E2787" i="1"/>
  <c r="F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F2869" i="1"/>
  <c r="F2870" i="1"/>
  <c r="F2871" i="1"/>
  <c r="F2872" i="1"/>
  <c r="F2873" i="1"/>
  <c r="E2874" i="1"/>
  <c r="E2875" i="1"/>
  <c r="E2876" i="1"/>
  <c r="E2877" i="1"/>
  <c r="E2878" i="1"/>
  <c r="E2879" i="1"/>
  <c r="E2880" i="1"/>
  <c r="E2881" i="1"/>
  <c r="E2882" i="1"/>
  <c r="E2883" i="1"/>
  <c r="E2884" i="1"/>
  <c r="E2885" i="1"/>
  <c r="E2886" i="1"/>
  <c r="E2887" i="1"/>
  <c r="E2888" i="1"/>
  <c r="E2889" i="1"/>
  <c r="E2890" i="1"/>
  <c r="E2891" i="1"/>
  <c r="F2892" i="1"/>
  <c r="F2893" i="1"/>
  <c r="F2894" i="1"/>
  <c r="F2895" i="1"/>
  <c r="F2896" i="1"/>
  <c r="F2897" i="1"/>
  <c r="F2898" i="1"/>
  <c r="E2899" i="1"/>
  <c r="E2900" i="1"/>
  <c r="E2901" i="1"/>
  <c r="E2902" i="1"/>
  <c r="E2903" i="1"/>
  <c r="E2904" i="1"/>
  <c r="E2905" i="1"/>
  <c r="E2906" i="1"/>
  <c r="E2907" i="1"/>
  <c r="E2908" i="1"/>
  <c r="E2909" i="1"/>
  <c r="E2910" i="1"/>
  <c r="E2911" i="1"/>
  <c r="E2912" i="1"/>
  <c r="E2913" i="1"/>
  <c r="F2914" i="1"/>
  <c r="F2915" i="1"/>
  <c r="F2916" i="1"/>
  <c r="F2917" i="1"/>
  <c r="E2918" i="1"/>
  <c r="E2919" i="1"/>
  <c r="E2920" i="1"/>
  <c r="F2921" i="1"/>
  <c r="F2922" i="1"/>
  <c r="F2923" i="1"/>
  <c r="E2924" i="1"/>
  <c r="E2925" i="1"/>
  <c r="E2926" i="1"/>
  <c r="F2927" i="1"/>
  <c r="F2928" i="1"/>
  <c r="E2929" i="1"/>
  <c r="E2930" i="1"/>
  <c r="F2931" i="1"/>
  <c r="F2932" i="1"/>
  <c r="F2933" i="1"/>
  <c r="F2934" i="1"/>
  <c r="F2935" i="1"/>
  <c r="F2936" i="1"/>
  <c r="F2937" i="1"/>
  <c r="F2938" i="1"/>
  <c r="E2939" i="1"/>
  <c r="E2940" i="1"/>
  <c r="E2941" i="1"/>
  <c r="F2942" i="1"/>
  <c r="F2943" i="1"/>
  <c r="F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F2983" i="1"/>
  <c r="E2984" i="1"/>
  <c r="E2985" i="1"/>
  <c r="E2986" i="1"/>
  <c r="E2987" i="1"/>
  <c r="E2988" i="1"/>
  <c r="E2989" i="1"/>
  <c r="E2990" i="1"/>
  <c r="E2991" i="1"/>
  <c r="E2992" i="1"/>
  <c r="E2993" i="1"/>
  <c r="E2994" i="1"/>
  <c r="E2995" i="1"/>
  <c r="E2996" i="1"/>
  <c r="F2997" i="1"/>
  <c r="F2998" i="1"/>
  <c r="E2999" i="1"/>
  <c r="E3000" i="1"/>
  <c r="E3001" i="1"/>
  <c r="E3002" i="1"/>
  <c r="E3003" i="1"/>
  <c r="F3004" i="1"/>
  <c r="F3005" i="1"/>
  <c r="F3006" i="1"/>
  <c r="F3007" i="1"/>
  <c r="E3008" i="1"/>
  <c r="E3009" i="1"/>
  <c r="E3010" i="1"/>
  <c r="E3011" i="1"/>
  <c r="E3012" i="1"/>
  <c r="E3013" i="1"/>
  <c r="E3014" i="1"/>
  <c r="E3015" i="1"/>
  <c r="E3016" i="1"/>
  <c r="F3017" i="1"/>
  <c r="F3018" i="1"/>
  <c r="F3019" i="1"/>
  <c r="F3020" i="1"/>
  <c r="F3021" i="1"/>
  <c r="F3022" i="1"/>
  <c r="E3023" i="1"/>
  <c r="F3024" i="1"/>
  <c r="F3025" i="1"/>
  <c r="E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E3053" i="1"/>
  <c r="E3054" i="1"/>
  <c r="E3055" i="1"/>
  <c r="E3056" i="1"/>
  <c r="E3057" i="1"/>
  <c r="E3058" i="1"/>
  <c r="E3059" i="1"/>
  <c r="E3060" i="1"/>
  <c r="E3061" i="1"/>
  <c r="F3062" i="1"/>
  <c r="F3063" i="1"/>
  <c r="F3064" i="1"/>
  <c r="F3065" i="1"/>
  <c r="F3066" i="1"/>
  <c r="F3067" i="1"/>
  <c r="F3068" i="1"/>
  <c r="F3069" i="1"/>
  <c r="F3070" i="1"/>
  <c r="F3071" i="1"/>
  <c r="E3072" i="1"/>
  <c r="E3073" i="1"/>
  <c r="F3074" i="1"/>
  <c r="F3075" i="1"/>
  <c r="E3076" i="1"/>
  <c r="E3077" i="1"/>
  <c r="E3078" i="1"/>
  <c r="E3079" i="1"/>
  <c r="F3080" i="1"/>
  <c r="F3081" i="1"/>
  <c r="F3082" i="1"/>
  <c r="F3083" i="1"/>
  <c r="F3084" i="1"/>
  <c r="F3085" i="1"/>
  <c r="F3086" i="1"/>
  <c r="F3087" i="1"/>
  <c r="F3088" i="1"/>
  <c r="F3089" i="1"/>
  <c r="E3090" i="1"/>
  <c r="F3091" i="1"/>
  <c r="F3092" i="1"/>
  <c r="E3093" i="1"/>
  <c r="E3094" i="1"/>
  <c r="E3095" i="1"/>
  <c r="F3096" i="1"/>
  <c r="F3097" i="1"/>
  <c r="F3098" i="1"/>
  <c r="F3099" i="1"/>
  <c r="F3100" i="1"/>
  <c r="F3101" i="1"/>
  <c r="F3102" i="1"/>
  <c r="F3103" i="1"/>
  <c r="F3104" i="1"/>
  <c r="F3105" i="1"/>
  <c r="F3106" i="1"/>
  <c r="F3107" i="1"/>
  <c r="F3108" i="1"/>
  <c r="F3109" i="1"/>
  <c r="F3110" i="1"/>
  <c r="F3111" i="1"/>
  <c r="F3112" i="1"/>
  <c r="E3113" i="1"/>
  <c r="E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E3162" i="1"/>
  <c r="E3163" i="1"/>
  <c r="E3164" i="1"/>
  <c r="E3165" i="1"/>
  <c r="E3166" i="1"/>
  <c r="E3167" i="1"/>
  <c r="E3168" i="1"/>
  <c r="E3169" i="1"/>
  <c r="E3170" i="1"/>
  <c r="E3171" i="1"/>
  <c r="E3172" i="1"/>
  <c r="E3173" i="1"/>
  <c r="E3174" i="1"/>
  <c r="E3175" i="1"/>
  <c r="E3176" i="1"/>
  <c r="E3177" i="1"/>
  <c r="F3178" i="1"/>
  <c r="F3179" i="1"/>
  <c r="F3180" i="1"/>
  <c r="F3181" i="1"/>
  <c r="F3182" i="1"/>
  <c r="F3183" i="1"/>
  <c r="F3184" i="1"/>
  <c r="E3185" i="1"/>
  <c r="E3186" i="1"/>
  <c r="E3187" i="1"/>
  <c r="E3188" i="1"/>
  <c r="E3189" i="1"/>
  <c r="F3190" i="1"/>
  <c r="F3191" i="1"/>
  <c r="F3192" i="1"/>
  <c r="E3193" i="1"/>
  <c r="E3194" i="1"/>
  <c r="E3195" i="1"/>
  <c r="E3196" i="1"/>
  <c r="E3197" i="1"/>
  <c r="E3198" i="1"/>
  <c r="E3199" i="1"/>
  <c r="E3200" i="1"/>
  <c r="E3201" i="1"/>
  <c r="F3202" i="1"/>
  <c r="F3203" i="1"/>
  <c r="F3204" i="1"/>
  <c r="F3205" i="1"/>
  <c r="F3206" i="1"/>
  <c r="F3207" i="1"/>
  <c r="F3208" i="1"/>
  <c r="F3209" i="1"/>
  <c r="F3210" i="1"/>
  <c r="F3211" i="1"/>
  <c r="F3212" i="1"/>
  <c r="E3213" i="1"/>
  <c r="E3214" i="1"/>
  <c r="F3215" i="1"/>
  <c r="F3216" i="1"/>
  <c r="E3217" i="1"/>
  <c r="E3218" i="1"/>
  <c r="E3219" i="1"/>
  <c r="E3220" i="1"/>
  <c r="E3221" i="1"/>
  <c r="E3222" i="1"/>
  <c r="E3223" i="1"/>
  <c r="E3224" i="1"/>
  <c r="F3225" i="1"/>
  <c r="F3226" i="1"/>
  <c r="F3227" i="1"/>
  <c r="F3228" i="1"/>
  <c r="F3229" i="1"/>
  <c r="F3230" i="1"/>
  <c r="F3231" i="1"/>
  <c r="F3232" i="1"/>
  <c r="F3233" i="1"/>
  <c r="F3234" i="1"/>
  <c r="F3235" i="1"/>
  <c r="F3236" i="1"/>
  <c r="F3237" i="1"/>
  <c r="F3238" i="1"/>
  <c r="F3239" i="1"/>
  <c r="F3240" i="1"/>
  <c r="E3241" i="1"/>
  <c r="E3242" i="1"/>
  <c r="E3243" i="1"/>
  <c r="E3244" i="1"/>
  <c r="E3245" i="1"/>
  <c r="F3246" i="1"/>
  <c r="F3247" i="1"/>
  <c r="F3248" i="1"/>
  <c r="F3249" i="1"/>
  <c r="F3250" i="1"/>
  <c r="F3251" i="1"/>
  <c r="E3252" i="1"/>
  <c r="E3253" i="1"/>
  <c r="E3254" i="1"/>
  <c r="F3255" i="1"/>
  <c r="F3256" i="1"/>
  <c r="F3257" i="1"/>
  <c r="F3258" i="1"/>
  <c r="E3259" i="1"/>
  <c r="E3260" i="1"/>
  <c r="E3261" i="1"/>
  <c r="E3262" i="1"/>
  <c r="E3263" i="1"/>
  <c r="F3264" i="1"/>
  <c r="E3265" i="1"/>
  <c r="E3266" i="1"/>
  <c r="E3267" i="1"/>
  <c r="E3268" i="1"/>
  <c r="E3269" i="1"/>
  <c r="E3270" i="1"/>
  <c r="F3271" i="1"/>
  <c r="F3272" i="1"/>
  <c r="F3273" i="1"/>
  <c r="F3274" i="1"/>
  <c r="F3275" i="1"/>
  <c r="E3276" i="1"/>
  <c r="E3277" i="1"/>
  <c r="E3278" i="1"/>
  <c r="E3279" i="1"/>
  <c r="E3280" i="1"/>
  <c r="E3281" i="1"/>
  <c r="E3282" i="1"/>
  <c r="F3283" i="1"/>
  <c r="F3284" i="1"/>
  <c r="F3285" i="1"/>
  <c r="F3286" i="1"/>
  <c r="E3287" i="1"/>
  <c r="E3288" i="1"/>
  <c r="E3289" i="1"/>
  <c r="F3290" i="1"/>
  <c r="F3291" i="1"/>
  <c r="F3292" i="1"/>
  <c r="F3293" i="1"/>
  <c r="F3294" i="1"/>
  <c r="F3295" i="1"/>
  <c r="E3296" i="1"/>
  <c r="E3297" i="1"/>
  <c r="E3298" i="1"/>
  <c r="F3299" i="1"/>
  <c r="F3300" i="1"/>
  <c r="F3301" i="1"/>
  <c r="F3302" i="1"/>
  <c r="E3303" i="1"/>
  <c r="E3304" i="1"/>
  <c r="E3305" i="1"/>
  <c r="E3306" i="1"/>
  <c r="F3307" i="1"/>
  <c r="F3308" i="1"/>
  <c r="F3309" i="1"/>
  <c r="F3310" i="1"/>
  <c r="E3311" i="1"/>
  <c r="E3312" i="1"/>
  <c r="E3313" i="1"/>
  <c r="E3314" i="1"/>
  <c r="E3315" i="1"/>
  <c r="E3316" i="1"/>
  <c r="E3317" i="1"/>
  <c r="E3318" i="1"/>
  <c r="E3319" i="1"/>
  <c r="E3320" i="1"/>
  <c r="F3321" i="1"/>
  <c r="F3322" i="1"/>
  <c r="F3323" i="1"/>
  <c r="F3324" i="1"/>
  <c r="F3325" i="1"/>
  <c r="F3326" i="1"/>
  <c r="F3327" i="1"/>
  <c r="F3328" i="1"/>
  <c r="F3329" i="1"/>
  <c r="F3330" i="1"/>
  <c r="E3331" i="1"/>
  <c r="E3332" i="1"/>
  <c r="F3333" i="1"/>
  <c r="E3334" i="1"/>
  <c r="E3335" i="1"/>
  <c r="E3336" i="1"/>
  <c r="E3337" i="1"/>
  <c r="E3338" i="1"/>
  <c r="E3339" i="1"/>
  <c r="E3340" i="1"/>
  <c r="E3341" i="1"/>
  <c r="F3342" i="1"/>
  <c r="E3343" i="1"/>
  <c r="E3344" i="1"/>
  <c r="E3345" i="1"/>
  <c r="E3346" i="1"/>
  <c r="F3347" i="1"/>
  <c r="E3348" i="1"/>
  <c r="E3349" i="1"/>
  <c r="E3350" i="1"/>
  <c r="E3351" i="1"/>
  <c r="E3352" i="1"/>
  <c r="E3353" i="1"/>
  <c r="E3354" i="1"/>
  <c r="E3355" i="1"/>
  <c r="E3356" i="1"/>
  <c r="E3357" i="1"/>
  <c r="E3358" i="1"/>
  <c r="E3359" i="1"/>
  <c r="E3360" i="1"/>
  <c r="E3361" i="1"/>
  <c r="E3362" i="1"/>
  <c r="E3363" i="1"/>
  <c r="E3364" i="1"/>
  <c r="E3365" i="1"/>
  <c r="E3366" i="1"/>
  <c r="E3367" i="1"/>
  <c r="F3368" i="1"/>
  <c r="F3369" i="1"/>
  <c r="F3370" i="1"/>
  <c r="F3371" i="1"/>
  <c r="F3372" i="1"/>
  <c r="F3373" i="1"/>
  <c r="F3374" i="1"/>
  <c r="E3375" i="1"/>
  <c r="E3376" i="1"/>
  <c r="E3377" i="1"/>
  <c r="E3378" i="1"/>
  <c r="F3379" i="1"/>
  <c r="F3380" i="1"/>
  <c r="F3381" i="1"/>
  <c r="E3382" i="1"/>
  <c r="E3383" i="1"/>
  <c r="E3384" i="1"/>
  <c r="E3385" i="1"/>
  <c r="E3386" i="1"/>
  <c r="E3387" i="1"/>
  <c r="E3388" i="1"/>
  <c r="E3389" i="1"/>
  <c r="E3390" i="1"/>
  <c r="E3391" i="1"/>
  <c r="E3392" i="1"/>
  <c r="F3393" i="1"/>
  <c r="F3394" i="1"/>
  <c r="F3395" i="1"/>
  <c r="F3396" i="1"/>
  <c r="E3397" i="1"/>
  <c r="E3398" i="1"/>
  <c r="E3399" i="1"/>
  <c r="E3400" i="1"/>
  <c r="E3401" i="1"/>
  <c r="F3402" i="1"/>
  <c r="F3403" i="1"/>
  <c r="F3404" i="1"/>
  <c r="F3405" i="1"/>
  <c r="E3406" i="1"/>
  <c r="E3407" i="1"/>
  <c r="E3408" i="1"/>
  <c r="F3409" i="1"/>
  <c r="F3410" i="1"/>
  <c r="F3411" i="1"/>
  <c r="E3412" i="1"/>
  <c r="E3413" i="1"/>
  <c r="E3414" i="1"/>
  <c r="F3415" i="1"/>
  <c r="F3416" i="1"/>
  <c r="F3417" i="1"/>
  <c r="F3418" i="1"/>
  <c r="F3419" i="1"/>
  <c r="E3420" i="1"/>
  <c r="E3421" i="1"/>
  <c r="E3422" i="1"/>
  <c r="F3423" i="1"/>
  <c r="F3424" i="1"/>
  <c r="F3425" i="1"/>
  <c r="F3426" i="1"/>
  <c r="F3427" i="1"/>
  <c r="E3428" i="1"/>
  <c r="E3429" i="1"/>
  <c r="E3430" i="1"/>
  <c r="E3431" i="1"/>
  <c r="E3432" i="1"/>
  <c r="E3433" i="1"/>
  <c r="F3434" i="1"/>
  <c r="F3435" i="1"/>
  <c r="F3436" i="1"/>
  <c r="E3437" i="1"/>
  <c r="E3438" i="1"/>
  <c r="E3439" i="1"/>
  <c r="E3440" i="1"/>
  <c r="E3441" i="1"/>
  <c r="E3442" i="1"/>
  <c r="E3443" i="1"/>
  <c r="E3444" i="1"/>
  <c r="E3445" i="1"/>
  <c r="E3446" i="1"/>
  <c r="E3447" i="1"/>
  <c r="E3448" i="1"/>
  <c r="E3449" i="1"/>
  <c r="E3450" i="1"/>
  <c r="E3451" i="1"/>
  <c r="E3452" i="1"/>
  <c r="E3453" i="1"/>
  <c r="E3454" i="1"/>
  <c r="E3455" i="1"/>
  <c r="E3456" i="1"/>
  <c r="E3457" i="1"/>
  <c r="E3458" i="1"/>
  <c r="F3459" i="1"/>
  <c r="E3460" i="1"/>
  <c r="E3461" i="1"/>
  <c r="F3462" i="1"/>
  <c r="F3463" i="1"/>
  <c r="E3464" i="1"/>
  <c r="E3465" i="1"/>
  <c r="E3466" i="1"/>
  <c r="E3467" i="1"/>
  <c r="F3468" i="1"/>
  <c r="F3469" i="1"/>
  <c r="E3470" i="1"/>
  <c r="E3471" i="1"/>
  <c r="E3472" i="1"/>
  <c r="E3473" i="1"/>
  <c r="E3474" i="1"/>
  <c r="E3475" i="1"/>
  <c r="E3476" i="1"/>
  <c r="E3477" i="1"/>
  <c r="E3478" i="1"/>
  <c r="F3479" i="1"/>
  <c r="E3480" i="1"/>
  <c r="E3481" i="1"/>
  <c r="E3482" i="1"/>
  <c r="E3483" i="1"/>
  <c r="E3484" i="1"/>
  <c r="E3485" i="1"/>
  <c r="E3486" i="1"/>
  <c r="E3487" i="1"/>
  <c r="E3488" i="1"/>
  <c r="E3489" i="1"/>
  <c r="E3490" i="1"/>
  <c r="E3491" i="1"/>
  <c r="E3492" i="1"/>
  <c r="F3493" i="1"/>
  <c r="F3494" i="1"/>
  <c r="E3495" i="1"/>
  <c r="E3496" i="1"/>
  <c r="E3497" i="1"/>
  <c r="E3498" i="1"/>
  <c r="E3499" i="1"/>
  <c r="E3500" i="1"/>
  <c r="E3501" i="1"/>
  <c r="E3502" i="1"/>
  <c r="E3503" i="1"/>
  <c r="E3504" i="1"/>
  <c r="F3505" i="1"/>
  <c r="F3506" i="1"/>
  <c r="F3507" i="1"/>
  <c r="F3508" i="1"/>
  <c r="F3509" i="1"/>
  <c r="E3510" i="1"/>
  <c r="E3511" i="1"/>
  <c r="E3512" i="1"/>
  <c r="E3513" i="1"/>
  <c r="F3514" i="1"/>
  <c r="F3515" i="1"/>
  <c r="F3516" i="1"/>
  <c r="F3517" i="1"/>
  <c r="F3518" i="1"/>
  <c r="F3519" i="1"/>
  <c r="F3520" i="1"/>
  <c r="F3521" i="1"/>
  <c r="E3522" i="1"/>
  <c r="E3523" i="1"/>
  <c r="E3524" i="1"/>
  <c r="E3525" i="1"/>
  <c r="F3526" i="1"/>
  <c r="F3527" i="1"/>
  <c r="F3528" i="1"/>
  <c r="F3529" i="1"/>
  <c r="F3530" i="1"/>
  <c r="F3531" i="1"/>
  <c r="F3532" i="1"/>
  <c r="F3533" i="1"/>
  <c r="F3534" i="1"/>
  <c r="F3535" i="1"/>
  <c r="F3536" i="1"/>
  <c r="F3537" i="1"/>
  <c r="E3538" i="1"/>
  <c r="E3539" i="1"/>
  <c r="E3540" i="1"/>
  <c r="E3541" i="1"/>
  <c r="E3542" i="1"/>
  <c r="E3543" i="1"/>
  <c r="E3544" i="1"/>
  <c r="E3545" i="1"/>
  <c r="E3546" i="1"/>
  <c r="E3547" i="1"/>
  <c r="E3548" i="1"/>
  <c r="F3549" i="1"/>
  <c r="F3550" i="1"/>
  <c r="F3551" i="1"/>
  <c r="F3552" i="1"/>
  <c r="F3553" i="1"/>
  <c r="F3554" i="1"/>
  <c r="F3555" i="1"/>
  <c r="F3556" i="1"/>
  <c r="F3557" i="1"/>
  <c r="F3558" i="1"/>
  <c r="F3559" i="1"/>
  <c r="F3560" i="1"/>
  <c r="F3561" i="1"/>
  <c r="F3562" i="1"/>
  <c r="F3563" i="1"/>
  <c r="F3564" i="1"/>
  <c r="F3565" i="1"/>
  <c r="F3566" i="1"/>
  <c r="E3567" i="1"/>
  <c r="E3568" i="1"/>
  <c r="E3569" i="1"/>
  <c r="E3570" i="1"/>
  <c r="E3571" i="1"/>
  <c r="E3572" i="1"/>
  <c r="E3573" i="1"/>
  <c r="E3574" i="1"/>
  <c r="F3575" i="1"/>
  <c r="F3576" i="1"/>
  <c r="F3577" i="1"/>
  <c r="F3578" i="1"/>
  <c r="E3579" i="1"/>
  <c r="E3580" i="1"/>
  <c r="E3581" i="1"/>
  <c r="E3582" i="1"/>
  <c r="E3583" i="1"/>
  <c r="E3584" i="1"/>
  <c r="E3585" i="1"/>
  <c r="E3586" i="1"/>
  <c r="E3587" i="1"/>
  <c r="E3588" i="1"/>
  <c r="F3589" i="1"/>
  <c r="F3590" i="1"/>
  <c r="F3591" i="1"/>
  <c r="F3592" i="1"/>
  <c r="F3593" i="1"/>
  <c r="F3594" i="1"/>
  <c r="E3595" i="1"/>
  <c r="E3596" i="1"/>
  <c r="E3597" i="1"/>
  <c r="E3598" i="1"/>
  <c r="E3599" i="1"/>
  <c r="E3600" i="1"/>
  <c r="E3601" i="1"/>
  <c r="E3602" i="1"/>
  <c r="E3603" i="1"/>
  <c r="E3604" i="1"/>
  <c r="E3605" i="1"/>
  <c r="E3606" i="1"/>
  <c r="E3607" i="1"/>
  <c r="F3608" i="1"/>
  <c r="F3609" i="1"/>
  <c r="E3610" i="1"/>
  <c r="E3611" i="1"/>
  <c r="E3612" i="1"/>
  <c r="E3613" i="1"/>
  <c r="F3614" i="1"/>
  <c r="F3615" i="1"/>
  <c r="E3616" i="1"/>
  <c r="E3617" i="1"/>
  <c r="E3618" i="1"/>
  <c r="E3619" i="1"/>
  <c r="F3620" i="1"/>
  <c r="F3621" i="1"/>
  <c r="E3622" i="1"/>
  <c r="E3623" i="1"/>
  <c r="E3624" i="1"/>
  <c r="F3625" i="1"/>
  <c r="E3626" i="1"/>
  <c r="E3627" i="1"/>
  <c r="E3628" i="1"/>
  <c r="E3629" i="1"/>
  <c r="E3630" i="1"/>
  <c r="E3631" i="1"/>
  <c r="F3632" i="1"/>
  <c r="F3633" i="1"/>
  <c r="F3634" i="1"/>
  <c r="F3635" i="1"/>
  <c r="E3636" i="1"/>
  <c r="E3637" i="1"/>
  <c r="F3638" i="1"/>
  <c r="F3639" i="1"/>
  <c r="F3640" i="1"/>
  <c r="F3641" i="1"/>
  <c r="F3642" i="1"/>
  <c r="F3643" i="1"/>
  <c r="F3644" i="1"/>
  <c r="E3645" i="1"/>
  <c r="F3646" i="1"/>
  <c r="F3647" i="1"/>
  <c r="F3648" i="1"/>
  <c r="F3649" i="1"/>
  <c r="E3650" i="1"/>
  <c r="E3651" i="1"/>
  <c r="E3652" i="1"/>
  <c r="E3653" i="1"/>
  <c r="E3654" i="1"/>
  <c r="E3655" i="1"/>
  <c r="E3656" i="1"/>
  <c r="E3657" i="1"/>
  <c r="E3658" i="1"/>
  <c r="E3659" i="1"/>
  <c r="F3660" i="1"/>
  <c r="F3661" i="1"/>
  <c r="F3662" i="1"/>
  <c r="F3663" i="1"/>
  <c r="F3664" i="1"/>
  <c r="F3665" i="1"/>
  <c r="F3666" i="1"/>
  <c r="E3667" i="1"/>
  <c r="E3668" i="1"/>
  <c r="F3669" i="1"/>
  <c r="F3670" i="1"/>
  <c r="E3671" i="1"/>
  <c r="E3672" i="1"/>
  <c r="E3673" i="1"/>
  <c r="F3674" i="1"/>
  <c r="F3675" i="1"/>
  <c r="E3676" i="1"/>
  <c r="E3677" i="1"/>
  <c r="E3678" i="1"/>
  <c r="E3679" i="1"/>
  <c r="F3680" i="1"/>
  <c r="F3681" i="1"/>
  <c r="F3682" i="1"/>
  <c r="F3683" i="1"/>
  <c r="F3684" i="1"/>
  <c r="F3685" i="1"/>
  <c r="F3686" i="1"/>
  <c r="F3687" i="1"/>
  <c r="F3688" i="1"/>
  <c r="E3689" i="1"/>
  <c r="E3690" i="1"/>
  <c r="E3691" i="1"/>
  <c r="E3692" i="1"/>
  <c r="E3693" i="1"/>
  <c r="F3694" i="1"/>
  <c r="F3695" i="1"/>
  <c r="F3696" i="1"/>
  <c r="E3697" i="1"/>
  <c r="E3698" i="1"/>
  <c r="E3699" i="1"/>
  <c r="E3700" i="1"/>
  <c r="E3701" i="1"/>
  <c r="F3702" i="1"/>
  <c r="F3703" i="1"/>
  <c r="F3704" i="1"/>
  <c r="F3705" i="1"/>
  <c r="F3706" i="1"/>
  <c r="F3707" i="1"/>
  <c r="F3708" i="1"/>
  <c r="F3709" i="1"/>
  <c r="F3710" i="1"/>
  <c r="F3711" i="1"/>
  <c r="F3712" i="1"/>
  <c r="F3713" i="1"/>
  <c r="F3714" i="1"/>
  <c r="F3715" i="1"/>
  <c r="E3716" i="1"/>
  <c r="E3717" i="1"/>
  <c r="E3718" i="1"/>
  <c r="E3719" i="1"/>
  <c r="E3720" i="1"/>
  <c r="E3721" i="1"/>
  <c r="E3722" i="1"/>
  <c r="E3723" i="1"/>
  <c r="F3724" i="1"/>
  <c r="F3725" i="1"/>
  <c r="F3726" i="1"/>
  <c r="F3727" i="1"/>
  <c r="F3728" i="1"/>
  <c r="F3729" i="1"/>
  <c r="F3730" i="1"/>
  <c r="F3731" i="1"/>
  <c r="F3732" i="1"/>
  <c r="F3733" i="1"/>
  <c r="F3734" i="1"/>
  <c r="F3735" i="1"/>
  <c r="F3736" i="1"/>
  <c r="E3737" i="1"/>
  <c r="E3738" i="1"/>
  <c r="E3739" i="1"/>
  <c r="E3740" i="1"/>
  <c r="E3741" i="1"/>
  <c r="E3742" i="1"/>
  <c r="E3743" i="1"/>
  <c r="F3744" i="1"/>
  <c r="F3745" i="1"/>
  <c r="F3746" i="1"/>
  <c r="F3747" i="1"/>
  <c r="F3748" i="1"/>
  <c r="F3749" i="1"/>
  <c r="E3753" i="1"/>
  <c r="E3754" i="1"/>
  <c r="E3755" i="1"/>
  <c r="E3756" i="1"/>
  <c r="E3757" i="1"/>
  <c r="F3758" i="1"/>
  <c r="F3759" i="1"/>
  <c r="E3760" i="1"/>
  <c r="E3761" i="1"/>
  <c r="E3762" i="1"/>
  <c r="F3763" i="1"/>
  <c r="F3764" i="1"/>
  <c r="F3765" i="1"/>
  <c r="E3766" i="1"/>
  <c r="E3767" i="1"/>
  <c r="E3768" i="1"/>
  <c r="E3769" i="1"/>
  <c r="E3770" i="1"/>
  <c r="F3771" i="1"/>
  <c r="F3772" i="1"/>
  <c r="F3773" i="1"/>
  <c r="E3774" i="1"/>
  <c r="E3775" i="1"/>
  <c r="E3776" i="1"/>
  <c r="E3777" i="1"/>
  <c r="E3778" i="1"/>
  <c r="E3779" i="1"/>
  <c r="E3780" i="1"/>
  <c r="E3781" i="1"/>
  <c r="E3782" i="1"/>
  <c r="E3783" i="1"/>
  <c r="E3784" i="1"/>
  <c r="E3785" i="1"/>
  <c r="E3786" i="1"/>
  <c r="E3787" i="1"/>
  <c r="F3788" i="1"/>
  <c r="F3789" i="1"/>
  <c r="E3790" i="1"/>
  <c r="E3791" i="1"/>
  <c r="E3792" i="1"/>
  <c r="E3793" i="1"/>
  <c r="E3794" i="1"/>
  <c r="F3795" i="1"/>
  <c r="F3796" i="1"/>
  <c r="F3797" i="1"/>
  <c r="F3798" i="1"/>
  <c r="F3799" i="1"/>
  <c r="F3800" i="1"/>
  <c r="F3801" i="1"/>
  <c r="F3802" i="1"/>
  <c r="E3803" i="1"/>
  <c r="E3804" i="1"/>
  <c r="E3805" i="1"/>
  <c r="E3806" i="1"/>
  <c r="E3807" i="1"/>
  <c r="E3808" i="1"/>
  <c r="E3809" i="1"/>
  <c r="E3810" i="1"/>
  <c r="E3811" i="1"/>
  <c r="E3812" i="1"/>
  <c r="E3813" i="1"/>
  <c r="F3814" i="1"/>
  <c r="F3815" i="1"/>
  <c r="F3816" i="1"/>
  <c r="F3817" i="1"/>
  <c r="F3818" i="1"/>
  <c r="F3819" i="1"/>
  <c r="E3820" i="1"/>
  <c r="E3821" i="1"/>
  <c r="E3822" i="1"/>
  <c r="E3823" i="1"/>
  <c r="E3824" i="1"/>
  <c r="E3825" i="1"/>
  <c r="E3826" i="1"/>
  <c r="E3827" i="1"/>
  <c r="E3828" i="1"/>
  <c r="E3829" i="1"/>
  <c r="E3830" i="1"/>
  <c r="E3831" i="1"/>
  <c r="F3832" i="1"/>
  <c r="F3833" i="1"/>
  <c r="F3834" i="1"/>
  <c r="F3835" i="1"/>
  <c r="F3836" i="1"/>
  <c r="F3837" i="1"/>
  <c r="F3838" i="1"/>
  <c r="F3839" i="1"/>
  <c r="F3840" i="1"/>
  <c r="E3841" i="1"/>
  <c r="E3842" i="1"/>
  <c r="E3843" i="1"/>
  <c r="E3844" i="1"/>
  <c r="E3845" i="1"/>
  <c r="E3846" i="1"/>
  <c r="E3847" i="1"/>
  <c r="E3848" i="1"/>
  <c r="E3849" i="1"/>
  <c r="E3850" i="1"/>
  <c r="F3851" i="1"/>
  <c r="F3852" i="1"/>
  <c r="F3853" i="1"/>
  <c r="F3854" i="1"/>
  <c r="F3855" i="1"/>
  <c r="F3856" i="1"/>
  <c r="E3857" i="1"/>
  <c r="E3858" i="1"/>
  <c r="E3859" i="1"/>
  <c r="E3860" i="1"/>
  <c r="E3861" i="1"/>
  <c r="F3862" i="1"/>
  <c r="F3863" i="1"/>
  <c r="E3864" i="1"/>
  <c r="E3865" i="1"/>
  <c r="E3866" i="1"/>
  <c r="E3867" i="1"/>
  <c r="E3868" i="1"/>
  <c r="E3869" i="1"/>
  <c r="E3870" i="1"/>
  <c r="F3871" i="1"/>
  <c r="F3872" i="1"/>
  <c r="F3873" i="1"/>
  <c r="F3874" i="1"/>
  <c r="F3875" i="1"/>
  <c r="F3876" i="1"/>
  <c r="F3877" i="1"/>
  <c r="F3878" i="1"/>
  <c r="E3879" i="1"/>
  <c r="E3880" i="1"/>
  <c r="E3881" i="1"/>
  <c r="E3882" i="1"/>
  <c r="E3883" i="1"/>
  <c r="E3884" i="1"/>
  <c r="E3885" i="1"/>
  <c r="E3886" i="1"/>
  <c r="E3887" i="1"/>
  <c r="F3888" i="1"/>
  <c r="F3889" i="1"/>
  <c r="F3890" i="1"/>
  <c r="F3891" i="1"/>
  <c r="F3892" i="1"/>
  <c r="E3893" i="1"/>
  <c r="E3894" i="1"/>
  <c r="E3895" i="1"/>
  <c r="E3896" i="1"/>
  <c r="E3897" i="1"/>
  <c r="E3898" i="1"/>
  <c r="E3899" i="1"/>
  <c r="E3900" i="1"/>
  <c r="E3901" i="1"/>
  <c r="E3902" i="1"/>
  <c r="E3903" i="1"/>
  <c r="F2540" i="1"/>
  <c r="F2542" i="1"/>
  <c r="F2543" i="1"/>
  <c r="F2544" i="1"/>
  <c r="F2545" i="1"/>
  <c r="F2546" i="1"/>
  <c r="F2547" i="1"/>
  <c r="F2548" i="1"/>
  <c r="F2549" i="1"/>
  <c r="F2550" i="1"/>
  <c r="E2551" i="1"/>
  <c r="E2552" i="1"/>
  <c r="E2553" i="1"/>
  <c r="E2554" i="1"/>
  <c r="E2555" i="1"/>
  <c r="E2556" i="1"/>
  <c r="E2557" i="1"/>
  <c r="E2558" i="1"/>
  <c r="E2559" i="1"/>
  <c r="E2560" i="1"/>
  <c r="E2561" i="1"/>
  <c r="E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E2586" i="1"/>
  <c r="E2587" i="1"/>
  <c r="E2588" i="1"/>
  <c r="E2589" i="1"/>
  <c r="E2590" i="1"/>
  <c r="E2591" i="1"/>
  <c r="E2592" i="1"/>
  <c r="E2593" i="1"/>
  <c r="E2594" i="1"/>
  <c r="E2595" i="1"/>
  <c r="E2596" i="1"/>
  <c r="E2597" i="1"/>
  <c r="F2598" i="1"/>
  <c r="F2599" i="1"/>
  <c r="F2600" i="1"/>
  <c r="F2601" i="1"/>
  <c r="F2602" i="1"/>
  <c r="F2603" i="1"/>
  <c r="F2604" i="1"/>
  <c r="F2605" i="1"/>
  <c r="E2606" i="1"/>
  <c r="E2607" i="1"/>
  <c r="E2608" i="1"/>
  <c r="E2609" i="1"/>
  <c r="E2610" i="1"/>
  <c r="F2611" i="1"/>
  <c r="E2612" i="1"/>
  <c r="E2613" i="1"/>
  <c r="F2614" i="1"/>
  <c r="F2615" i="1"/>
  <c r="F2616" i="1"/>
  <c r="E2617" i="1"/>
  <c r="E2618" i="1"/>
  <c r="E2619" i="1"/>
  <c r="E2620" i="1"/>
  <c r="E2621" i="1"/>
  <c r="E2622" i="1"/>
  <c r="E2623" i="1"/>
  <c r="F2624" i="1"/>
  <c r="F2625" i="1"/>
  <c r="F2626" i="1"/>
  <c r="F2627" i="1"/>
  <c r="F2628" i="1"/>
  <c r="F2629" i="1"/>
  <c r="F2630" i="1"/>
  <c r="F2631" i="1"/>
  <c r="F2632" i="1"/>
  <c r="F2633" i="1"/>
  <c r="F2634" i="1"/>
  <c r="E2635" i="1"/>
  <c r="E2636" i="1"/>
  <c r="E2637" i="1"/>
  <c r="F2638" i="1"/>
  <c r="F2639" i="1"/>
  <c r="F2640" i="1"/>
  <c r="F2641" i="1"/>
  <c r="F2642" i="1"/>
  <c r="E2643" i="1"/>
  <c r="E2644" i="1"/>
  <c r="E2645" i="1"/>
  <c r="E2646" i="1"/>
  <c r="E2647" i="1"/>
  <c r="E2648" i="1"/>
  <c r="E2649" i="1"/>
  <c r="E2650" i="1"/>
  <c r="F2651" i="1"/>
  <c r="F2652" i="1"/>
  <c r="F2653" i="1"/>
  <c r="F2654" i="1"/>
  <c r="E2655" i="1"/>
  <c r="E2656" i="1"/>
  <c r="E2657" i="1"/>
  <c r="E2658" i="1"/>
  <c r="E2659" i="1"/>
  <c r="F2660" i="1"/>
  <c r="F2661" i="1"/>
  <c r="F2662" i="1"/>
  <c r="F2663" i="1"/>
  <c r="F2664" i="1"/>
  <c r="E2665" i="1"/>
  <c r="E2666" i="1"/>
  <c r="E2667" i="1"/>
  <c r="E2668" i="1"/>
  <c r="E2669" i="1"/>
  <c r="E2670" i="1"/>
  <c r="E2671" i="1"/>
  <c r="E2672" i="1"/>
  <c r="E2673" i="1"/>
  <c r="E2674" i="1"/>
  <c r="E2675" i="1"/>
  <c r="E2676" i="1"/>
  <c r="E2677" i="1"/>
  <c r="F2678" i="1"/>
  <c r="F2679" i="1"/>
  <c r="F2680" i="1"/>
  <c r="F2681" i="1"/>
  <c r="F2682" i="1"/>
  <c r="F2683" i="1"/>
  <c r="F2684" i="1"/>
  <c r="F2685" i="1"/>
  <c r="F2686" i="1"/>
  <c r="F2687" i="1"/>
  <c r="F2688" i="1"/>
  <c r="F2689" i="1"/>
  <c r="E2690" i="1"/>
  <c r="E2691" i="1"/>
  <c r="F2692" i="1"/>
  <c r="F2693" i="1"/>
  <c r="F2694" i="1"/>
  <c r="F2695" i="1"/>
  <c r="F2696" i="1"/>
  <c r="E2697" i="1"/>
  <c r="E2698" i="1"/>
  <c r="E2699" i="1"/>
  <c r="E2700" i="1"/>
  <c r="E2701" i="1"/>
  <c r="E2702" i="1"/>
  <c r="E2703" i="1"/>
  <c r="E2704" i="1"/>
  <c r="E2705" i="1"/>
  <c r="E2706" i="1"/>
  <c r="F2707" i="1"/>
  <c r="F2708" i="1"/>
  <c r="E2709" i="1"/>
  <c r="E2710" i="1"/>
  <c r="E2711" i="1"/>
  <c r="E2712" i="1"/>
  <c r="E2713" i="1"/>
  <c r="F2714" i="1"/>
  <c r="F2715" i="1"/>
  <c r="F2716" i="1"/>
  <c r="F2717" i="1"/>
  <c r="F2718" i="1"/>
  <c r="F2719" i="1"/>
  <c r="F2720" i="1"/>
  <c r="F2721" i="1"/>
  <c r="F2722" i="1"/>
  <c r="F2723" i="1"/>
  <c r="E2724" i="1"/>
  <c r="E2725" i="1"/>
  <c r="E2726" i="1"/>
  <c r="E2727" i="1"/>
  <c r="F2728" i="1"/>
  <c r="F2729" i="1"/>
  <c r="F2730" i="1"/>
  <c r="F2731" i="1"/>
  <c r="F2732" i="1"/>
  <c r="F2733" i="1"/>
  <c r="F2734" i="1"/>
  <c r="E2735" i="1"/>
  <c r="E2736" i="1"/>
  <c r="E2737" i="1"/>
  <c r="E2738" i="1"/>
  <c r="F2739" i="1"/>
  <c r="F2740" i="1"/>
  <c r="F2741" i="1"/>
  <c r="F2742" i="1"/>
  <c r="F2743" i="1"/>
  <c r="E2744" i="1"/>
  <c r="E2745" i="1"/>
  <c r="E2746" i="1"/>
  <c r="E2747" i="1"/>
  <c r="E2748" i="1"/>
  <c r="E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E2785" i="1"/>
  <c r="E2786" i="1"/>
  <c r="F2787" i="1"/>
  <c r="E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E2869" i="1"/>
  <c r="E2870" i="1"/>
  <c r="E2871" i="1"/>
  <c r="E2872" i="1"/>
  <c r="E2873" i="1"/>
  <c r="F2874" i="1"/>
  <c r="F2875" i="1"/>
  <c r="F2876" i="1"/>
  <c r="F2877" i="1"/>
  <c r="F2878" i="1"/>
  <c r="F2879" i="1"/>
  <c r="F2880" i="1"/>
  <c r="F2881" i="1"/>
  <c r="F2882" i="1"/>
  <c r="F2883" i="1"/>
  <c r="F2884" i="1"/>
  <c r="F2885" i="1"/>
  <c r="F2886" i="1"/>
  <c r="F2887" i="1"/>
  <c r="F2888" i="1"/>
  <c r="F2889" i="1"/>
  <c r="F2890" i="1"/>
  <c r="F2891" i="1"/>
  <c r="E2892" i="1"/>
  <c r="E2893" i="1"/>
  <c r="E2894" i="1"/>
  <c r="E2895" i="1"/>
  <c r="E2896" i="1"/>
  <c r="E2897" i="1"/>
  <c r="E2898" i="1"/>
  <c r="F2899" i="1"/>
  <c r="F2900" i="1"/>
  <c r="F2901" i="1"/>
  <c r="F2902" i="1"/>
  <c r="F2903" i="1"/>
  <c r="F2904" i="1"/>
  <c r="F2905" i="1"/>
  <c r="F2906" i="1"/>
  <c r="F2907" i="1"/>
  <c r="F2908" i="1"/>
  <c r="F2909" i="1"/>
  <c r="F2910" i="1"/>
  <c r="F2911" i="1"/>
  <c r="F2912" i="1"/>
  <c r="F2913" i="1"/>
  <c r="E2914" i="1"/>
  <c r="E2915" i="1"/>
  <c r="E2916" i="1"/>
  <c r="E2917" i="1"/>
  <c r="F2918" i="1"/>
  <c r="F2919" i="1"/>
  <c r="F2920" i="1"/>
  <c r="E2921" i="1"/>
  <c r="E2922" i="1"/>
  <c r="E2923" i="1"/>
  <c r="F2924" i="1"/>
  <c r="F2925" i="1"/>
  <c r="F2926" i="1"/>
  <c r="E2927" i="1"/>
  <c r="E2928" i="1"/>
  <c r="F2929" i="1"/>
  <c r="F2930" i="1"/>
  <c r="E2931" i="1"/>
  <c r="E2932" i="1"/>
  <c r="E2933" i="1"/>
  <c r="E2934" i="1"/>
  <c r="E2935" i="1"/>
  <c r="E2936" i="1"/>
  <c r="E2937" i="1"/>
  <c r="E2938" i="1"/>
  <c r="F2939" i="1"/>
  <c r="F2940" i="1"/>
  <c r="F2941" i="1"/>
  <c r="E2942" i="1"/>
  <c r="E2943" i="1"/>
  <c r="E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E2983" i="1"/>
  <c r="F2984" i="1"/>
  <c r="F2985" i="1"/>
  <c r="F2986" i="1"/>
  <c r="F2987" i="1"/>
  <c r="F2988" i="1"/>
  <c r="F2989" i="1"/>
  <c r="F2990" i="1"/>
  <c r="F2991" i="1"/>
  <c r="F2992" i="1"/>
  <c r="F2993" i="1"/>
  <c r="F2994" i="1"/>
  <c r="F2995" i="1"/>
  <c r="F2996" i="1"/>
  <c r="E2997" i="1"/>
  <c r="E2998" i="1"/>
  <c r="F2999" i="1"/>
  <c r="F3000" i="1"/>
  <c r="F3001" i="1"/>
  <c r="F3002" i="1"/>
  <c r="F3003" i="1"/>
  <c r="E3004" i="1"/>
  <c r="E3005" i="1"/>
  <c r="E3006" i="1"/>
  <c r="E3007" i="1"/>
  <c r="F3008" i="1"/>
  <c r="F3009" i="1"/>
  <c r="F3010" i="1"/>
  <c r="F3011" i="1"/>
  <c r="F3012" i="1"/>
  <c r="F3013" i="1"/>
  <c r="F3014" i="1"/>
  <c r="F3015" i="1"/>
  <c r="F3016" i="1"/>
  <c r="E3017" i="1"/>
  <c r="E3018" i="1"/>
  <c r="E3019" i="1"/>
  <c r="E3020" i="1"/>
  <c r="E3021" i="1"/>
  <c r="E3022" i="1"/>
  <c r="F3023" i="1"/>
  <c r="E3024" i="1"/>
  <c r="E3025" i="1"/>
  <c r="F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F3053" i="1"/>
  <c r="F3054" i="1"/>
  <c r="F3055" i="1"/>
  <c r="F3056" i="1"/>
  <c r="F3057" i="1"/>
  <c r="F3058" i="1"/>
  <c r="F3059" i="1"/>
  <c r="F3060" i="1"/>
  <c r="F3061" i="1"/>
  <c r="E3062" i="1"/>
  <c r="E3063" i="1"/>
  <c r="E3064" i="1"/>
  <c r="E3065" i="1"/>
  <c r="E3066" i="1"/>
  <c r="E3067" i="1"/>
  <c r="E3068" i="1"/>
  <c r="E3069" i="1"/>
  <c r="E3070" i="1"/>
  <c r="E3071" i="1"/>
  <c r="F3072" i="1"/>
  <c r="F3073" i="1"/>
  <c r="E3074" i="1"/>
  <c r="E3075" i="1"/>
  <c r="F3076" i="1"/>
  <c r="F3077" i="1"/>
  <c r="F3078" i="1"/>
  <c r="F3079" i="1"/>
  <c r="E3080" i="1"/>
  <c r="E3081" i="1"/>
  <c r="E3082" i="1"/>
  <c r="E3083" i="1"/>
  <c r="E3084" i="1"/>
  <c r="E3085" i="1"/>
  <c r="E3086" i="1"/>
  <c r="E3087" i="1"/>
  <c r="E3088" i="1"/>
  <c r="E3089" i="1"/>
  <c r="F3090" i="1"/>
  <c r="E3091" i="1"/>
  <c r="E3092" i="1"/>
  <c r="F3093" i="1"/>
  <c r="F3094" i="1"/>
  <c r="F3095" i="1"/>
  <c r="E3096" i="1"/>
  <c r="E3097" i="1"/>
  <c r="E3098" i="1"/>
  <c r="E3099" i="1"/>
  <c r="E3100" i="1"/>
  <c r="E3101" i="1"/>
  <c r="E3102" i="1"/>
  <c r="E3103" i="1"/>
  <c r="E3104" i="1"/>
  <c r="E3105" i="1"/>
  <c r="E3106" i="1"/>
  <c r="E3107" i="1"/>
  <c r="E3108" i="1"/>
  <c r="E3109" i="1"/>
  <c r="E3110" i="1"/>
  <c r="E3111" i="1"/>
  <c r="E3112" i="1"/>
  <c r="F3113" i="1"/>
  <c r="F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F3162" i="1"/>
  <c r="F3163" i="1"/>
  <c r="F3164" i="1"/>
  <c r="F3165" i="1"/>
  <c r="F3166" i="1"/>
  <c r="F3167" i="1"/>
  <c r="F3168" i="1"/>
  <c r="F3169" i="1"/>
  <c r="F3170" i="1"/>
  <c r="F3171" i="1"/>
  <c r="F3172" i="1"/>
  <c r="F3173" i="1"/>
  <c r="F3174" i="1"/>
  <c r="F3175" i="1"/>
  <c r="F3176" i="1"/>
  <c r="F3177" i="1"/>
  <c r="E3178" i="1"/>
  <c r="E3179" i="1"/>
  <c r="E3180" i="1"/>
  <c r="E3181" i="1"/>
  <c r="E3182" i="1"/>
  <c r="E3183" i="1"/>
  <c r="E3184" i="1"/>
  <c r="F3185" i="1"/>
  <c r="F3186" i="1"/>
  <c r="F3187" i="1"/>
  <c r="F3188" i="1"/>
  <c r="F3189" i="1"/>
  <c r="E3190" i="1"/>
  <c r="E3191" i="1"/>
  <c r="E3192" i="1"/>
  <c r="F3193" i="1"/>
  <c r="F3194" i="1"/>
  <c r="F3195" i="1"/>
  <c r="F3196" i="1"/>
  <c r="F3197" i="1"/>
  <c r="F3198" i="1"/>
  <c r="F3199" i="1"/>
  <c r="F3200" i="1"/>
  <c r="F3201" i="1"/>
  <c r="E3202" i="1"/>
  <c r="E3203" i="1"/>
  <c r="E3204" i="1"/>
  <c r="E3205" i="1"/>
  <c r="E3206" i="1"/>
  <c r="E3207" i="1"/>
  <c r="E3208" i="1"/>
  <c r="E3209" i="1"/>
  <c r="E3210" i="1"/>
  <c r="E3211" i="1"/>
  <c r="E3212" i="1"/>
  <c r="F3213" i="1"/>
  <c r="F3214" i="1"/>
  <c r="E3215" i="1"/>
  <c r="E3216" i="1"/>
  <c r="F3217" i="1"/>
  <c r="F3218" i="1"/>
  <c r="F3219" i="1"/>
  <c r="F3220" i="1"/>
  <c r="F3221" i="1"/>
  <c r="F3222" i="1"/>
  <c r="F3223" i="1"/>
  <c r="F3224" i="1"/>
  <c r="E3225" i="1"/>
  <c r="E3226" i="1"/>
  <c r="E3227" i="1"/>
  <c r="E3228" i="1"/>
  <c r="E3229" i="1"/>
  <c r="E3230" i="1"/>
  <c r="E3231" i="1"/>
  <c r="E3232" i="1"/>
  <c r="E3233" i="1"/>
  <c r="E3234" i="1"/>
  <c r="E3235" i="1"/>
  <c r="E3236" i="1"/>
  <c r="E3237" i="1"/>
  <c r="E3238" i="1"/>
  <c r="E3239" i="1"/>
  <c r="E3240" i="1"/>
  <c r="F3241" i="1"/>
  <c r="F3242" i="1"/>
  <c r="F3243" i="1"/>
  <c r="F3244" i="1"/>
  <c r="F3245" i="1"/>
  <c r="E3246" i="1"/>
  <c r="E3247" i="1"/>
  <c r="E3248" i="1"/>
  <c r="E3249" i="1"/>
  <c r="E3250" i="1"/>
  <c r="E3251" i="1"/>
  <c r="F3252" i="1"/>
  <c r="F3253" i="1"/>
  <c r="F3254" i="1"/>
  <c r="E3255" i="1"/>
  <c r="E3256" i="1"/>
  <c r="E3257" i="1"/>
  <c r="E3258" i="1"/>
  <c r="F3259" i="1"/>
  <c r="F3260" i="1"/>
  <c r="F3261" i="1"/>
  <c r="F3262" i="1"/>
  <c r="F3263" i="1"/>
  <c r="E3264" i="1"/>
  <c r="F3265" i="1"/>
  <c r="F3266" i="1"/>
  <c r="F3267" i="1"/>
  <c r="F3268" i="1"/>
  <c r="F3269" i="1"/>
  <c r="F3270" i="1"/>
  <c r="E3271" i="1"/>
  <c r="E3272" i="1"/>
  <c r="E3273" i="1"/>
  <c r="E3274" i="1"/>
  <c r="E3275" i="1"/>
  <c r="F3276" i="1"/>
  <c r="F3277" i="1"/>
  <c r="F3278" i="1"/>
  <c r="F3279" i="1"/>
  <c r="F3280" i="1"/>
  <c r="F3281" i="1"/>
  <c r="F3282" i="1"/>
  <c r="E3283" i="1"/>
  <c r="E3284" i="1"/>
  <c r="E3285" i="1"/>
  <c r="E3286" i="1"/>
  <c r="F3287" i="1"/>
  <c r="F3288" i="1"/>
  <c r="F3289" i="1"/>
  <c r="E3290" i="1"/>
  <c r="E3291" i="1"/>
  <c r="E3292" i="1"/>
  <c r="E3293" i="1"/>
  <c r="E3294" i="1"/>
  <c r="E3295" i="1"/>
  <c r="F3296" i="1"/>
  <c r="F3297" i="1"/>
  <c r="F3298" i="1"/>
  <c r="E3299" i="1"/>
  <c r="E3300" i="1"/>
  <c r="E3301" i="1"/>
  <c r="E3302" i="1"/>
  <c r="F3303" i="1"/>
  <c r="F3304" i="1"/>
  <c r="F3305" i="1"/>
  <c r="F3306" i="1"/>
  <c r="E3307" i="1"/>
  <c r="E3308" i="1"/>
  <c r="E3309" i="1"/>
  <c r="E3310" i="1"/>
  <c r="F3311" i="1"/>
  <c r="F3312" i="1"/>
  <c r="F3313" i="1"/>
  <c r="F3314" i="1"/>
  <c r="F3315" i="1"/>
  <c r="F3316" i="1"/>
  <c r="F3317" i="1"/>
  <c r="F3318" i="1"/>
  <c r="F3319" i="1"/>
  <c r="F3320" i="1"/>
  <c r="E3321" i="1"/>
  <c r="E3322" i="1"/>
  <c r="E3323" i="1"/>
  <c r="E3324" i="1"/>
  <c r="E3325" i="1"/>
  <c r="E3326" i="1"/>
  <c r="E3327" i="1"/>
  <c r="E3328" i="1"/>
  <c r="E3329" i="1"/>
  <c r="E3330" i="1"/>
  <c r="F3331" i="1"/>
  <c r="F3332" i="1"/>
  <c r="E3333" i="1"/>
  <c r="F3334" i="1"/>
  <c r="F3335" i="1"/>
  <c r="F3336" i="1"/>
  <c r="F3337" i="1"/>
  <c r="F3338" i="1"/>
  <c r="F3339" i="1"/>
  <c r="F3340" i="1"/>
  <c r="F3341" i="1"/>
  <c r="E3342" i="1"/>
  <c r="F3343" i="1"/>
  <c r="F3344" i="1"/>
  <c r="F3345" i="1"/>
  <c r="F3346" i="1"/>
  <c r="E3347" i="1"/>
  <c r="F3348" i="1"/>
  <c r="F3349" i="1"/>
  <c r="F3350" i="1"/>
  <c r="F3351" i="1"/>
  <c r="F3352" i="1"/>
  <c r="F3353" i="1"/>
  <c r="F3354" i="1"/>
  <c r="F3355" i="1"/>
  <c r="F3356" i="1"/>
  <c r="F3357" i="1"/>
  <c r="F3358" i="1"/>
  <c r="F3359" i="1"/>
  <c r="F3360" i="1"/>
  <c r="F3361" i="1"/>
  <c r="F3362" i="1"/>
  <c r="F3363" i="1"/>
  <c r="F3364" i="1"/>
  <c r="F3365" i="1"/>
  <c r="F3366" i="1"/>
  <c r="F3367" i="1"/>
  <c r="E3368" i="1"/>
  <c r="E3369" i="1"/>
  <c r="E3370" i="1"/>
  <c r="E3371" i="1"/>
  <c r="E3372" i="1"/>
  <c r="E3373" i="1"/>
  <c r="E3374" i="1"/>
  <c r="F3375" i="1"/>
  <c r="F3376" i="1"/>
  <c r="F3377" i="1"/>
  <c r="F3378" i="1"/>
  <c r="E3379" i="1"/>
  <c r="E3380" i="1"/>
  <c r="E3381" i="1"/>
  <c r="F3382" i="1"/>
  <c r="F3383" i="1"/>
  <c r="F3384" i="1"/>
  <c r="F3385" i="1"/>
  <c r="F3386" i="1"/>
  <c r="F3387" i="1"/>
  <c r="F3388" i="1"/>
  <c r="F3389" i="1"/>
  <c r="F3390" i="1"/>
  <c r="F3391" i="1"/>
  <c r="F3392" i="1"/>
  <c r="E3393" i="1"/>
  <c r="E3394" i="1"/>
  <c r="E3395" i="1"/>
  <c r="E3396" i="1"/>
  <c r="F3397" i="1"/>
  <c r="F3398" i="1"/>
  <c r="F3399" i="1"/>
  <c r="F3400" i="1"/>
  <c r="F3401" i="1"/>
  <c r="E3402" i="1"/>
  <c r="E3403" i="1"/>
  <c r="E3404" i="1"/>
  <c r="E3405" i="1"/>
  <c r="F3406" i="1"/>
  <c r="F3407" i="1"/>
  <c r="F3408" i="1"/>
  <c r="E3409" i="1"/>
  <c r="E3410" i="1"/>
  <c r="E3411" i="1"/>
  <c r="F3412" i="1"/>
  <c r="F3413" i="1"/>
  <c r="F3414" i="1"/>
  <c r="E3415" i="1"/>
  <c r="E3416" i="1"/>
  <c r="E3417" i="1"/>
  <c r="E3418" i="1"/>
  <c r="E3419" i="1"/>
  <c r="F3420" i="1"/>
  <c r="F3421" i="1"/>
  <c r="F3422" i="1"/>
  <c r="E3423" i="1"/>
  <c r="E3424" i="1"/>
  <c r="E3425" i="1"/>
  <c r="E3426" i="1"/>
  <c r="E3427" i="1"/>
  <c r="F3428" i="1"/>
  <c r="F3429" i="1"/>
  <c r="F3430" i="1"/>
  <c r="F3431" i="1"/>
  <c r="F3432" i="1"/>
  <c r="F3433" i="1"/>
  <c r="E3434" i="1"/>
  <c r="E3435" i="1"/>
  <c r="E3436" i="1"/>
  <c r="F3437" i="1"/>
  <c r="F3438" i="1"/>
  <c r="F3439" i="1"/>
  <c r="F3440" i="1"/>
  <c r="F3441" i="1"/>
  <c r="F3442" i="1"/>
  <c r="F3443" i="1"/>
  <c r="F3444" i="1"/>
  <c r="F3445" i="1"/>
  <c r="F3446" i="1"/>
  <c r="F3447" i="1"/>
  <c r="F3448" i="1"/>
  <c r="F3449" i="1"/>
  <c r="F3450" i="1"/>
  <c r="F3451" i="1"/>
  <c r="F3452" i="1"/>
  <c r="F3453" i="1"/>
  <c r="F3454" i="1"/>
  <c r="F3455" i="1"/>
  <c r="F3456" i="1"/>
  <c r="F3457" i="1"/>
  <c r="F3458" i="1"/>
  <c r="E3459" i="1"/>
  <c r="F3460" i="1"/>
  <c r="F3461" i="1"/>
  <c r="E3462" i="1"/>
  <c r="E3463" i="1"/>
  <c r="F3464" i="1"/>
  <c r="F3465" i="1"/>
  <c r="F3466" i="1"/>
  <c r="F3467" i="1"/>
  <c r="E3468" i="1"/>
  <c r="E3469" i="1"/>
  <c r="F3470" i="1"/>
  <c r="F3471" i="1"/>
  <c r="F3472" i="1"/>
  <c r="F3473" i="1"/>
  <c r="F3474" i="1"/>
  <c r="F3475" i="1"/>
  <c r="F3476" i="1"/>
  <c r="F3477" i="1"/>
  <c r="F3478" i="1"/>
  <c r="E3479" i="1"/>
  <c r="F3480" i="1"/>
  <c r="F3481" i="1"/>
  <c r="F3482" i="1"/>
  <c r="F3483" i="1"/>
  <c r="F3484" i="1"/>
  <c r="F3485" i="1"/>
  <c r="F3486" i="1"/>
  <c r="F3487" i="1"/>
  <c r="F3488" i="1"/>
  <c r="F3489" i="1"/>
  <c r="F3490" i="1"/>
  <c r="F3491" i="1"/>
  <c r="F3492" i="1"/>
  <c r="E3493" i="1"/>
  <c r="E3494" i="1"/>
  <c r="F3495" i="1"/>
  <c r="F3496" i="1"/>
  <c r="F3497" i="1"/>
  <c r="F3498" i="1"/>
  <c r="F3499" i="1"/>
  <c r="F3500" i="1"/>
  <c r="F3501" i="1"/>
  <c r="F3502" i="1"/>
  <c r="F3503" i="1"/>
  <c r="F3504" i="1"/>
  <c r="E3505" i="1"/>
  <c r="E3506" i="1"/>
  <c r="E3507" i="1"/>
  <c r="E3508" i="1"/>
  <c r="E3509" i="1"/>
  <c r="F3510" i="1"/>
  <c r="F3511" i="1"/>
  <c r="F3512" i="1"/>
  <c r="F3513" i="1"/>
  <c r="E3514" i="1"/>
  <c r="E3515" i="1"/>
  <c r="E3516" i="1"/>
  <c r="E3517" i="1"/>
  <c r="E3518" i="1"/>
  <c r="E3519" i="1"/>
  <c r="E3520" i="1"/>
  <c r="E3521" i="1"/>
  <c r="F3522" i="1"/>
  <c r="F3523" i="1"/>
  <c r="F3524" i="1"/>
  <c r="F3525" i="1"/>
  <c r="E3526" i="1"/>
  <c r="E3527" i="1"/>
  <c r="E3528" i="1"/>
  <c r="E3529" i="1"/>
  <c r="E3530" i="1"/>
  <c r="E3531" i="1"/>
  <c r="E3532" i="1"/>
  <c r="E3533" i="1"/>
  <c r="E3534" i="1"/>
  <c r="E3535" i="1"/>
  <c r="E3536" i="1"/>
  <c r="E3537" i="1"/>
  <c r="F3538" i="1"/>
  <c r="F3539" i="1"/>
  <c r="F3540" i="1"/>
  <c r="F3541" i="1"/>
  <c r="F3542" i="1"/>
  <c r="F3543" i="1"/>
  <c r="F3544" i="1"/>
  <c r="F3545" i="1"/>
  <c r="F3546" i="1"/>
  <c r="F3547" i="1"/>
  <c r="F3548" i="1"/>
  <c r="E3549" i="1"/>
  <c r="E3550" i="1"/>
  <c r="E3551" i="1"/>
  <c r="E3552" i="1"/>
  <c r="E3553" i="1"/>
  <c r="E3554" i="1"/>
  <c r="E3555" i="1"/>
  <c r="E3556" i="1"/>
  <c r="E3557" i="1"/>
  <c r="E3558" i="1"/>
  <c r="E3559" i="1"/>
  <c r="E3560" i="1"/>
  <c r="E3561" i="1"/>
  <c r="E3562" i="1"/>
  <c r="E3563" i="1"/>
  <c r="E3564" i="1"/>
  <c r="E3565" i="1"/>
  <c r="E3566" i="1"/>
  <c r="F3567" i="1"/>
  <c r="F3568" i="1"/>
  <c r="F3569" i="1"/>
  <c r="F3570" i="1"/>
  <c r="F3571" i="1"/>
  <c r="F3572" i="1"/>
  <c r="F3573" i="1"/>
  <c r="F3574" i="1"/>
  <c r="E3575" i="1"/>
  <c r="E3576" i="1"/>
  <c r="E3577" i="1"/>
  <c r="E3578" i="1"/>
  <c r="F3579" i="1"/>
  <c r="F3580" i="1"/>
  <c r="F3581" i="1"/>
  <c r="F3582" i="1"/>
  <c r="F3583" i="1"/>
  <c r="F3584" i="1"/>
  <c r="F3585" i="1"/>
  <c r="F3586" i="1"/>
  <c r="F3587" i="1"/>
  <c r="F3588" i="1"/>
  <c r="E3589" i="1"/>
  <c r="E3590" i="1"/>
  <c r="E3591" i="1"/>
  <c r="E3592" i="1"/>
  <c r="E3593" i="1"/>
  <c r="E3594" i="1"/>
  <c r="F3595" i="1"/>
  <c r="F3596" i="1"/>
  <c r="F3597" i="1"/>
  <c r="F3598" i="1"/>
  <c r="F3599" i="1"/>
  <c r="F3600" i="1"/>
  <c r="F3601" i="1"/>
  <c r="F3602" i="1"/>
  <c r="F3603" i="1"/>
  <c r="F3604" i="1"/>
  <c r="F3605" i="1"/>
  <c r="F3606" i="1"/>
  <c r="F3607" i="1"/>
  <c r="E3608" i="1"/>
  <c r="E3609" i="1"/>
  <c r="F3610" i="1"/>
  <c r="F3611" i="1"/>
  <c r="F3612" i="1"/>
  <c r="F3613" i="1"/>
  <c r="E3614" i="1"/>
  <c r="E3615" i="1"/>
  <c r="F3616" i="1"/>
  <c r="F3617" i="1"/>
  <c r="F3618" i="1"/>
  <c r="F3619" i="1"/>
  <c r="E3620" i="1"/>
  <c r="E3621" i="1"/>
  <c r="F3622" i="1"/>
  <c r="F3623" i="1"/>
  <c r="F3624" i="1"/>
  <c r="E3625" i="1"/>
  <c r="F3626" i="1"/>
  <c r="F3627" i="1"/>
  <c r="F3628" i="1"/>
  <c r="F3629" i="1"/>
  <c r="F3630" i="1"/>
  <c r="F3631" i="1"/>
  <c r="E3632" i="1"/>
  <c r="E3633" i="1"/>
  <c r="E3634" i="1"/>
  <c r="E3635" i="1"/>
  <c r="F3636" i="1"/>
  <c r="F3637" i="1"/>
  <c r="E3638" i="1"/>
  <c r="E3639" i="1"/>
  <c r="E3640" i="1"/>
  <c r="E3641" i="1"/>
  <c r="E3642" i="1"/>
  <c r="E3643" i="1"/>
  <c r="E3644" i="1"/>
  <c r="F3645" i="1"/>
  <c r="E3646" i="1"/>
  <c r="E3647" i="1"/>
  <c r="E3648" i="1"/>
  <c r="E3649" i="1"/>
  <c r="F3650" i="1"/>
  <c r="F3651" i="1"/>
  <c r="F3652" i="1"/>
  <c r="F3653" i="1"/>
  <c r="F3654" i="1"/>
  <c r="F3655" i="1"/>
  <c r="F3656" i="1"/>
  <c r="F3657" i="1"/>
  <c r="F3658" i="1"/>
  <c r="F3659" i="1"/>
  <c r="E3660" i="1"/>
  <c r="E3661" i="1"/>
  <c r="E3662" i="1"/>
  <c r="E3663" i="1"/>
  <c r="E3664" i="1"/>
  <c r="E3665" i="1"/>
  <c r="E3666" i="1"/>
  <c r="F3667" i="1"/>
  <c r="F3668" i="1"/>
  <c r="E3669" i="1"/>
  <c r="E3670" i="1"/>
  <c r="F3671" i="1"/>
  <c r="F3672" i="1"/>
  <c r="F3673" i="1"/>
  <c r="E3674" i="1"/>
  <c r="E3675" i="1"/>
  <c r="F3676" i="1"/>
  <c r="F3677" i="1"/>
  <c r="F3678" i="1"/>
  <c r="F3679" i="1"/>
  <c r="E3680" i="1"/>
  <c r="E3681" i="1"/>
  <c r="E3682" i="1"/>
  <c r="E3683" i="1"/>
  <c r="E3684" i="1"/>
  <c r="E3685" i="1"/>
  <c r="E3686" i="1"/>
  <c r="E3687" i="1"/>
  <c r="E3688" i="1"/>
  <c r="F3689" i="1"/>
  <c r="F3690" i="1"/>
  <c r="F3691" i="1"/>
  <c r="F3692" i="1"/>
  <c r="F3693" i="1"/>
  <c r="E3694" i="1"/>
  <c r="E3695" i="1"/>
  <c r="E3696" i="1"/>
  <c r="F3697" i="1"/>
  <c r="F3698" i="1"/>
  <c r="F3699" i="1"/>
  <c r="F3700" i="1"/>
  <c r="F3701" i="1"/>
  <c r="E3702" i="1"/>
  <c r="E3703" i="1"/>
  <c r="E3704" i="1"/>
  <c r="E3705" i="1"/>
  <c r="E3706" i="1"/>
  <c r="E3707" i="1"/>
  <c r="E3708" i="1"/>
  <c r="E3709" i="1"/>
  <c r="E3710" i="1"/>
  <c r="E3711" i="1"/>
  <c r="E3712" i="1"/>
  <c r="E3713" i="1"/>
  <c r="E3714" i="1"/>
  <c r="E3715" i="1"/>
  <c r="F3716" i="1"/>
  <c r="F3717" i="1"/>
  <c r="F3718" i="1"/>
  <c r="F3719" i="1"/>
  <c r="F3720" i="1"/>
  <c r="F3721" i="1"/>
  <c r="F3722" i="1"/>
  <c r="F3723" i="1"/>
  <c r="E3724" i="1"/>
  <c r="E3725" i="1"/>
  <c r="E3726" i="1"/>
  <c r="E3727" i="1"/>
  <c r="E3728" i="1"/>
  <c r="E3729" i="1"/>
  <c r="E3730" i="1"/>
  <c r="E3731" i="1"/>
  <c r="E3732" i="1"/>
  <c r="E3733" i="1"/>
  <c r="E3734" i="1"/>
  <c r="E3735" i="1"/>
  <c r="E3736" i="1"/>
  <c r="F3737" i="1"/>
  <c r="F3738" i="1"/>
  <c r="F3739" i="1"/>
  <c r="F3740" i="1"/>
  <c r="F3741" i="1"/>
  <c r="F3742" i="1"/>
  <c r="F3743" i="1"/>
  <c r="E3744" i="1"/>
  <c r="E3745" i="1"/>
  <c r="E3746" i="1"/>
  <c r="E3747" i="1"/>
  <c r="E3748" i="1"/>
  <c r="E3749" i="1"/>
  <c r="F3753" i="1"/>
  <c r="F3754" i="1"/>
  <c r="F3755" i="1"/>
  <c r="F3756" i="1"/>
  <c r="F3757" i="1"/>
  <c r="E3758" i="1"/>
  <c r="E3759" i="1"/>
  <c r="F3760" i="1"/>
  <c r="F3761" i="1"/>
  <c r="F3762" i="1"/>
  <c r="E3763" i="1"/>
  <c r="E3764" i="1"/>
  <c r="E3765" i="1"/>
  <c r="F3766" i="1"/>
  <c r="F3767" i="1"/>
  <c r="F3768" i="1"/>
  <c r="F3769" i="1"/>
  <c r="F3770" i="1"/>
  <c r="E3771" i="1"/>
  <c r="E3772" i="1"/>
  <c r="E3773" i="1"/>
  <c r="F3774" i="1"/>
  <c r="F3775" i="1"/>
  <c r="F3776" i="1"/>
  <c r="F3777" i="1"/>
  <c r="F3778" i="1"/>
  <c r="F3779" i="1"/>
  <c r="F3780" i="1"/>
  <c r="F3781" i="1"/>
  <c r="F3782" i="1"/>
  <c r="F3783" i="1"/>
  <c r="F3784" i="1"/>
  <c r="F3785" i="1"/>
  <c r="F3786" i="1"/>
  <c r="F3787" i="1"/>
  <c r="E3788" i="1"/>
  <c r="E3789" i="1"/>
  <c r="F3790" i="1"/>
  <c r="F3791" i="1"/>
  <c r="F3792" i="1"/>
  <c r="F3793" i="1"/>
  <c r="F3794" i="1"/>
  <c r="E3795" i="1"/>
  <c r="E3796" i="1"/>
  <c r="E3797" i="1"/>
  <c r="E3798" i="1"/>
  <c r="E3799" i="1"/>
  <c r="E3800" i="1"/>
  <c r="E3801" i="1"/>
  <c r="E3802" i="1"/>
  <c r="F3803" i="1"/>
  <c r="F3804" i="1"/>
  <c r="F3805" i="1"/>
  <c r="F3806" i="1"/>
  <c r="F3807" i="1"/>
  <c r="F3808" i="1"/>
  <c r="F3809" i="1"/>
  <c r="F3810" i="1"/>
  <c r="F3811" i="1"/>
  <c r="F3812" i="1"/>
  <c r="F3813" i="1"/>
  <c r="E3814" i="1"/>
  <c r="E3815" i="1"/>
  <c r="E3816" i="1"/>
  <c r="E3817" i="1"/>
  <c r="E3818" i="1"/>
  <c r="E3819" i="1"/>
  <c r="F3820" i="1"/>
  <c r="F3821" i="1"/>
  <c r="F3822" i="1"/>
  <c r="F3823" i="1"/>
  <c r="F3824" i="1"/>
  <c r="F3825" i="1"/>
  <c r="F3826" i="1"/>
  <c r="F3827" i="1"/>
  <c r="F3828" i="1"/>
  <c r="F3829" i="1"/>
  <c r="F3830" i="1"/>
  <c r="F3831" i="1"/>
  <c r="E3832" i="1"/>
  <c r="E3833" i="1"/>
  <c r="E3834" i="1"/>
  <c r="E3835" i="1"/>
  <c r="E3836" i="1"/>
  <c r="E3837" i="1"/>
  <c r="E3838" i="1"/>
  <c r="E3839" i="1"/>
  <c r="E3840" i="1"/>
  <c r="F3841" i="1"/>
  <c r="F3842" i="1"/>
  <c r="F3843" i="1"/>
  <c r="F3844" i="1"/>
  <c r="F3845" i="1"/>
  <c r="F3846" i="1"/>
  <c r="F3847" i="1"/>
  <c r="F3848" i="1"/>
  <c r="F3849" i="1"/>
  <c r="F3850" i="1"/>
  <c r="E3851" i="1"/>
  <c r="E3852" i="1"/>
  <c r="E3853" i="1"/>
  <c r="E3854" i="1"/>
  <c r="E3855" i="1"/>
  <c r="E3856" i="1"/>
  <c r="F3857" i="1"/>
  <c r="F3858" i="1"/>
  <c r="F3859" i="1"/>
  <c r="F3860" i="1"/>
  <c r="F3861" i="1"/>
  <c r="E3862" i="1"/>
  <c r="E3863" i="1"/>
  <c r="F3864" i="1"/>
  <c r="F3865" i="1"/>
  <c r="F3866" i="1"/>
  <c r="F3867" i="1"/>
  <c r="F3868" i="1"/>
  <c r="F3869" i="1"/>
  <c r="F3870" i="1"/>
  <c r="E3871" i="1"/>
  <c r="E3872" i="1"/>
  <c r="E3873" i="1"/>
  <c r="E3874" i="1"/>
  <c r="E3875" i="1"/>
  <c r="E3876" i="1"/>
  <c r="E3877" i="1"/>
  <c r="E3878" i="1"/>
  <c r="F3879" i="1"/>
  <c r="F3880" i="1"/>
  <c r="F3881" i="1"/>
  <c r="F3882" i="1"/>
  <c r="F3883" i="1"/>
  <c r="F3884" i="1"/>
  <c r="F3885" i="1"/>
  <c r="F3886" i="1"/>
  <c r="F3887" i="1"/>
  <c r="E3888" i="1"/>
  <c r="E3889" i="1"/>
  <c r="E3890" i="1"/>
  <c r="E3891" i="1"/>
  <c r="E3892" i="1"/>
  <c r="F3893" i="1"/>
  <c r="F3894" i="1"/>
  <c r="F3895" i="1"/>
  <c r="F3896" i="1"/>
  <c r="F3897" i="1"/>
  <c r="F3898" i="1"/>
  <c r="F3899" i="1"/>
  <c r="F3900" i="1"/>
  <c r="F3901" i="1"/>
  <c r="F3902" i="1"/>
  <c r="F3903" i="1"/>
  <c r="F3904" i="1"/>
  <c r="F3905" i="1"/>
  <c r="E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F3963" i="1"/>
  <c r="F3964" i="1"/>
  <c r="F3965" i="1"/>
  <c r="F3966" i="1"/>
  <c r="F3967" i="1"/>
  <c r="F3968" i="1"/>
  <c r="F3969" i="1"/>
  <c r="F3970" i="1"/>
  <c r="F3971" i="1"/>
  <c r="F3972" i="1"/>
  <c r="E3973" i="1"/>
  <c r="E3974" i="1"/>
  <c r="E3975" i="1"/>
  <c r="E3976" i="1"/>
  <c r="E3977" i="1"/>
  <c r="E3978" i="1"/>
  <c r="E3979" i="1"/>
  <c r="E3980" i="1"/>
  <c r="E3981" i="1"/>
  <c r="F3982" i="1"/>
  <c r="F3983" i="1"/>
  <c r="F3984" i="1"/>
  <c r="F3985" i="1"/>
  <c r="F3986" i="1"/>
  <c r="F3987" i="1"/>
  <c r="F3988" i="1"/>
  <c r="F3989" i="1"/>
  <c r="F3990" i="1"/>
  <c r="F3991" i="1"/>
  <c r="F3992" i="1"/>
  <c r="F3993" i="1"/>
  <c r="F3994" i="1"/>
  <c r="F3995" i="1"/>
  <c r="F3996" i="1"/>
  <c r="F3997" i="1"/>
  <c r="F3998" i="1"/>
  <c r="F3999" i="1"/>
  <c r="F4000" i="1"/>
  <c r="F4001" i="1"/>
  <c r="E4002" i="1"/>
  <c r="E4003" i="1"/>
  <c r="E4004" i="1"/>
  <c r="E4005" i="1"/>
  <c r="E4006" i="1"/>
  <c r="E4007" i="1"/>
  <c r="E4008" i="1"/>
  <c r="E4009" i="1"/>
  <c r="E4010" i="1"/>
  <c r="E4011" i="1"/>
  <c r="E4012" i="1"/>
  <c r="E4013" i="1"/>
  <c r="F4014" i="1"/>
  <c r="F4015" i="1"/>
  <c r="F4016" i="1"/>
  <c r="F4017" i="1"/>
  <c r="F4018" i="1"/>
  <c r="E4019" i="1"/>
  <c r="E4020" i="1"/>
  <c r="E4021" i="1"/>
  <c r="E4022" i="1"/>
  <c r="E4023" i="1"/>
  <c r="F4024" i="1"/>
  <c r="F4025" i="1"/>
  <c r="F4026" i="1"/>
  <c r="F4027" i="1"/>
  <c r="E4028" i="1"/>
  <c r="E4029" i="1"/>
  <c r="F4030" i="1"/>
  <c r="E4031" i="1"/>
  <c r="E4032" i="1"/>
  <c r="E4033" i="1"/>
  <c r="E4034" i="1"/>
  <c r="F4035" i="1"/>
  <c r="E4036" i="1"/>
  <c r="E4037" i="1"/>
  <c r="E4038" i="1"/>
  <c r="E4039" i="1"/>
  <c r="E4040" i="1"/>
  <c r="E4041" i="1"/>
  <c r="E4042" i="1"/>
  <c r="E4043" i="1"/>
  <c r="E4044" i="1"/>
  <c r="E4045" i="1"/>
  <c r="E4046" i="1"/>
  <c r="E4047" i="1"/>
  <c r="E4048" i="1"/>
  <c r="E4049" i="1"/>
  <c r="E4050" i="1"/>
  <c r="E4051" i="1"/>
  <c r="F4052" i="1"/>
  <c r="E4053" i="1"/>
  <c r="E4054" i="1"/>
  <c r="E4055" i="1"/>
  <c r="E4056" i="1"/>
  <c r="E4057" i="1"/>
  <c r="E4058" i="1"/>
  <c r="E4059" i="1"/>
  <c r="E4060" i="1"/>
  <c r="E4061" i="1"/>
  <c r="E4062" i="1"/>
  <c r="E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E4088" i="1"/>
  <c r="E4089" i="1"/>
  <c r="E4090" i="1"/>
  <c r="E4091" i="1"/>
  <c r="E4092" i="1"/>
  <c r="E4093" i="1"/>
  <c r="E4094" i="1"/>
  <c r="E4095" i="1"/>
  <c r="F4096" i="1"/>
  <c r="E4097" i="1"/>
  <c r="E4098" i="1"/>
  <c r="E4099" i="1"/>
  <c r="E4100" i="1"/>
  <c r="E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E4127" i="1"/>
  <c r="E4128" i="1"/>
  <c r="E4129" i="1"/>
  <c r="E4130" i="1"/>
  <c r="F4131" i="1"/>
  <c r="E4132" i="1"/>
  <c r="E4133" i="1"/>
  <c r="E4134" i="1"/>
  <c r="F4135" i="1"/>
  <c r="F4136" i="1"/>
  <c r="F4137" i="1"/>
  <c r="F4138" i="1"/>
  <c r="F4139" i="1"/>
  <c r="F4140" i="1"/>
  <c r="E4141" i="1"/>
  <c r="E4142" i="1"/>
  <c r="E4143" i="1"/>
  <c r="E4144" i="1"/>
  <c r="E4145" i="1"/>
  <c r="E4146" i="1"/>
  <c r="E4147" i="1"/>
  <c r="E4148" i="1"/>
  <c r="E4149" i="1"/>
  <c r="E4150" i="1"/>
  <c r="F4151" i="1"/>
  <c r="E4152" i="1"/>
  <c r="E4153" i="1"/>
  <c r="E4154" i="1"/>
  <c r="E4155" i="1"/>
  <c r="E4156" i="1"/>
  <c r="E4157" i="1"/>
  <c r="E4158" i="1"/>
  <c r="F4159" i="1"/>
  <c r="F4160" i="1"/>
  <c r="F4161" i="1"/>
  <c r="F4162" i="1"/>
  <c r="F4163" i="1"/>
  <c r="F4164" i="1"/>
  <c r="F4165" i="1"/>
  <c r="F4166" i="1"/>
  <c r="F4167" i="1"/>
  <c r="F4168" i="1"/>
  <c r="F4169" i="1"/>
  <c r="F4170" i="1"/>
  <c r="F4171" i="1"/>
  <c r="F4172" i="1"/>
  <c r="F4173" i="1"/>
  <c r="F4174" i="1"/>
  <c r="F4175" i="1"/>
  <c r="F4176" i="1"/>
  <c r="F4177" i="1"/>
  <c r="E4178" i="1"/>
  <c r="E4179" i="1"/>
  <c r="E4180" i="1"/>
  <c r="E4181" i="1"/>
  <c r="E4182" i="1"/>
  <c r="E4183" i="1"/>
  <c r="E4184" i="1"/>
  <c r="E4185" i="1"/>
  <c r="E4186" i="1"/>
  <c r="E4187" i="1"/>
  <c r="E4188" i="1"/>
  <c r="E4189" i="1"/>
  <c r="E4190" i="1"/>
  <c r="E4191" i="1"/>
  <c r="E4192" i="1"/>
  <c r="E4193" i="1"/>
  <c r="E4194" i="1"/>
  <c r="E4195" i="1"/>
  <c r="E4196" i="1"/>
  <c r="E4197" i="1"/>
  <c r="F4198" i="1"/>
  <c r="F4199" i="1"/>
  <c r="F4200" i="1"/>
  <c r="F4201" i="1"/>
  <c r="F4202" i="1"/>
  <c r="F4203" i="1"/>
  <c r="F4204" i="1"/>
  <c r="F4205" i="1"/>
  <c r="E4206" i="1"/>
  <c r="F4207" i="1"/>
  <c r="F4208" i="1"/>
  <c r="F4209" i="1"/>
  <c r="E4210" i="1"/>
  <c r="E4211" i="1"/>
  <c r="F4212" i="1"/>
  <c r="F4213" i="1"/>
  <c r="F4214" i="1"/>
  <c r="F4215" i="1"/>
  <c r="E4216" i="1"/>
  <c r="E4217" i="1"/>
  <c r="E4218" i="1"/>
  <c r="E4219" i="1"/>
  <c r="E4220" i="1"/>
  <c r="E4221" i="1"/>
  <c r="E4222" i="1"/>
  <c r="E4223" i="1"/>
  <c r="E4224" i="1"/>
  <c r="E4225" i="1"/>
  <c r="F4226" i="1"/>
  <c r="F4227" i="1"/>
  <c r="F4228" i="1"/>
  <c r="F4229" i="1"/>
  <c r="F4230" i="1"/>
  <c r="F4231" i="1"/>
  <c r="F4232" i="1"/>
  <c r="F4233" i="1"/>
  <c r="F4234" i="1"/>
  <c r="F4235" i="1"/>
  <c r="F4236" i="1"/>
  <c r="F4237" i="1"/>
  <c r="F4238" i="1"/>
  <c r="F4239" i="1"/>
  <c r="F4240" i="1"/>
  <c r="F4241" i="1"/>
  <c r="F4242" i="1"/>
  <c r="F4243" i="1"/>
  <c r="E4244" i="1"/>
  <c r="F4245" i="1"/>
  <c r="F4246" i="1"/>
  <c r="F4247" i="1"/>
  <c r="F4248" i="1"/>
  <c r="F4249" i="1"/>
  <c r="F4250" i="1"/>
  <c r="F4251" i="1"/>
  <c r="E4252" i="1"/>
  <c r="E4253" i="1"/>
  <c r="E4254" i="1"/>
  <c r="E4255" i="1"/>
  <c r="E4256" i="1"/>
  <c r="F4257" i="1"/>
  <c r="F4258" i="1"/>
  <c r="F4259" i="1"/>
  <c r="F4260" i="1"/>
  <c r="E4261" i="1"/>
  <c r="F4262" i="1"/>
  <c r="F4263" i="1"/>
  <c r="F4264" i="1"/>
  <c r="F4265" i="1"/>
  <c r="F4266" i="1"/>
  <c r="F4267" i="1"/>
  <c r="F4268" i="1"/>
  <c r="F4269" i="1"/>
  <c r="F4270" i="1"/>
  <c r="E4271" i="1"/>
  <c r="E4272" i="1"/>
  <c r="F4273" i="1"/>
  <c r="F4274" i="1"/>
  <c r="F4275" i="1"/>
  <c r="E4276" i="1"/>
  <c r="E4277" i="1"/>
  <c r="E4278" i="1"/>
  <c r="E4279" i="1"/>
  <c r="E4280" i="1"/>
  <c r="E4281" i="1"/>
  <c r="E4282" i="1"/>
  <c r="E4283" i="1"/>
  <c r="F4284" i="1"/>
  <c r="F4285" i="1"/>
  <c r="F4286" i="1"/>
  <c r="F4287" i="1"/>
  <c r="F4288" i="1"/>
  <c r="F4289" i="1"/>
  <c r="F4290" i="1"/>
  <c r="F4291" i="1"/>
  <c r="F4292" i="1"/>
  <c r="F4293" i="1"/>
  <c r="F4294" i="1"/>
  <c r="F4295" i="1"/>
  <c r="F4296" i="1"/>
  <c r="F4297" i="1"/>
  <c r="F4298" i="1"/>
  <c r="F4299" i="1"/>
  <c r="F4300" i="1"/>
  <c r="F4301" i="1"/>
  <c r="E4302" i="1"/>
  <c r="E4303" i="1"/>
  <c r="E4304" i="1"/>
  <c r="E4305" i="1"/>
  <c r="E4306" i="1"/>
  <c r="E4307" i="1"/>
  <c r="E4308" i="1"/>
  <c r="E4309" i="1"/>
  <c r="F4310" i="1"/>
  <c r="F4311" i="1"/>
  <c r="F4312" i="1"/>
  <c r="F4313" i="1"/>
  <c r="F4314" i="1"/>
  <c r="F4315" i="1"/>
  <c r="F4316" i="1"/>
  <c r="F4317" i="1"/>
  <c r="F4318" i="1"/>
  <c r="F4319" i="1"/>
  <c r="F4320" i="1"/>
  <c r="F4321" i="1"/>
  <c r="F4322" i="1"/>
  <c r="F4323" i="1"/>
  <c r="F4324" i="1"/>
  <c r="E4325" i="1"/>
  <c r="F4326" i="1"/>
  <c r="F4327" i="1"/>
  <c r="F4328" i="1"/>
  <c r="F4329" i="1"/>
  <c r="F4330" i="1"/>
  <c r="F4331" i="1"/>
  <c r="F4332" i="1"/>
  <c r="F4333" i="1"/>
  <c r="E4334" i="1"/>
  <c r="E4335" i="1"/>
  <c r="E4336" i="1"/>
  <c r="E4337" i="1"/>
  <c r="F4338" i="1"/>
  <c r="F4339" i="1"/>
  <c r="F4340" i="1"/>
  <c r="F4341" i="1"/>
  <c r="F4342" i="1"/>
  <c r="F4343" i="1"/>
  <c r="F4344" i="1"/>
  <c r="F4345" i="1"/>
  <c r="F4346" i="1"/>
  <c r="F4347" i="1"/>
  <c r="F4348" i="1"/>
  <c r="F4349" i="1"/>
  <c r="E4350" i="1"/>
  <c r="E4351" i="1"/>
  <c r="E4352" i="1"/>
  <c r="F4353" i="1"/>
  <c r="F4354" i="1"/>
  <c r="F4355" i="1"/>
  <c r="F4356" i="1"/>
  <c r="F4357" i="1"/>
  <c r="E4358" i="1"/>
  <c r="E4359" i="1"/>
  <c r="E4360" i="1"/>
  <c r="E4361" i="1"/>
  <c r="E4362" i="1"/>
  <c r="F4363" i="1"/>
  <c r="F4364" i="1"/>
  <c r="F4365" i="1"/>
  <c r="F4366" i="1"/>
  <c r="E4367" i="1"/>
  <c r="E4368" i="1"/>
  <c r="F4369" i="1"/>
  <c r="F4370" i="1"/>
  <c r="F4371" i="1"/>
  <c r="E4372" i="1"/>
  <c r="E4373" i="1"/>
  <c r="E4374" i="1"/>
  <c r="E4375" i="1"/>
  <c r="E4376" i="1"/>
  <c r="E4377" i="1"/>
  <c r="E4378" i="1"/>
  <c r="E4379" i="1"/>
  <c r="E4380" i="1"/>
  <c r="E4381" i="1"/>
  <c r="E4382" i="1"/>
  <c r="E4383" i="1"/>
  <c r="E4384" i="1"/>
  <c r="E4385" i="1"/>
  <c r="F4386" i="1"/>
  <c r="F4387" i="1"/>
  <c r="F4388" i="1"/>
  <c r="E4389" i="1"/>
  <c r="E4390" i="1"/>
  <c r="E4391" i="1"/>
  <c r="E4392" i="1"/>
  <c r="E4393" i="1"/>
  <c r="E4394" i="1"/>
  <c r="E4395" i="1"/>
  <c r="E4396" i="1"/>
  <c r="F4397" i="1"/>
  <c r="F4398" i="1"/>
  <c r="F4399" i="1"/>
  <c r="E4400" i="1"/>
  <c r="E4401" i="1"/>
  <c r="E4402" i="1"/>
  <c r="E4403" i="1"/>
  <c r="E4404" i="1"/>
  <c r="E4405" i="1"/>
  <c r="E4406" i="1"/>
  <c r="E4407" i="1"/>
  <c r="E4408" i="1"/>
  <c r="E4409" i="1"/>
  <c r="E4410" i="1"/>
  <c r="E4411" i="1"/>
  <c r="E4412" i="1"/>
  <c r="E4413" i="1"/>
  <c r="E4414" i="1"/>
  <c r="E4415" i="1"/>
  <c r="E4416" i="1"/>
  <c r="E4417" i="1"/>
  <c r="F4418" i="1"/>
  <c r="F4419" i="1"/>
  <c r="F4420" i="1"/>
  <c r="F4421" i="1"/>
  <c r="F4422" i="1"/>
  <c r="F4423" i="1"/>
  <c r="F4424" i="1"/>
  <c r="F4425" i="1"/>
  <c r="F4426" i="1"/>
  <c r="F4427" i="1"/>
  <c r="F4428" i="1"/>
  <c r="F4429" i="1"/>
  <c r="F4430" i="1"/>
  <c r="F4431" i="1"/>
  <c r="F4432" i="1"/>
  <c r="F4433" i="1"/>
  <c r="E4434" i="1"/>
  <c r="E4435" i="1"/>
  <c r="E4436" i="1"/>
  <c r="E4437" i="1"/>
  <c r="E4438" i="1"/>
  <c r="E4439" i="1"/>
  <c r="E4440" i="1"/>
  <c r="E4441" i="1"/>
  <c r="E4442" i="1"/>
  <c r="E4443" i="1"/>
  <c r="E4444" i="1"/>
  <c r="E4445" i="1"/>
  <c r="E4446" i="1"/>
  <c r="E4447" i="1"/>
  <c r="E4448" i="1"/>
  <c r="E4449" i="1"/>
  <c r="F4450" i="1"/>
  <c r="E4451" i="1"/>
  <c r="E4452" i="1"/>
  <c r="E4453" i="1"/>
  <c r="E4454" i="1"/>
  <c r="E4455" i="1"/>
  <c r="E4456" i="1"/>
  <c r="E4457" i="1"/>
  <c r="E4458" i="1"/>
  <c r="E4459" i="1"/>
  <c r="E4460" i="1"/>
  <c r="E4461" i="1"/>
  <c r="E4462" i="1"/>
  <c r="E4463" i="1"/>
  <c r="F4464" i="1"/>
  <c r="F4465" i="1"/>
  <c r="E4466" i="1"/>
  <c r="E4467" i="1"/>
  <c r="F4468" i="1"/>
  <c r="E4469" i="1"/>
  <c r="E4470" i="1"/>
  <c r="E4471" i="1"/>
  <c r="E4472" i="1"/>
  <c r="E4473" i="1"/>
  <c r="E4474" i="1"/>
  <c r="E4475" i="1"/>
  <c r="E4476" i="1"/>
  <c r="E4477" i="1"/>
  <c r="E4478" i="1"/>
  <c r="E4479" i="1"/>
  <c r="E4480" i="1"/>
  <c r="E4481" i="1"/>
  <c r="E4482" i="1"/>
  <c r="F4483" i="1"/>
  <c r="F4484" i="1"/>
  <c r="F4485" i="1"/>
  <c r="F4486" i="1"/>
  <c r="F4487" i="1"/>
  <c r="F4488" i="1"/>
  <c r="F4489" i="1"/>
  <c r="F4490" i="1"/>
  <c r="F4491" i="1"/>
  <c r="F4492" i="1"/>
  <c r="E4493" i="1"/>
  <c r="E4494" i="1"/>
  <c r="F4495" i="1"/>
  <c r="E4496" i="1"/>
  <c r="F4497" i="1"/>
  <c r="E4498" i="1"/>
  <c r="E4499" i="1"/>
  <c r="E4500" i="1"/>
  <c r="E4501" i="1"/>
  <c r="E4502" i="1"/>
  <c r="F4503" i="1"/>
  <c r="F4504" i="1"/>
  <c r="E4505" i="1"/>
  <c r="E4506" i="1"/>
  <c r="F4507" i="1"/>
  <c r="E4508" i="1"/>
  <c r="E4509" i="1"/>
  <c r="F4510" i="1"/>
  <c r="F4511" i="1"/>
  <c r="F4512" i="1"/>
  <c r="E4513" i="1"/>
  <c r="E4514" i="1"/>
  <c r="E4515" i="1"/>
  <c r="E4516" i="1"/>
  <c r="F4517" i="1"/>
  <c r="F4518" i="1"/>
  <c r="F4519" i="1"/>
  <c r="F4520" i="1"/>
  <c r="F4521" i="1"/>
  <c r="F4522" i="1"/>
  <c r="F4523" i="1"/>
  <c r="F4524" i="1"/>
  <c r="F4525" i="1"/>
  <c r="E4526" i="1"/>
  <c r="E4527" i="1"/>
  <c r="E4528" i="1"/>
  <c r="E4529" i="1"/>
  <c r="E4530" i="1"/>
  <c r="E4531" i="1"/>
  <c r="E4532" i="1"/>
  <c r="E4533" i="1"/>
  <c r="E4534" i="1"/>
  <c r="F4535" i="1"/>
  <c r="F4536" i="1"/>
  <c r="E4537" i="1"/>
  <c r="E4538" i="1"/>
  <c r="E4539" i="1"/>
  <c r="E4540" i="1"/>
  <c r="E4541" i="1"/>
  <c r="E4542" i="1"/>
  <c r="E4543" i="1"/>
  <c r="E4544" i="1"/>
  <c r="E4545" i="1"/>
  <c r="E4546" i="1"/>
  <c r="E4547" i="1"/>
  <c r="E4548" i="1"/>
  <c r="F4549" i="1"/>
  <c r="F4550" i="1"/>
  <c r="F4551" i="1"/>
  <c r="F4552" i="1"/>
  <c r="F4553" i="1"/>
  <c r="E4554" i="1"/>
  <c r="E4555" i="1"/>
  <c r="E4556" i="1"/>
  <c r="E4557" i="1"/>
  <c r="E4558" i="1"/>
  <c r="E4559" i="1"/>
  <c r="F4560" i="1"/>
  <c r="F4561" i="1"/>
  <c r="E4562" i="1"/>
  <c r="E4563" i="1"/>
  <c r="E4564" i="1"/>
  <c r="E4565" i="1"/>
  <c r="F4566" i="1"/>
  <c r="F4567" i="1"/>
  <c r="F4568" i="1"/>
  <c r="F4569" i="1"/>
  <c r="F4570" i="1"/>
  <c r="F4571" i="1"/>
  <c r="F4572" i="1"/>
  <c r="F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F4603" i="1"/>
  <c r="F4604" i="1"/>
  <c r="F4605" i="1"/>
  <c r="F4606" i="1"/>
  <c r="F4607" i="1"/>
  <c r="F4608" i="1"/>
  <c r="E4609" i="1"/>
  <c r="F4610" i="1"/>
  <c r="F4611" i="1"/>
  <c r="F4612" i="1"/>
  <c r="F4613" i="1"/>
  <c r="E4614" i="1"/>
  <c r="F4615" i="1"/>
  <c r="E4616" i="1"/>
  <c r="E4617" i="1"/>
  <c r="E4618" i="1"/>
  <c r="F4619" i="1"/>
  <c r="F4620" i="1"/>
  <c r="F4621" i="1"/>
  <c r="F4622" i="1"/>
  <c r="F4623" i="1"/>
  <c r="F4624" i="1"/>
  <c r="F4625" i="1"/>
  <c r="F4626" i="1"/>
  <c r="F4627" i="1"/>
  <c r="F4628" i="1"/>
  <c r="E4629" i="1"/>
  <c r="E4630" i="1"/>
  <c r="E4631" i="1"/>
  <c r="E4632" i="1"/>
  <c r="E4633" i="1"/>
  <c r="E4634" i="1"/>
  <c r="E4635" i="1"/>
  <c r="E4636" i="1"/>
  <c r="E4637" i="1"/>
  <c r="F4638" i="1"/>
  <c r="F4639" i="1"/>
  <c r="F4640" i="1"/>
  <c r="F4641" i="1"/>
  <c r="E4642" i="1"/>
  <c r="E4643" i="1"/>
  <c r="E4644" i="1"/>
  <c r="E4645" i="1"/>
  <c r="E4646" i="1"/>
  <c r="E4647" i="1"/>
  <c r="E4648" i="1"/>
  <c r="F4649" i="1"/>
  <c r="F4650" i="1"/>
  <c r="E4651" i="1"/>
  <c r="F4652" i="1"/>
  <c r="F4653" i="1"/>
  <c r="F4654" i="1"/>
  <c r="E4655" i="1"/>
  <c r="E4656" i="1"/>
  <c r="E4657" i="1"/>
  <c r="E4658" i="1"/>
  <c r="F4659" i="1"/>
  <c r="F4660" i="1"/>
  <c r="F4661" i="1"/>
  <c r="E4662" i="1"/>
  <c r="F4663" i="1"/>
  <c r="F4664" i="1"/>
  <c r="F4665" i="1"/>
  <c r="F4666" i="1"/>
  <c r="E4667" i="1"/>
  <c r="E4668" i="1"/>
  <c r="E4669" i="1"/>
  <c r="F4670" i="1"/>
  <c r="F4671" i="1"/>
  <c r="F4672" i="1"/>
  <c r="F4673" i="1"/>
  <c r="E4674" i="1"/>
  <c r="F4675" i="1"/>
  <c r="F4676" i="1"/>
  <c r="F4677" i="1"/>
  <c r="E4678" i="1"/>
  <c r="F4679" i="1"/>
  <c r="F4680" i="1"/>
  <c r="F4681" i="1"/>
  <c r="F4682" i="1"/>
  <c r="F4683" i="1"/>
  <c r="F4684" i="1"/>
  <c r="F4685" i="1"/>
  <c r="F4686" i="1"/>
  <c r="F4687" i="1"/>
  <c r="F4688" i="1"/>
  <c r="F4689" i="1"/>
  <c r="F4690" i="1"/>
  <c r="F4691" i="1"/>
  <c r="E4692" i="1"/>
  <c r="F4693" i="1"/>
  <c r="F4694" i="1"/>
  <c r="F4695" i="1"/>
  <c r="F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F4723" i="1"/>
  <c r="F4724" i="1"/>
  <c r="E4725" i="1"/>
  <c r="F4726" i="1"/>
  <c r="F4727" i="1"/>
  <c r="F4728" i="1"/>
  <c r="F4729" i="1"/>
  <c r="F4730" i="1"/>
  <c r="F4731" i="1"/>
  <c r="E4732" i="1"/>
  <c r="F4733" i="1"/>
  <c r="F4734" i="1"/>
  <c r="E4735" i="1"/>
  <c r="E4736" i="1"/>
  <c r="E4737" i="1"/>
  <c r="E4738" i="1"/>
  <c r="E4739" i="1"/>
  <c r="E4740" i="1"/>
  <c r="E4741" i="1"/>
  <c r="F4742" i="1"/>
  <c r="F4743" i="1"/>
  <c r="F4744" i="1"/>
  <c r="E4745" i="1"/>
  <c r="E4746" i="1"/>
  <c r="F4747" i="1"/>
  <c r="F4748" i="1"/>
  <c r="F4749" i="1"/>
  <c r="F4750" i="1"/>
  <c r="F4751" i="1"/>
  <c r="F4752" i="1"/>
  <c r="F4753" i="1"/>
  <c r="F4754" i="1"/>
  <c r="F4755" i="1"/>
  <c r="F4756" i="1"/>
  <c r="E4757" i="1"/>
  <c r="E4758" i="1"/>
  <c r="E4759" i="1"/>
  <c r="E4760" i="1"/>
  <c r="E4761" i="1"/>
  <c r="E4762" i="1"/>
  <c r="E4763" i="1"/>
  <c r="E4764" i="1"/>
  <c r="E4765" i="1"/>
  <c r="E4766" i="1"/>
  <c r="E4767" i="1"/>
  <c r="F4768" i="1"/>
  <c r="F4769" i="1"/>
  <c r="F4770" i="1"/>
  <c r="F4771" i="1"/>
  <c r="E4772" i="1"/>
  <c r="E4773" i="1"/>
  <c r="E4774" i="1"/>
  <c r="F4775" i="1"/>
  <c r="F4776" i="1"/>
  <c r="F4777" i="1"/>
  <c r="F4778" i="1"/>
  <c r="F4779" i="1"/>
  <c r="E4780" i="1"/>
  <c r="E4781" i="1"/>
  <c r="E4782" i="1"/>
  <c r="E4783" i="1"/>
  <c r="F4784" i="1"/>
  <c r="F4785" i="1"/>
  <c r="F4786" i="1"/>
  <c r="F4787" i="1"/>
  <c r="F4788" i="1"/>
  <c r="E4789" i="1"/>
  <c r="F4790" i="1"/>
  <c r="E4791" i="1"/>
  <c r="F4792" i="1"/>
  <c r="F4793" i="1"/>
  <c r="F4794" i="1"/>
  <c r="F4795" i="1"/>
  <c r="F4796" i="1"/>
  <c r="F4797" i="1"/>
  <c r="F4798" i="1"/>
  <c r="F4799" i="1"/>
  <c r="E4800" i="1"/>
  <c r="E4801" i="1"/>
  <c r="E4802" i="1"/>
  <c r="E4803" i="1"/>
  <c r="E4804" i="1"/>
  <c r="F4805" i="1"/>
  <c r="E4806" i="1"/>
  <c r="E4807" i="1"/>
  <c r="E4808" i="1"/>
  <c r="E4809" i="1"/>
  <c r="E4810" i="1"/>
  <c r="E4811" i="1"/>
  <c r="E4812" i="1"/>
  <c r="E4813" i="1"/>
  <c r="E4814" i="1"/>
  <c r="E4815" i="1"/>
  <c r="E4816" i="1"/>
  <c r="E4817" i="1"/>
  <c r="F4818" i="1"/>
  <c r="F4819" i="1"/>
  <c r="F4820" i="1"/>
  <c r="F4821" i="1"/>
  <c r="F4822" i="1"/>
  <c r="F4823" i="1"/>
  <c r="F4824" i="1"/>
  <c r="E4825" i="1"/>
  <c r="E4826" i="1"/>
  <c r="E4827" i="1"/>
  <c r="F4828" i="1"/>
  <c r="F4829" i="1"/>
  <c r="F4830" i="1"/>
  <c r="F4831" i="1"/>
  <c r="F4832" i="1"/>
  <c r="F4833" i="1"/>
  <c r="F4834" i="1"/>
  <c r="F4835" i="1"/>
  <c r="F4836" i="1"/>
  <c r="E4837" i="1"/>
  <c r="E4838" i="1"/>
  <c r="E4839" i="1"/>
  <c r="E4840" i="1"/>
  <c r="E4841" i="1"/>
  <c r="E4842" i="1"/>
  <c r="E4843" i="1"/>
  <c r="E4844" i="1"/>
  <c r="F4845" i="1"/>
  <c r="F4846" i="1"/>
  <c r="F4847" i="1"/>
  <c r="F4848" i="1"/>
  <c r="F4849" i="1"/>
  <c r="F4850" i="1"/>
  <c r="E4851" i="1"/>
  <c r="E4852" i="1"/>
  <c r="E4853" i="1"/>
  <c r="E4854" i="1"/>
  <c r="F4855" i="1"/>
  <c r="F4856" i="1"/>
  <c r="F4857" i="1"/>
  <c r="F4858" i="1"/>
  <c r="F4859" i="1"/>
  <c r="F4860" i="1"/>
  <c r="F4861" i="1"/>
  <c r="F4862" i="1"/>
  <c r="F4863" i="1"/>
  <c r="E4864" i="1"/>
  <c r="E4865" i="1"/>
  <c r="E4866" i="1"/>
  <c r="E4867" i="1"/>
  <c r="E4868" i="1"/>
  <c r="F4869" i="1"/>
  <c r="E4870" i="1"/>
  <c r="F4871" i="1"/>
  <c r="E4872" i="1"/>
  <c r="F4873" i="1"/>
  <c r="F4874" i="1"/>
  <c r="E4875" i="1"/>
  <c r="E4876" i="1"/>
  <c r="F4877" i="1"/>
  <c r="F4878" i="1"/>
  <c r="E4879" i="1"/>
  <c r="F4880" i="1"/>
  <c r="F4881" i="1"/>
  <c r="F4882" i="1"/>
  <c r="F4883" i="1"/>
  <c r="F4884" i="1"/>
  <c r="F4885" i="1"/>
  <c r="F4886" i="1"/>
  <c r="E4887" i="1"/>
  <c r="E4888" i="1"/>
  <c r="E4889" i="1"/>
  <c r="E4890" i="1"/>
  <c r="F4891" i="1"/>
  <c r="E4892" i="1"/>
  <c r="E4893" i="1"/>
  <c r="E4894" i="1"/>
  <c r="E4895" i="1"/>
  <c r="E4896" i="1"/>
  <c r="E4897" i="1"/>
  <c r="E4898" i="1"/>
  <c r="F4899" i="1"/>
  <c r="F4900" i="1"/>
  <c r="E4901" i="1"/>
  <c r="E4902" i="1"/>
  <c r="F4903" i="1"/>
  <c r="F4904" i="1"/>
  <c r="F4905" i="1"/>
  <c r="F4906" i="1"/>
  <c r="F4907" i="1"/>
  <c r="E4908" i="1"/>
  <c r="E4909" i="1"/>
  <c r="E4910" i="1"/>
  <c r="F4911" i="1"/>
  <c r="F4912" i="1"/>
  <c r="F4913" i="1"/>
  <c r="F4914" i="1"/>
  <c r="F4915" i="1"/>
  <c r="F4916" i="1"/>
  <c r="F4917" i="1"/>
  <c r="E4918" i="1"/>
  <c r="E4919" i="1"/>
  <c r="E4920" i="1"/>
  <c r="E4921" i="1"/>
  <c r="E4922" i="1"/>
  <c r="E4923" i="1"/>
  <c r="E4924" i="1"/>
  <c r="E4925" i="1"/>
  <c r="E4926" i="1"/>
  <c r="E4927" i="1"/>
  <c r="E4928" i="1"/>
  <c r="E4929" i="1"/>
  <c r="E4930" i="1"/>
  <c r="F4931" i="1"/>
  <c r="F4932" i="1"/>
  <c r="F4933" i="1"/>
  <c r="F4934" i="1"/>
  <c r="F4935" i="1"/>
  <c r="F4936" i="1"/>
  <c r="F4937" i="1"/>
  <c r="F4938" i="1"/>
  <c r="F4939" i="1"/>
  <c r="F4940" i="1"/>
  <c r="F4941" i="1"/>
  <c r="E4942" i="1"/>
  <c r="E4943" i="1"/>
  <c r="F4944" i="1"/>
  <c r="E4945" i="1"/>
  <c r="E4946" i="1"/>
  <c r="E4947" i="1"/>
  <c r="E4948" i="1"/>
  <c r="E4949" i="1"/>
  <c r="E4950" i="1"/>
  <c r="E4951" i="1"/>
  <c r="E4952" i="1"/>
  <c r="E4953" i="1"/>
  <c r="E4954" i="1"/>
  <c r="E4955" i="1"/>
  <c r="E4956" i="1"/>
  <c r="F4957" i="1"/>
  <c r="F4958" i="1"/>
  <c r="E4959" i="1"/>
  <c r="E4960" i="1"/>
  <c r="E4961" i="1"/>
  <c r="E4962" i="1"/>
  <c r="E4963" i="1"/>
  <c r="F4964" i="1"/>
  <c r="F4965" i="1"/>
  <c r="F4966" i="1"/>
  <c r="F4967" i="1"/>
  <c r="F4968" i="1"/>
  <c r="F4969" i="1"/>
  <c r="F4970" i="1"/>
  <c r="F4971" i="1"/>
  <c r="F4972" i="1"/>
  <c r="F4973" i="1"/>
  <c r="F4974" i="1"/>
  <c r="F4975" i="1"/>
  <c r="F4976" i="1"/>
  <c r="E4977" i="1"/>
  <c r="E4978" i="1"/>
  <c r="F4979" i="1"/>
  <c r="F4980" i="1"/>
  <c r="F4981" i="1"/>
  <c r="F4982" i="1"/>
  <c r="F4983" i="1"/>
  <c r="F4984" i="1"/>
  <c r="F4985" i="1"/>
  <c r="F4986" i="1"/>
  <c r="E4987" i="1"/>
  <c r="E4988" i="1"/>
  <c r="E4989" i="1"/>
  <c r="E4990" i="1"/>
  <c r="E4991" i="1"/>
  <c r="E4992" i="1"/>
  <c r="E4993" i="1"/>
  <c r="F4994" i="1"/>
  <c r="F4995" i="1"/>
  <c r="F4996" i="1"/>
  <c r="F4997" i="1"/>
  <c r="F4998" i="1"/>
  <c r="F4999" i="1"/>
  <c r="F5000" i="1"/>
  <c r="F5001" i="1"/>
  <c r="F5002" i="1"/>
  <c r="F5003" i="1"/>
  <c r="F5004" i="1"/>
  <c r="F5005" i="1"/>
  <c r="E5006" i="1"/>
  <c r="E5007" i="1"/>
  <c r="E5008" i="1"/>
  <c r="E5009" i="1"/>
  <c r="E5010" i="1"/>
  <c r="E5011" i="1"/>
  <c r="E5012" i="1"/>
  <c r="E5013" i="1"/>
  <c r="E5014" i="1"/>
  <c r="F5015" i="1"/>
  <c r="F5016" i="1"/>
  <c r="F5017" i="1"/>
  <c r="F5018" i="1"/>
  <c r="F5019" i="1"/>
  <c r="F5020" i="1"/>
  <c r="F5021" i="1"/>
  <c r="F5022" i="1"/>
  <c r="F5023" i="1"/>
  <c r="F5024" i="1"/>
  <c r="F5025" i="1"/>
  <c r="F5026" i="1"/>
  <c r="F5027" i="1"/>
  <c r="F5028" i="1"/>
  <c r="E5029" i="1"/>
  <c r="E5030" i="1"/>
  <c r="E5031" i="1"/>
  <c r="F5032" i="1"/>
  <c r="F5033" i="1"/>
  <c r="F5034" i="1"/>
  <c r="F5035" i="1"/>
  <c r="F5036" i="1"/>
  <c r="F5037" i="1"/>
  <c r="F5038" i="1"/>
  <c r="F5039" i="1"/>
  <c r="F5040" i="1"/>
  <c r="F5041" i="1"/>
  <c r="F5042" i="1"/>
  <c r="F5043" i="1"/>
  <c r="F5044" i="1"/>
  <c r="E5045" i="1"/>
  <c r="F5046" i="1"/>
  <c r="F5047" i="1"/>
  <c r="E5048" i="1"/>
  <c r="E5049" i="1"/>
  <c r="E5050" i="1"/>
  <c r="E5051" i="1"/>
  <c r="E5052" i="1"/>
  <c r="E5053" i="1"/>
  <c r="E5054" i="1"/>
  <c r="E5055" i="1"/>
  <c r="E5056" i="1"/>
  <c r="E5057" i="1"/>
  <c r="E5058" i="1"/>
  <c r="F5059" i="1"/>
  <c r="F5060" i="1"/>
  <c r="F5061" i="1"/>
  <c r="F5062" i="1"/>
  <c r="F5063" i="1"/>
  <c r="F5064" i="1"/>
  <c r="F5065" i="1"/>
  <c r="F5066" i="1"/>
  <c r="F5067" i="1"/>
  <c r="F5068" i="1"/>
  <c r="F5069" i="1"/>
  <c r="F5070" i="1"/>
  <c r="F5071" i="1"/>
  <c r="F5072" i="1"/>
  <c r="F5073" i="1"/>
  <c r="F5074" i="1"/>
  <c r="F5075" i="1"/>
  <c r="F5076" i="1"/>
  <c r="E5077" i="1"/>
  <c r="E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E5110" i="1"/>
  <c r="E5111" i="1"/>
  <c r="E5112" i="1"/>
  <c r="E5113" i="1"/>
  <c r="E5114" i="1"/>
  <c r="E5115" i="1"/>
  <c r="E5116" i="1"/>
  <c r="E5117" i="1"/>
  <c r="E5118" i="1"/>
  <c r="F5119" i="1"/>
  <c r="F5120" i="1"/>
  <c r="F5121" i="1"/>
  <c r="F5122" i="1"/>
  <c r="F5123" i="1"/>
  <c r="F5124" i="1"/>
  <c r="F5125" i="1"/>
  <c r="F5126" i="1"/>
  <c r="F5127" i="1"/>
  <c r="F5128" i="1"/>
  <c r="F5129" i="1"/>
  <c r="F5130" i="1"/>
  <c r="F5131" i="1"/>
  <c r="E5132" i="1"/>
  <c r="E5133" i="1"/>
  <c r="E5134" i="1"/>
  <c r="E5135" i="1"/>
  <c r="E5136" i="1"/>
  <c r="E5137" i="1"/>
  <c r="E5138" i="1"/>
  <c r="E5139" i="1"/>
  <c r="E5140" i="1"/>
  <c r="E5141" i="1"/>
  <c r="E5142" i="1"/>
  <c r="E5143" i="1"/>
  <c r="E5144" i="1"/>
  <c r="E5145" i="1"/>
  <c r="E5146" i="1"/>
  <c r="E5147" i="1"/>
  <c r="E5148" i="1"/>
  <c r="E5149" i="1"/>
  <c r="E5150" i="1"/>
  <c r="F5151" i="1"/>
  <c r="F5152" i="1"/>
  <c r="F5153" i="1"/>
  <c r="F5154" i="1"/>
  <c r="F5155" i="1"/>
  <c r="F5156" i="1"/>
  <c r="F5157" i="1"/>
  <c r="F5158" i="1"/>
  <c r="F5159" i="1"/>
  <c r="F5160" i="1"/>
  <c r="E5161" i="1"/>
  <c r="E5162" i="1"/>
  <c r="E5163" i="1"/>
  <c r="E5164" i="1"/>
  <c r="E5165" i="1"/>
  <c r="E5166" i="1"/>
  <c r="E5167" i="1"/>
  <c r="E5168" i="1"/>
  <c r="E5169" i="1"/>
  <c r="E5170" i="1"/>
  <c r="E5171" i="1"/>
  <c r="E5172" i="1"/>
  <c r="E5173" i="1"/>
  <c r="F5174" i="1"/>
  <c r="F5175" i="1"/>
  <c r="E5176" i="1"/>
  <c r="E5177" i="1"/>
  <c r="E5178" i="1"/>
  <c r="E5179" i="1"/>
  <c r="E5180" i="1"/>
  <c r="F5181" i="1"/>
  <c r="F5182" i="1"/>
  <c r="E5183" i="1"/>
  <c r="E5184" i="1"/>
  <c r="E5185" i="1"/>
  <c r="E5186" i="1"/>
  <c r="E5187" i="1"/>
  <c r="E5188" i="1"/>
  <c r="E5189" i="1"/>
  <c r="E5190" i="1"/>
  <c r="E5191" i="1"/>
  <c r="E5192" i="1"/>
  <c r="E5193" i="1"/>
  <c r="F5194" i="1"/>
  <c r="F5195" i="1"/>
  <c r="F5196" i="1"/>
  <c r="F5197" i="1"/>
  <c r="F5198" i="1"/>
  <c r="F5199" i="1"/>
  <c r="F5200" i="1"/>
  <c r="F5201" i="1"/>
  <c r="F5202" i="1"/>
  <c r="E5203" i="1"/>
  <c r="E5204" i="1"/>
  <c r="E5205" i="1"/>
  <c r="E5206" i="1"/>
  <c r="E5207" i="1"/>
  <c r="E5208" i="1"/>
  <c r="E5209" i="1"/>
  <c r="E5210" i="1"/>
  <c r="E5211" i="1"/>
  <c r="E5212" i="1"/>
  <c r="E5214" i="1"/>
  <c r="E5215" i="1"/>
  <c r="E5216" i="1"/>
  <c r="E5217" i="1"/>
  <c r="E5218" i="1"/>
  <c r="E5219" i="1"/>
  <c r="F5220" i="1"/>
  <c r="F5221" i="1"/>
  <c r="F5222" i="1"/>
  <c r="F5223" i="1"/>
  <c r="F5224" i="1"/>
  <c r="F5225" i="1"/>
  <c r="F5226" i="1"/>
  <c r="F5227" i="1"/>
  <c r="E5228" i="1"/>
  <c r="E5229" i="1"/>
  <c r="E5230" i="1"/>
  <c r="E5231" i="1"/>
  <c r="E5232" i="1"/>
  <c r="E5233" i="1"/>
  <c r="E5234" i="1"/>
  <c r="E5235" i="1"/>
  <c r="E5236" i="1"/>
  <c r="E5237" i="1"/>
  <c r="F5238" i="1"/>
  <c r="F5239" i="1"/>
  <c r="E5240" i="1"/>
  <c r="E5241" i="1"/>
  <c r="E5242" i="1"/>
  <c r="E5243" i="1"/>
  <c r="E5244" i="1"/>
  <c r="E5245" i="1"/>
  <c r="E5246" i="1"/>
  <c r="E5247" i="1"/>
  <c r="E5248" i="1"/>
  <c r="E5249" i="1"/>
  <c r="E5250" i="1"/>
  <c r="E5251" i="1"/>
  <c r="F5252" i="1"/>
  <c r="F5253" i="1"/>
  <c r="F5254" i="1"/>
  <c r="F5255" i="1"/>
  <c r="E5256" i="1"/>
  <c r="E5257" i="1"/>
  <c r="E5258" i="1"/>
  <c r="E5259" i="1"/>
  <c r="E5260" i="1"/>
  <c r="E5261" i="1"/>
  <c r="E5262" i="1"/>
  <c r="E5263" i="1"/>
  <c r="E5264" i="1"/>
  <c r="E5265" i="1"/>
  <c r="E5266" i="1"/>
  <c r="F5267" i="1"/>
  <c r="E5268" i="1"/>
  <c r="E5269" i="1"/>
  <c r="E3904"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E3963" i="1"/>
  <c r="E3964" i="1"/>
  <c r="E3965" i="1"/>
  <c r="E3966" i="1"/>
  <c r="E3967" i="1"/>
  <c r="E3968" i="1"/>
  <c r="E3969" i="1"/>
  <c r="E3970" i="1"/>
  <c r="E3971" i="1"/>
  <c r="E3972" i="1"/>
  <c r="F3973" i="1"/>
  <c r="F3974" i="1"/>
  <c r="F3975" i="1"/>
  <c r="F3976" i="1"/>
  <c r="F3977" i="1"/>
  <c r="F3978" i="1"/>
  <c r="F3979" i="1"/>
  <c r="F3980" i="1"/>
  <c r="F3981" i="1"/>
  <c r="E3982" i="1"/>
  <c r="E3983" i="1"/>
  <c r="E3984" i="1"/>
  <c r="E3985" i="1"/>
  <c r="E3986" i="1"/>
  <c r="E3987" i="1"/>
  <c r="E3988" i="1"/>
  <c r="E3989" i="1"/>
  <c r="E3990" i="1"/>
  <c r="E3991" i="1"/>
  <c r="E3992" i="1"/>
  <c r="E3993" i="1"/>
  <c r="E3994" i="1"/>
  <c r="E3995" i="1"/>
  <c r="E3996" i="1"/>
  <c r="E3997" i="1"/>
  <c r="E3998" i="1"/>
  <c r="E3999" i="1"/>
  <c r="E4000" i="1"/>
  <c r="E4001" i="1"/>
  <c r="F4002" i="1"/>
  <c r="F4003" i="1"/>
  <c r="F4004" i="1"/>
  <c r="F4005" i="1"/>
  <c r="F4006" i="1"/>
  <c r="F4007" i="1"/>
  <c r="F4008" i="1"/>
  <c r="F4009" i="1"/>
  <c r="F4010" i="1"/>
  <c r="F4011" i="1"/>
  <c r="F4012" i="1"/>
  <c r="F4013" i="1"/>
  <c r="E4014" i="1"/>
  <c r="E4015" i="1"/>
  <c r="E4016" i="1"/>
  <c r="E4017" i="1"/>
  <c r="E4018" i="1"/>
  <c r="F4019" i="1"/>
  <c r="F4020" i="1"/>
  <c r="F4021" i="1"/>
  <c r="F4022" i="1"/>
  <c r="F4023" i="1"/>
  <c r="E4024" i="1"/>
  <c r="E4025" i="1"/>
  <c r="E4026" i="1"/>
  <c r="E4027" i="1"/>
  <c r="F4028" i="1"/>
  <c r="F4029" i="1"/>
  <c r="E4030" i="1"/>
  <c r="F4031" i="1"/>
  <c r="F4032" i="1"/>
  <c r="F4033" i="1"/>
  <c r="F4034" i="1"/>
  <c r="E4035" i="1"/>
  <c r="F4036" i="1"/>
  <c r="F4037" i="1"/>
  <c r="F4038" i="1"/>
  <c r="F4039" i="1"/>
  <c r="F4040" i="1"/>
  <c r="F4041" i="1"/>
  <c r="F4042" i="1"/>
  <c r="F4043" i="1"/>
  <c r="F4044" i="1"/>
  <c r="F4045" i="1"/>
  <c r="F4046" i="1"/>
  <c r="F4047" i="1"/>
  <c r="F4048" i="1"/>
  <c r="F4049" i="1"/>
  <c r="F4050" i="1"/>
  <c r="F4051" i="1"/>
  <c r="E4052" i="1"/>
  <c r="F4053" i="1"/>
  <c r="F4054" i="1"/>
  <c r="F4055" i="1"/>
  <c r="F4056" i="1"/>
  <c r="F4057" i="1"/>
  <c r="F4058" i="1"/>
  <c r="F4059" i="1"/>
  <c r="F4060" i="1"/>
  <c r="F4061" i="1"/>
  <c r="F4062" i="1"/>
  <c r="F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F4088" i="1"/>
  <c r="F4089" i="1"/>
  <c r="F4090" i="1"/>
  <c r="F4091" i="1"/>
  <c r="F4092" i="1"/>
  <c r="F4093" i="1"/>
  <c r="F4094" i="1"/>
  <c r="F4095" i="1"/>
  <c r="E4096" i="1"/>
  <c r="F4097" i="1"/>
  <c r="F4098" i="1"/>
  <c r="F4099" i="1"/>
  <c r="F4100" i="1"/>
  <c r="F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F4127" i="1"/>
  <c r="F4128" i="1"/>
  <c r="F4129" i="1"/>
  <c r="F4130" i="1"/>
  <c r="E4131" i="1"/>
  <c r="F4132" i="1"/>
  <c r="F4133" i="1"/>
  <c r="F4134" i="1"/>
  <c r="E4135" i="1"/>
  <c r="E4136" i="1"/>
  <c r="E4137" i="1"/>
  <c r="E4138" i="1"/>
  <c r="E4139" i="1"/>
  <c r="E4140" i="1"/>
  <c r="F4141" i="1"/>
  <c r="F4142" i="1"/>
  <c r="F4143" i="1"/>
  <c r="F4144" i="1"/>
  <c r="F4145" i="1"/>
  <c r="F4146" i="1"/>
  <c r="F4147" i="1"/>
  <c r="F4148" i="1"/>
  <c r="F4149" i="1"/>
  <c r="F4150" i="1"/>
  <c r="E4151" i="1"/>
  <c r="F4152" i="1"/>
  <c r="F4153" i="1"/>
  <c r="F4154" i="1"/>
  <c r="F4155" i="1"/>
  <c r="F4156" i="1"/>
  <c r="F4157" i="1"/>
  <c r="F4158" i="1"/>
  <c r="E4159" i="1"/>
  <c r="E4160" i="1"/>
  <c r="E4161" i="1"/>
  <c r="E4162" i="1"/>
  <c r="E4163" i="1"/>
  <c r="E4164" i="1"/>
  <c r="E4165" i="1"/>
  <c r="E4166" i="1"/>
  <c r="E4167" i="1"/>
  <c r="E4168" i="1"/>
  <c r="E4169" i="1"/>
  <c r="E4170" i="1"/>
  <c r="E4171" i="1"/>
  <c r="E4172" i="1"/>
  <c r="E4173" i="1"/>
  <c r="E4174" i="1"/>
  <c r="E4175" i="1"/>
  <c r="E4176" i="1"/>
  <c r="E4177" i="1"/>
  <c r="F4178" i="1"/>
  <c r="F4179" i="1"/>
  <c r="F4180" i="1"/>
  <c r="F4181" i="1"/>
  <c r="F4182" i="1"/>
  <c r="F4183" i="1"/>
  <c r="F4184" i="1"/>
  <c r="F4185" i="1"/>
  <c r="F4186" i="1"/>
  <c r="F4187" i="1"/>
  <c r="F4188" i="1"/>
  <c r="F4189" i="1"/>
  <c r="F4190" i="1"/>
  <c r="F4191" i="1"/>
  <c r="F4192" i="1"/>
  <c r="F4193" i="1"/>
  <c r="F4194" i="1"/>
  <c r="F4195" i="1"/>
  <c r="F4196" i="1"/>
  <c r="F4197" i="1"/>
  <c r="E4198" i="1"/>
  <c r="E4199" i="1"/>
  <c r="E4200" i="1"/>
  <c r="E4201" i="1"/>
  <c r="E4202" i="1"/>
  <c r="E4203" i="1"/>
  <c r="E4204" i="1"/>
  <c r="E4205" i="1"/>
  <c r="F4206" i="1"/>
  <c r="E4207" i="1"/>
  <c r="E4208" i="1"/>
  <c r="E4209" i="1"/>
  <c r="F4210" i="1"/>
  <c r="F4211" i="1"/>
  <c r="E4212" i="1"/>
  <c r="E4213" i="1"/>
  <c r="E4214" i="1"/>
  <c r="E4215" i="1"/>
  <c r="F4216" i="1"/>
  <c r="F4217" i="1"/>
  <c r="F4218" i="1"/>
  <c r="F4219" i="1"/>
  <c r="F4220" i="1"/>
  <c r="F4221" i="1"/>
  <c r="F4222" i="1"/>
  <c r="F4223" i="1"/>
  <c r="F4224" i="1"/>
  <c r="F4225" i="1"/>
  <c r="E4226" i="1"/>
  <c r="E4227" i="1"/>
  <c r="E4228" i="1"/>
  <c r="E4229" i="1"/>
  <c r="E4230" i="1"/>
  <c r="E4231" i="1"/>
  <c r="E4232" i="1"/>
  <c r="E4233" i="1"/>
  <c r="E4234" i="1"/>
  <c r="E4235" i="1"/>
  <c r="E4236" i="1"/>
  <c r="E4237" i="1"/>
  <c r="E4238" i="1"/>
  <c r="E4239" i="1"/>
  <c r="E4240" i="1"/>
  <c r="E4241" i="1"/>
  <c r="E4242" i="1"/>
  <c r="E4243" i="1"/>
  <c r="F4244" i="1"/>
  <c r="E4245" i="1"/>
  <c r="E4246" i="1"/>
  <c r="E4247" i="1"/>
  <c r="E4248" i="1"/>
  <c r="E4249" i="1"/>
  <c r="E4250" i="1"/>
  <c r="E4251" i="1"/>
  <c r="F4252" i="1"/>
  <c r="F4253" i="1"/>
  <c r="F4254" i="1"/>
  <c r="F4255" i="1"/>
  <c r="F4256" i="1"/>
  <c r="E4257" i="1"/>
  <c r="E4258" i="1"/>
  <c r="E4259" i="1"/>
  <c r="E4260" i="1"/>
  <c r="F4261" i="1"/>
  <c r="E4262" i="1"/>
  <c r="E4263" i="1"/>
  <c r="E4264" i="1"/>
  <c r="E4265" i="1"/>
  <c r="E4266" i="1"/>
  <c r="E4267" i="1"/>
  <c r="E4268" i="1"/>
  <c r="E4269" i="1"/>
  <c r="E4270" i="1"/>
  <c r="F4271" i="1"/>
  <c r="F4272" i="1"/>
  <c r="E4273" i="1"/>
  <c r="E4274" i="1"/>
  <c r="E4275" i="1"/>
  <c r="F4276" i="1"/>
  <c r="F4277" i="1"/>
  <c r="F4278" i="1"/>
  <c r="F4279" i="1"/>
  <c r="F4280" i="1"/>
  <c r="F4281" i="1"/>
  <c r="F4282" i="1"/>
  <c r="F4283" i="1"/>
  <c r="E4284" i="1"/>
  <c r="E4285" i="1"/>
  <c r="E4286" i="1"/>
  <c r="E4287" i="1"/>
  <c r="E4288" i="1"/>
  <c r="E4289" i="1"/>
  <c r="E4290" i="1"/>
  <c r="E4291" i="1"/>
  <c r="E4292" i="1"/>
  <c r="E4293" i="1"/>
  <c r="E4294" i="1"/>
  <c r="E4295" i="1"/>
  <c r="E4296" i="1"/>
  <c r="E4297" i="1"/>
  <c r="E4298" i="1"/>
  <c r="E4299" i="1"/>
  <c r="E4300" i="1"/>
  <c r="E4301" i="1"/>
  <c r="F4302" i="1"/>
  <c r="F4303" i="1"/>
  <c r="F4304" i="1"/>
  <c r="F4305" i="1"/>
  <c r="F4306" i="1"/>
  <c r="F4307" i="1"/>
  <c r="F4308" i="1"/>
  <c r="F4309" i="1"/>
  <c r="E4310" i="1"/>
  <c r="E4311" i="1"/>
  <c r="E4312" i="1"/>
  <c r="E4313" i="1"/>
  <c r="E4314" i="1"/>
  <c r="E4315" i="1"/>
  <c r="E4316" i="1"/>
  <c r="E4317" i="1"/>
  <c r="E4318" i="1"/>
  <c r="E4319" i="1"/>
  <c r="E4320" i="1"/>
  <c r="E4321" i="1"/>
  <c r="E4322" i="1"/>
  <c r="E4323" i="1"/>
  <c r="E4324" i="1"/>
  <c r="F4325" i="1"/>
  <c r="E4326" i="1"/>
  <c r="E4327" i="1"/>
  <c r="E4328" i="1"/>
  <c r="E4329" i="1"/>
  <c r="E4330" i="1"/>
  <c r="E4331" i="1"/>
  <c r="E4332" i="1"/>
  <c r="E4333" i="1"/>
  <c r="F4334" i="1"/>
  <c r="F4335" i="1"/>
  <c r="F4336" i="1"/>
  <c r="F4337" i="1"/>
  <c r="E4338" i="1"/>
  <c r="E4339" i="1"/>
  <c r="E4340" i="1"/>
  <c r="E4341" i="1"/>
  <c r="E4342" i="1"/>
  <c r="E4343" i="1"/>
  <c r="E4344" i="1"/>
  <c r="E4345" i="1"/>
  <c r="E4346" i="1"/>
  <c r="E4347" i="1"/>
  <c r="E4348" i="1"/>
  <c r="E4349" i="1"/>
  <c r="F4350" i="1"/>
  <c r="F4351" i="1"/>
  <c r="F4352" i="1"/>
  <c r="E4353" i="1"/>
  <c r="E4354" i="1"/>
  <c r="E4355" i="1"/>
  <c r="E4356" i="1"/>
  <c r="E4357" i="1"/>
  <c r="F4358" i="1"/>
  <c r="F4359" i="1"/>
  <c r="F4360" i="1"/>
  <c r="F4361" i="1"/>
  <c r="F4362" i="1"/>
  <c r="E4363" i="1"/>
  <c r="E4364" i="1"/>
  <c r="E4365" i="1"/>
  <c r="E4366" i="1"/>
  <c r="F4367" i="1"/>
  <c r="F4368" i="1"/>
  <c r="E4369" i="1"/>
  <c r="E4370" i="1"/>
  <c r="E4371" i="1"/>
  <c r="F4372" i="1"/>
  <c r="F4373" i="1"/>
  <c r="F4374" i="1"/>
  <c r="F4375" i="1"/>
  <c r="F4376" i="1"/>
  <c r="F4377" i="1"/>
  <c r="F4378" i="1"/>
  <c r="F4379" i="1"/>
  <c r="F4380" i="1"/>
  <c r="F4381" i="1"/>
  <c r="F4382" i="1"/>
  <c r="F4383" i="1"/>
  <c r="F4384" i="1"/>
  <c r="F4385" i="1"/>
  <c r="E4386" i="1"/>
  <c r="E4387" i="1"/>
  <c r="E4388" i="1"/>
  <c r="F4389" i="1"/>
  <c r="F4390" i="1"/>
  <c r="F4391" i="1"/>
  <c r="F4392" i="1"/>
  <c r="F4393" i="1"/>
  <c r="F4394" i="1"/>
  <c r="F4395" i="1"/>
  <c r="F4396" i="1"/>
  <c r="E4397" i="1"/>
  <c r="E4398" i="1"/>
  <c r="E4399" i="1"/>
  <c r="F4400" i="1"/>
  <c r="F4401" i="1"/>
  <c r="F4402" i="1"/>
  <c r="F4403" i="1"/>
  <c r="F4404" i="1"/>
  <c r="F4405" i="1"/>
  <c r="F4406" i="1"/>
  <c r="F4407" i="1"/>
  <c r="F4408" i="1"/>
  <c r="F4409" i="1"/>
  <c r="F4410" i="1"/>
  <c r="F4411" i="1"/>
  <c r="F4412" i="1"/>
  <c r="F4413" i="1"/>
  <c r="F4414" i="1"/>
  <c r="F4415" i="1"/>
  <c r="F4416" i="1"/>
  <c r="F4417" i="1"/>
  <c r="E4418" i="1"/>
  <c r="E4419" i="1"/>
  <c r="E4420" i="1"/>
  <c r="E4421" i="1"/>
  <c r="E4422" i="1"/>
  <c r="E4423" i="1"/>
  <c r="E4424" i="1"/>
  <c r="E4425" i="1"/>
  <c r="E4426" i="1"/>
  <c r="E4427" i="1"/>
  <c r="E4428" i="1"/>
  <c r="E4429" i="1"/>
  <c r="E4430" i="1"/>
  <c r="E4431" i="1"/>
  <c r="E4432" i="1"/>
  <c r="E4433" i="1"/>
  <c r="F4434" i="1"/>
  <c r="F4435" i="1"/>
  <c r="F4436" i="1"/>
  <c r="F4437" i="1"/>
  <c r="F4438" i="1"/>
  <c r="F4439" i="1"/>
  <c r="F4440" i="1"/>
  <c r="F4441" i="1"/>
  <c r="F4442" i="1"/>
  <c r="F4443" i="1"/>
  <c r="F4444" i="1"/>
  <c r="F4445" i="1"/>
  <c r="F4446" i="1"/>
  <c r="F4447" i="1"/>
  <c r="F4448" i="1"/>
  <c r="F4449" i="1"/>
  <c r="E4450" i="1"/>
  <c r="F4451" i="1"/>
  <c r="F4452" i="1"/>
  <c r="F4453" i="1"/>
  <c r="F4454" i="1"/>
  <c r="F4455" i="1"/>
  <c r="F4456" i="1"/>
  <c r="F4457" i="1"/>
  <c r="F4458" i="1"/>
  <c r="F4459" i="1"/>
  <c r="F4460" i="1"/>
  <c r="F4461" i="1"/>
  <c r="F4462" i="1"/>
  <c r="F4463" i="1"/>
  <c r="E4464" i="1"/>
  <c r="E4465" i="1"/>
  <c r="F4466" i="1"/>
  <c r="F4467" i="1"/>
  <c r="E4468" i="1"/>
  <c r="F4469" i="1"/>
  <c r="F4470" i="1"/>
  <c r="F4471" i="1"/>
  <c r="F4472" i="1"/>
  <c r="F4473" i="1"/>
  <c r="F4474" i="1"/>
  <c r="F4475" i="1"/>
  <c r="F4476" i="1"/>
  <c r="F4477" i="1"/>
  <c r="F4478" i="1"/>
  <c r="F4479" i="1"/>
  <c r="F4480" i="1"/>
  <c r="F4481" i="1"/>
  <c r="F4482" i="1"/>
  <c r="E4483" i="1"/>
  <c r="E4484" i="1"/>
  <c r="E4485" i="1"/>
  <c r="E4486" i="1"/>
  <c r="E4487" i="1"/>
  <c r="E4488" i="1"/>
  <c r="E4489" i="1"/>
  <c r="E4490" i="1"/>
  <c r="E4491" i="1"/>
  <c r="E4492" i="1"/>
  <c r="F4493" i="1"/>
  <c r="F4494" i="1"/>
  <c r="E4495" i="1"/>
  <c r="F4496" i="1"/>
  <c r="E4497" i="1"/>
  <c r="F4498" i="1"/>
  <c r="F4499" i="1"/>
  <c r="F4500" i="1"/>
  <c r="F4501" i="1"/>
  <c r="F4502" i="1"/>
  <c r="E4503" i="1"/>
  <c r="E4504" i="1"/>
  <c r="F4505" i="1"/>
  <c r="F4506" i="1"/>
  <c r="E4507" i="1"/>
  <c r="F4508" i="1"/>
  <c r="F4509" i="1"/>
  <c r="E4510" i="1"/>
  <c r="E4511" i="1"/>
  <c r="E4512" i="1"/>
  <c r="F4513" i="1"/>
  <c r="F4514" i="1"/>
  <c r="F4515" i="1"/>
  <c r="F4516" i="1"/>
  <c r="E4517" i="1"/>
  <c r="E4518" i="1"/>
  <c r="E4519" i="1"/>
  <c r="E4520" i="1"/>
  <c r="E4521" i="1"/>
  <c r="E4522" i="1"/>
  <c r="E4523" i="1"/>
  <c r="E4524" i="1"/>
  <c r="E4525" i="1"/>
  <c r="F4526" i="1"/>
  <c r="F4527" i="1"/>
  <c r="F4528" i="1"/>
  <c r="F4529" i="1"/>
  <c r="F4530" i="1"/>
  <c r="F4531" i="1"/>
  <c r="F4532" i="1"/>
  <c r="F4533" i="1"/>
  <c r="F4534" i="1"/>
  <c r="E4535" i="1"/>
  <c r="E4536" i="1"/>
  <c r="F4537" i="1"/>
  <c r="F4538" i="1"/>
  <c r="F4539" i="1"/>
  <c r="F4540" i="1"/>
  <c r="F4541" i="1"/>
  <c r="F4542" i="1"/>
  <c r="F4543" i="1"/>
  <c r="F4544" i="1"/>
  <c r="F4545" i="1"/>
  <c r="F4546" i="1"/>
  <c r="F4547" i="1"/>
  <c r="F4548" i="1"/>
  <c r="E4549" i="1"/>
  <c r="E4550" i="1"/>
  <c r="E4551" i="1"/>
  <c r="E4552" i="1"/>
  <c r="E4553" i="1"/>
  <c r="F4554" i="1"/>
  <c r="F4555" i="1"/>
  <c r="F4556" i="1"/>
  <c r="F4557" i="1"/>
  <c r="F4558" i="1"/>
  <c r="F4559" i="1"/>
  <c r="E4560" i="1"/>
  <c r="E4561" i="1"/>
  <c r="F4562" i="1"/>
  <c r="F4563" i="1"/>
  <c r="F4564" i="1"/>
  <c r="F4565" i="1"/>
  <c r="E4566" i="1"/>
  <c r="E4567" i="1"/>
  <c r="E4568" i="1"/>
  <c r="E4569" i="1"/>
  <c r="E4570" i="1"/>
  <c r="E4571" i="1"/>
  <c r="E4572" i="1"/>
  <c r="E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E4603" i="1"/>
  <c r="E4604" i="1"/>
  <c r="E4605" i="1"/>
  <c r="E4606" i="1"/>
  <c r="E4607" i="1"/>
  <c r="E4608" i="1"/>
  <c r="F4609" i="1"/>
  <c r="E4610" i="1"/>
  <c r="E4611" i="1"/>
  <c r="E4612" i="1"/>
  <c r="E4613" i="1"/>
  <c r="F4614" i="1"/>
  <c r="E4615" i="1"/>
  <c r="F4616" i="1"/>
  <c r="F4617" i="1"/>
  <c r="F4618" i="1"/>
  <c r="E4619" i="1"/>
  <c r="E4620" i="1"/>
  <c r="E4621" i="1"/>
  <c r="E4622" i="1"/>
  <c r="E4623" i="1"/>
  <c r="E4624" i="1"/>
  <c r="E4625" i="1"/>
  <c r="E4626" i="1"/>
  <c r="E4627" i="1"/>
  <c r="E4628" i="1"/>
  <c r="F4629" i="1"/>
  <c r="F4630" i="1"/>
  <c r="F4631" i="1"/>
  <c r="F4632" i="1"/>
  <c r="F4633" i="1"/>
  <c r="F4634" i="1"/>
  <c r="F4635" i="1"/>
  <c r="F4636" i="1"/>
  <c r="F4637" i="1"/>
  <c r="E4638" i="1"/>
  <c r="E4639" i="1"/>
  <c r="E4640" i="1"/>
  <c r="E4641" i="1"/>
  <c r="F4642" i="1"/>
  <c r="F4643" i="1"/>
  <c r="F4644" i="1"/>
  <c r="F4645" i="1"/>
  <c r="F4646" i="1"/>
  <c r="F4647" i="1"/>
  <c r="F4648" i="1"/>
  <c r="E4649" i="1"/>
  <c r="E4650" i="1"/>
  <c r="F4651" i="1"/>
  <c r="E4652" i="1"/>
  <c r="E4653" i="1"/>
  <c r="E4654" i="1"/>
  <c r="F4655" i="1"/>
  <c r="F4656" i="1"/>
  <c r="F4657" i="1"/>
  <c r="F4658" i="1"/>
  <c r="E4659" i="1"/>
  <c r="E4660" i="1"/>
  <c r="E4661" i="1"/>
  <c r="F4662" i="1"/>
  <c r="E4663" i="1"/>
  <c r="E4664" i="1"/>
  <c r="E4665" i="1"/>
  <c r="E4666" i="1"/>
  <c r="F4667" i="1"/>
  <c r="F4668" i="1"/>
  <c r="F4669" i="1"/>
  <c r="E4670" i="1"/>
  <c r="E4671" i="1"/>
  <c r="E4672" i="1"/>
  <c r="E4673" i="1"/>
  <c r="F4674" i="1"/>
  <c r="E4675" i="1"/>
  <c r="E4676" i="1"/>
  <c r="E4677" i="1"/>
  <c r="F4678" i="1"/>
  <c r="E4679" i="1"/>
  <c r="E4680" i="1"/>
  <c r="E4681" i="1"/>
  <c r="E4682" i="1"/>
  <c r="E4683" i="1"/>
  <c r="E4684" i="1"/>
  <c r="E4685" i="1"/>
  <c r="E4686" i="1"/>
  <c r="E4687" i="1"/>
  <c r="E4688" i="1"/>
  <c r="E4689" i="1"/>
  <c r="E4690" i="1"/>
  <c r="E4691" i="1"/>
  <c r="F4692" i="1"/>
  <c r="E4693" i="1"/>
  <c r="E4694" i="1"/>
  <c r="E4695" i="1"/>
  <c r="E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E4723" i="1"/>
  <c r="E4724" i="1"/>
  <c r="F4725" i="1"/>
  <c r="E4726" i="1"/>
  <c r="E4727" i="1"/>
  <c r="E4728" i="1"/>
  <c r="E4729" i="1"/>
  <c r="E4730" i="1"/>
  <c r="E4731" i="1"/>
  <c r="F4732" i="1"/>
  <c r="E4733" i="1"/>
  <c r="E4734" i="1"/>
  <c r="F4735" i="1"/>
  <c r="F4736" i="1"/>
  <c r="F4737" i="1"/>
  <c r="F4738" i="1"/>
  <c r="F4739" i="1"/>
  <c r="F4740" i="1"/>
  <c r="F4741" i="1"/>
  <c r="E4742" i="1"/>
  <c r="E4743" i="1"/>
  <c r="E4744" i="1"/>
  <c r="F4745" i="1"/>
  <c r="F4746" i="1"/>
  <c r="E4747" i="1"/>
  <c r="E4748" i="1"/>
  <c r="E4749" i="1"/>
  <c r="E4750" i="1"/>
  <c r="E4751" i="1"/>
  <c r="E4752" i="1"/>
  <c r="E4753" i="1"/>
  <c r="E4754" i="1"/>
  <c r="E4755" i="1"/>
  <c r="E4756" i="1"/>
  <c r="F4757" i="1"/>
  <c r="F4758" i="1"/>
  <c r="F4759" i="1"/>
  <c r="F4760" i="1"/>
  <c r="F4761" i="1"/>
  <c r="F4762" i="1"/>
  <c r="F4763" i="1"/>
  <c r="F4764" i="1"/>
  <c r="F4765" i="1"/>
  <c r="F4766" i="1"/>
  <c r="F4767" i="1"/>
  <c r="E4768" i="1"/>
  <c r="E4769" i="1"/>
  <c r="E4770" i="1"/>
  <c r="E4771" i="1"/>
  <c r="F4772" i="1"/>
  <c r="F4773" i="1"/>
  <c r="F4774" i="1"/>
  <c r="E4775" i="1"/>
  <c r="E4776" i="1"/>
  <c r="E4777" i="1"/>
  <c r="E4778" i="1"/>
  <c r="E4779" i="1"/>
  <c r="F4780" i="1"/>
  <c r="F4781" i="1"/>
  <c r="F4782" i="1"/>
  <c r="F4783" i="1"/>
  <c r="E4784" i="1"/>
  <c r="E4785" i="1"/>
  <c r="E4786" i="1"/>
  <c r="E4787" i="1"/>
  <c r="E4788" i="1"/>
  <c r="F4789" i="1"/>
  <c r="E4790" i="1"/>
  <c r="F4791" i="1"/>
  <c r="E4792" i="1"/>
  <c r="E4793" i="1"/>
  <c r="E4794" i="1"/>
  <c r="E4795" i="1"/>
  <c r="E4796" i="1"/>
  <c r="E4797" i="1"/>
  <c r="E4798" i="1"/>
  <c r="E4799" i="1"/>
  <c r="F4800" i="1"/>
  <c r="F4801" i="1"/>
  <c r="F4802" i="1"/>
  <c r="F4803" i="1"/>
  <c r="F4804" i="1"/>
  <c r="E4805" i="1"/>
  <c r="F4806" i="1"/>
  <c r="F4807" i="1"/>
  <c r="F4808" i="1"/>
  <c r="F4809" i="1"/>
  <c r="F4810" i="1"/>
  <c r="F4811" i="1"/>
  <c r="F4812" i="1"/>
  <c r="F4813" i="1"/>
  <c r="F4814" i="1"/>
  <c r="F4815" i="1"/>
  <c r="F4816" i="1"/>
  <c r="F4817" i="1"/>
  <c r="E4818" i="1"/>
  <c r="E4819" i="1"/>
  <c r="E4820" i="1"/>
  <c r="E4821" i="1"/>
  <c r="E4822" i="1"/>
  <c r="E4823" i="1"/>
  <c r="E4824" i="1"/>
  <c r="F4825" i="1"/>
  <c r="F4826" i="1"/>
  <c r="F4827" i="1"/>
  <c r="E4828" i="1"/>
  <c r="E4829" i="1"/>
  <c r="E4830" i="1"/>
  <c r="E4831" i="1"/>
  <c r="E4832" i="1"/>
  <c r="E4833" i="1"/>
  <c r="E4834" i="1"/>
  <c r="E4835" i="1"/>
  <c r="E4836" i="1"/>
  <c r="F4837" i="1"/>
  <c r="F4838" i="1"/>
  <c r="F4839" i="1"/>
  <c r="F4840" i="1"/>
  <c r="F4841" i="1"/>
  <c r="F4842" i="1"/>
  <c r="F4843" i="1"/>
  <c r="F4844" i="1"/>
  <c r="E4845" i="1"/>
  <c r="E4846" i="1"/>
  <c r="E4847" i="1"/>
  <c r="E4848" i="1"/>
  <c r="E4849" i="1"/>
  <c r="E4850" i="1"/>
  <c r="F4851" i="1"/>
  <c r="F4852" i="1"/>
  <c r="F4853" i="1"/>
  <c r="F4854" i="1"/>
  <c r="E4855" i="1"/>
  <c r="E4856" i="1"/>
  <c r="E4857" i="1"/>
  <c r="E4858" i="1"/>
  <c r="E4859" i="1"/>
  <c r="E4860" i="1"/>
  <c r="E4861" i="1"/>
  <c r="E4862" i="1"/>
  <c r="E4863" i="1"/>
  <c r="F4864" i="1"/>
  <c r="F4865" i="1"/>
  <c r="F4866" i="1"/>
  <c r="F4867" i="1"/>
  <c r="F4868" i="1"/>
  <c r="E4869" i="1"/>
  <c r="F4870" i="1"/>
  <c r="E4871" i="1"/>
  <c r="F4872" i="1"/>
  <c r="E4873" i="1"/>
  <c r="E4874" i="1"/>
  <c r="F4875" i="1"/>
  <c r="F4876" i="1"/>
  <c r="E4877" i="1"/>
  <c r="E4878" i="1"/>
  <c r="F4879" i="1"/>
  <c r="E4880" i="1"/>
  <c r="E4881" i="1"/>
  <c r="E4882" i="1"/>
  <c r="E4883" i="1"/>
  <c r="E4884" i="1"/>
  <c r="E4885" i="1"/>
  <c r="E4886" i="1"/>
  <c r="F4887" i="1"/>
  <c r="F4888" i="1"/>
  <c r="F4889" i="1"/>
  <c r="F4890" i="1"/>
  <c r="E4891" i="1"/>
  <c r="F4892" i="1"/>
  <c r="F4893" i="1"/>
  <c r="F4894" i="1"/>
  <c r="F4895" i="1"/>
  <c r="F4896" i="1"/>
  <c r="F4897" i="1"/>
  <c r="F4898" i="1"/>
  <c r="E4899" i="1"/>
  <c r="E4900" i="1"/>
  <c r="F4901" i="1"/>
  <c r="F4902" i="1"/>
  <c r="E4903" i="1"/>
  <c r="E4904" i="1"/>
  <c r="E4905" i="1"/>
  <c r="E4906" i="1"/>
  <c r="E4907" i="1"/>
  <c r="F4908" i="1"/>
  <c r="F4909" i="1"/>
  <c r="F4910" i="1"/>
  <c r="E4911" i="1"/>
  <c r="E4912" i="1"/>
  <c r="E4913" i="1"/>
  <c r="E4914" i="1"/>
  <c r="E4915" i="1"/>
  <c r="E4916" i="1"/>
  <c r="E4917" i="1"/>
  <c r="F4918" i="1"/>
  <c r="F4919" i="1"/>
  <c r="F4920" i="1"/>
  <c r="F4921" i="1"/>
  <c r="F4922" i="1"/>
  <c r="F4923" i="1"/>
  <c r="F4924" i="1"/>
  <c r="F4925" i="1"/>
  <c r="F4926" i="1"/>
  <c r="F4927" i="1"/>
  <c r="F4928" i="1"/>
  <c r="F4929" i="1"/>
  <c r="F4930" i="1"/>
  <c r="E4931" i="1"/>
  <c r="E4932" i="1"/>
  <c r="E4933" i="1"/>
  <c r="E4934" i="1"/>
  <c r="E4935" i="1"/>
  <c r="E4936" i="1"/>
  <c r="E4937" i="1"/>
  <c r="E4938" i="1"/>
  <c r="E4939" i="1"/>
  <c r="E4940" i="1"/>
  <c r="E4941" i="1"/>
  <c r="F4942" i="1"/>
  <c r="F4943" i="1"/>
  <c r="E4944" i="1"/>
  <c r="F4945" i="1"/>
  <c r="F4946" i="1"/>
  <c r="F4947" i="1"/>
  <c r="F4948" i="1"/>
  <c r="F4949" i="1"/>
  <c r="F4950" i="1"/>
  <c r="F4951" i="1"/>
  <c r="F4952" i="1"/>
  <c r="F4953" i="1"/>
  <c r="F4954" i="1"/>
  <c r="F4955" i="1"/>
  <c r="F4956" i="1"/>
  <c r="E4957" i="1"/>
  <c r="E4958" i="1"/>
  <c r="F4959" i="1"/>
  <c r="F4960" i="1"/>
  <c r="F4961" i="1"/>
  <c r="F4962" i="1"/>
  <c r="F4963" i="1"/>
  <c r="E4964" i="1"/>
  <c r="E4965" i="1"/>
  <c r="E4966" i="1"/>
  <c r="E4967" i="1"/>
  <c r="E4968" i="1"/>
  <c r="E4969" i="1"/>
  <c r="E4970" i="1"/>
  <c r="E4971" i="1"/>
  <c r="E4972" i="1"/>
  <c r="E4973" i="1"/>
  <c r="E4974" i="1"/>
  <c r="E4975" i="1"/>
  <c r="E4976" i="1"/>
  <c r="F4977" i="1"/>
  <c r="F4978" i="1"/>
  <c r="E4979" i="1"/>
  <c r="E4980" i="1"/>
  <c r="E4981" i="1"/>
  <c r="E4982" i="1"/>
  <c r="E4983" i="1"/>
  <c r="E4984" i="1"/>
  <c r="E4985" i="1"/>
  <c r="E4986" i="1"/>
  <c r="F4987" i="1"/>
  <c r="F4988" i="1"/>
  <c r="F4989" i="1"/>
  <c r="F4990" i="1"/>
  <c r="F4991" i="1"/>
  <c r="F4992" i="1"/>
  <c r="F4993" i="1"/>
  <c r="E4994" i="1"/>
  <c r="E4995" i="1"/>
  <c r="E4996" i="1"/>
  <c r="E4997" i="1"/>
  <c r="E4998" i="1"/>
  <c r="E4999" i="1"/>
  <c r="E5000" i="1"/>
  <c r="E5001" i="1"/>
  <c r="E5002" i="1"/>
  <c r="E5003" i="1"/>
  <c r="E5004" i="1"/>
  <c r="E5005" i="1"/>
  <c r="F5006" i="1"/>
  <c r="F5007" i="1"/>
  <c r="F5008" i="1"/>
  <c r="F5009" i="1"/>
  <c r="F5010" i="1"/>
  <c r="F5011" i="1"/>
  <c r="F5012" i="1"/>
  <c r="F5013" i="1"/>
  <c r="F5014" i="1"/>
  <c r="E5015" i="1"/>
  <c r="E5016" i="1"/>
  <c r="E5017" i="1"/>
  <c r="E5018" i="1"/>
  <c r="E5019" i="1"/>
  <c r="E5020" i="1"/>
  <c r="E5021" i="1"/>
  <c r="E5022" i="1"/>
  <c r="E5023" i="1"/>
  <c r="E5024" i="1"/>
  <c r="E5025" i="1"/>
  <c r="E5026" i="1"/>
  <c r="E5027" i="1"/>
  <c r="E5028" i="1"/>
  <c r="F5029" i="1"/>
  <c r="F5030" i="1"/>
  <c r="F5031" i="1"/>
  <c r="E5032" i="1"/>
  <c r="E5033" i="1"/>
  <c r="E5034" i="1"/>
  <c r="E5035" i="1"/>
  <c r="E5036" i="1"/>
  <c r="E5037" i="1"/>
  <c r="E5038" i="1"/>
  <c r="E5039" i="1"/>
  <c r="E5040" i="1"/>
  <c r="E5041" i="1"/>
  <c r="E5042" i="1"/>
  <c r="E5043" i="1"/>
  <c r="E5044" i="1"/>
  <c r="F5045" i="1"/>
  <c r="E5046" i="1"/>
  <c r="E5047" i="1"/>
  <c r="F5048" i="1"/>
  <c r="F5049" i="1"/>
  <c r="F5050" i="1"/>
  <c r="F5051" i="1"/>
  <c r="F5052" i="1"/>
  <c r="F5053" i="1"/>
  <c r="F5054" i="1"/>
  <c r="F5055" i="1"/>
  <c r="F5056" i="1"/>
  <c r="F5057" i="1"/>
  <c r="F5058" i="1"/>
  <c r="E5059" i="1"/>
  <c r="E5060" i="1"/>
  <c r="E5061" i="1"/>
  <c r="E5062" i="1"/>
  <c r="E5063" i="1"/>
  <c r="E5064" i="1"/>
  <c r="E5065" i="1"/>
  <c r="E5066" i="1"/>
  <c r="E5067" i="1"/>
  <c r="E5068" i="1"/>
  <c r="E5069" i="1"/>
  <c r="E5070" i="1"/>
  <c r="E5071" i="1"/>
  <c r="E5072" i="1"/>
  <c r="E5073" i="1"/>
  <c r="E5074" i="1"/>
  <c r="E5075" i="1"/>
  <c r="E5076" i="1"/>
  <c r="F5077" i="1"/>
  <c r="F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F5110" i="1"/>
  <c r="F5111" i="1"/>
  <c r="F5112" i="1"/>
  <c r="F5113" i="1"/>
  <c r="F5114" i="1"/>
  <c r="F5115" i="1"/>
  <c r="F5116" i="1"/>
  <c r="F5117" i="1"/>
  <c r="F5118" i="1"/>
  <c r="E5119" i="1"/>
  <c r="E5120" i="1"/>
  <c r="E5121" i="1"/>
  <c r="E5122" i="1"/>
  <c r="E5123" i="1"/>
  <c r="E5124" i="1"/>
  <c r="E5125" i="1"/>
  <c r="E5126" i="1"/>
  <c r="E5127" i="1"/>
  <c r="E5128" i="1"/>
  <c r="E5129" i="1"/>
  <c r="E5130" i="1"/>
  <c r="E5131" i="1"/>
  <c r="F5132" i="1"/>
  <c r="F5133" i="1"/>
  <c r="F5134" i="1"/>
  <c r="F5135" i="1"/>
  <c r="F5136" i="1"/>
  <c r="F5137" i="1"/>
  <c r="F5138" i="1"/>
  <c r="F5139" i="1"/>
  <c r="F5140" i="1"/>
  <c r="F5141" i="1"/>
  <c r="F5142" i="1"/>
  <c r="F5143" i="1"/>
  <c r="F5144" i="1"/>
  <c r="F5145" i="1"/>
  <c r="F5146" i="1"/>
  <c r="F5147" i="1"/>
  <c r="F5148" i="1"/>
  <c r="F5149" i="1"/>
  <c r="F5150" i="1"/>
  <c r="E5151" i="1"/>
  <c r="E5152" i="1"/>
  <c r="E5153" i="1"/>
  <c r="E5154" i="1"/>
  <c r="E5155" i="1"/>
  <c r="E5156" i="1"/>
  <c r="E5157" i="1"/>
  <c r="E5158" i="1"/>
  <c r="E5159" i="1"/>
  <c r="E5160" i="1"/>
  <c r="F5161" i="1"/>
  <c r="F5162" i="1"/>
  <c r="F5163" i="1"/>
  <c r="F5164" i="1"/>
  <c r="F5165" i="1"/>
  <c r="F5166" i="1"/>
  <c r="F5167" i="1"/>
  <c r="F5168" i="1"/>
  <c r="F5169" i="1"/>
  <c r="F5170" i="1"/>
  <c r="F5171" i="1"/>
  <c r="F5172" i="1"/>
  <c r="F5173" i="1"/>
  <c r="E5174" i="1"/>
  <c r="E5175" i="1"/>
  <c r="F5176" i="1"/>
  <c r="F5177" i="1"/>
  <c r="F5178" i="1"/>
  <c r="F5179" i="1"/>
  <c r="F5180" i="1"/>
  <c r="E5181" i="1"/>
  <c r="E5182" i="1"/>
  <c r="F5183" i="1"/>
  <c r="F5184" i="1"/>
  <c r="F5185" i="1"/>
  <c r="F5186" i="1"/>
  <c r="F5187" i="1"/>
  <c r="F5188" i="1"/>
  <c r="F5189" i="1"/>
  <c r="F5190" i="1"/>
  <c r="F5191" i="1"/>
  <c r="F5192" i="1"/>
  <c r="F5193" i="1"/>
  <c r="E5194" i="1"/>
  <c r="E5195" i="1"/>
  <c r="E5196" i="1"/>
  <c r="E5197" i="1"/>
  <c r="E5198" i="1"/>
  <c r="E5199" i="1"/>
  <c r="E5200" i="1"/>
  <c r="E5201" i="1"/>
  <c r="E5202" i="1"/>
  <c r="F5203" i="1"/>
  <c r="F5204" i="1"/>
  <c r="F5205" i="1"/>
  <c r="F5206" i="1"/>
  <c r="F5207" i="1"/>
  <c r="F5208" i="1"/>
  <c r="F5209" i="1"/>
  <c r="F5210" i="1"/>
  <c r="F5211" i="1"/>
  <c r="F5212" i="1"/>
  <c r="F5214" i="1"/>
  <c r="F5215" i="1"/>
  <c r="F5216" i="1"/>
  <c r="F5217" i="1"/>
  <c r="F5218" i="1"/>
  <c r="F5219" i="1"/>
  <c r="E5220" i="1"/>
  <c r="E5221" i="1"/>
  <c r="E5222" i="1"/>
  <c r="E5223" i="1"/>
  <c r="E5224" i="1"/>
  <c r="E5225" i="1"/>
  <c r="E5226" i="1"/>
  <c r="E5227" i="1"/>
  <c r="F5228" i="1"/>
  <c r="F5229" i="1"/>
  <c r="F5230" i="1"/>
  <c r="F5231" i="1"/>
  <c r="F5232" i="1"/>
  <c r="F5233" i="1"/>
  <c r="F5234" i="1"/>
  <c r="F5235" i="1"/>
  <c r="F5236" i="1"/>
  <c r="F5237" i="1"/>
  <c r="E5238" i="1"/>
  <c r="E5239" i="1"/>
  <c r="F5240" i="1"/>
  <c r="F5241" i="1"/>
  <c r="F5242" i="1"/>
  <c r="F5243" i="1"/>
  <c r="F5244" i="1"/>
  <c r="F5245" i="1"/>
  <c r="F5246" i="1"/>
  <c r="F5247" i="1"/>
  <c r="F5248" i="1"/>
  <c r="F5249" i="1"/>
  <c r="F5250" i="1"/>
  <c r="F5251" i="1"/>
  <c r="E5252" i="1"/>
  <c r="E5253" i="1"/>
  <c r="E5254" i="1"/>
  <c r="E5255" i="1"/>
  <c r="F5256" i="1"/>
  <c r="F5257" i="1"/>
  <c r="F5258" i="1"/>
  <c r="F5259" i="1"/>
  <c r="F5260" i="1"/>
  <c r="F5261" i="1"/>
  <c r="F5262" i="1"/>
  <c r="F5263" i="1"/>
  <c r="F5264" i="1"/>
  <c r="F5265" i="1"/>
  <c r="F5269" i="1"/>
  <c r="F5270" i="1"/>
  <c r="E5271" i="1"/>
  <c r="E5272" i="1"/>
  <c r="F5273" i="1"/>
  <c r="F5274" i="1"/>
  <c r="F5275" i="1"/>
  <c r="F5276" i="1"/>
  <c r="F5277" i="1"/>
  <c r="F5278" i="1"/>
  <c r="F5279" i="1"/>
  <c r="F5280" i="1"/>
  <c r="F5281" i="1"/>
  <c r="F5282" i="1"/>
  <c r="E5283" i="1"/>
  <c r="E5284" i="1"/>
  <c r="E5285" i="1"/>
  <c r="F5286" i="1"/>
  <c r="F5287" i="1"/>
  <c r="F5288" i="1"/>
  <c r="F5289" i="1"/>
  <c r="F5290" i="1"/>
  <c r="F5291" i="1"/>
  <c r="F5292" i="1"/>
  <c r="F5293" i="1"/>
  <c r="F5294" i="1"/>
  <c r="F5295" i="1"/>
  <c r="F5296" i="1"/>
  <c r="F5297" i="1"/>
  <c r="F5298" i="1"/>
  <c r="F5299" i="1"/>
  <c r="E5300" i="1"/>
  <c r="F5301" i="1"/>
  <c r="F5302" i="1"/>
  <c r="F5303" i="1"/>
  <c r="E5304" i="1"/>
  <c r="F5305" i="1"/>
  <c r="F5306" i="1"/>
  <c r="F5307" i="1"/>
  <c r="E5308" i="1"/>
  <c r="E5309" i="1"/>
  <c r="E5310" i="1"/>
  <c r="F5311" i="1"/>
  <c r="E5312" i="1"/>
  <c r="E5313" i="1"/>
  <c r="E5314" i="1"/>
  <c r="E5315" i="1"/>
  <c r="E5316" i="1"/>
  <c r="E5317" i="1"/>
  <c r="E5318" i="1"/>
  <c r="E5319" i="1"/>
  <c r="F5320" i="1"/>
  <c r="E5321" i="1"/>
  <c r="E5322" i="1"/>
  <c r="F5323" i="1"/>
  <c r="F5324" i="1"/>
  <c r="F5325" i="1"/>
  <c r="F5326" i="1"/>
  <c r="F5327" i="1"/>
  <c r="F5328" i="1"/>
  <c r="F5329" i="1"/>
  <c r="F5330" i="1"/>
  <c r="F5331" i="1"/>
  <c r="F5332" i="1"/>
  <c r="F5333" i="1"/>
  <c r="F5334" i="1"/>
  <c r="F5335" i="1"/>
  <c r="F5336" i="1"/>
  <c r="E5337" i="1"/>
  <c r="E5338" i="1"/>
  <c r="E5339" i="1"/>
  <c r="E5340" i="1"/>
  <c r="E5341" i="1"/>
  <c r="E5342" i="1"/>
  <c r="E5343" i="1"/>
  <c r="E5344" i="1"/>
  <c r="F5345" i="1"/>
  <c r="F5346" i="1"/>
  <c r="F5347" i="1"/>
  <c r="F5348" i="1"/>
  <c r="F5349" i="1"/>
  <c r="F5350" i="1"/>
  <c r="F5351" i="1"/>
  <c r="E5352" i="1"/>
  <c r="F5353" i="1"/>
  <c r="F5354" i="1"/>
  <c r="E5355" i="1"/>
  <c r="E5356" i="1"/>
  <c r="E5357" i="1"/>
  <c r="E5358" i="1"/>
  <c r="E5359" i="1"/>
  <c r="E5360" i="1"/>
  <c r="E5361" i="1"/>
  <c r="E5362" i="1"/>
  <c r="E5363" i="1"/>
  <c r="E5364" i="1"/>
  <c r="E5365" i="1"/>
  <c r="E5366" i="1"/>
  <c r="F5367" i="1"/>
  <c r="E5368" i="1"/>
  <c r="E5369" i="1"/>
  <c r="F5370" i="1"/>
  <c r="F5371" i="1"/>
  <c r="F5372" i="1"/>
  <c r="F5373" i="1"/>
  <c r="F5374" i="1"/>
  <c r="F5375" i="1"/>
  <c r="F5376" i="1"/>
  <c r="E5377" i="1"/>
  <c r="E5378" i="1"/>
  <c r="E5379" i="1"/>
  <c r="E5380" i="1"/>
  <c r="E5381" i="1"/>
  <c r="E5382" i="1"/>
  <c r="E5383" i="1"/>
  <c r="E5384" i="1"/>
  <c r="E5385" i="1"/>
  <c r="E5386" i="1"/>
  <c r="E5387" i="1"/>
  <c r="E5388" i="1"/>
  <c r="E5389" i="1"/>
  <c r="E5390" i="1"/>
  <c r="E5391" i="1"/>
  <c r="E5392" i="1"/>
  <c r="E5393" i="1"/>
  <c r="E5394" i="1"/>
  <c r="E5395" i="1"/>
  <c r="F5396" i="1"/>
  <c r="E5397" i="1"/>
  <c r="E5398" i="1"/>
  <c r="E5399" i="1"/>
  <c r="E5400" i="1"/>
  <c r="E5401" i="1"/>
  <c r="E5402" i="1"/>
  <c r="F5403" i="1"/>
  <c r="E5404" i="1"/>
  <c r="E5405" i="1"/>
  <c r="E5406" i="1"/>
  <c r="E5407" i="1"/>
  <c r="F5408" i="1"/>
  <c r="F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F5434" i="1"/>
  <c r="E5435" i="1"/>
  <c r="E5436" i="1"/>
  <c r="E5437" i="1"/>
  <c r="E5438" i="1"/>
  <c r="E5439" i="1"/>
  <c r="E5440" i="1"/>
  <c r="E5441" i="1"/>
  <c r="E5442" i="1"/>
  <c r="E5443" i="1"/>
  <c r="F5444" i="1"/>
  <c r="F5445" i="1"/>
  <c r="F5446" i="1"/>
  <c r="F5447" i="1"/>
  <c r="F5448" i="1"/>
  <c r="F5449" i="1"/>
  <c r="F5450" i="1"/>
  <c r="F5451" i="1"/>
  <c r="F5452" i="1"/>
  <c r="F5453" i="1"/>
  <c r="F5454" i="1"/>
  <c r="F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F5480" i="1"/>
  <c r="F5481" i="1"/>
  <c r="F5482" i="1"/>
  <c r="E5483" i="1"/>
  <c r="E5484" i="1"/>
  <c r="E5485" i="1"/>
  <c r="E5486" i="1"/>
  <c r="E5487" i="1"/>
  <c r="E5488" i="1"/>
  <c r="E5489" i="1"/>
  <c r="E5490" i="1"/>
  <c r="E5491" i="1"/>
  <c r="E5492" i="1"/>
  <c r="E5493" i="1"/>
  <c r="F5494" i="1"/>
  <c r="F5495" i="1"/>
  <c r="E5496" i="1"/>
  <c r="F5497" i="1"/>
  <c r="F5498" i="1"/>
  <c r="F5499" i="1"/>
  <c r="F5500" i="1"/>
  <c r="F5501" i="1"/>
  <c r="F5502" i="1"/>
  <c r="F5503" i="1"/>
  <c r="E5504" i="1"/>
  <c r="E5505" i="1"/>
  <c r="E5506" i="1"/>
  <c r="E5507" i="1"/>
  <c r="E5508" i="1"/>
  <c r="E5509" i="1"/>
  <c r="E5510" i="1"/>
  <c r="F5511" i="1"/>
  <c r="F5513" i="1"/>
  <c r="F5514" i="1"/>
  <c r="F5515" i="1"/>
  <c r="F5516" i="1"/>
  <c r="F5517" i="1"/>
  <c r="F5518" i="1"/>
  <c r="F5519" i="1"/>
  <c r="F5520" i="1"/>
  <c r="F5521" i="1"/>
  <c r="F5522" i="1"/>
  <c r="F5523" i="1"/>
  <c r="F5524" i="1"/>
  <c r="F5525" i="1"/>
  <c r="F5526" i="1"/>
  <c r="F5527" i="1"/>
  <c r="F5528" i="1"/>
  <c r="F5529" i="1"/>
  <c r="F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F5558" i="1"/>
  <c r="E5559" i="1"/>
  <c r="E5560" i="1"/>
  <c r="E5561" i="1"/>
  <c r="E5562" i="1"/>
  <c r="F5563" i="1"/>
  <c r="E5564" i="1"/>
  <c r="E5566" i="1"/>
  <c r="E5567" i="1"/>
  <c r="E5568" i="1"/>
  <c r="E5569" i="1"/>
  <c r="E5570" i="1"/>
  <c r="E5571" i="1"/>
  <c r="E5572" i="1"/>
  <c r="E5573" i="1"/>
  <c r="E5574" i="1"/>
  <c r="E5575" i="1"/>
  <c r="E5576" i="1"/>
  <c r="E5577" i="1"/>
  <c r="E5578" i="1"/>
  <c r="E5579" i="1"/>
  <c r="E5580" i="1"/>
  <c r="E5581" i="1"/>
  <c r="F5582" i="1"/>
  <c r="E5583" i="1"/>
  <c r="E5584" i="1"/>
  <c r="E5585" i="1"/>
  <c r="E5586" i="1"/>
  <c r="E5587" i="1"/>
  <c r="E5588" i="1"/>
  <c r="E5589" i="1"/>
  <c r="E5590" i="1"/>
  <c r="E5591" i="1"/>
  <c r="E5592" i="1"/>
  <c r="E5593" i="1"/>
  <c r="E5594" i="1"/>
  <c r="E5595" i="1"/>
  <c r="E5596" i="1"/>
  <c r="E5597" i="1"/>
  <c r="E5598" i="1"/>
  <c r="E5599" i="1"/>
  <c r="E5600" i="1"/>
  <c r="F5601" i="1"/>
  <c r="F5602" i="1"/>
  <c r="E5603" i="1"/>
  <c r="E5604" i="1"/>
  <c r="E5605" i="1"/>
  <c r="E5606" i="1"/>
  <c r="F5607" i="1"/>
  <c r="E5608" i="1"/>
  <c r="F5609" i="1"/>
  <c r="E5610" i="1"/>
  <c r="E5611" i="1"/>
  <c r="F5612" i="1"/>
  <c r="F5613" i="1"/>
  <c r="E5614" i="1"/>
  <c r="E5615" i="1"/>
  <c r="E5616" i="1"/>
  <c r="E5617" i="1"/>
  <c r="E5618" i="1"/>
  <c r="E5619" i="1"/>
  <c r="F5620" i="1"/>
  <c r="F5623" i="1"/>
  <c r="F5624" i="1"/>
  <c r="E5625" i="1"/>
  <c r="E5626" i="1"/>
  <c r="E5627" i="1"/>
  <c r="E5628" i="1"/>
  <c r="E5629" i="1"/>
  <c r="E5630" i="1"/>
  <c r="E5631" i="1"/>
  <c r="E5632" i="1"/>
  <c r="E5633" i="1"/>
  <c r="E5634" i="1"/>
  <c r="E5635" i="1"/>
  <c r="E5636" i="1"/>
  <c r="E5637" i="1"/>
  <c r="F5638" i="1"/>
  <c r="F5639" i="1"/>
  <c r="F5640" i="1"/>
  <c r="F5641" i="1"/>
  <c r="F5642" i="1"/>
  <c r="F5643" i="1"/>
  <c r="F5644" i="1"/>
  <c r="F5645" i="1"/>
  <c r="F5646" i="1"/>
  <c r="F5647" i="1"/>
  <c r="F5648" i="1"/>
  <c r="F5649" i="1"/>
  <c r="E5650" i="1"/>
  <c r="E5651" i="1"/>
  <c r="E5652" i="1"/>
  <c r="E5653" i="1"/>
  <c r="E5654" i="1"/>
  <c r="E5655" i="1"/>
  <c r="E5656" i="1"/>
  <c r="E5657" i="1"/>
  <c r="E5658" i="1"/>
  <c r="E5659" i="1"/>
  <c r="E5660" i="1"/>
  <c r="F5661" i="1"/>
  <c r="E5662" i="1"/>
  <c r="E5663" i="1"/>
  <c r="E5664" i="1"/>
  <c r="E5665" i="1"/>
  <c r="E5666" i="1"/>
  <c r="E5667" i="1"/>
  <c r="E5668" i="1"/>
  <c r="E5669" i="1"/>
  <c r="E5670" i="1"/>
  <c r="E5671" i="1"/>
  <c r="E5672" i="1"/>
  <c r="E5673" i="1"/>
  <c r="E5674" i="1"/>
  <c r="F5675" i="1"/>
  <c r="F5676" i="1"/>
  <c r="F5677" i="1"/>
  <c r="E5678" i="1"/>
  <c r="F5679" i="1"/>
  <c r="F5680" i="1"/>
  <c r="F5681" i="1"/>
  <c r="E5682" i="1"/>
  <c r="E5683" i="1"/>
  <c r="E5684" i="1"/>
  <c r="E5685" i="1"/>
  <c r="E5686" i="1"/>
  <c r="E5687" i="1"/>
  <c r="E5688" i="1"/>
  <c r="E5689" i="1"/>
  <c r="F5690" i="1"/>
  <c r="F5691" i="1"/>
  <c r="F5692" i="1"/>
  <c r="F5693" i="1"/>
  <c r="E5694" i="1"/>
  <c r="F5695" i="1"/>
  <c r="E5696" i="1"/>
  <c r="F5697" i="1"/>
  <c r="F5698" i="1"/>
  <c r="F5699" i="1"/>
  <c r="F5700" i="1"/>
  <c r="F5701" i="1"/>
  <c r="E5702" i="1"/>
  <c r="E5703" i="1"/>
  <c r="E5704" i="1"/>
  <c r="E5705" i="1"/>
  <c r="E5706" i="1"/>
  <c r="E5707" i="1"/>
  <c r="E5708" i="1"/>
  <c r="E5709" i="1"/>
  <c r="E5710" i="1"/>
  <c r="E5711" i="1"/>
  <c r="E5712" i="1"/>
  <c r="E5713" i="1"/>
  <c r="E5714" i="1"/>
  <c r="E5715" i="1"/>
  <c r="E5716" i="1"/>
  <c r="E5717" i="1"/>
  <c r="F5718" i="1"/>
  <c r="F5719" i="1"/>
  <c r="F5720" i="1"/>
  <c r="F5721" i="1"/>
  <c r="F5722" i="1"/>
  <c r="F5723" i="1"/>
  <c r="F5724" i="1"/>
  <c r="F5725" i="1"/>
  <c r="E5726" i="1"/>
  <c r="F5727" i="1"/>
  <c r="F5728" i="1"/>
  <c r="F5729" i="1"/>
  <c r="F5730" i="1"/>
  <c r="F5731" i="1"/>
  <c r="F5732" i="1"/>
  <c r="E5733" i="1"/>
  <c r="E5734" i="1"/>
  <c r="F5735" i="1"/>
  <c r="F5736" i="1"/>
  <c r="F5737" i="1"/>
  <c r="F5738" i="1"/>
  <c r="F5739" i="1"/>
  <c r="F5740" i="1"/>
  <c r="F5741" i="1"/>
  <c r="F5742" i="1"/>
  <c r="F5743" i="1"/>
  <c r="E5744" i="1"/>
  <c r="E5745" i="1"/>
  <c r="F5746" i="1"/>
  <c r="F5747" i="1"/>
  <c r="F5748" i="1"/>
  <c r="F5749" i="1"/>
  <c r="F5750" i="1"/>
  <c r="F5751" i="1"/>
  <c r="F5752" i="1"/>
  <c r="F5753" i="1"/>
  <c r="F5754" i="1"/>
  <c r="F5755" i="1"/>
  <c r="F5756" i="1"/>
  <c r="F5757" i="1"/>
  <c r="E5758" i="1"/>
  <c r="E5759" i="1"/>
  <c r="F5760" i="1"/>
  <c r="F5761" i="1"/>
  <c r="E5762" i="1"/>
  <c r="E5763" i="1"/>
  <c r="E5764" i="1"/>
  <c r="E5765" i="1"/>
  <c r="E5766" i="1"/>
  <c r="E5767" i="1"/>
  <c r="E5768" i="1"/>
  <c r="E5769" i="1"/>
  <c r="E5770" i="1"/>
  <c r="F5771" i="1"/>
  <c r="F5772" i="1"/>
  <c r="E5773" i="1"/>
  <c r="F5774" i="1"/>
  <c r="E5775" i="1"/>
  <c r="F5776" i="1"/>
  <c r="F5777" i="1"/>
  <c r="F5778" i="1"/>
  <c r="F5779" i="1"/>
  <c r="F5780" i="1"/>
  <c r="F5781" i="1"/>
  <c r="F5782" i="1"/>
  <c r="F5783" i="1"/>
  <c r="F5784" i="1"/>
  <c r="F5785" i="1"/>
  <c r="E5786" i="1"/>
  <c r="E5787" i="1"/>
  <c r="E5788" i="1"/>
  <c r="E5789" i="1"/>
  <c r="E5790" i="1"/>
  <c r="E5791" i="1"/>
  <c r="E5792" i="1"/>
  <c r="E5793" i="1"/>
  <c r="E5794" i="1"/>
  <c r="E5795" i="1"/>
  <c r="E5796" i="1"/>
  <c r="E5797" i="1"/>
  <c r="E5798" i="1"/>
  <c r="E5799" i="1"/>
  <c r="E5800" i="1"/>
  <c r="F5801" i="1"/>
  <c r="E5802"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F5842" i="1"/>
  <c r="F5843" i="1"/>
  <c r="F5844" i="1"/>
  <c r="F5845" i="1"/>
  <c r="F5846" i="1"/>
  <c r="F5847" i="1"/>
  <c r="F5848" i="1"/>
  <c r="F5849" i="1"/>
  <c r="F5850" i="1"/>
  <c r="F5851" i="1"/>
  <c r="F5852" i="1"/>
  <c r="F5853" i="1"/>
  <c r="F5854" i="1"/>
  <c r="F5855" i="1"/>
  <c r="F5856" i="1"/>
  <c r="E5857" i="1"/>
  <c r="E5858" i="1"/>
  <c r="E5859" i="1"/>
  <c r="E5860" i="1"/>
  <c r="E5861" i="1"/>
  <c r="E5862" i="1"/>
  <c r="E5863" i="1"/>
  <c r="F5864" i="1"/>
  <c r="F5865" i="1"/>
  <c r="E5866" i="1"/>
  <c r="E5867" i="1"/>
  <c r="E5868" i="1"/>
  <c r="E5869" i="1"/>
  <c r="E5870" i="1"/>
  <c r="F5871" i="1"/>
  <c r="E5872" i="1"/>
  <c r="E5873" i="1"/>
  <c r="E5874" i="1"/>
  <c r="E5875" i="1"/>
  <c r="E5876" i="1"/>
  <c r="E5877" i="1"/>
  <c r="E5878" i="1"/>
  <c r="E5879" i="1"/>
  <c r="E5880" i="1"/>
  <c r="E5881" i="1"/>
  <c r="E5882" i="1"/>
  <c r="E5883" i="1"/>
  <c r="E5884" i="1"/>
  <c r="E5885" i="1"/>
  <c r="E5886" i="1"/>
  <c r="E5887" i="1"/>
  <c r="E5888" i="1"/>
  <c r="E5889" i="1"/>
  <c r="E5890" i="1"/>
  <c r="F5891" i="1"/>
  <c r="F5892" i="1"/>
  <c r="F5893" i="1"/>
  <c r="F5894" i="1"/>
  <c r="F5895" i="1"/>
  <c r="F5896" i="1"/>
  <c r="F5897" i="1"/>
  <c r="F5898" i="1"/>
  <c r="F5899" i="1"/>
  <c r="F5900" i="1"/>
  <c r="F5901" i="1"/>
  <c r="F5902" i="1"/>
  <c r="F5903" i="1"/>
  <c r="F5904" i="1"/>
  <c r="F5905" i="1"/>
  <c r="F5906" i="1"/>
  <c r="F5907" i="1"/>
  <c r="F5908" i="1"/>
  <c r="E5909" i="1"/>
  <c r="E5910" i="1"/>
  <c r="E5911" i="1"/>
  <c r="E5912" i="1"/>
  <c r="E5913" i="1"/>
  <c r="F5914" i="1"/>
  <c r="F5915" i="1"/>
  <c r="F5916" i="1"/>
  <c r="F5917" i="1"/>
  <c r="F5918" i="1"/>
  <c r="F5919" i="1"/>
  <c r="F5920" i="1"/>
  <c r="F5921" i="1"/>
  <c r="F5922" i="1"/>
  <c r="F5923" i="1"/>
  <c r="F5924" i="1"/>
  <c r="F5925" i="1"/>
  <c r="F5926" i="1"/>
  <c r="F5927" i="1"/>
  <c r="F5928" i="1"/>
  <c r="F5929" i="1"/>
  <c r="F5930" i="1"/>
  <c r="F5931" i="1"/>
  <c r="F5932" i="1"/>
  <c r="F5933" i="1"/>
  <c r="F5934" i="1"/>
  <c r="E5935" i="1"/>
  <c r="F5936" i="1"/>
  <c r="F5937" i="1"/>
  <c r="F5938" i="1"/>
  <c r="E5939" i="1"/>
  <c r="E5940" i="1"/>
  <c r="E5941" i="1"/>
  <c r="E5942" i="1"/>
  <c r="F5943" i="1"/>
  <c r="F5944" i="1"/>
  <c r="F5945" i="1"/>
  <c r="F5946" i="1"/>
  <c r="F5947" i="1"/>
  <c r="F5948" i="1"/>
  <c r="F5949" i="1"/>
  <c r="F5950" i="1"/>
  <c r="F5951" i="1"/>
  <c r="F5952" i="1"/>
  <c r="E5953" i="1"/>
  <c r="E5954" i="1"/>
  <c r="E5955" i="1"/>
  <c r="E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E5981" i="1"/>
  <c r="E5982" i="1"/>
  <c r="E5983" i="1"/>
  <c r="E5985" i="1"/>
  <c r="E5986" i="1"/>
  <c r="E5987" i="1"/>
  <c r="E5988" i="1"/>
  <c r="E5989" i="1"/>
  <c r="E5990" i="1"/>
  <c r="E5991" i="1"/>
  <c r="E5992" i="1"/>
  <c r="E5993" i="1"/>
  <c r="E5994" i="1"/>
  <c r="E5995" i="1"/>
  <c r="E5996" i="1"/>
  <c r="E5997" i="1"/>
  <c r="E5998"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E6348" i="1"/>
  <c r="E6349" i="1"/>
  <c r="E6350" i="1"/>
  <c r="F6351" i="1"/>
  <c r="F6352" i="1"/>
  <c r="F6353" i="1"/>
  <c r="F6354" i="1"/>
  <c r="F6355" i="1"/>
  <c r="F6356" i="1"/>
  <c r="F6357" i="1"/>
  <c r="F6358" i="1"/>
  <c r="F6359" i="1"/>
  <c r="F6360" i="1"/>
  <c r="F6361" i="1"/>
  <c r="F6362" i="1"/>
  <c r="F6363" i="1"/>
  <c r="F6364" i="1"/>
  <c r="F6365" i="1"/>
  <c r="F6366" i="1"/>
  <c r="F6367" i="1"/>
  <c r="F6368" i="1"/>
  <c r="F6369" i="1"/>
  <c r="F6370" i="1"/>
  <c r="F6371" i="1"/>
  <c r="E6372" i="1"/>
  <c r="F6373" i="1"/>
  <c r="F6374" i="1"/>
  <c r="E6375" i="1"/>
  <c r="E6376" i="1"/>
  <c r="F6377" i="1"/>
  <c r="E6378" i="1"/>
  <c r="E6379" i="1"/>
  <c r="E6380" i="1"/>
  <c r="E6381" i="1"/>
  <c r="E6382" i="1"/>
  <c r="E6383" i="1"/>
  <c r="E6384" i="1"/>
  <c r="E6385" i="1"/>
  <c r="E6386" i="1"/>
  <c r="E6387" i="1"/>
  <c r="E6388" i="1"/>
  <c r="E6389" i="1"/>
  <c r="E6390" i="1"/>
  <c r="E6391" i="1"/>
  <c r="E6392" i="1"/>
  <c r="E6393" i="1"/>
  <c r="E6394" i="1"/>
  <c r="E6395" i="1"/>
  <c r="E6396" i="1"/>
  <c r="E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E6450" i="1"/>
  <c r="E6451" i="1"/>
  <c r="E6452" i="1"/>
  <c r="E6453" i="1"/>
  <c r="E6454" i="1"/>
  <c r="E6455" i="1"/>
  <c r="F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E6539" i="1"/>
  <c r="E6540" i="1"/>
  <c r="E6541" i="1"/>
  <c r="E6542" i="1"/>
  <c r="E6543" i="1"/>
  <c r="E6544" i="1"/>
  <c r="E6545" i="1"/>
  <c r="F6546" i="1"/>
  <c r="E6547" i="1"/>
  <c r="F6548" i="1"/>
  <c r="F6549" i="1"/>
  <c r="E6550" i="1"/>
  <c r="E6551" i="1"/>
  <c r="F6552" i="1"/>
  <c r="F6553" i="1"/>
  <c r="F6554" i="1"/>
  <c r="F6555" i="1"/>
  <c r="E6556" i="1"/>
  <c r="F6557" i="1"/>
  <c r="F6558" i="1"/>
  <c r="F6559" i="1"/>
  <c r="F6560" i="1"/>
  <c r="F6561" i="1"/>
  <c r="F6562" i="1"/>
  <c r="F6563" i="1"/>
  <c r="F6564" i="1"/>
  <c r="F6565" i="1"/>
  <c r="F6566" i="1"/>
  <c r="E6567" i="1"/>
  <c r="E6568" i="1"/>
  <c r="E6569" i="1"/>
  <c r="F6570" i="1"/>
  <c r="F6571" i="1"/>
  <c r="F6572" i="1"/>
  <c r="F6573" i="1"/>
  <c r="F6574" i="1"/>
  <c r="F6575" i="1"/>
  <c r="F6576" i="1"/>
  <c r="E6577" i="1"/>
  <c r="E6578" i="1"/>
  <c r="E6579" i="1"/>
  <c r="E6580" i="1"/>
  <c r="E6581" i="1"/>
  <c r="E6582" i="1"/>
  <c r="E6583" i="1"/>
  <c r="E6584" i="1"/>
  <c r="E6585" i="1"/>
  <c r="E6586" i="1"/>
  <c r="E6587" i="1"/>
  <c r="E6588" i="1"/>
  <c r="E6589" i="1"/>
  <c r="E6590" i="1"/>
  <c r="E6591" i="1"/>
  <c r="E6592" i="1"/>
  <c r="E6593" i="1"/>
  <c r="E6594" i="1"/>
  <c r="E6595" i="1"/>
  <c r="F6596" i="1"/>
  <c r="F6597" i="1"/>
  <c r="F6598" i="1"/>
  <c r="E6599" i="1"/>
  <c r="E6600" i="1"/>
  <c r="F6601" i="1"/>
  <c r="F6602" i="1"/>
  <c r="F6603" i="1"/>
  <c r="F6604" i="1"/>
  <c r="F6605" i="1"/>
  <c r="F6606" i="1"/>
  <c r="E6607" i="1"/>
  <c r="F6608" i="1"/>
  <c r="F6609" i="1"/>
  <c r="F6610" i="1"/>
  <c r="F6611" i="1"/>
  <c r="F6612" i="1"/>
  <c r="F6613" i="1"/>
  <c r="F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F6645" i="1"/>
  <c r="E6646" i="1"/>
  <c r="E6647" i="1"/>
  <c r="E6648" i="1"/>
  <c r="F6649" i="1"/>
  <c r="F6650" i="1"/>
  <c r="F6651" i="1"/>
  <c r="E6652" i="1"/>
  <c r="E6653" i="1"/>
  <c r="E6654" i="1"/>
  <c r="E6655" i="1"/>
  <c r="E6656" i="1"/>
  <c r="E6657" i="1"/>
  <c r="F6658" i="1"/>
  <c r="F6659" i="1"/>
  <c r="E6660" i="1"/>
  <c r="E6661" i="1"/>
  <c r="E6662" i="1"/>
  <c r="E6663" i="1"/>
  <c r="E6664" i="1"/>
  <c r="E6665" i="1"/>
  <c r="E6666" i="1"/>
  <c r="E6667" i="1"/>
  <c r="E6668" i="1"/>
  <c r="E6669" i="1"/>
  <c r="E6670" i="1"/>
  <c r="F6671" i="1"/>
  <c r="F6672" i="1"/>
  <c r="F6673" i="1"/>
  <c r="F6674" i="1"/>
  <c r="F6675" i="1"/>
  <c r="F6676" i="1"/>
  <c r="F6677" i="1"/>
  <c r="F6678" i="1"/>
  <c r="F6679" i="1"/>
  <c r="E6680" i="1"/>
  <c r="E6681" i="1"/>
  <c r="E6682" i="1"/>
  <c r="E6683" i="1"/>
  <c r="E6684" i="1"/>
  <c r="E6685" i="1"/>
  <c r="E6687" i="1"/>
  <c r="E6688" i="1"/>
  <c r="E6689" i="1"/>
  <c r="E6690" i="1"/>
  <c r="E6691" i="1"/>
  <c r="E6692" i="1"/>
  <c r="F6693" i="1"/>
  <c r="F6694" i="1"/>
  <c r="F6695" i="1"/>
  <c r="F6696" i="1"/>
  <c r="F6697" i="1"/>
  <c r="F6698" i="1"/>
  <c r="F6699" i="1"/>
  <c r="F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F6739" i="1"/>
  <c r="F6740" i="1"/>
  <c r="F6741" i="1"/>
  <c r="F6742" i="1"/>
  <c r="F6743" i="1"/>
  <c r="F6744" i="1"/>
  <c r="F6745" i="1"/>
  <c r="F6746" i="1"/>
  <c r="F6747" i="1"/>
  <c r="F6748" i="1"/>
  <c r="E6749" i="1"/>
  <c r="E6750" i="1"/>
  <c r="E6751" i="1"/>
  <c r="E6752" i="1"/>
  <c r="E6753" i="1"/>
  <c r="E6754" i="1"/>
  <c r="E6755" i="1"/>
  <c r="E6756" i="1"/>
  <c r="E6757" i="1"/>
  <c r="E6758" i="1"/>
  <c r="E6759" i="1"/>
  <c r="E6760" i="1"/>
  <c r="F6761" i="1"/>
  <c r="F6762" i="1"/>
  <c r="F6763" i="1"/>
  <c r="F6764" i="1"/>
  <c r="F6765" i="1"/>
  <c r="F6766" i="1"/>
  <c r="F6767" i="1"/>
  <c r="F6768" i="1"/>
  <c r="F6769" i="1"/>
  <c r="F6770" i="1"/>
  <c r="E6771" i="1"/>
  <c r="E6772" i="1"/>
  <c r="E6773" i="1"/>
  <c r="E6774" i="1"/>
  <c r="E6775" i="1"/>
  <c r="E6776" i="1"/>
  <c r="E6777" i="1"/>
  <c r="E6778" i="1"/>
  <c r="E6779" i="1"/>
  <c r="E6780" i="1"/>
  <c r="E6781" i="1"/>
  <c r="E6782" i="1"/>
  <c r="E6783" i="1"/>
  <c r="E6784" i="1"/>
  <c r="E6785" i="1"/>
  <c r="E6786" i="1"/>
  <c r="E6787" i="1"/>
  <c r="E6788" i="1"/>
  <c r="E6789" i="1"/>
  <c r="F6790" i="1"/>
  <c r="E6791" i="1"/>
  <c r="E6792" i="1"/>
  <c r="E6793" i="1"/>
  <c r="E6794" i="1"/>
  <c r="E6795" i="1"/>
  <c r="E6796" i="1"/>
  <c r="F6797" i="1"/>
  <c r="E6798" i="1"/>
  <c r="E6799" i="1"/>
  <c r="E6800" i="1"/>
  <c r="E6801" i="1"/>
  <c r="E6802" i="1"/>
  <c r="E6803" i="1"/>
  <c r="E6804" i="1"/>
  <c r="E6805" i="1"/>
  <c r="E6806" i="1"/>
  <c r="E6807" i="1"/>
  <c r="E6808" i="1"/>
  <c r="E6809" i="1"/>
  <c r="E6810" i="1"/>
  <c r="F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E6876" i="1"/>
  <c r="F6877" i="1"/>
  <c r="F6878" i="1"/>
  <c r="F6879" i="1"/>
  <c r="F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F6904" i="1"/>
  <c r="F6905" i="1"/>
  <c r="F6906" i="1"/>
  <c r="E6907" i="1"/>
  <c r="E6908" i="1"/>
  <c r="F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F6944" i="1"/>
  <c r="F6945" i="1"/>
  <c r="F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F7122" i="1"/>
  <c r="F7123" i="1"/>
  <c r="F7124" i="1"/>
  <c r="F7125" i="1"/>
  <c r="F7126" i="1"/>
  <c r="E7127" i="1"/>
  <c r="E7128" i="1"/>
  <c r="F7129" i="1"/>
  <c r="F7130" i="1"/>
  <c r="E7131" i="1"/>
  <c r="E7132" i="1"/>
  <c r="E7133" i="1"/>
  <c r="E7134" i="1"/>
  <c r="E7135" i="1"/>
  <c r="E7136" i="1"/>
  <c r="E7137" i="1"/>
  <c r="E7138" i="1"/>
  <c r="E7139" i="1"/>
  <c r="E7140" i="1"/>
  <c r="E7141" i="1"/>
  <c r="E7142" i="1"/>
  <c r="E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E7201" i="1"/>
  <c r="E7202" i="1"/>
  <c r="E7203" i="1"/>
  <c r="E7204" i="1"/>
  <c r="E7205" i="1"/>
  <c r="E7206" i="1"/>
  <c r="E7207" i="1"/>
  <c r="E7208" i="1"/>
  <c r="E7209" i="1"/>
  <c r="E7210" i="1"/>
  <c r="E7211" i="1"/>
  <c r="F7212" i="1"/>
  <c r="F7213" i="1"/>
  <c r="F7214" i="1"/>
  <c r="F7215" i="1"/>
  <c r="F7216" i="1"/>
  <c r="F7217" i="1"/>
  <c r="F7218" i="1"/>
  <c r="F7219" i="1"/>
  <c r="E7220" i="1"/>
  <c r="E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E7249" i="1"/>
  <c r="E7250" i="1"/>
  <c r="E7251" i="1"/>
  <c r="E7252" i="1"/>
  <c r="E7253" i="1"/>
  <c r="E7254" i="1"/>
  <c r="E7255" i="1"/>
  <c r="E7256" i="1"/>
  <c r="E7257" i="1"/>
  <c r="E7258" i="1"/>
  <c r="E7259" i="1"/>
  <c r="E7260" i="1"/>
  <c r="E7261" i="1"/>
  <c r="E7262" i="1"/>
  <c r="F7263" i="1"/>
  <c r="F7264" i="1"/>
  <c r="F7265" i="1"/>
  <c r="E7266" i="1"/>
  <c r="F7267" i="1"/>
  <c r="F7268" i="1"/>
  <c r="F7269" i="1"/>
  <c r="F7270" i="1"/>
  <c r="F7271" i="1"/>
  <c r="F7272" i="1"/>
  <c r="E7273" i="1"/>
  <c r="F7274" i="1"/>
  <c r="F7275" i="1"/>
  <c r="F7276" i="1"/>
  <c r="F7277" i="1"/>
  <c r="F7278" i="1"/>
  <c r="E7279" i="1"/>
  <c r="E7280" i="1"/>
  <c r="E7281" i="1"/>
  <c r="E7282" i="1"/>
  <c r="E7283" i="1"/>
  <c r="E7284" i="1"/>
  <c r="E7285" i="1"/>
  <c r="E7286" i="1"/>
  <c r="E7287" i="1"/>
  <c r="E7288" i="1"/>
  <c r="E7289" i="1"/>
  <c r="E7290" i="1"/>
  <c r="E7291" i="1"/>
  <c r="E7292" i="1"/>
  <c r="E7293" i="1"/>
  <c r="E7294" i="1"/>
  <c r="F7295" i="1"/>
  <c r="F7296" i="1"/>
  <c r="F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F7321" i="1"/>
  <c r="F7322" i="1"/>
  <c r="F7323" i="1"/>
  <c r="F7324" i="1"/>
  <c r="F7325" i="1"/>
  <c r="F7326" i="1"/>
  <c r="F7327" i="1"/>
  <c r="E7328" i="1"/>
  <c r="E7329" i="1"/>
  <c r="E7330" i="1"/>
  <c r="E7331" i="1"/>
  <c r="E7332" i="1"/>
  <c r="E7333" i="1"/>
  <c r="E7334" i="1"/>
  <c r="E7335" i="1"/>
  <c r="E7336" i="1"/>
  <c r="F7337" i="1"/>
  <c r="E7338" i="1"/>
  <c r="E7339" i="1"/>
  <c r="E7340" i="1"/>
  <c r="E7341" i="1"/>
  <c r="E7342" i="1"/>
  <c r="E7343" i="1"/>
  <c r="E7344" i="1"/>
  <c r="E7345" i="1"/>
  <c r="E7346" i="1"/>
  <c r="E7347" i="1"/>
  <c r="E7348" i="1"/>
  <c r="E7349" i="1"/>
  <c r="E7350" i="1"/>
  <c r="E7351" i="1"/>
  <c r="E7352" i="1"/>
  <c r="E7353" i="1"/>
  <c r="E7354" i="1"/>
  <c r="E7355" i="1"/>
  <c r="E7356" i="1"/>
  <c r="E7357" i="1"/>
  <c r="F7358" i="1"/>
  <c r="F7359" i="1"/>
  <c r="F7360" i="1"/>
  <c r="F7361" i="1"/>
  <c r="F7362" i="1"/>
  <c r="F7363" i="1"/>
  <c r="F7364"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F7427" i="1"/>
  <c r="F7428" i="1"/>
  <c r="F7429" i="1"/>
  <c r="F7430" i="1"/>
  <c r="F7431" i="1"/>
  <c r="F7432" i="1"/>
  <c r="F7433" i="1"/>
  <c r="F7434" i="1"/>
  <c r="F7435" i="1"/>
  <c r="F7436" i="1"/>
  <c r="F7437" i="1"/>
  <c r="F7438" i="1"/>
  <c r="F7439" i="1"/>
  <c r="F7440" i="1"/>
  <c r="F7441" i="1"/>
  <c r="F7442" i="1"/>
  <c r="F7443" i="1"/>
  <c r="F7444" i="1"/>
  <c r="E7445" i="1"/>
  <c r="E7446" i="1"/>
  <c r="E7447" i="1"/>
  <c r="E7448" i="1"/>
  <c r="E7449" i="1"/>
  <c r="E7450" i="1"/>
  <c r="E7451" i="1"/>
  <c r="E7452" i="1"/>
  <c r="E7453" i="1"/>
  <c r="E7454" i="1"/>
  <c r="F7455" i="1"/>
  <c r="F7456" i="1"/>
  <c r="F7457" i="1"/>
  <c r="F7458" i="1"/>
  <c r="F7459" i="1"/>
  <c r="F7460" i="1"/>
  <c r="F7461" i="1"/>
  <c r="F7462" i="1"/>
  <c r="F7463" i="1"/>
  <c r="E7464" i="1"/>
  <c r="E7297" i="1"/>
  <c r="F7302" i="1"/>
  <c r="F7304" i="1"/>
  <c r="F7306" i="1"/>
  <c r="F7308" i="1"/>
  <c r="F7310" i="1"/>
  <c r="F7312" i="1"/>
  <c r="F7314" i="1"/>
  <c r="F7316" i="1"/>
  <c r="F7318" i="1"/>
  <c r="F7320" i="1"/>
  <c r="E7322" i="1"/>
  <c r="E7324" i="1"/>
  <c r="E7326" i="1"/>
  <c r="F7328" i="1"/>
  <c r="F7330" i="1"/>
  <c r="F7332" i="1"/>
  <c r="F7334" i="1"/>
  <c r="F7336" i="1"/>
  <c r="F7338" i="1"/>
  <c r="F7339" i="1"/>
  <c r="F7341" i="1"/>
  <c r="F7343" i="1"/>
  <c r="F7345" i="1"/>
  <c r="F7347" i="1"/>
  <c r="F7349" i="1"/>
  <c r="F7351" i="1"/>
  <c r="F7353" i="1"/>
  <c r="F7355" i="1"/>
  <c r="F7357" i="1"/>
  <c r="E7359" i="1"/>
  <c r="E7361" i="1"/>
  <c r="E7363" i="1"/>
  <c r="E7366" i="1"/>
  <c r="E7368" i="1"/>
  <c r="E7370" i="1"/>
  <c r="E7372" i="1"/>
  <c r="E7374" i="1"/>
  <c r="E7376" i="1"/>
  <c r="E7377" i="1"/>
  <c r="E7379" i="1"/>
  <c r="E7381" i="1"/>
  <c r="E7383" i="1"/>
  <c r="E7385" i="1"/>
  <c r="E7387" i="1"/>
  <c r="E7389" i="1"/>
  <c r="E7391" i="1"/>
  <c r="E7393" i="1"/>
  <c r="E7395" i="1"/>
  <c r="E7397" i="1"/>
  <c r="E7399" i="1"/>
  <c r="E7401" i="1"/>
  <c r="F7403" i="1"/>
  <c r="F7405" i="1"/>
  <c r="F7407" i="1"/>
  <c r="F7409" i="1"/>
  <c r="F7410" i="1"/>
  <c r="F7412" i="1"/>
  <c r="F7414" i="1"/>
  <c r="F7416" i="1"/>
  <c r="F7418" i="1"/>
  <c r="F7420" i="1"/>
  <c r="F7422" i="1"/>
  <c r="F7424" i="1"/>
  <c r="F7426" i="1"/>
  <c r="E7428" i="1"/>
  <c r="E7430" i="1"/>
  <c r="E7432" i="1"/>
  <c r="E7434" i="1"/>
  <c r="E7436" i="1"/>
  <c r="E7438" i="1"/>
  <c r="E7440" i="1"/>
  <c r="E7442" i="1"/>
  <c r="E7444" i="1"/>
  <c r="F7446" i="1"/>
  <c r="F7448" i="1"/>
  <c r="F7449" i="1"/>
  <c r="F7451" i="1"/>
  <c r="F7453" i="1"/>
  <c r="E7455" i="1"/>
  <c r="E7457" i="1"/>
  <c r="E7459" i="1"/>
  <c r="E7461" i="1"/>
  <c r="E7463" i="1"/>
  <c r="F5266" i="1"/>
  <c r="E5267" i="1"/>
  <c r="F5268" i="1"/>
  <c r="E5270" i="1"/>
  <c r="F5271" i="1"/>
  <c r="F5272" i="1"/>
  <c r="E5273" i="1"/>
  <c r="E5274" i="1"/>
  <c r="E5275" i="1"/>
  <c r="E5276" i="1"/>
  <c r="E5277" i="1"/>
  <c r="E5278" i="1"/>
  <c r="E5279" i="1"/>
  <c r="E5280" i="1"/>
  <c r="E5281" i="1"/>
  <c r="E5282" i="1"/>
  <c r="F5283" i="1"/>
  <c r="F5284" i="1"/>
  <c r="F5285" i="1"/>
  <c r="E5286" i="1"/>
  <c r="E5287" i="1"/>
  <c r="E5288" i="1"/>
  <c r="E5289" i="1"/>
  <c r="E5290" i="1"/>
  <c r="E5291" i="1"/>
  <c r="E5292" i="1"/>
  <c r="E5293" i="1"/>
  <c r="E5294" i="1"/>
  <c r="E5295" i="1"/>
  <c r="E5296" i="1"/>
  <c r="E5297" i="1"/>
  <c r="E5298" i="1"/>
  <c r="E5299" i="1"/>
  <c r="F5300" i="1"/>
  <c r="E5301" i="1"/>
  <c r="E5302" i="1"/>
  <c r="E5303" i="1"/>
  <c r="F5304" i="1"/>
  <c r="E5305" i="1"/>
  <c r="E5306" i="1"/>
  <c r="E5307" i="1"/>
  <c r="F5308" i="1"/>
  <c r="F5309" i="1"/>
  <c r="F5310" i="1"/>
  <c r="E5311" i="1"/>
  <c r="F5312" i="1"/>
  <c r="F5313" i="1"/>
  <c r="F5314" i="1"/>
  <c r="F5315" i="1"/>
  <c r="F5316" i="1"/>
  <c r="F5317" i="1"/>
  <c r="F5318" i="1"/>
  <c r="F5319" i="1"/>
  <c r="E5320" i="1"/>
  <c r="F5321" i="1"/>
  <c r="F5322" i="1"/>
  <c r="E5323" i="1"/>
  <c r="E5324" i="1"/>
  <c r="E5325" i="1"/>
  <c r="E5326" i="1"/>
  <c r="E5327" i="1"/>
  <c r="E5328" i="1"/>
  <c r="E5329" i="1"/>
  <c r="E5330" i="1"/>
  <c r="E5331" i="1"/>
  <c r="E5332" i="1"/>
  <c r="E5333" i="1"/>
  <c r="E5334" i="1"/>
  <c r="E5335" i="1"/>
  <c r="E5336" i="1"/>
  <c r="F5337" i="1"/>
  <c r="F5338" i="1"/>
  <c r="F5339" i="1"/>
  <c r="F5340" i="1"/>
  <c r="F5341" i="1"/>
  <c r="F5342" i="1"/>
  <c r="F5343" i="1"/>
  <c r="F5344" i="1"/>
  <c r="E5345" i="1"/>
  <c r="E5346" i="1"/>
  <c r="E5347" i="1"/>
  <c r="E5348" i="1"/>
  <c r="E5349" i="1"/>
  <c r="E5350" i="1"/>
  <c r="E5351" i="1"/>
  <c r="F5352" i="1"/>
  <c r="E5353" i="1"/>
  <c r="E5354" i="1"/>
  <c r="F5355" i="1"/>
  <c r="F5356" i="1"/>
  <c r="F5357" i="1"/>
  <c r="F5358" i="1"/>
  <c r="F5359" i="1"/>
  <c r="F5360" i="1"/>
  <c r="F5361" i="1"/>
  <c r="F5362" i="1"/>
  <c r="F5363" i="1"/>
  <c r="F5364" i="1"/>
  <c r="F5365" i="1"/>
  <c r="F5366" i="1"/>
  <c r="E5367" i="1"/>
  <c r="F5368" i="1"/>
  <c r="F5369" i="1"/>
  <c r="E5370" i="1"/>
  <c r="E5371" i="1"/>
  <c r="E5372" i="1"/>
  <c r="E5373" i="1"/>
  <c r="E5374" i="1"/>
  <c r="E5375" i="1"/>
  <c r="E5376" i="1"/>
  <c r="F5377" i="1"/>
  <c r="F5378" i="1"/>
  <c r="F5379" i="1"/>
  <c r="F5380" i="1"/>
  <c r="F5381" i="1"/>
  <c r="F5382" i="1"/>
  <c r="F5383" i="1"/>
  <c r="F5384" i="1"/>
  <c r="F5385" i="1"/>
  <c r="F5386" i="1"/>
  <c r="F5387" i="1"/>
  <c r="F5388" i="1"/>
  <c r="F5389" i="1"/>
  <c r="F5390" i="1"/>
  <c r="F5391" i="1"/>
  <c r="F5392" i="1"/>
  <c r="F5393" i="1"/>
  <c r="F5394" i="1"/>
  <c r="F5395" i="1"/>
  <c r="E5396" i="1"/>
  <c r="F5397" i="1"/>
  <c r="F5398" i="1"/>
  <c r="F5399" i="1"/>
  <c r="F5400" i="1"/>
  <c r="F5401" i="1"/>
  <c r="F5402" i="1"/>
  <c r="E5403" i="1"/>
  <c r="F5404" i="1"/>
  <c r="F5405" i="1"/>
  <c r="F5406" i="1"/>
  <c r="F5407" i="1"/>
  <c r="E5408" i="1"/>
  <c r="E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E5434" i="1"/>
  <c r="F5435" i="1"/>
  <c r="F5436" i="1"/>
  <c r="F5437" i="1"/>
  <c r="F5438" i="1"/>
  <c r="F5439" i="1"/>
  <c r="F5440" i="1"/>
  <c r="F5441" i="1"/>
  <c r="F5442" i="1"/>
  <c r="F5443" i="1"/>
  <c r="E5444" i="1"/>
  <c r="E5445" i="1"/>
  <c r="E5446" i="1"/>
  <c r="E5447" i="1"/>
  <c r="E5448" i="1"/>
  <c r="E5449" i="1"/>
  <c r="E5450" i="1"/>
  <c r="E5451" i="1"/>
  <c r="E5452" i="1"/>
  <c r="E5453" i="1"/>
  <c r="E5454" i="1"/>
  <c r="E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E5480" i="1"/>
  <c r="E5481" i="1"/>
  <c r="E5482" i="1"/>
  <c r="F5483" i="1"/>
  <c r="F5484" i="1"/>
  <c r="F5485" i="1"/>
  <c r="F5486" i="1"/>
  <c r="F5487" i="1"/>
  <c r="F5488" i="1"/>
  <c r="F5489" i="1"/>
  <c r="F5490" i="1"/>
  <c r="F5491" i="1"/>
  <c r="F5492" i="1"/>
  <c r="F5493" i="1"/>
  <c r="E5494" i="1"/>
  <c r="E5495" i="1"/>
  <c r="F5496" i="1"/>
  <c r="E5497" i="1"/>
  <c r="E5498" i="1"/>
  <c r="E5499" i="1"/>
  <c r="E5500" i="1"/>
  <c r="E5501" i="1"/>
  <c r="E5502" i="1"/>
  <c r="E5503" i="1"/>
  <c r="F5504" i="1"/>
  <c r="F5505" i="1"/>
  <c r="F5506" i="1"/>
  <c r="F5507" i="1"/>
  <c r="F5508" i="1"/>
  <c r="F5509" i="1"/>
  <c r="F5510" i="1"/>
  <c r="E5511" i="1"/>
  <c r="E5513" i="1"/>
  <c r="E5514" i="1"/>
  <c r="E5515" i="1"/>
  <c r="E5516" i="1"/>
  <c r="E5517" i="1"/>
  <c r="E5518" i="1"/>
  <c r="E5519" i="1"/>
  <c r="E5520" i="1"/>
  <c r="E5521" i="1"/>
  <c r="E5522" i="1"/>
  <c r="E5523" i="1"/>
  <c r="E5524" i="1"/>
  <c r="E5525" i="1"/>
  <c r="E5526" i="1"/>
  <c r="E5527" i="1"/>
  <c r="E5528" i="1"/>
  <c r="E5529" i="1"/>
  <c r="E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E5558" i="1"/>
  <c r="F5559" i="1"/>
  <c r="F5560" i="1"/>
  <c r="F5561" i="1"/>
  <c r="F5562" i="1"/>
  <c r="E5563" i="1"/>
  <c r="F5564" i="1"/>
  <c r="F5566" i="1"/>
  <c r="F5567" i="1"/>
  <c r="F5568" i="1"/>
  <c r="F5569" i="1"/>
  <c r="F5570" i="1"/>
  <c r="F5571" i="1"/>
  <c r="F5572" i="1"/>
  <c r="F5573" i="1"/>
  <c r="F5574" i="1"/>
  <c r="F5575" i="1"/>
  <c r="F5576" i="1"/>
  <c r="F5577" i="1"/>
  <c r="F5578" i="1"/>
  <c r="F5579" i="1"/>
  <c r="F5580" i="1"/>
  <c r="F5581" i="1"/>
  <c r="E5582" i="1"/>
  <c r="F5583" i="1"/>
  <c r="F5584" i="1"/>
  <c r="F5585" i="1"/>
  <c r="F5586" i="1"/>
  <c r="F5587" i="1"/>
  <c r="F5588" i="1"/>
  <c r="F5589" i="1"/>
  <c r="F5590" i="1"/>
  <c r="F5591" i="1"/>
  <c r="F5592" i="1"/>
  <c r="F5593" i="1"/>
  <c r="F5594" i="1"/>
  <c r="F5595" i="1"/>
  <c r="F5596" i="1"/>
  <c r="F5597" i="1"/>
  <c r="F5598" i="1"/>
  <c r="F5599" i="1"/>
  <c r="F5600" i="1"/>
  <c r="E5601" i="1"/>
  <c r="E5602" i="1"/>
  <c r="F5603" i="1"/>
  <c r="F5604" i="1"/>
  <c r="F5605" i="1"/>
  <c r="F5606" i="1"/>
  <c r="E5607" i="1"/>
  <c r="F5608" i="1"/>
  <c r="E5609" i="1"/>
  <c r="F5610" i="1"/>
  <c r="F5611" i="1"/>
  <c r="E5612" i="1"/>
  <c r="E5613" i="1"/>
  <c r="F5614" i="1"/>
  <c r="F5615" i="1"/>
  <c r="F5616" i="1"/>
  <c r="F5617" i="1"/>
  <c r="F5618" i="1"/>
  <c r="F5619" i="1"/>
  <c r="E5620" i="1"/>
  <c r="E5623" i="1"/>
  <c r="E5624" i="1"/>
  <c r="F5625" i="1"/>
  <c r="F5626" i="1"/>
  <c r="F5627" i="1"/>
  <c r="F5628" i="1"/>
  <c r="F5629" i="1"/>
  <c r="F5630" i="1"/>
  <c r="F5631" i="1"/>
  <c r="F5632" i="1"/>
  <c r="F5633" i="1"/>
  <c r="F5634" i="1"/>
  <c r="F5635" i="1"/>
  <c r="F5636" i="1"/>
  <c r="F5637" i="1"/>
  <c r="E5638" i="1"/>
  <c r="E5639" i="1"/>
  <c r="E5640" i="1"/>
  <c r="E5641" i="1"/>
  <c r="E5642" i="1"/>
  <c r="E5643" i="1"/>
  <c r="E5644" i="1"/>
  <c r="E5645" i="1"/>
  <c r="E5646" i="1"/>
  <c r="E5647" i="1"/>
  <c r="E5648" i="1"/>
  <c r="E5649" i="1"/>
  <c r="F5650" i="1"/>
  <c r="F5651" i="1"/>
  <c r="F5652" i="1"/>
  <c r="F5653" i="1"/>
  <c r="F5654" i="1"/>
  <c r="F5655" i="1"/>
  <c r="F5656" i="1"/>
  <c r="F5657" i="1"/>
  <c r="F5658" i="1"/>
  <c r="F5659" i="1"/>
  <c r="F5660" i="1"/>
  <c r="E5661" i="1"/>
  <c r="F5662" i="1"/>
  <c r="F5663" i="1"/>
  <c r="F5664" i="1"/>
  <c r="F5665" i="1"/>
  <c r="F5666" i="1"/>
  <c r="F5667" i="1"/>
  <c r="F5668" i="1"/>
  <c r="F5669" i="1"/>
  <c r="F5670" i="1"/>
  <c r="F5671" i="1"/>
  <c r="F5672" i="1"/>
  <c r="F5673" i="1"/>
  <c r="F5674" i="1"/>
  <c r="E5675" i="1"/>
  <c r="E5676" i="1"/>
  <c r="E5677" i="1"/>
  <c r="F5678" i="1"/>
  <c r="E5679" i="1"/>
  <c r="E5680" i="1"/>
  <c r="E5681" i="1"/>
  <c r="F5682" i="1"/>
  <c r="F5683" i="1"/>
  <c r="F5684" i="1"/>
  <c r="F5685" i="1"/>
  <c r="F5686" i="1"/>
  <c r="F5687" i="1"/>
  <c r="F5688" i="1"/>
  <c r="F5689" i="1"/>
  <c r="E5690" i="1"/>
  <c r="E5691" i="1"/>
  <c r="E5692" i="1"/>
  <c r="E5693" i="1"/>
  <c r="F5694" i="1"/>
  <c r="E5695" i="1"/>
  <c r="F5696" i="1"/>
  <c r="E5697" i="1"/>
  <c r="E5698" i="1"/>
  <c r="E5699" i="1"/>
  <c r="E5700" i="1"/>
  <c r="E5701" i="1"/>
  <c r="F5702" i="1"/>
  <c r="F5703" i="1"/>
  <c r="F5704" i="1"/>
  <c r="F5705" i="1"/>
  <c r="F5706" i="1"/>
  <c r="F5707" i="1"/>
  <c r="F5708" i="1"/>
  <c r="F5709" i="1"/>
  <c r="F5710" i="1"/>
  <c r="F5711" i="1"/>
  <c r="F5712" i="1"/>
  <c r="F5713" i="1"/>
  <c r="F5714" i="1"/>
  <c r="F5715" i="1"/>
  <c r="F5716" i="1"/>
  <c r="F5717" i="1"/>
  <c r="E5718" i="1"/>
  <c r="E5719" i="1"/>
  <c r="E5720" i="1"/>
  <c r="E5721" i="1"/>
  <c r="E5722" i="1"/>
  <c r="E5723" i="1"/>
  <c r="E5724" i="1"/>
  <c r="E5725" i="1"/>
  <c r="F5726" i="1"/>
  <c r="E5727" i="1"/>
  <c r="E5728" i="1"/>
  <c r="E5729" i="1"/>
  <c r="E5730" i="1"/>
  <c r="E5731" i="1"/>
  <c r="E5732" i="1"/>
  <c r="F5733" i="1"/>
  <c r="F5734" i="1"/>
  <c r="E5735" i="1"/>
  <c r="E5736" i="1"/>
  <c r="E5737" i="1"/>
  <c r="E5738" i="1"/>
  <c r="E5739" i="1"/>
  <c r="E5740" i="1"/>
  <c r="E5741" i="1"/>
  <c r="E5742" i="1"/>
  <c r="E5743" i="1"/>
  <c r="F5744" i="1"/>
  <c r="F5745" i="1"/>
  <c r="E5746" i="1"/>
  <c r="E5747" i="1"/>
  <c r="E5748" i="1"/>
  <c r="E5749" i="1"/>
  <c r="E5750" i="1"/>
  <c r="E5751" i="1"/>
  <c r="E5752" i="1"/>
  <c r="E5753" i="1"/>
  <c r="E5754" i="1"/>
  <c r="E5755" i="1"/>
  <c r="E5756" i="1"/>
  <c r="E5757" i="1"/>
  <c r="F5758" i="1"/>
  <c r="F5759" i="1"/>
  <c r="E5760" i="1"/>
  <c r="E5761" i="1"/>
  <c r="F5762" i="1"/>
  <c r="F5763" i="1"/>
  <c r="F5764" i="1"/>
  <c r="F5765" i="1"/>
  <c r="F5766" i="1"/>
  <c r="F5767" i="1"/>
  <c r="F5768" i="1"/>
  <c r="F5769" i="1"/>
  <c r="F5770" i="1"/>
  <c r="E5771" i="1"/>
  <c r="E5772" i="1"/>
  <c r="F5773" i="1"/>
  <c r="E5774" i="1"/>
  <c r="F5775" i="1"/>
  <c r="E5776" i="1"/>
  <c r="E5777" i="1"/>
  <c r="E5778" i="1"/>
  <c r="E5779" i="1"/>
  <c r="E5780" i="1"/>
  <c r="E5781" i="1"/>
  <c r="E5782" i="1"/>
  <c r="E5783" i="1"/>
  <c r="E5784" i="1"/>
  <c r="E5785" i="1"/>
  <c r="F5786" i="1"/>
  <c r="F5787" i="1"/>
  <c r="F5788" i="1"/>
  <c r="F5789" i="1"/>
  <c r="F5790" i="1"/>
  <c r="F5791" i="1"/>
  <c r="F5792" i="1"/>
  <c r="F5793" i="1"/>
  <c r="F5794" i="1"/>
  <c r="F5795" i="1"/>
  <c r="F5796" i="1"/>
  <c r="F5797" i="1"/>
  <c r="F5798" i="1"/>
  <c r="F5799" i="1"/>
  <c r="F5800" i="1"/>
  <c r="E5801" i="1"/>
  <c r="F5802"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E5842" i="1"/>
  <c r="E5843" i="1"/>
  <c r="E5844" i="1"/>
  <c r="E5845" i="1"/>
  <c r="E5846" i="1"/>
  <c r="E5847" i="1"/>
  <c r="E5848" i="1"/>
  <c r="E5849" i="1"/>
  <c r="E5850" i="1"/>
  <c r="E5851" i="1"/>
  <c r="E5852" i="1"/>
  <c r="E5853" i="1"/>
  <c r="E5854" i="1"/>
  <c r="E5855" i="1"/>
  <c r="E5856" i="1"/>
  <c r="F5857" i="1"/>
  <c r="F5858" i="1"/>
  <c r="F5859" i="1"/>
  <c r="F5860" i="1"/>
  <c r="F5861" i="1"/>
  <c r="F5862" i="1"/>
  <c r="F5863" i="1"/>
  <c r="E5864" i="1"/>
  <c r="E5865" i="1"/>
  <c r="F5866" i="1"/>
  <c r="F5867" i="1"/>
  <c r="F5868" i="1"/>
  <c r="F5869" i="1"/>
  <c r="F5870" i="1"/>
  <c r="E5871" i="1"/>
  <c r="F5872" i="1"/>
  <c r="F5873" i="1"/>
  <c r="F5874" i="1"/>
  <c r="F5875" i="1"/>
  <c r="F5876" i="1"/>
  <c r="F5877" i="1"/>
  <c r="F5878" i="1"/>
  <c r="F5879" i="1"/>
  <c r="F5880" i="1"/>
  <c r="F5881" i="1"/>
  <c r="F5882" i="1"/>
  <c r="F5883" i="1"/>
  <c r="F5884" i="1"/>
  <c r="F5885" i="1"/>
  <c r="F5886" i="1"/>
  <c r="F5887" i="1"/>
  <c r="F5888" i="1"/>
  <c r="F5889" i="1"/>
  <c r="F5890" i="1"/>
  <c r="E5891" i="1"/>
  <c r="E5892" i="1"/>
  <c r="E5893" i="1"/>
  <c r="E5894" i="1"/>
  <c r="E5895" i="1"/>
  <c r="E5896" i="1"/>
  <c r="E5897" i="1"/>
  <c r="E5898" i="1"/>
  <c r="E5899" i="1"/>
  <c r="E5900" i="1"/>
  <c r="E5901" i="1"/>
  <c r="E5902" i="1"/>
  <c r="E5903" i="1"/>
  <c r="E5904" i="1"/>
  <c r="E5905" i="1"/>
  <c r="E5906" i="1"/>
  <c r="E5907" i="1"/>
  <c r="E5908" i="1"/>
  <c r="F5909" i="1"/>
  <c r="F5910" i="1"/>
  <c r="F5911" i="1"/>
  <c r="F5912" i="1"/>
  <c r="F5913" i="1"/>
  <c r="E5914" i="1"/>
  <c r="E5915" i="1"/>
  <c r="E5916" i="1"/>
  <c r="E5917" i="1"/>
  <c r="E5918" i="1"/>
  <c r="E5919" i="1"/>
  <c r="E5920" i="1"/>
  <c r="E5921" i="1"/>
  <c r="E5922" i="1"/>
  <c r="E5923" i="1"/>
  <c r="E5924" i="1"/>
  <c r="E5925" i="1"/>
  <c r="E5926" i="1"/>
  <c r="E5927" i="1"/>
  <c r="E5928" i="1"/>
  <c r="E5929" i="1"/>
  <c r="E5930" i="1"/>
  <c r="E5931" i="1"/>
  <c r="E5932" i="1"/>
  <c r="E5933" i="1"/>
  <c r="E5934" i="1"/>
  <c r="F5935" i="1"/>
  <c r="E5936" i="1"/>
  <c r="E5937" i="1"/>
  <c r="E5938" i="1"/>
  <c r="F5939" i="1"/>
  <c r="F5940" i="1"/>
  <c r="F5941" i="1"/>
  <c r="F5942" i="1"/>
  <c r="E5943" i="1"/>
  <c r="E5944" i="1"/>
  <c r="E5945" i="1"/>
  <c r="E5946" i="1"/>
  <c r="E5947" i="1"/>
  <c r="E5948" i="1"/>
  <c r="E5949" i="1"/>
  <c r="E5950" i="1"/>
  <c r="E5951" i="1"/>
  <c r="E5952" i="1"/>
  <c r="F5953" i="1"/>
  <c r="F5954" i="1"/>
  <c r="F5955" i="1"/>
  <c r="F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F5981" i="1"/>
  <c r="F5982" i="1"/>
  <c r="F5983" i="1"/>
  <c r="F5985" i="1"/>
  <c r="F5986" i="1"/>
  <c r="F5987" i="1"/>
  <c r="F5988" i="1"/>
  <c r="F5989" i="1"/>
  <c r="F5990" i="1"/>
  <c r="F5991" i="1"/>
  <c r="F5992" i="1"/>
  <c r="F5993" i="1"/>
  <c r="F5994" i="1"/>
  <c r="F5995" i="1"/>
  <c r="F5996" i="1"/>
  <c r="F5997" i="1"/>
  <c r="F5998"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F6348" i="1"/>
  <c r="F6349" i="1"/>
  <c r="F6350" i="1"/>
  <c r="E6351" i="1"/>
  <c r="E6352" i="1"/>
  <c r="E6353" i="1"/>
  <c r="E6354" i="1"/>
  <c r="E6355" i="1"/>
  <c r="E6356" i="1"/>
  <c r="E6357" i="1"/>
  <c r="E6358" i="1"/>
  <c r="E6359" i="1"/>
  <c r="E6360" i="1"/>
  <c r="E6361" i="1"/>
  <c r="E6362" i="1"/>
  <c r="E6363" i="1"/>
  <c r="E6364" i="1"/>
  <c r="E6365" i="1"/>
  <c r="E6366" i="1"/>
  <c r="E6367" i="1"/>
  <c r="E6368" i="1"/>
  <c r="E6369" i="1"/>
  <c r="E6370" i="1"/>
  <c r="E6371" i="1"/>
  <c r="F6372" i="1"/>
  <c r="E6373" i="1"/>
  <c r="E6374" i="1"/>
  <c r="F6375" i="1"/>
  <c r="F6376" i="1"/>
  <c r="E6377" i="1"/>
  <c r="F6378" i="1"/>
  <c r="F6379" i="1"/>
  <c r="F6380" i="1"/>
  <c r="F6381" i="1"/>
  <c r="F6382" i="1"/>
  <c r="F6383" i="1"/>
  <c r="F6384" i="1"/>
  <c r="F6385" i="1"/>
  <c r="F6386" i="1"/>
  <c r="F6387" i="1"/>
  <c r="F6388" i="1"/>
  <c r="F6389" i="1"/>
  <c r="F6390" i="1"/>
  <c r="F6391" i="1"/>
  <c r="F6392" i="1"/>
  <c r="F6393" i="1"/>
  <c r="F6394" i="1"/>
  <c r="F6395" i="1"/>
  <c r="F6396" i="1"/>
  <c r="F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F6450" i="1"/>
  <c r="F6451" i="1"/>
  <c r="F6452" i="1"/>
  <c r="F6453" i="1"/>
  <c r="F6454" i="1"/>
  <c r="F6455" i="1"/>
  <c r="E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F6539" i="1"/>
  <c r="F6540" i="1"/>
  <c r="F6541" i="1"/>
  <c r="F6542" i="1"/>
  <c r="F6543" i="1"/>
  <c r="F6544" i="1"/>
  <c r="F6545" i="1"/>
  <c r="E6546" i="1"/>
  <c r="F6547" i="1"/>
  <c r="E6548" i="1"/>
  <c r="E6549" i="1"/>
  <c r="F6550" i="1"/>
  <c r="F6551" i="1"/>
  <c r="E6552" i="1"/>
  <c r="E6553" i="1"/>
  <c r="E6554" i="1"/>
  <c r="E6555" i="1"/>
  <c r="F6556" i="1"/>
  <c r="E6557" i="1"/>
  <c r="E6558" i="1"/>
  <c r="E6559" i="1"/>
  <c r="E6560" i="1"/>
  <c r="E6561" i="1"/>
  <c r="E6562" i="1"/>
  <c r="E6563" i="1"/>
  <c r="E6564" i="1"/>
  <c r="E6565" i="1"/>
  <c r="E6566" i="1"/>
  <c r="F6567" i="1"/>
  <c r="F6568" i="1"/>
  <c r="F6569" i="1"/>
  <c r="E6570" i="1"/>
  <c r="E6571" i="1"/>
  <c r="E6572" i="1"/>
  <c r="E6573" i="1"/>
  <c r="E6574" i="1"/>
  <c r="E6575" i="1"/>
  <c r="E6576" i="1"/>
  <c r="F6577" i="1"/>
  <c r="F6578" i="1"/>
  <c r="F6579" i="1"/>
  <c r="F6580" i="1"/>
  <c r="F6581" i="1"/>
  <c r="F6582" i="1"/>
  <c r="F6583" i="1"/>
  <c r="F6584" i="1"/>
  <c r="F6585" i="1"/>
  <c r="F6586" i="1"/>
  <c r="F6587" i="1"/>
  <c r="F6588" i="1"/>
  <c r="F6589" i="1"/>
  <c r="F6590" i="1"/>
  <c r="F6591" i="1"/>
  <c r="F6592" i="1"/>
  <c r="F6593" i="1"/>
  <c r="F6594" i="1"/>
  <c r="F6595" i="1"/>
  <c r="E6596" i="1"/>
  <c r="E6597" i="1"/>
  <c r="E6598" i="1"/>
  <c r="F6599" i="1"/>
  <c r="F6600" i="1"/>
  <c r="E6601" i="1"/>
  <c r="E6602" i="1"/>
  <c r="E6603" i="1"/>
  <c r="E6604" i="1"/>
  <c r="E6605" i="1"/>
  <c r="E6606" i="1"/>
  <c r="F6607" i="1"/>
  <c r="E6608" i="1"/>
  <c r="E6609" i="1"/>
  <c r="E6610" i="1"/>
  <c r="E6611" i="1"/>
  <c r="E6612" i="1"/>
  <c r="E6613" i="1"/>
  <c r="E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E6645" i="1"/>
  <c r="F6646" i="1"/>
  <c r="F6647" i="1"/>
  <c r="F6648" i="1"/>
  <c r="E6649" i="1"/>
  <c r="E6650" i="1"/>
  <c r="E6651" i="1"/>
  <c r="F6652" i="1"/>
  <c r="F6653" i="1"/>
  <c r="F6654" i="1"/>
  <c r="F6655" i="1"/>
  <c r="F6656" i="1"/>
  <c r="F6657" i="1"/>
  <c r="E6658" i="1"/>
  <c r="E6659" i="1"/>
  <c r="F6660" i="1"/>
  <c r="F6661" i="1"/>
  <c r="F6662" i="1"/>
  <c r="F6663" i="1"/>
  <c r="F6664" i="1"/>
  <c r="F6665" i="1"/>
  <c r="F6666" i="1"/>
  <c r="F6667" i="1"/>
  <c r="F6668" i="1"/>
  <c r="F6669" i="1"/>
  <c r="F6670" i="1"/>
  <c r="E6671" i="1"/>
  <c r="E6672" i="1"/>
  <c r="E6673" i="1"/>
  <c r="E6674" i="1"/>
  <c r="E6675" i="1"/>
  <c r="E6676" i="1"/>
  <c r="E6677" i="1"/>
  <c r="E6678" i="1"/>
  <c r="E6679" i="1"/>
  <c r="F6680" i="1"/>
  <c r="F6681" i="1"/>
  <c r="F6682" i="1"/>
  <c r="F6683" i="1"/>
  <c r="F6684" i="1"/>
  <c r="F6685" i="1"/>
  <c r="F6687" i="1"/>
  <c r="F6688" i="1"/>
  <c r="F6689" i="1"/>
  <c r="F6690" i="1"/>
  <c r="F6691" i="1"/>
  <c r="F6692" i="1"/>
  <c r="E6693" i="1"/>
  <c r="E6694" i="1"/>
  <c r="E6695" i="1"/>
  <c r="E6696" i="1"/>
  <c r="E6697" i="1"/>
  <c r="E6698" i="1"/>
  <c r="E6699" i="1"/>
  <c r="E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E6739" i="1"/>
  <c r="E6740" i="1"/>
  <c r="E6741" i="1"/>
  <c r="E6742" i="1"/>
  <c r="E6743" i="1"/>
  <c r="E6744" i="1"/>
  <c r="E6745" i="1"/>
  <c r="E6746" i="1"/>
  <c r="E6747" i="1"/>
  <c r="E6748" i="1"/>
  <c r="F6749" i="1"/>
  <c r="F6750" i="1"/>
  <c r="F6751" i="1"/>
  <c r="F6752" i="1"/>
  <c r="F6753" i="1"/>
  <c r="F6754" i="1"/>
  <c r="F6755" i="1"/>
  <c r="F6756" i="1"/>
  <c r="F6757" i="1"/>
  <c r="F6758" i="1"/>
  <c r="F6759" i="1"/>
  <c r="F6760" i="1"/>
  <c r="E6761" i="1"/>
  <c r="E6762" i="1"/>
  <c r="E6763" i="1"/>
  <c r="E6764" i="1"/>
  <c r="E6765" i="1"/>
  <c r="E6766" i="1"/>
  <c r="E6767" i="1"/>
  <c r="E6768" i="1"/>
  <c r="E6769" i="1"/>
  <c r="E6770" i="1"/>
  <c r="F6771" i="1"/>
  <c r="F6772" i="1"/>
  <c r="F6773" i="1"/>
  <c r="F6774" i="1"/>
  <c r="F6775" i="1"/>
  <c r="F6776" i="1"/>
  <c r="F6777" i="1"/>
  <c r="F6778" i="1"/>
  <c r="F6779" i="1"/>
  <c r="F6780" i="1"/>
  <c r="F6781" i="1"/>
  <c r="F6782" i="1"/>
  <c r="F6783" i="1"/>
  <c r="F6784" i="1"/>
  <c r="F6785" i="1"/>
  <c r="F6786" i="1"/>
  <c r="F6787" i="1"/>
  <c r="F6788" i="1"/>
  <c r="F6789" i="1"/>
  <c r="E6790" i="1"/>
  <c r="F6791" i="1"/>
  <c r="F6792" i="1"/>
  <c r="F6793" i="1"/>
  <c r="F6794" i="1"/>
  <c r="F6795" i="1"/>
  <c r="F6796" i="1"/>
  <c r="E6797" i="1"/>
  <c r="F6798" i="1"/>
  <c r="F6799" i="1"/>
  <c r="F6800" i="1"/>
  <c r="F6801" i="1"/>
  <c r="F6802" i="1"/>
  <c r="F6803" i="1"/>
  <c r="F6804" i="1"/>
  <c r="F6805" i="1"/>
  <c r="F6806" i="1"/>
  <c r="F6807" i="1"/>
  <c r="F6808" i="1"/>
  <c r="F6809" i="1"/>
  <c r="F6810" i="1"/>
  <c r="E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F6876" i="1"/>
  <c r="E6877" i="1"/>
  <c r="E6878" i="1"/>
  <c r="E6879" i="1"/>
  <c r="E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E6904" i="1"/>
  <c r="E6905" i="1"/>
  <c r="E6906" i="1"/>
  <c r="F6907" i="1"/>
  <c r="F6908" i="1"/>
  <c r="E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E6944" i="1"/>
  <c r="E6945" i="1"/>
  <c r="E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E7122" i="1"/>
  <c r="E7123" i="1"/>
  <c r="E7124" i="1"/>
  <c r="E7125" i="1"/>
  <c r="E7126" i="1"/>
  <c r="F7127" i="1"/>
  <c r="F7128" i="1"/>
  <c r="E7129" i="1"/>
  <c r="E7130" i="1"/>
  <c r="F7131" i="1"/>
  <c r="F7132" i="1"/>
  <c r="F7133" i="1"/>
  <c r="F7134" i="1"/>
  <c r="F7135" i="1"/>
  <c r="F7136" i="1"/>
  <c r="F7137" i="1"/>
  <c r="F7138" i="1"/>
  <c r="F7139" i="1"/>
  <c r="F7140" i="1"/>
  <c r="F7141" i="1"/>
  <c r="F7142" i="1"/>
  <c r="F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F7201" i="1"/>
  <c r="F7202" i="1"/>
  <c r="F7203" i="1"/>
  <c r="F7204" i="1"/>
  <c r="F7205" i="1"/>
  <c r="F7206" i="1"/>
  <c r="F7207" i="1"/>
  <c r="F7208" i="1"/>
  <c r="F7209" i="1"/>
  <c r="F7210" i="1"/>
  <c r="F7211" i="1"/>
  <c r="E7212" i="1"/>
  <c r="E7213" i="1"/>
  <c r="E7214" i="1"/>
  <c r="E7215" i="1"/>
  <c r="E7216" i="1"/>
  <c r="E7217" i="1"/>
  <c r="E7218" i="1"/>
  <c r="E7219" i="1"/>
  <c r="F7220" i="1"/>
  <c r="F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F7249" i="1"/>
  <c r="F7250" i="1"/>
  <c r="F7251" i="1"/>
  <c r="F7252" i="1"/>
  <c r="F7253" i="1"/>
  <c r="F7254" i="1"/>
  <c r="F7255" i="1"/>
  <c r="F7256" i="1"/>
  <c r="F7257" i="1"/>
  <c r="F7258" i="1"/>
  <c r="F7259" i="1"/>
  <c r="F7260" i="1"/>
  <c r="F7261" i="1"/>
  <c r="F7262" i="1"/>
  <c r="E7263" i="1"/>
  <c r="E7264" i="1"/>
  <c r="E7265" i="1"/>
  <c r="F7266" i="1"/>
  <c r="E7267" i="1"/>
  <c r="E7268" i="1"/>
  <c r="E7269" i="1"/>
  <c r="E7270" i="1"/>
  <c r="E7271" i="1"/>
  <c r="E7272" i="1"/>
  <c r="F7273" i="1"/>
  <c r="E7274" i="1"/>
  <c r="E7275" i="1"/>
  <c r="E7276" i="1"/>
  <c r="E7277" i="1"/>
  <c r="E7278" i="1"/>
  <c r="F7279" i="1"/>
  <c r="F7280" i="1"/>
  <c r="F7281" i="1"/>
  <c r="F7282" i="1"/>
  <c r="F7283" i="1"/>
  <c r="F7284" i="1"/>
  <c r="F7285" i="1"/>
  <c r="F7286" i="1"/>
  <c r="F7287" i="1"/>
  <c r="F7288" i="1"/>
  <c r="F7289" i="1"/>
  <c r="F7290" i="1"/>
  <c r="F7291" i="1"/>
  <c r="F7292" i="1"/>
  <c r="F7293" i="1"/>
  <c r="F7294" i="1"/>
  <c r="E7295" i="1"/>
  <c r="E7296" i="1"/>
  <c r="F7298" i="1"/>
  <c r="F7299" i="1"/>
  <c r="F7300" i="1"/>
  <c r="F7301" i="1"/>
  <c r="F7303" i="1"/>
  <c r="F7305" i="1"/>
  <c r="F7307" i="1"/>
  <c r="F7309" i="1"/>
  <c r="F7311" i="1"/>
  <c r="F7313" i="1"/>
  <c r="F7315" i="1"/>
  <c r="F7317" i="1"/>
  <c r="F7319" i="1"/>
  <c r="E7321" i="1"/>
  <c r="E7323" i="1"/>
  <c r="E7325" i="1"/>
  <c r="E7327" i="1"/>
  <c r="F7329" i="1"/>
  <c r="F7331" i="1"/>
  <c r="F7333" i="1"/>
  <c r="F7335" i="1"/>
  <c r="E7337" i="1"/>
  <c r="F7340" i="1"/>
  <c r="F7342" i="1"/>
  <c r="F7344" i="1"/>
  <c r="F7346" i="1"/>
  <c r="F7348" i="1"/>
  <c r="F7350" i="1"/>
  <c r="F7352" i="1"/>
  <c r="F7354" i="1"/>
  <c r="F7356" i="1"/>
  <c r="E7358" i="1"/>
  <c r="E7360" i="1"/>
  <c r="E7362" i="1"/>
  <c r="E7364" i="1"/>
  <c r="E7367" i="1"/>
  <c r="E7369" i="1"/>
  <c r="E7371" i="1"/>
  <c r="E7373" i="1"/>
  <c r="E7375" i="1"/>
  <c r="E7378" i="1"/>
  <c r="E7380" i="1"/>
  <c r="E7382" i="1"/>
  <c r="E7384" i="1"/>
  <c r="E7386" i="1"/>
  <c r="E7388" i="1"/>
  <c r="E7390" i="1"/>
  <c r="E7392" i="1"/>
  <c r="E7394" i="1"/>
  <c r="E7396" i="1"/>
  <c r="E7398" i="1"/>
  <c r="E7400" i="1"/>
  <c r="F7402" i="1"/>
  <c r="F7404" i="1"/>
  <c r="F7406" i="1"/>
  <c r="F7408" i="1"/>
  <c r="F7411" i="1"/>
  <c r="F7413" i="1"/>
  <c r="F7415" i="1"/>
  <c r="F7417" i="1"/>
  <c r="F7419" i="1"/>
  <c r="F7421" i="1"/>
  <c r="F7423" i="1"/>
  <c r="F7425" i="1"/>
  <c r="E7427" i="1"/>
  <c r="E7429" i="1"/>
  <c r="E7431" i="1"/>
  <c r="E7433" i="1"/>
  <c r="E7435" i="1"/>
  <c r="E7437" i="1"/>
  <c r="E7439" i="1"/>
  <c r="E7441" i="1"/>
  <c r="E7443" i="1"/>
  <c r="F7445" i="1"/>
  <c r="F7447" i="1"/>
  <c r="F7450" i="1"/>
  <c r="F7452" i="1"/>
  <c r="F7454" i="1"/>
  <c r="E7456" i="1"/>
  <c r="E7458" i="1"/>
  <c r="E7460" i="1"/>
  <c r="E7462" i="1"/>
  <c r="F7464" i="1"/>
  <c r="A6" i="2"/>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l="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56" i="2"/>
  <c r="A432" i="2" l="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33" i="2"/>
  <c r="A496" i="2" l="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7" i="2" s="1"/>
  <c r="A728" i="2" s="1"/>
  <c r="A497" i="2"/>
  <c r="A726" i="2" l="1"/>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B187" i="7" l="1"/>
  <c r="B188" i="7"/>
  <c r="B189" i="7"/>
  <c r="B190" i="7"/>
  <c r="B191" i="7"/>
  <c r="B194" i="7"/>
  <c r="B197" i="7"/>
  <c r="B198" i="7"/>
  <c r="B199" i="7"/>
  <c r="B238" i="7"/>
  <c r="B239" i="7"/>
  <c r="B241" i="7"/>
  <c r="B242" i="7"/>
  <c r="B243" i="7"/>
  <c r="B245" i="7"/>
  <c r="B262" i="7"/>
  <c r="B264" i="7"/>
  <c r="B265" i="7"/>
  <c r="B378" i="7"/>
  <c r="B383" i="7"/>
  <c r="B403" i="7"/>
  <c r="B425" i="7"/>
  <c r="B426" i="7"/>
  <c r="B427" i="7"/>
  <c r="B429" i="7"/>
  <c r="B4" i="2"/>
  <c r="B7" i="7"/>
  <c r="E7717" i="1" l="1"/>
  <c r="F7717" i="1"/>
  <c r="I497" i="2"/>
  <c r="E712" i="1"/>
  <c r="F705" i="1"/>
  <c r="F713" i="1"/>
  <c r="F3751" i="1"/>
  <c r="E3750" i="1"/>
  <c r="E3752" i="1"/>
  <c r="E5213" i="1"/>
  <c r="F7465" i="1"/>
  <c r="F5565" i="1"/>
  <c r="E6256" i="1"/>
  <c r="E705" i="1"/>
  <c r="E713" i="1"/>
  <c r="F712" i="1"/>
  <c r="F3750" i="1"/>
  <c r="F3752" i="1"/>
  <c r="E3751" i="1"/>
  <c r="F5213" i="1"/>
  <c r="E5565" i="1"/>
  <c r="E5984" i="1"/>
  <c r="F6256" i="1"/>
  <c r="E6686" i="1"/>
  <c r="E7465" i="1"/>
  <c r="F5984" i="1"/>
  <c r="F6686" i="1"/>
  <c r="I56" i="2"/>
  <c r="I433" i="2"/>
  <c r="I494" i="2"/>
  <c r="I726" i="2"/>
  <c r="I648" i="2"/>
  <c r="I67" i="2"/>
  <c r="I379" i="2"/>
  <c r="I622" i="2"/>
  <c r="I373" i="2"/>
  <c r="I668" i="2"/>
  <c r="I610" i="2"/>
  <c r="I23" i="2"/>
  <c r="I120" i="2"/>
  <c r="I194" i="2"/>
  <c r="I218" i="2"/>
  <c r="I369" i="2"/>
  <c r="I353" i="2"/>
  <c r="I27" i="2"/>
  <c r="I470" i="2"/>
  <c r="I360" i="2"/>
  <c r="I472" i="2"/>
  <c r="I605" i="2"/>
  <c r="I266" i="2"/>
  <c r="I10" i="2"/>
  <c r="I210" i="2"/>
  <c r="I365" i="2"/>
  <c r="I467" i="2"/>
  <c r="I653" i="2"/>
  <c r="I45" i="2"/>
  <c r="I684" i="2"/>
  <c r="I442" i="2"/>
  <c r="I724" i="2"/>
  <c r="I440" i="2"/>
  <c r="I126" i="2"/>
  <c r="I527" i="2"/>
  <c r="I677" i="2"/>
  <c r="I486" i="2"/>
  <c r="I22" i="2"/>
  <c r="I140" i="2"/>
  <c r="I371" i="2"/>
  <c r="I406" i="2"/>
  <c r="I190" i="2"/>
  <c r="I659" i="2"/>
  <c r="I689" i="2"/>
  <c r="I431" i="2"/>
  <c r="I595" i="2"/>
  <c r="I362" i="2"/>
  <c r="I409" i="2"/>
  <c r="I322" i="2"/>
  <c r="I500" i="2"/>
  <c r="I438" i="2"/>
  <c r="I336" i="2"/>
  <c r="I414" i="2"/>
  <c r="I351" i="2"/>
  <c r="I597" i="2"/>
  <c r="I451" i="2"/>
  <c r="I644" i="2"/>
  <c r="I469" i="2"/>
  <c r="I424" i="2"/>
  <c r="I506" i="2"/>
  <c r="I534" i="2"/>
  <c r="I606" i="2"/>
  <c r="I333" i="2"/>
  <c r="I508" i="2"/>
  <c r="I678" i="2"/>
  <c r="I556" i="2"/>
  <c r="I601" i="2"/>
  <c r="I708" i="2"/>
  <c r="I640" i="2"/>
  <c r="I423" i="2"/>
  <c r="I717" i="2"/>
  <c r="I466" i="2"/>
  <c r="I435" i="2"/>
  <c r="I395" i="2"/>
  <c r="I458" i="2"/>
  <c r="I372" i="2"/>
  <c r="I432" i="2"/>
  <c r="I633" i="2"/>
  <c r="I706" i="2"/>
  <c r="I382" i="2"/>
  <c r="I694" i="2"/>
  <c r="I397" i="2"/>
  <c r="I604" i="2"/>
  <c r="I698" i="2"/>
  <c r="I509" i="2"/>
  <c r="I403" i="2"/>
  <c r="I374" i="2"/>
  <c r="I496" i="2"/>
  <c r="I664" i="2"/>
  <c r="I614" i="2"/>
  <c r="I654" i="2"/>
  <c r="I381" i="2"/>
  <c r="I702" i="2"/>
  <c r="I680" i="2"/>
  <c r="I643" i="2"/>
  <c r="I641" i="2"/>
  <c r="I490" i="2"/>
  <c r="I552" i="2"/>
  <c r="I686" i="2"/>
  <c r="I711" i="2"/>
  <c r="I344" i="2"/>
  <c r="I532" i="2"/>
  <c r="I390" i="2"/>
  <c r="I544" i="2"/>
  <c r="I591" i="2"/>
  <c r="I377" i="2"/>
  <c r="I714" i="2"/>
  <c r="I385" i="2"/>
  <c r="I473" i="2"/>
  <c r="I547" i="2"/>
  <c r="I727" i="2"/>
  <c r="I713" i="2"/>
  <c r="I701" i="2"/>
  <c r="I691" i="2"/>
  <c r="I682" i="2"/>
  <c r="I671" i="2"/>
  <c r="I658" i="2"/>
  <c r="I647" i="2"/>
  <c r="I637" i="2"/>
  <c r="I628" i="2"/>
  <c r="I619" i="2"/>
  <c r="I603" i="2"/>
  <c r="I594" i="2"/>
  <c r="I585" i="2"/>
  <c r="I577" i="2"/>
  <c r="I565" i="2"/>
  <c r="I723" i="2"/>
  <c r="I716" i="2"/>
  <c r="I704" i="2"/>
  <c r="I693" i="2"/>
  <c r="I679" i="2"/>
  <c r="I669" i="2"/>
  <c r="I661" i="2"/>
  <c r="I650" i="2"/>
  <c r="I635" i="2"/>
  <c r="I626" i="2"/>
  <c r="I617" i="2"/>
  <c r="I609" i="2"/>
  <c r="I592" i="2"/>
  <c r="I583" i="2"/>
  <c r="I573" i="2"/>
  <c r="I567" i="2"/>
  <c r="I728" i="2"/>
  <c r="I722" i="2"/>
  <c r="I718" i="2"/>
  <c r="I712" i="2"/>
  <c r="I705" i="2"/>
  <c r="I700" i="2"/>
  <c r="I695" i="2"/>
  <c r="I690" i="2"/>
  <c r="I683" i="2"/>
  <c r="I676" i="2"/>
  <c r="I672" i="2"/>
  <c r="I667" i="2"/>
  <c r="I662" i="2"/>
  <c r="I657" i="2"/>
  <c r="I651" i="2"/>
  <c r="I557" i="2"/>
  <c r="I551" i="2"/>
  <c r="I546" i="2"/>
  <c r="I541" i="2"/>
  <c r="I537" i="2"/>
  <c r="I531" i="2"/>
  <c r="I525" i="2"/>
  <c r="I521" i="2"/>
  <c r="I517" i="2"/>
  <c r="I513" i="2"/>
  <c r="I507" i="2"/>
  <c r="I502" i="2"/>
  <c r="I495" i="2"/>
  <c r="I491" i="2"/>
  <c r="I485" i="2"/>
  <c r="I481" i="2"/>
  <c r="I477" i="2"/>
  <c r="I471" i="2"/>
  <c r="I463" i="2"/>
  <c r="I459" i="2"/>
  <c r="I454" i="2"/>
  <c r="I448" i="2"/>
  <c r="I444" i="2"/>
  <c r="I437" i="2"/>
  <c r="I429" i="2"/>
  <c r="I425" i="2"/>
  <c r="I419" i="2"/>
  <c r="I415" i="2"/>
  <c r="I410" i="2"/>
  <c r="I405" i="2"/>
  <c r="I399" i="2"/>
  <c r="I393" i="2"/>
  <c r="I388" i="2"/>
  <c r="I383" i="2"/>
  <c r="I375" i="2"/>
  <c r="I366" i="2"/>
  <c r="I359" i="2"/>
  <c r="I355" i="2"/>
  <c r="I349" i="2"/>
  <c r="I345" i="2"/>
  <c r="I340" i="2"/>
  <c r="I335" i="2"/>
  <c r="I646" i="2"/>
  <c r="I638" i="2"/>
  <c r="I634" i="2"/>
  <c r="I629" i="2"/>
  <c r="I625" i="2"/>
  <c r="I620" i="2"/>
  <c r="I616" i="2"/>
  <c r="I611" i="2"/>
  <c r="I602" i="2"/>
  <c r="I596" i="2"/>
  <c r="I590" i="2"/>
  <c r="I586" i="2"/>
  <c r="I582" i="2"/>
  <c r="I578" i="2"/>
  <c r="I572" i="2"/>
  <c r="I568" i="2"/>
  <c r="I564" i="2"/>
  <c r="I560" i="2"/>
  <c r="I555" i="2"/>
  <c r="I550" i="2"/>
  <c r="I545" i="2"/>
  <c r="I540" i="2"/>
  <c r="I536" i="2"/>
  <c r="I530" i="2"/>
  <c r="I524" i="2"/>
  <c r="I520" i="2"/>
  <c r="I516" i="2"/>
  <c r="I512" i="2"/>
  <c r="I505" i="2"/>
  <c r="I501" i="2"/>
  <c r="I83" i="2"/>
  <c r="I489" i="2"/>
  <c r="I484" i="2"/>
  <c r="I480" i="2"/>
  <c r="I476" i="2"/>
  <c r="I468" i="2"/>
  <c r="I462" i="2"/>
  <c r="I457" i="2"/>
  <c r="I453" i="2"/>
  <c r="I447" i="2"/>
  <c r="I443" i="2"/>
  <c r="I436" i="2"/>
  <c r="I428" i="2"/>
  <c r="I422" i="2"/>
  <c r="I418" i="2"/>
  <c r="I413" i="2"/>
  <c r="I408" i="2"/>
  <c r="I402" i="2"/>
  <c r="I398" i="2"/>
  <c r="I392" i="2"/>
  <c r="I387" i="2"/>
  <c r="I380" i="2"/>
  <c r="I370" i="2"/>
  <c r="I364" i="2"/>
  <c r="I358" i="2"/>
  <c r="I354" i="2"/>
  <c r="I348" i="2"/>
  <c r="I343" i="2"/>
  <c r="I339" i="2"/>
  <c r="I334" i="2"/>
  <c r="I719" i="2"/>
  <c r="I707" i="2"/>
  <c r="I696" i="2"/>
  <c r="I688" i="2"/>
  <c r="I675" i="2"/>
  <c r="I663" i="2"/>
  <c r="I656" i="2"/>
  <c r="I639" i="2"/>
  <c r="I632" i="2"/>
  <c r="I621" i="2"/>
  <c r="I615" i="2"/>
  <c r="I598" i="2"/>
  <c r="I587" i="2"/>
  <c r="I581" i="2"/>
  <c r="I571" i="2"/>
  <c r="I561" i="2"/>
  <c r="I721" i="2"/>
  <c r="I710" i="2"/>
  <c r="I699" i="2"/>
  <c r="I685" i="2"/>
  <c r="I673" i="2"/>
  <c r="I666" i="2"/>
  <c r="I652" i="2"/>
  <c r="I645" i="2"/>
  <c r="I630" i="2"/>
  <c r="I624" i="2"/>
  <c r="I612" i="2"/>
  <c r="I600" i="2"/>
  <c r="I589" i="2"/>
  <c r="I579" i="2"/>
  <c r="I569" i="2"/>
  <c r="I563" i="2"/>
  <c r="I725" i="2"/>
  <c r="I720" i="2"/>
  <c r="I715" i="2"/>
  <c r="I709" i="2"/>
  <c r="I703" i="2"/>
  <c r="I697" i="2"/>
  <c r="I692" i="2"/>
  <c r="I687" i="2"/>
  <c r="I681" i="2"/>
  <c r="I674" i="2"/>
  <c r="I670" i="2"/>
  <c r="I665" i="2"/>
  <c r="I660" i="2"/>
  <c r="I655" i="2"/>
  <c r="I559" i="2"/>
  <c r="I554" i="2"/>
  <c r="I549" i="2"/>
  <c r="I543" i="2"/>
  <c r="I539" i="2"/>
  <c r="I535" i="2"/>
  <c r="I529" i="2"/>
  <c r="I523" i="2"/>
  <c r="I519" i="2"/>
  <c r="I515" i="2"/>
  <c r="I511" i="2"/>
  <c r="I504" i="2"/>
  <c r="I499" i="2"/>
  <c r="I493" i="2"/>
  <c r="I488" i="2"/>
  <c r="I483" i="2"/>
  <c r="I479" i="2"/>
  <c r="I475" i="2"/>
  <c r="I465" i="2"/>
  <c r="I461" i="2"/>
  <c r="I456" i="2"/>
  <c r="I452" i="2"/>
  <c r="I446" i="2"/>
  <c r="I441" i="2"/>
  <c r="I434" i="2"/>
  <c r="I427" i="2"/>
  <c r="I421" i="2"/>
  <c r="I417" i="2"/>
  <c r="I412" i="2"/>
  <c r="I407" i="2"/>
  <c r="I401" i="2"/>
  <c r="I396" i="2"/>
  <c r="I391" i="2"/>
  <c r="I386" i="2"/>
  <c r="I378" i="2"/>
  <c r="I368" i="2"/>
  <c r="I363" i="2"/>
  <c r="I357" i="2"/>
  <c r="I352" i="2"/>
  <c r="I347" i="2"/>
  <c r="I342" i="2"/>
  <c r="I338" i="2"/>
  <c r="I649" i="2"/>
  <c r="I642" i="2"/>
  <c r="I636" i="2"/>
  <c r="I631" i="2"/>
  <c r="I627" i="2"/>
  <c r="I623" i="2"/>
  <c r="I618" i="2"/>
  <c r="I613" i="2"/>
  <c r="I608" i="2"/>
  <c r="I599" i="2"/>
  <c r="I593" i="2"/>
  <c r="I588" i="2"/>
  <c r="I584" i="2"/>
  <c r="I580" i="2"/>
  <c r="I574" i="2"/>
  <c r="I570" i="2"/>
  <c r="I566" i="2"/>
  <c r="I562" i="2"/>
  <c r="I558" i="2"/>
  <c r="I553" i="2"/>
  <c r="I548" i="2"/>
  <c r="I542" i="2"/>
  <c r="I538" i="2"/>
  <c r="I533" i="2"/>
  <c r="I526" i="2"/>
  <c r="I522" i="2"/>
  <c r="I518" i="2"/>
  <c r="I514" i="2"/>
  <c r="I510" i="2"/>
  <c r="I503" i="2"/>
  <c r="I498" i="2"/>
  <c r="I492" i="2"/>
  <c r="I487" i="2"/>
  <c r="I482" i="2"/>
  <c r="I478" i="2"/>
  <c r="I474" i="2"/>
  <c r="I464" i="2"/>
  <c r="I460" i="2"/>
  <c r="I455" i="2"/>
  <c r="I450" i="2"/>
  <c r="I445" i="2"/>
  <c r="I439" i="2"/>
  <c r="I430" i="2"/>
  <c r="I426" i="2"/>
  <c r="I420" i="2"/>
  <c r="I416" i="2"/>
  <c r="I411" i="2"/>
  <c r="I404" i="2"/>
  <c r="I400" i="2"/>
  <c r="I394" i="2"/>
  <c r="I389" i="2"/>
  <c r="I384" i="2"/>
  <c r="I376" i="2"/>
  <c r="I367" i="2"/>
  <c r="I361" i="2"/>
  <c r="I356" i="2"/>
  <c r="I350" i="2"/>
  <c r="I346" i="2"/>
  <c r="I341" i="2"/>
  <c r="I337" i="2"/>
  <c r="I528" i="2"/>
  <c r="I119" i="2"/>
  <c r="I576" i="2"/>
  <c r="I575" i="2"/>
  <c r="I449" i="2"/>
  <c r="I200" i="2"/>
  <c r="I157" i="2"/>
  <c r="I95" i="2"/>
  <c r="I196" i="2"/>
  <c r="I74" i="2"/>
  <c r="I154" i="2"/>
  <c r="I215" i="2"/>
  <c r="I315" i="2"/>
  <c r="I103" i="2"/>
  <c r="I94" i="2"/>
  <c r="I327" i="2"/>
  <c r="I289" i="2"/>
  <c r="I161" i="2"/>
  <c r="I292" i="2"/>
  <c r="I79" i="2"/>
  <c r="I168" i="2"/>
  <c r="I13" i="2"/>
  <c r="I278" i="2"/>
  <c r="I317" i="2"/>
  <c r="I89" i="2"/>
  <c r="I80" i="2"/>
  <c r="I201" i="2"/>
  <c r="I243" i="2"/>
  <c r="I173" i="2"/>
  <c r="I4" i="2"/>
  <c r="I211" i="2"/>
  <c r="I311" i="2"/>
  <c r="I287" i="2"/>
  <c r="I19" i="2"/>
  <c r="I254" i="2"/>
  <c r="I259" i="2"/>
  <c r="I110" i="2"/>
  <c r="I306" i="2"/>
  <c r="I118" i="2"/>
  <c r="I199" i="2"/>
  <c r="I272" i="2"/>
  <c r="I235" i="2"/>
  <c r="I238" i="2"/>
  <c r="I237" i="2"/>
  <c r="I231" i="2"/>
  <c r="I267" i="2"/>
  <c r="I86" i="2"/>
  <c r="I286" i="2"/>
  <c r="I60" i="2"/>
  <c r="I204" i="2"/>
  <c r="I178" i="2"/>
  <c r="I77" i="2"/>
  <c r="I64" i="2"/>
  <c r="I47" i="2"/>
  <c r="I184" i="2"/>
  <c r="I88" i="2"/>
  <c r="I137" i="2"/>
  <c r="I242" i="2"/>
  <c r="I39" i="2"/>
  <c r="I305" i="2"/>
  <c r="I213" i="2"/>
  <c r="I160" i="2"/>
  <c r="I169" i="2"/>
  <c r="I132" i="2"/>
  <c r="I50" i="2"/>
  <c r="I275" i="2"/>
  <c r="I198" i="2"/>
  <c r="I121" i="2"/>
  <c r="I38" i="2"/>
  <c r="I303" i="2"/>
  <c r="I229" i="2"/>
  <c r="I147" i="2"/>
  <c r="I66" i="2"/>
  <c r="I262" i="2"/>
  <c r="I185" i="2"/>
  <c r="I107" i="2"/>
  <c r="I28" i="2"/>
  <c r="I271" i="2"/>
  <c r="I607" i="2"/>
  <c r="I115" i="2"/>
  <c r="I35" i="2"/>
  <c r="I291" i="2"/>
  <c r="I217" i="2"/>
  <c r="I134" i="2"/>
  <c r="I52" i="2"/>
  <c r="I258" i="2"/>
  <c r="I181" i="2"/>
  <c r="I104" i="2"/>
  <c r="I24" i="2"/>
  <c r="I257" i="2"/>
  <c r="I87" i="2"/>
  <c r="I128" i="2"/>
  <c r="I53" i="2"/>
  <c r="I308" i="2"/>
  <c r="I180" i="2"/>
  <c r="I20" i="2"/>
  <c r="I298" i="2"/>
  <c r="I268" i="2"/>
  <c r="I159" i="2"/>
  <c r="I314" i="2"/>
  <c r="I111" i="2"/>
  <c r="I123" i="2"/>
  <c r="I40" i="2"/>
  <c r="I264" i="2"/>
  <c r="I187" i="2"/>
  <c r="I109" i="2"/>
  <c r="I30" i="2"/>
  <c r="I295" i="2"/>
  <c r="I221" i="2"/>
  <c r="I138" i="2"/>
  <c r="I55" i="2"/>
  <c r="I331" i="2"/>
  <c r="I253" i="2"/>
  <c r="I175" i="2"/>
  <c r="I98" i="2"/>
  <c r="I16" i="2"/>
  <c r="I261" i="2"/>
  <c r="I183" i="2"/>
  <c r="I106" i="2"/>
  <c r="I26" i="2"/>
  <c r="I280" i="2"/>
  <c r="I206" i="2"/>
  <c r="I125" i="2"/>
  <c r="I42" i="2"/>
  <c r="I328" i="2"/>
  <c r="I251" i="2"/>
  <c r="I171" i="2"/>
  <c r="I93" i="2"/>
  <c r="I12" i="2"/>
  <c r="I222" i="2"/>
  <c r="I323" i="2"/>
  <c r="I282" i="2"/>
  <c r="I293" i="2"/>
  <c r="I72" i="2"/>
  <c r="I297" i="2"/>
  <c r="I233" i="2"/>
  <c r="I304" i="2"/>
  <c r="I224" i="2"/>
  <c r="I131" i="2"/>
  <c r="I276" i="2"/>
  <c r="I316" i="2"/>
  <c r="I112" i="2"/>
  <c r="I32" i="2"/>
  <c r="I255" i="2"/>
  <c r="I177" i="2"/>
  <c r="I100" i="2"/>
  <c r="I18" i="2"/>
  <c r="I283" i="2"/>
  <c r="I209" i="2"/>
  <c r="I129" i="2"/>
  <c r="I46" i="2"/>
  <c r="I321" i="2"/>
  <c r="I247" i="2"/>
  <c r="I165" i="2"/>
  <c r="I85" i="2"/>
  <c r="I6" i="2"/>
  <c r="I330" i="2"/>
  <c r="I252" i="2"/>
  <c r="I174" i="2"/>
  <c r="I97" i="2"/>
  <c r="I15" i="2"/>
  <c r="I270" i="2"/>
  <c r="I193" i="2"/>
  <c r="I114" i="2"/>
  <c r="I34" i="2"/>
  <c r="I318" i="2"/>
  <c r="I244" i="2"/>
  <c r="I162" i="2"/>
  <c r="I82" i="2"/>
  <c r="I51" i="2"/>
  <c r="I256" i="2"/>
  <c r="I150" i="2"/>
  <c r="I241" i="2"/>
  <c r="I170" i="2"/>
  <c r="I91" i="2"/>
  <c r="I232" i="2"/>
  <c r="I250" i="2"/>
  <c r="I102" i="2"/>
  <c r="I21" i="2"/>
  <c r="I324" i="2"/>
  <c r="I249" i="2"/>
  <c r="I167" i="2"/>
  <c r="I90" i="2"/>
  <c r="I8" i="2"/>
  <c r="I274" i="2"/>
  <c r="I197" i="2"/>
  <c r="I117" i="2"/>
  <c r="I37" i="2"/>
  <c r="I310" i="2"/>
  <c r="I239" i="2"/>
  <c r="I155" i="2"/>
  <c r="I75" i="2"/>
  <c r="I320" i="2"/>
  <c r="I246" i="2"/>
  <c r="I164" i="2"/>
  <c r="I5" i="2"/>
  <c r="I260" i="2"/>
  <c r="I182" i="2"/>
  <c r="I105" i="2"/>
  <c r="I25" i="2"/>
  <c r="I307" i="2"/>
  <c r="I234" i="2"/>
  <c r="I151" i="2"/>
  <c r="I71" i="2"/>
  <c r="I225" i="2"/>
  <c r="I61" i="2"/>
  <c r="I290" i="2"/>
  <c r="I133" i="2"/>
  <c r="I277" i="2"/>
  <c r="I265" i="2"/>
  <c r="I70" i="2"/>
  <c r="I296" i="2"/>
  <c r="I57" i="2"/>
  <c r="I248" i="2"/>
  <c r="I208" i="2"/>
  <c r="I135" i="2"/>
  <c r="I152" i="2"/>
  <c r="I202" i="2"/>
  <c r="I179" i="2"/>
  <c r="I49" i="2"/>
  <c r="I188" i="2"/>
  <c r="I203" i="2"/>
  <c r="I92" i="2"/>
  <c r="I11" i="2"/>
  <c r="I313" i="2"/>
  <c r="I240" i="2"/>
  <c r="I158" i="2"/>
  <c r="I78" i="2"/>
  <c r="I263" i="2"/>
  <c r="I186" i="2"/>
  <c r="I108" i="2"/>
  <c r="I29" i="2"/>
  <c r="I302" i="2"/>
  <c r="I228" i="2"/>
  <c r="I146" i="2"/>
  <c r="I65" i="2"/>
  <c r="I309" i="2"/>
  <c r="I153" i="2"/>
  <c r="I73" i="2"/>
  <c r="I329" i="2"/>
  <c r="I172" i="2"/>
  <c r="I96" i="2"/>
  <c r="I14" i="2"/>
  <c r="I299" i="2"/>
  <c r="I143" i="2"/>
  <c r="I101" i="2"/>
  <c r="I81" i="2"/>
  <c r="I166" i="2"/>
  <c r="I44" i="2"/>
  <c r="I236" i="2"/>
  <c r="I149" i="2"/>
  <c r="I122" i="2"/>
  <c r="I31" i="2"/>
  <c r="I326" i="2"/>
  <c r="I141" i="2"/>
  <c r="I142" i="2"/>
  <c r="I325" i="2"/>
  <c r="I230" i="2"/>
  <c r="I148" i="2"/>
  <c r="I68" i="2"/>
  <c r="I332" i="2"/>
  <c r="I189" i="2"/>
  <c r="I176" i="2"/>
  <c r="I99" i="2"/>
  <c r="I17" i="2"/>
  <c r="I294" i="2"/>
  <c r="I220" i="2"/>
  <c r="I136" i="2"/>
  <c r="I54" i="2"/>
  <c r="I301" i="2"/>
  <c r="I227" i="2"/>
  <c r="I145" i="2"/>
  <c r="I63" i="2"/>
  <c r="I319" i="2"/>
  <c r="I245" i="2"/>
  <c r="I163" i="2"/>
  <c r="I84" i="2"/>
  <c r="I216" i="2"/>
  <c r="I69" i="2"/>
  <c r="I285" i="2"/>
  <c r="I139" i="2"/>
  <c r="I7" i="2"/>
  <c r="I219" i="2"/>
  <c r="I288" i="2"/>
  <c r="I223" i="2"/>
  <c r="I284" i="2"/>
  <c r="I312" i="2"/>
  <c r="I269" i="2"/>
  <c r="I205" i="2"/>
  <c r="I207" i="2"/>
  <c r="I212" i="2"/>
  <c r="I41" i="2"/>
  <c r="I191" i="2"/>
  <c r="I130" i="2"/>
  <c r="I156" i="2"/>
  <c r="I192" i="2"/>
  <c r="I116" i="2"/>
  <c r="I58" i="2"/>
  <c r="I214" i="2"/>
  <c r="I59" i="2"/>
  <c r="I48" i="2"/>
  <c r="I76" i="2"/>
  <c r="I273" i="2"/>
  <c r="I124" i="2"/>
  <c r="I226" i="2"/>
  <c r="I195" i="2"/>
  <c r="I281" i="2"/>
  <c r="I300" i="2"/>
  <c r="I113" i="2"/>
  <c r="I9" i="2"/>
  <c r="I36" i="2"/>
  <c r="I127" i="2"/>
  <c r="I144" i="2"/>
  <c r="I33" i="2"/>
  <c r="I43" i="2"/>
  <c r="I62" i="2"/>
  <c r="I279" i="2"/>
  <c r="B380" i="7"/>
  <c r="B272" i="7"/>
  <c r="B309" i="7"/>
  <c r="B278" i="7"/>
  <c r="B401" i="7"/>
  <c r="B277" i="7"/>
  <c r="B263" i="7"/>
  <c r="B400" i="7"/>
  <c r="B348" i="7"/>
  <c r="B331" i="7"/>
  <c r="B276" i="7"/>
  <c r="B63" i="7"/>
  <c r="B347" i="7"/>
  <c r="B122" i="7"/>
  <c r="B59" i="7"/>
  <c r="B345" i="7"/>
  <c r="B318" i="7"/>
  <c r="B270" i="7"/>
  <c r="B367" i="7"/>
  <c r="B268" i="7"/>
  <c r="B437" i="7"/>
  <c r="A437" i="7" s="1"/>
  <c r="B281" i="7"/>
  <c r="B376" i="7" l="1"/>
  <c r="B153" i="7"/>
  <c r="A425" i="7"/>
  <c r="A429" i="7"/>
  <c r="A427" i="7"/>
  <c r="A426" i="7"/>
  <c r="B404" i="7" l="1"/>
  <c r="B118" i="7"/>
  <c r="B10" i="7"/>
  <c r="B25" i="7"/>
  <c r="B26" i="7"/>
  <c r="B38" i="7"/>
  <c r="B39" i="7"/>
  <c r="B73" i="7"/>
  <c r="B97" i="7"/>
  <c r="B101" i="7"/>
  <c r="B109" i="7"/>
  <c r="B119" i="7"/>
  <c r="B136" i="7"/>
  <c r="B135" i="7"/>
  <c r="B169" i="7"/>
  <c r="B176" i="7"/>
  <c r="B177" i="7"/>
  <c r="B180" i="7"/>
  <c r="B182" i="7"/>
  <c r="B186" i="7"/>
  <c r="B205" i="7"/>
  <c r="B206" i="7"/>
  <c r="B207" i="7"/>
  <c r="B211" i="7"/>
  <c r="B214" i="7"/>
  <c r="B233" i="7"/>
  <c r="B236" i="7"/>
  <c r="B237" i="7"/>
  <c r="B240" i="7"/>
  <c r="B244" i="7"/>
  <c r="B246" i="7"/>
  <c r="B256" i="7"/>
  <c r="B253" i="7"/>
  <c r="B259" i="7"/>
  <c r="B294" i="7"/>
  <c r="B297" i="7"/>
  <c r="B298" i="7"/>
  <c r="B305" i="7"/>
  <c r="B308" i="7"/>
  <c r="B310" i="7"/>
  <c r="B317" i="7"/>
  <c r="B321" i="7"/>
  <c r="B324" i="7"/>
  <c r="B325" i="7"/>
  <c r="B326" i="7"/>
  <c r="B328" i="7"/>
  <c r="B329" i="7"/>
  <c r="B334" i="7"/>
  <c r="B336" i="7"/>
  <c r="B341" i="7"/>
  <c r="B343" i="7"/>
  <c r="B368" i="7"/>
  <c r="B374" i="7"/>
  <c r="B379" i="7"/>
  <c r="B377" i="7"/>
  <c r="B382" i="7"/>
  <c r="B384" i="7"/>
  <c r="B390" i="7"/>
  <c r="B391" i="7"/>
  <c r="B392" i="7"/>
  <c r="B393" i="7"/>
  <c r="B414" i="7"/>
  <c r="B420" i="7"/>
  <c r="B424" i="7"/>
  <c r="B428" i="7"/>
  <c r="B430" i="7"/>
  <c r="B435" i="7"/>
  <c r="A435" i="7" s="1"/>
  <c r="B438" i="7"/>
  <c r="B439" i="7"/>
  <c r="B444" i="7"/>
  <c r="B445" i="7"/>
  <c r="B117" i="7"/>
  <c r="B399" i="7"/>
  <c r="B133" i="7"/>
  <c r="B333" i="7"/>
  <c r="B58" i="7"/>
  <c r="B337" i="7"/>
  <c r="B344" i="7"/>
  <c r="B137" i="7"/>
  <c r="B450" i="7" l="1"/>
  <c r="C450" i="7" s="1"/>
  <c r="B150" i="7"/>
  <c r="B227" i="7"/>
  <c r="B154" i="7"/>
  <c r="B296" i="7"/>
  <c r="B360" i="7"/>
  <c r="C360" i="7" s="1"/>
  <c r="B232" i="7"/>
  <c r="B167" i="7"/>
  <c r="B451" i="7"/>
  <c r="C451" i="7" s="1"/>
  <c r="B230" i="7"/>
  <c r="B62" i="7"/>
  <c r="B81" i="7"/>
  <c r="B226" i="7"/>
  <c r="B170" i="7"/>
  <c r="B65" i="7"/>
  <c r="B431" i="7"/>
  <c r="B432" i="7"/>
  <c r="A432" i="7" s="1"/>
  <c r="B314" i="7"/>
  <c r="B110" i="7"/>
  <c r="B88" i="7"/>
  <c r="B351" i="7"/>
  <c r="C351" i="7" s="1"/>
  <c r="B313" i="7"/>
  <c r="B312" i="7"/>
  <c r="B231" i="7"/>
  <c r="B222" i="7"/>
  <c r="B288" i="7"/>
  <c r="B215" i="7"/>
  <c r="B220" i="7"/>
  <c r="B320" i="7"/>
  <c r="C320" i="7" s="1"/>
  <c r="B319" i="7"/>
  <c r="C319" i="7" s="1"/>
  <c r="B307" i="7"/>
  <c r="B306" i="7"/>
  <c r="B287" i="7"/>
  <c r="B286" i="7"/>
  <c r="B142" i="7"/>
  <c r="B448" i="7"/>
  <c r="A448" i="7" s="1"/>
  <c r="B285" i="7"/>
  <c r="B284" i="7"/>
  <c r="B228" i="7"/>
  <c r="B68" i="7"/>
  <c r="B353" i="7"/>
  <c r="C353" i="7" s="1"/>
  <c r="B354" i="7"/>
  <c r="C354" i="7" s="1"/>
  <c r="B283" i="7"/>
  <c r="B282" i="7"/>
  <c r="B303" i="7"/>
  <c r="B56" i="7"/>
  <c r="B204" i="7"/>
  <c r="B322" i="7"/>
  <c r="C322" i="7" s="1"/>
  <c r="B323" i="7"/>
  <c r="C323" i="7" s="1"/>
  <c r="B148" i="7"/>
  <c r="B346" i="7"/>
  <c r="C346" i="7" s="1"/>
  <c r="B350" i="7"/>
  <c r="C350" i="7" s="1"/>
  <c r="B69" i="7"/>
  <c r="B416" i="7"/>
  <c r="B299" i="7"/>
  <c r="B340" i="7"/>
  <c r="C340" i="7" s="1"/>
  <c r="B202" i="7"/>
  <c r="B249" i="7"/>
  <c r="B250" i="7"/>
  <c r="B397" i="7"/>
  <c r="C397" i="7" s="1"/>
  <c r="B372" i="7"/>
  <c r="C372" i="7" s="1"/>
  <c r="B302" i="7"/>
  <c r="B291" i="7"/>
  <c r="B279" i="7"/>
  <c r="B178" i="7"/>
  <c r="B179" i="7"/>
  <c r="B134" i="7"/>
  <c r="B13" i="7"/>
  <c r="B235" i="7"/>
  <c r="B234" i="7"/>
  <c r="B201" i="7"/>
  <c r="B212" i="7"/>
  <c r="B369" i="7"/>
  <c r="C369" i="7" s="1"/>
  <c r="B443" i="7"/>
  <c r="C443" i="7" s="1"/>
  <c r="B358" i="7"/>
  <c r="C358" i="7" s="1"/>
  <c r="B290" i="7"/>
  <c r="B293" i="7"/>
  <c r="B209" i="7"/>
  <c r="B195" i="7"/>
  <c r="B196" i="7"/>
  <c r="B149" i="7"/>
  <c r="B96" i="7"/>
  <c r="B221" i="7"/>
  <c r="B192" i="7"/>
  <c r="B193" i="7"/>
  <c r="B394" i="7"/>
  <c r="C394" i="7" s="1"/>
  <c r="B356" i="7"/>
  <c r="C356" i="7" s="1"/>
  <c r="B361" i="7"/>
  <c r="C361" i="7" s="1"/>
  <c r="B271" i="7"/>
  <c r="B273" i="7"/>
  <c r="B454" i="7"/>
  <c r="A454" i="7" s="1"/>
  <c r="B442" i="7"/>
  <c r="A442" i="7" s="1"/>
  <c r="B440" i="7"/>
  <c r="A440" i="7" s="1"/>
  <c r="B300" i="7"/>
  <c r="B255" i="7"/>
  <c r="B254" i="7"/>
  <c r="B229" i="7"/>
  <c r="B218" i="7"/>
  <c r="B213" i="7"/>
  <c r="B124" i="7"/>
  <c r="B452" i="7"/>
  <c r="C452" i="7" s="1"/>
  <c r="B453" i="7"/>
  <c r="A453" i="7" s="1"/>
  <c r="B274" i="7"/>
  <c r="B371" i="7"/>
  <c r="C371" i="7" s="1"/>
  <c r="B364" i="7"/>
  <c r="C364" i="7" s="1"/>
  <c r="B355" i="7"/>
  <c r="C355" i="7" s="1"/>
  <c r="B339" i="7"/>
  <c r="C339" i="7" s="1"/>
  <c r="B252" i="7"/>
  <c r="B184" i="7"/>
  <c r="B141" i="7"/>
  <c r="B434" i="7"/>
  <c r="B433" i="7"/>
  <c r="A433" i="7" s="1"/>
  <c r="B352" i="7"/>
  <c r="C352" i="7" s="1"/>
  <c r="B447" i="7"/>
  <c r="A447" i="7" s="1"/>
  <c r="B446" i="7"/>
  <c r="A446" i="7" s="1"/>
  <c r="B338" i="7"/>
  <c r="C338" i="7" s="1"/>
  <c r="B342" i="7"/>
  <c r="C342" i="7" s="1"/>
  <c r="B251" i="7"/>
  <c r="B258" i="7"/>
  <c r="B183" i="7"/>
  <c r="B181" i="7"/>
  <c r="B389" i="7"/>
  <c r="C389" i="7" s="1"/>
  <c r="B111" i="7"/>
  <c r="B335" i="7"/>
  <c r="C335" i="7" s="1"/>
  <c r="B405" i="7"/>
  <c r="C405" i="7" s="1"/>
  <c r="B78" i="7"/>
  <c r="B74" i="7"/>
  <c r="B396" i="7"/>
  <c r="C396" i="7" s="1"/>
  <c r="B112" i="7"/>
  <c r="B87" i="7"/>
  <c r="B76" i="7"/>
  <c r="B332" i="7"/>
  <c r="C332" i="7" s="1"/>
  <c r="B421" i="7"/>
  <c r="A421" i="7" s="1"/>
  <c r="B311" i="7"/>
  <c r="B130" i="7"/>
  <c r="B289" i="7"/>
  <c r="B36" i="7"/>
  <c r="B257" i="7"/>
  <c r="B98" i="7"/>
  <c r="B208" i="7"/>
  <c r="B138" i="7"/>
  <c r="B163" i="7"/>
  <c r="B147" i="7"/>
  <c r="B82" i="7"/>
  <c r="B128" i="7"/>
  <c r="B415" i="7"/>
  <c r="A415" i="7" s="1"/>
  <c r="B108" i="7"/>
  <c r="B94" i="7"/>
  <c r="B22" i="7"/>
  <c r="B83" i="7"/>
  <c r="B75" i="7"/>
  <c r="B60" i="7"/>
  <c r="B47" i="7"/>
  <c r="B34" i="7"/>
  <c r="B21" i="7"/>
  <c r="B168" i="7"/>
  <c r="B8" i="7"/>
  <c r="B260" i="7"/>
  <c r="B35" i="7"/>
  <c r="B388" i="7"/>
  <c r="C388" i="7" s="1"/>
  <c r="B67" i="7"/>
  <c r="B370" i="7"/>
  <c r="C370" i="7" s="1"/>
  <c r="B132" i="7"/>
  <c r="B301" i="7"/>
  <c r="B139" i="7"/>
  <c r="B247" i="7"/>
  <c r="B158" i="7"/>
  <c r="B61" i="7"/>
  <c r="B127" i="7"/>
  <c r="B395" i="7"/>
  <c r="C395" i="7" s="1"/>
  <c r="B46" i="7"/>
  <c r="B441" i="7"/>
  <c r="C441" i="7" s="1"/>
  <c r="B366" i="7"/>
  <c r="C366" i="7" s="1"/>
  <c r="B107" i="7"/>
  <c r="B330" i="7"/>
  <c r="C330" i="7" s="1"/>
  <c r="B40" i="7"/>
  <c r="B219" i="7"/>
  <c r="B143" i="7"/>
  <c r="B175" i="7"/>
  <c r="B29" i="7"/>
  <c r="B162" i="7"/>
  <c r="B146" i="7"/>
  <c r="B223" i="7"/>
  <c r="B125" i="7"/>
  <c r="B105" i="7"/>
  <c r="B93" i="7"/>
  <c r="B86" i="7"/>
  <c r="B71" i="7"/>
  <c r="B157" i="7"/>
  <c r="B57" i="7"/>
  <c r="B15" i="7"/>
  <c r="B45" i="7"/>
  <c r="B9" i="7"/>
  <c r="B32" i="7"/>
  <c r="B411" i="7"/>
  <c r="A411" i="7" s="1"/>
  <c r="B20" i="7"/>
  <c r="B417" i="7"/>
  <c r="B113" i="7"/>
  <c r="B359" i="7"/>
  <c r="C359" i="7" s="1"/>
  <c r="B156" i="7"/>
  <c r="B248" i="7"/>
  <c r="B95" i="7"/>
  <c r="B200" i="7"/>
  <c r="B173" i="7"/>
  <c r="B23" i="7"/>
  <c r="B423" i="7"/>
  <c r="B115" i="7"/>
  <c r="B413" i="7"/>
  <c r="B49" i="7"/>
  <c r="B381" i="7"/>
  <c r="C381" i="7" s="1"/>
  <c r="B365" i="7"/>
  <c r="C365" i="7" s="1"/>
  <c r="B357" i="7"/>
  <c r="C357" i="7" s="1"/>
  <c r="B269" i="7"/>
  <c r="B155" i="7"/>
  <c r="B185" i="7"/>
  <c r="B409" i="7"/>
  <c r="C409" i="7" s="1"/>
  <c r="B174" i="7"/>
  <c r="B161" i="7"/>
  <c r="B408" i="7"/>
  <c r="C408" i="7" s="1"/>
  <c r="B104" i="7"/>
  <c r="B24" i="7"/>
  <c r="B92" i="7"/>
  <c r="B85" i="7"/>
  <c r="B55" i="7"/>
  <c r="B43" i="7"/>
  <c r="B30" i="7"/>
  <c r="B19" i="7"/>
  <c r="B123" i="7"/>
  <c r="B386" i="7"/>
  <c r="C386" i="7" s="1"/>
  <c r="B210" i="7"/>
  <c r="B31" i="7"/>
  <c r="B50" i="7"/>
  <c r="B12" i="7"/>
  <c r="B166" i="7"/>
  <c r="B37" i="7"/>
  <c r="B295" i="7"/>
  <c r="B159" i="7"/>
  <c r="B267" i="7"/>
  <c r="B449" i="7"/>
  <c r="A449" i="7" s="1"/>
  <c r="B217" i="7"/>
  <c r="B129" i="7"/>
  <c r="B203" i="7"/>
  <c r="B387" i="7"/>
  <c r="C387" i="7" s="1"/>
  <c r="B172" i="7"/>
  <c r="B160" i="7"/>
  <c r="B121" i="7"/>
  <c r="B103" i="7"/>
  <c r="B91" i="7"/>
  <c r="B84" i="7"/>
  <c r="B54" i="7"/>
  <c r="B41" i="7"/>
  <c r="B407" i="7"/>
  <c r="C407" i="7" s="1"/>
  <c r="B33" i="7"/>
  <c r="B18" i="7"/>
  <c r="B225" i="7"/>
  <c r="B412" i="7"/>
  <c r="A412" i="7" s="1"/>
  <c r="B64" i="7"/>
  <c r="B72" i="7"/>
  <c r="B418" i="7"/>
  <c r="B275" i="7"/>
  <c r="B410" i="7"/>
  <c r="A410" i="7" s="1"/>
  <c r="B77" i="7"/>
  <c r="B406" i="7"/>
  <c r="C406" i="7" s="1"/>
  <c r="B145" i="7"/>
  <c r="B436" i="7"/>
  <c r="B116" i="7"/>
  <c r="B402" i="7"/>
  <c r="C402" i="7" s="1"/>
  <c r="B375" i="7"/>
  <c r="C375" i="7" s="1"/>
  <c r="B363" i="7"/>
  <c r="C363" i="7" s="1"/>
  <c r="B165" i="7"/>
  <c r="B327" i="7"/>
  <c r="C327" i="7" s="1"/>
  <c r="B102" i="7"/>
  <c r="B316" i="7"/>
  <c r="B385" i="7"/>
  <c r="C385" i="7" s="1"/>
  <c r="B304" i="7"/>
  <c r="B144" i="7"/>
  <c r="B266" i="7"/>
  <c r="B126" i="7"/>
  <c r="B171" i="7"/>
  <c r="B140" i="7"/>
  <c r="B120" i="7"/>
  <c r="B80" i="7"/>
  <c r="B89" i="7"/>
  <c r="B66" i="7"/>
  <c r="B53" i="7"/>
  <c r="B42" i="7"/>
  <c r="B28" i="7"/>
  <c r="B17" i="7"/>
  <c r="B131" i="7"/>
  <c r="B216" i="7"/>
  <c r="B48" i="7"/>
  <c r="B11" i="7"/>
  <c r="B422" i="7"/>
  <c r="B51" i="7"/>
  <c r="B419" i="7"/>
  <c r="B398" i="7"/>
  <c r="C398" i="7" s="1"/>
  <c r="B373" i="7"/>
  <c r="C373" i="7" s="1"/>
  <c r="B44" i="7"/>
  <c r="B362" i="7"/>
  <c r="C362" i="7" s="1"/>
  <c r="B106" i="7"/>
  <c r="B349" i="7"/>
  <c r="C349" i="7" s="1"/>
  <c r="B315" i="7"/>
  <c r="B164" i="7"/>
  <c r="B280" i="7"/>
  <c r="B99" i="7"/>
  <c r="B261" i="7"/>
  <c r="B151" i="7"/>
  <c r="B152" i="7"/>
  <c r="B224" i="7"/>
  <c r="B114" i="7"/>
  <c r="B100" i="7"/>
  <c r="B90" i="7"/>
  <c r="B79" i="7"/>
  <c r="B52" i="7"/>
  <c r="B27" i="7"/>
  <c r="B70" i="7"/>
  <c r="B14" i="7"/>
  <c r="B16" i="7"/>
  <c r="B292" i="7"/>
  <c r="C344" i="7"/>
  <c r="C393" i="7"/>
  <c r="C325" i="7"/>
  <c r="C403" i="7"/>
  <c r="C391" i="7"/>
  <c r="C334" i="7"/>
  <c r="A439" i="7"/>
  <c r="C439" i="7"/>
  <c r="C368" i="7"/>
  <c r="C331" i="7"/>
  <c r="A438" i="7"/>
  <c r="C438" i="7"/>
  <c r="C367" i="7"/>
  <c r="C329" i="7"/>
  <c r="C337" i="7"/>
  <c r="A451" i="7"/>
  <c r="C399" i="7"/>
  <c r="C376" i="7"/>
  <c r="C380" i="7"/>
  <c r="C374" i="7"/>
  <c r="C341" i="7"/>
  <c r="C382" i="7"/>
  <c r="C326" i="7"/>
  <c r="C378" i="7"/>
  <c r="C384" i="7"/>
  <c r="C383" i="7"/>
  <c r="C437" i="7"/>
  <c r="C343" i="7"/>
  <c r="C345" i="7"/>
  <c r="C328" i="7"/>
  <c r="C321" i="7"/>
  <c r="C435" i="7"/>
  <c r="C404" i="7"/>
  <c r="C401" i="7"/>
  <c r="C426" i="7"/>
  <c r="C348" i="7"/>
  <c r="C429" i="7"/>
  <c r="C390" i="7"/>
  <c r="C425" i="7"/>
  <c r="C427" i="7"/>
  <c r="C400" i="7"/>
  <c r="C377" i="7"/>
  <c r="A445" i="7"/>
  <c r="C445" i="7"/>
  <c r="C347" i="7"/>
  <c r="C336" i="7"/>
  <c r="C379" i="7"/>
  <c r="A444" i="7"/>
  <c r="C444" i="7"/>
  <c r="C392" i="7"/>
  <c r="C333" i="7"/>
  <c r="C324" i="7"/>
  <c r="M2" i="3"/>
  <c r="C432" i="7" l="1"/>
  <c r="A450" i="7"/>
  <c r="C448" i="7"/>
  <c r="C453" i="7"/>
  <c r="C421" i="7"/>
  <c r="A452" i="7"/>
  <c r="A441" i="7"/>
  <c r="C442" i="7"/>
  <c r="C411" i="7"/>
  <c r="C412" i="7"/>
  <c r="A443" i="7"/>
  <c r="C454" i="7"/>
  <c r="C447" i="7"/>
  <c r="C440" i="7"/>
  <c r="C415" i="7"/>
  <c r="C433" i="7"/>
  <c r="C410" i="7"/>
  <c r="C446" i="7"/>
  <c r="C449" i="7"/>
  <c r="A422" i="7"/>
  <c r="C422" i="7"/>
  <c r="A423" i="7"/>
  <c r="C423" i="7"/>
  <c r="A416" i="7"/>
  <c r="C416" i="7"/>
  <c r="A417" i="7"/>
  <c r="C417" i="7"/>
  <c r="C428" i="7"/>
  <c r="A428" i="7"/>
  <c r="A431" i="7"/>
  <c r="C431" i="7"/>
  <c r="A419" i="7"/>
  <c r="C419" i="7"/>
  <c r="C436" i="7"/>
  <c r="A436" i="7"/>
  <c r="A418" i="7"/>
  <c r="C418" i="7"/>
  <c r="A414" i="7"/>
  <c r="C414" i="7"/>
  <c r="A413" i="7"/>
  <c r="C413" i="7"/>
  <c r="A434" i="7"/>
  <c r="C434" i="7"/>
  <c r="A424" i="7"/>
  <c r="C424" i="7"/>
  <c r="A420" i="7"/>
  <c r="C420" i="7"/>
  <c r="A430" i="7"/>
  <c r="C430" i="7"/>
  <c r="C309" i="7" l="1"/>
  <c r="C312" i="7" l="1"/>
  <c r="C293" i="7" l="1"/>
  <c r="C318" i="7"/>
  <c r="C7" i="7" l="1"/>
  <c r="C303" i="7" l="1"/>
  <c r="C300" i="7"/>
  <c r="C294" i="7"/>
  <c r="J3" i="1"/>
  <c r="C201" i="7" l="1"/>
  <c r="C236" i="7"/>
  <c r="C290" i="7" l="1"/>
  <c r="C200" i="7" l="1"/>
  <c r="C41" i="7"/>
  <c r="C53" i="7"/>
  <c r="A290" i="7"/>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C306" i="7" l="1"/>
  <c r="C288" i="7"/>
  <c r="C205" i="7"/>
  <c r="C128" i="7" l="1"/>
  <c r="A306" i="7"/>
  <c r="A288" i="7"/>
  <c r="C37" i="7"/>
  <c r="C222" i="7"/>
  <c r="C104" i="7" l="1"/>
  <c r="C270" i="7"/>
  <c r="C127" i="7" l="1"/>
  <c r="C304" i="7"/>
  <c r="A304" i="7" l="1"/>
  <c r="C299" i="7"/>
  <c r="C287" i="7"/>
  <c r="C310" i="7"/>
  <c r="C8" i="7"/>
  <c r="C14" i="7"/>
  <c r="C15" i="7"/>
  <c r="C36" i="7"/>
  <c r="C40" i="7"/>
  <c r="C42" i="7"/>
  <c r="C45" i="7"/>
  <c r="C50" i="7"/>
  <c r="C292" i="7"/>
  <c r="C62" i="7"/>
  <c r="C69" i="7"/>
  <c r="C73" i="7"/>
  <c r="C137" i="7"/>
  <c r="C126" i="7"/>
  <c r="C138" i="7"/>
  <c r="C193" i="7"/>
  <c r="C194" i="7"/>
  <c r="C197" i="7"/>
  <c r="C206" i="7"/>
  <c r="C204" i="7"/>
  <c r="C213" i="7"/>
  <c r="C219" i="7"/>
  <c r="C225" i="7"/>
  <c r="C233" i="7"/>
  <c r="C237" i="7"/>
  <c r="C239" i="7"/>
  <c r="C241" i="7"/>
  <c r="C258" i="7"/>
  <c r="C265" i="7"/>
  <c r="C269" i="7"/>
  <c r="C277" i="7"/>
  <c r="C282" i="7"/>
  <c r="C289" i="7"/>
  <c r="C291" i="7"/>
  <c r="C295" i="7"/>
  <c r="C296" i="7"/>
  <c r="C297" i="7"/>
  <c r="C298" i="7"/>
  <c r="C301" i="7"/>
  <c r="C302" i="7"/>
  <c r="C308" i="7"/>
  <c r="C311" i="7"/>
  <c r="C313" i="7"/>
  <c r="C317" i="7"/>
  <c r="C316" i="7"/>
  <c r="C250" i="7" l="1"/>
  <c r="C231" i="7"/>
  <c r="C224" i="7"/>
  <c r="C228" i="7"/>
  <c r="C230" i="7"/>
  <c r="C217" i="7"/>
  <c r="C235" i="7"/>
  <c r="C223" i="7"/>
  <c r="C221" i="7"/>
  <c r="C232" i="7"/>
  <c r="C215" i="7"/>
  <c r="C255" i="7"/>
  <c r="C218" i="7"/>
  <c r="C227" i="7"/>
  <c r="C253" i="7"/>
  <c r="C216" i="7"/>
  <c r="C31" i="7"/>
  <c r="C25" i="7"/>
  <c r="C80" i="7"/>
  <c r="C82" i="7"/>
  <c r="C274" i="7"/>
  <c r="C92" i="7"/>
  <c r="C93" i="7"/>
  <c r="C77" i="7"/>
  <c r="C102" i="7"/>
  <c r="C86" i="7"/>
  <c r="C20" i="7"/>
  <c r="C112" i="7"/>
  <c r="C182" i="7"/>
  <c r="C210" i="7"/>
  <c r="C198" i="7"/>
  <c r="C199" i="7"/>
  <c r="C207" i="7"/>
  <c r="C191" i="7"/>
  <c r="C208" i="7"/>
  <c r="C141" i="7"/>
  <c r="C117" i="7"/>
  <c r="C124" i="7"/>
  <c r="C125" i="7"/>
  <c r="C158" i="7"/>
  <c r="C136" i="7"/>
  <c r="C16" i="7"/>
  <c r="C33" i="7"/>
  <c r="C11" i="7"/>
  <c r="C18" i="7"/>
  <c r="C268" i="7"/>
  <c r="C276" i="7"/>
  <c r="C264" i="7"/>
  <c r="C132" i="7"/>
  <c r="C172" i="7"/>
  <c r="C135" i="7"/>
  <c r="C131" i="7"/>
  <c r="C9" i="7"/>
  <c r="C192" i="7"/>
  <c r="C39" i="7"/>
  <c r="C12" i="7"/>
  <c r="C29" i="7"/>
  <c r="C23" i="7"/>
  <c r="C24" i="7"/>
  <c r="C263" i="7"/>
  <c r="C267" i="7"/>
  <c r="C130" i="7"/>
  <c r="C34" i="7"/>
  <c r="C35" i="7"/>
  <c r="C21" i="7"/>
  <c r="C22" i="7"/>
  <c r="C10" i="7"/>
  <c r="C273" i="7"/>
  <c r="C260" i="7"/>
  <c r="C259" i="7"/>
  <c r="C134" i="7"/>
  <c r="C44" i="7"/>
  <c r="C13" i="7"/>
  <c r="C261" i="7"/>
  <c r="C272" i="7"/>
  <c r="C271" i="7"/>
  <c r="C26" i="7"/>
  <c r="C27" i="7"/>
  <c r="C279" i="7"/>
  <c r="C278" i="7"/>
  <c r="C285" i="7"/>
  <c r="C185" i="7"/>
  <c r="C96" i="7"/>
  <c r="C121" i="7"/>
  <c r="C56" i="7"/>
  <c r="A299" i="7"/>
  <c r="A308" i="7"/>
  <c r="A295" i="7"/>
  <c r="C187" i="7"/>
  <c r="C159" i="7"/>
  <c r="C149" i="7"/>
  <c r="C116" i="7"/>
  <c r="C97" i="7"/>
  <c r="C71" i="7"/>
  <c r="A287" i="7"/>
  <c r="C251" i="7"/>
  <c r="A296" i="7"/>
  <c r="A291" i="7"/>
  <c r="A289" i="7"/>
  <c r="C186" i="7"/>
  <c r="C122" i="7"/>
  <c r="C110" i="7"/>
  <c r="C68" i="7"/>
  <c r="C61" i="7"/>
  <c r="A292" i="7"/>
  <c r="A311" i="7"/>
  <c r="A316" i="7"/>
  <c r="A301" i="7"/>
  <c r="A282" i="7"/>
  <c r="C248" i="7"/>
  <c r="C91" i="7"/>
  <c r="C57" i="7"/>
  <c r="C108" i="7"/>
  <c r="C90" i="7"/>
  <c r="A310" i="7"/>
  <c r="A302" i="7"/>
  <c r="A317" i="7"/>
  <c r="A298" i="7"/>
  <c r="A313" i="7"/>
  <c r="A297" i="7"/>
  <c r="C256" i="7"/>
  <c r="C244" i="7"/>
  <c r="C164" i="7"/>
  <c r="C142" i="7"/>
  <c r="C99" i="7"/>
  <c r="C106" i="7"/>
  <c r="C105" i="7"/>
  <c r="C79" i="7"/>
  <c r="C78" i="7"/>
  <c r="C245" i="7"/>
  <c r="C243" i="7"/>
  <c r="C152" i="7"/>
  <c r="C153" i="7"/>
  <c r="C249" i="7"/>
  <c r="C247" i="7"/>
  <c r="C184" i="7"/>
  <c r="C165" i="7"/>
  <c r="C160" i="7"/>
  <c r="C146" i="7"/>
  <c r="C147" i="7"/>
  <c r="C115" i="7"/>
  <c r="C100" i="7"/>
  <c r="C66" i="7"/>
  <c r="C65" i="7"/>
  <c r="C81" i="7"/>
  <c r="C168" i="7"/>
  <c r="C169" i="7"/>
  <c r="C156" i="7"/>
  <c r="C157" i="7"/>
  <c r="C101" i="7"/>
  <c r="C67" i="7"/>
  <c r="C246" i="7"/>
  <c r="C166" i="7"/>
  <c r="C167" i="7"/>
  <c r="C139" i="7"/>
  <c r="C140" i="7"/>
  <c r="C119" i="7"/>
  <c r="C118" i="7"/>
  <c r="C75" i="7"/>
  <c r="C74" i="7"/>
  <c r="C64" i="7"/>
  <c r="C63" i="7"/>
  <c r="C143" i="7"/>
  <c r="C144" i="7"/>
  <c r="C179" i="7"/>
  <c r="C180" i="7"/>
  <c r="C120" i="7"/>
  <c r="C114" i="7"/>
  <c r="C113" i="7"/>
  <c r="C89" i="7"/>
  <c r="C88" i="7"/>
  <c r="C60" i="7"/>
  <c r="C55" i="7"/>
  <c r="C54" i="7"/>
  <c r="C242" i="7"/>
  <c r="C188" i="7"/>
  <c r="C189" i="7"/>
  <c r="C177" i="7"/>
  <c r="C178" i="7"/>
  <c r="C151" i="7"/>
  <c r="C111" i="7"/>
  <c r="C98" i="7"/>
  <c r="C72" i="7"/>
  <c r="C58" i="7"/>
  <c r="C52" i="7"/>
  <c r="C51" i="7"/>
  <c r="C254" i="7"/>
  <c r="C252" i="7"/>
  <c r="C240" i="7"/>
  <c r="C238" i="7"/>
  <c r="C174" i="7"/>
  <c r="C175" i="7"/>
  <c r="C84" i="7"/>
  <c r="C83" i="7"/>
  <c r="C59" i="7"/>
  <c r="C48" i="7"/>
  <c r="C49" i="7"/>
  <c r="C70" i="7"/>
  <c r="C173" i="7"/>
  <c r="C161" i="7"/>
  <c r="C162" i="7"/>
  <c r="C150" i="7"/>
  <c r="C123" i="7"/>
  <c r="C109" i="7"/>
  <c r="C107" i="7"/>
  <c r="C95" i="7"/>
  <c r="C94" i="7"/>
  <c r="C46" i="7"/>
  <c r="C47" i="7"/>
  <c r="C170" i="7"/>
  <c r="C171" i="7"/>
  <c r="C85" i="7"/>
  <c r="C19" i="7"/>
  <c r="A269" i="7"/>
  <c r="C305" i="7"/>
  <c r="C307" i="7"/>
  <c r="C181" i="7"/>
  <c r="A41" i="7"/>
  <c r="A197" i="7"/>
  <c r="A138" i="7"/>
  <c r="A237" i="7"/>
  <c r="A14" i="7"/>
  <c r="A225" i="7"/>
  <c r="A137" i="7"/>
  <c r="A270" i="7"/>
  <c r="A250" i="7"/>
  <c r="A236" i="7"/>
  <c r="A223" i="7"/>
  <c r="A222" i="7"/>
  <c r="A213" i="7"/>
  <c r="A200" i="7"/>
  <c r="A194" i="7"/>
  <c r="A193" i="7"/>
  <c r="A126" i="7"/>
  <c r="A127" i="7"/>
  <c r="A104" i="7"/>
  <c r="A62" i="7"/>
  <c r="A45" i="7"/>
  <c r="A42" i="7"/>
  <c r="A36" i="7"/>
  <c r="A7" i="7"/>
  <c r="A8" i="7"/>
  <c r="B6" i="7"/>
  <c r="C6" i="7" s="1"/>
  <c r="A258" i="7"/>
  <c r="A255" i="7"/>
  <c r="A204" i="7"/>
  <c r="A277" i="7"/>
  <c r="A241" i="7"/>
  <c r="A239" i="7"/>
  <c r="A233" i="7"/>
  <c r="A219" i="7"/>
  <c r="A205" i="7"/>
  <c r="A201" i="7"/>
  <c r="A128" i="7"/>
  <c r="A69" i="7"/>
  <c r="A53" i="7"/>
  <c r="A50" i="7"/>
  <c r="A37" i="7"/>
  <c r="A40" i="7"/>
  <c r="A15" i="7"/>
  <c r="A206" i="7"/>
  <c r="A73" i="7"/>
  <c r="A265" i="7"/>
  <c r="A224" i="7" l="1"/>
  <c r="A257" i="7"/>
  <c r="C257" i="7"/>
  <c r="A234" i="7"/>
  <c r="C234" i="7"/>
  <c r="A275" i="7"/>
  <c r="C275" i="7"/>
  <c r="A280" i="7"/>
  <c r="C280" i="7"/>
  <c r="A38" i="7"/>
  <c r="C38" i="7"/>
  <c r="A163" i="7"/>
  <c r="C163" i="7"/>
  <c r="A145" i="7"/>
  <c r="C145" i="7"/>
  <c r="A76" i="7"/>
  <c r="C76" i="7"/>
  <c r="A214" i="7"/>
  <c r="C214" i="7"/>
  <c r="A155" i="7"/>
  <c r="C155" i="7"/>
  <c r="A211" i="7"/>
  <c r="C211" i="7"/>
  <c r="A28" i="7"/>
  <c r="C28" i="7"/>
  <c r="A133" i="7"/>
  <c r="C133" i="7"/>
  <c r="A43" i="7"/>
  <c r="C43" i="7"/>
  <c r="A283" i="7"/>
  <c r="C283" i="7"/>
  <c r="A203" i="7"/>
  <c r="C203" i="7"/>
  <c r="A209" i="7"/>
  <c r="C209" i="7"/>
  <c r="A284" i="7"/>
  <c r="C284" i="7"/>
  <c r="A202" i="7"/>
  <c r="C202" i="7"/>
  <c r="A190" i="7"/>
  <c r="C190" i="7"/>
  <c r="A87" i="7"/>
  <c r="C87" i="7"/>
  <c r="A17" i="7"/>
  <c r="C17" i="7"/>
  <c r="A226" i="7"/>
  <c r="C226" i="7"/>
  <c r="A229" i="7"/>
  <c r="C229" i="7"/>
  <c r="A129" i="7"/>
  <c r="C129" i="7"/>
  <c r="A30" i="7"/>
  <c r="C30" i="7"/>
  <c r="A314" i="7"/>
  <c r="C314" i="7"/>
  <c r="A183" i="7"/>
  <c r="C183" i="7"/>
  <c r="A196" i="7"/>
  <c r="C196" i="7"/>
  <c r="A176" i="7"/>
  <c r="C176" i="7"/>
  <c r="A220" i="7"/>
  <c r="C220" i="7"/>
  <c r="A315" i="7"/>
  <c r="C315" i="7"/>
  <c r="A281" i="7"/>
  <c r="C281" i="7"/>
  <c r="A195" i="7"/>
  <c r="C195" i="7"/>
  <c r="A154" i="7"/>
  <c r="C154" i="7"/>
  <c r="A286" i="7"/>
  <c r="C286" i="7"/>
  <c r="A103" i="7"/>
  <c r="C103" i="7"/>
  <c r="A148" i="7"/>
  <c r="C148" i="7"/>
  <c r="A262" i="7"/>
  <c r="C262" i="7"/>
  <c r="A266" i="7"/>
  <c r="C266" i="7"/>
  <c r="A32" i="7"/>
  <c r="C32" i="7"/>
  <c r="A212" i="7"/>
  <c r="C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7708" i="1" l="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L3546" i="1"/>
  <c r="K3546" i="1" s="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L3670" i="1"/>
  <c r="K3670" i="1" s="1"/>
  <c r="L3672" i="1"/>
  <c r="K3672" i="1" s="1"/>
  <c r="L3673" i="1"/>
  <c r="K3673" i="1" s="1"/>
  <c r="L3676" i="1"/>
  <c r="K3676" i="1" s="1"/>
  <c r="L3678" i="1"/>
  <c r="K3678" i="1" s="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L3725" i="1"/>
  <c r="K3725" i="1" s="1"/>
  <c r="L3727" i="1"/>
  <c r="K3727" i="1" s="1"/>
  <c r="L3729" i="1"/>
  <c r="K3729" i="1" s="1"/>
  <c r="L3731" i="1"/>
  <c r="K3731" i="1" s="1"/>
  <c r="L3733" i="1"/>
  <c r="K3733" i="1" s="1"/>
  <c r="L3735" i="1"/>
  <c r="K3735" i="1" s="1"/>
  <c r="L3736" i="1"/>
  <c r="K3736" i="1" s="1"/>
  <c r="L3738" i="1"/>
  <c r="K3738" i="1" s="1"/>
  <c r="L3740" i="1"/>
  <c r="K3740" i="1" s="1"/>
  <c r="L3742" i="1"/>
  <c r="K3742" i="1" s="1"/>
  <c r="L3743" i="1"/>
  <c r="K3743" i="1" s="1"/>
  <c r="L3745" i="1"/>
  <c r="K3745" i="1" s="1"/>
  <c r="L3747" i="1"/>
  <c r="K3747" i="1" s="1"/>
  <c r="L3749" i="1"/>
  <c r="K3749" i="1" s="1"/>
  <c r="L3751" i="1"/>
  <c r="K3751" i="1" s="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L3788" i="1"/>
  <c r="K3788" i="1" s="1"/>
  <c r="L3789" i="1"/>
  <c r="K3789" i="1" s="1"/>
  <c r="L3791" i="1"/>
  <c r="K3791" i="1" s="1"/>
  <c r="L3793" i="1"/>
  <c r="K3793" i="1" s="1"/>
  <c r="L3794" i="1"/>
  <c r="K3794" i="1" s="1"/>
  <c r="L3796" i="1"/>
  <c r="K3796" i="1" s="1"/>
  <c r="L3798" i="1"/>
  <c r="K3798" i="1" s="1"/>
  <c r="L3799" i="1"/>
  <c r="K3799" i="1" s="1"/>
  <c r="L3800" i="1"/>
  <c r="K3800" i="1" s="1"/>
  <c r="L3801" i="1"/>
  <c r="K3801" i="1" s="1"/>
  <c r="L3802" i="1"/>
  <c r="K3802" i="1" s="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L3905" i="1"/>
  <c r="K3905" i="1" s="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L3989" i="1"/>
  <c r="K3989" i="1" s="1"/>
  <c r="L3991" i="1"/>
  <c r="K3991" i="1" s="1"/>
  <c r="L3993" i="1"/>
  <c r="K3993" i="1" s="1"/>
  <c r="L3995" i="1"/>
  <c r="K3995" i="1" s="1"/>
  <c r="L3997" i="1"/>
  <c r="K3997" i="1" s="1"/>
  <c r="L3999" i="1"/>
  <c r="K3999" i="1" s="1"/>
  <c r="L4002" i="1"/>
  <c r="K4002" i="1" s="1"/>
  <c r="L4004" i="1"/>
  <c r="K4004" i="1" s="1"/>
  <c r="L4006" i="1"/>
  <c r="K4006" i="1" s="1"/>
  <c r="L4008" i="1"/>
  <c r="K4008" i="1" s="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L3715" i="1"/>
  <c r="K3715" i="1" s="1"/>
  <c r="L3717" i="1"/>
  <c r="K3717" i="1" s="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L3759" i="1"/>
  <c r="K3759" i="1" s="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L3816" i="1"/>
  <c r="K3816" i="1" s="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L3856" i="1"/>
  <c r="K3856" i="1" s="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L3936" i="1"/>
  <c r="K3936" i="1" s="1"/>
  <c r="L3938" i="1"/>
  <c r="K3938" i="1" s="1"/>
  <c r="L3941" i="1"/>
  <c r="K3941" i="1" s="1"/>
  <c r="L3943" i="1"/>
  <c r="K3943" i="1" s="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L4131" i="1"/>
  <c r="K4131" i="1" s="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L4160" i="1"/>
  <c r="K4160" i="1" s="1"/>
  <c r="L4162" i="1"/>
  <c r="K4162" i="1" s="1"/>
  <c r="L4164" i="1"/>
  <c r="K4164" i="1" s="1"/>
  <c r="L4166" i="1"/>
  <c r="K4166" i="1" s="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L4223" i="1"/>
  <c r="K4223" i="1" s="1"/>
  <c r="L4224" i="1"/>
  <c r="K4224" i="1" s="1"/>
  <c r="L4225" i="1"/>
  <c r="K4225" i="1" s="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L4251" i="1"/>
  <c r="K4251" i="1" s="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L4281" i="1"/>
  <c r="K4281" i="1" s="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L4432" i="1"/>
  <c r="K4432" i="1" s="1"/>
  <c r="L4433" i="1"/>
  <c r="K4433" i="1" s="1"/>
  <c r="L4435" i="1"/>
  <c r="K4435" i="1" s="1"/>
  <c r="L4437" i="1"/>
  <c r="K4437" i="1" s="1"/>
  <c r="L4439" i="1"/>
  <c r="K4439" i="1" s="1"/>
  <c r="L4441" i="1"/>
  <c r="K4441" i="1" s="1"/>
  <c r="L4443" i="1"/>
  <c r="K4443" i="1" s="1"/>
  <c r="L4445" i="1"/>
  <c r="K4445" i="1" s="1"/>
  <c r="L4447" i="1"/>
  <c r="K4447" i="1" s="1"/>
  <c r="L4450" i="1"/>
  <c r="K4450" i="1" s="1"/>
  <c r="L4452" i="1"/>
  <c r="K4452" i="1" s="1"/>
  <c r="L4454" i="1"/>
  <c r="K4454" i="1" s="1"/>
  <c r="L4456" i="1"/>
  <c r="K4456" i="1" s="1"/>
  <c r="L4458" i="1"/>
  <c r="K4458" i="1" s="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K4572" i="1" s="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L4194" i="1"/>
  <c r="K4194" i="1" s="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L4582" i="1"/>
  <c r="K4582" i="1" s="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L4675" i="1"/>
  <c r="K4675" i="1" s="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L5060" i="1"/>
  <c r="K5060" i="1" s="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L5099" i="1"/>
  <c r="K5099" i="1" s="1"/>
  <c r="L5101" i="1"/>
  <c r="K5101" i="1" s="1"/>
  <c r="L5105" i="1"/>
  <c r="K5105" i="1" s="1"/>
  <c r="L5107" i="1"/>
  <c r="K5107" i="1" s="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L5581" i="1"/>
  <c r="K5581" i="1" s="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L5605" i="1"/>
  <c r="K5605" i="1" s="1"/>
  <c r="L5606" i="1"/>
  <c r="K5606" i="1" s="1"/>
  <c r="L5608" i="1"/>
  <c r="K5608" i="1" s="1"/>
  <c r="L5610" i="1"/>
  <c r="K5610" i="1" s="1"/>
  <c r="L5611" i="1"/>
  <c r="K5611" i="1" s="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L5891" i="1"/>
  <c r="K5891" i="1" s="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L5921" i="1"/>
  <c r="K5921" i="1" s="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L5992" i="1"/>
  <c r="K5992" i="1" s="1"/>
  <c r="L5994" i="1"/>
  <c r="K5994" i="1" s="1"/>
  <c r="L5996" i="1"/>
  <c r="K5996" i="1" s="1"/>
  <c r="L5998" i="1"/>
  <c r="K5998" i="1" s="1"/>
  <c r="L6000" i="1"/>
  <c r="K6000" i="1" s="1"/>
  <c r="L6002" i="1"/>
  <c r="K6002" i="1" s="1"/>
  <c r="L6004" i="1"/>
  <c r="K6004" i="1" s="1"/>
  <c r="L6006" i="1"/>
  <c r="K6006" i="1" s="1"/>
  <c r="L6008" i="1"/>
  <c r="K6008" i="1" s="1"/>
  <c r="L6010" i="1"/>
  <c r="K6010" i="1" s="1"/>
  <c r="L6012" i="1"/>
  <c r="K6012" i="1" s="1"/>
  <c r="L6014" i="1"/>
  <c r="K6014" i="1" s="1"/>
  <c r="L6016" i="1"/>
  <c r="K6016" i="1" s="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L6068" i="1"/>
  <c r="K6068" i="1" s="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L6110" i="1"/>
  <c r="K6110" i="1" s="1"/>
  <c r="L6112" i="1"/>
  <c r="K6112" i="1" s="1"/>
  <c r="L6114" i="1"/>
  <c r="K6114" i="1" s="1"/>
  <c r="L6116" i="1"/>
  <c r="K6116" i="1" s="1"/>
  <c r="L6118" i="1"/>
  <c r="K6118" i="1" s="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L6216" i="1"/>
  <c r="K6216" i="1" s="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L6265" i="1"/>
  <c r="K6265" i="1" s="1"/>
  <c r="L6267" i="1"/>
  <c r="K6267" i="1" s="1"/>
  <c r="L6269" i="1"/>
  <c r="K6269" i="1" s="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L6341" i="1"/>
  <c r="K6341" i="1" s="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L4434" i="1"/>
  <c r="K4434" i="1" s="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L4576" i="1"/>
  <c r="K4576" i="1" s="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L4787" i="1"/>
  <c r="K4787" i="1" s="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L4875" i="1"/>
  <c r="K4875" i="1" s="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L4961" i="1"/>
  <c r="K4961" i="1" s="1"/>
  <c r="L4964" i="1"/>
  <c r="K4964" i="1" s="1"/>
  <c r="L4966" i="1"/>
  <c r="K4966" i="1" s="1"/>
  <c r="L4968" i="1"/>
  <c r="K4968" i="1" s="1"/>
  <c r="L4970" i="1"/>
  <c r="K4970" i="1" s="1"/>
  <c r="L4972" i="1"/>
  <c r="K4972" i="1" s="1"/>
  <c r="L4974" i="1"/>
  <c r="K4974" i="1" s="1"/>
  <c r="L4977" i="1"/>
  <c r="K4977" i="1" s="1"/>
  <c r="L4980" i="1"/>
  <c r="K4980" i="1" s="1"/>
  <c r="L4982" i="1"/>
  <c r="K4982" i="1" s="1"/>
  <c r="L4984" i="1"/>
  <c r="K4984" i="1" s="1"/>
  <c r="L4987" i="1"/>
  <c r="K4987" i="1" s="1"/>
  <c r="L4989" i="1"/>
  <c r="K4989" i="1" s="1"/>
  <c r="L4991" i="1"/>
  <c r="K4991" i="1" s="1"/>
  <c r="L4995" i="1"/>
  <c r="K4995" i="1" s="1"/>
  <c r="L4997" i="1"/>
  <c r="K4997" i="1" s="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L5270" i="1"/>
  <c r="K5270" i="1" s="1"/>
  <c r="L5273" i="1"/>
  <c r="K5273" i="1" s="1"/>
  <c r="L5275" i="1"/>
  <c r="K5275" i="1" s="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L5338" i="1"/>
  <c r="K5338" i="1" s="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L5382" i="1"/>
  <c r="K5382" i="1" s="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L5584" i="1"/>
  <c r="K5584" i="1" s="1"/>
  <c r="L5586" i="1"/>
  <c r="K5586" i="1" s="1"/>
  <c r="L5588" i="1"/>
  <c r="K5588" i="1" s="1"/>
  <c r="L5590" i="1"/>
  <c r="K5590" i="1" s="1"/>
  <c r="L5592" i="1"/>
  <c r="K5592" i="1" s="1"/>
  <c r="L5594" i="1"/>
  <c r="K5594" i="1" s="1"/>
  <c r="L5596" i="1"/>
  <c r="K5596" i="1" s="1"/>
  <c r="L5598" i="1"/>
  <c r="K5598" i="1" s="1"/>
  <c r="L5601" i="1"/>
  <c r="K5601" i="1" s="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L5991" i="1"/>
  <c r="K5991" i="1" s="1"/>
  <c r="L5993" i="1"/>
  <c r="K5993" i="1" s="1"/>
  <c r="L5995" i="1"/>
  <c r="K5995" i="1" s="1"/>
  <c r="L5997" i="1"/>
  <c r="K5997" i="1" s="1"/>
  <c r="L5999" i="1"/>
  <c r="K5999" i="1" s="1"/>
  <c r="L6001" i="1"/>
  <c r="K6001" i="1" s="1"/>
  <c r="L6003" i="1"/>
  <c r="K6003" i="1" s="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L6059" i="1"/>
  <c r="K6059" i="1" s="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L6085" i="1"/>
  <c r="K6085" i="1" s="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L6151" i="1"/>
  <c r="K6151" i="1" s="1"/>
  <c r="L6153" i="1"/>
  <c r="K6153" i="1" s="1"/>
  <c r="L6155" i="1"/>
  <c r="K6155" i="1" s="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L6181" i="1"/>
  <c r="K6181" i="1" s="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L6260" i="1"/>
  <c r="K6260" i="1" s="1"/>
  <c r="L6262" i="1"/>
  <c r="K6262" i="1" s="1"/>
  <c r="L6264" i="1"/>
  <c r="K6264" i="1" s="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L6288" i="1"/>
  <c r="K6288" i="1" s="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L6316" i="1"/>
  <c r="K6316" i="1" s="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L6607" i="1"/>
  <c r="K6607" i="1" s="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L6798" i="1"/>
  <c r="K6798" i="1" s="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L6849" i="1"/>
  <c r="K6849" i="1" s="1"/>
  <c r="L6851" i="1"/>
  <c r="K6851" i="1" s="1"/>
  <c r="L6854" i="1"/>
  <c r="K6854" i="1" s="1"/>
  <c r="L6857" i="1"/>
  <c r="K6857" i="1" s="1"/>
  <c r="L6859" i="1"/>
  <c r="K6859" i="1" s="1"/>
  <c r="L6861" i="1"/>
  <c r="K6861" i="1" s="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L6898" i="1"/>
  <c r="K6898" i="1" s="1"/>
  <c r="L6900" i="1"/>
  <c r="K6900" i="1" s="1"/>
  <c r="L6902" i="1"/>
  <c r="K6902" i="1" s="1"/>
  <c r="L6905" i="1"/>
  <c r="K6905" i="1" s="1"/>
  <c r="L6910" i="1"/>
  <c r="K6910" i="1" s="1"/>
  <c r="L6912" i="1"/>
  <c r="K6912" i="1" s="1"/>
  <c r="L6914" i="1"/>
  <c r="K6914" i="1" s="1"/>
  <c r="L6916" i="1"/>
  <c r="K6916" i="1" s="1"/>
  <c r="L6918" i="1"/>
  <c r="K6918" i="1" s="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L6850" i="1"/>
  <c r="K6850" i="1" s="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L6907" i="1"/>
  <c r="K6907" i="1" s="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L6944" i="1"/>
  <c r="K6944" i="1" s="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AM21" i="3" l="1"/>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H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alcChain>
</file>

<file path=xl/sharedStrings.xml><?xml version="1.0" encoding="utf-8"?>
<sst xmlns="http://schemas.openxmlformats.org/spreadsheetml/2006/main" count="22099" uniqueCount="2522">
  <si>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</si>
  <si>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</si>
  <si>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</si>
  <si>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</si>
  <si>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</si>
  <si>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</si>
  <si>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</si>
  <si>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</si>
  <si>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</si>
  <si>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</si>
  <si>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</si>
  <si>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</si>
  <si>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</si>
  <si>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</si>
  <si>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</si>
  <si>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</si>
  <si>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</si>
  <si>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</si>
  <si>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</si>
  <si>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</si>
  <si>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</si>
  <si>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</si>
  <si>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</si>
  <si>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</si>
  <si>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</si>
  <si>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</si>
  <si>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</si>
  <si>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</si>
  <si>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</si>
  <si>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</si>
  <si>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</si>
  <si>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</si>
  <si>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</si>
  <si>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</si>
  <si>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</si>
  <si>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</si>
  <si>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</si>
  <si>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</si>
  <si>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</si>
  <si>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</si>
  <si>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</si>
  <si>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</si>
  <si>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</si>
  <si>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</si>
  <si>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</si>
  <si>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</si>
  <si>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</si>
  <si>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</si>
  <si>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</si>
  <si>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</si>
  <si>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</si>
  <si>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</si>
  <si>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</si>
  <si>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</si>
  <si>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</si>
  <si>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</si>
  <si>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</si>
  <si>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</si>
  <si>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</si>
  <si>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</si>
  <si>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</si>
  <si>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</si>
  <si>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</si>
  <si>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</si>
  <si>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</si>
  <si>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</si>
  <si>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</si>
  <si>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</si>
  <si>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</si>
  <si>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</si>
  <si>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</si>
  <si>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</si>
  <si>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</si>
  <si>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</si>
  <si>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</si>
  <si>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</si>
  <si>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</si>
  <si>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</si>
  <si>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</si>
  <si>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</si>
  <si>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</si>
  <si>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</si>
  <si>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</si>
  <si>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</si>
  <si>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</si>
  <si>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</si>
  <si>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</si>
  <si>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</si>
  <si>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</si>
  <si>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</si>
  <si>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</si>
  <si>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</si>
  <si>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</si>
  <si>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</si>
  <si>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</si>
  <si>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</si>
  <si>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</si>
  <si>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</si>
  <si>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</si>
  <si>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</si>
  <si>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</si>
  <si>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</si>
  <si>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</si>
  <si>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</si>
  <si>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</si>
  <si>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</si>
  <si>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</si>
  <si>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</si>
  <si>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</si>
  <si>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</si>
  <si>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</si>
  <si>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</si>
  <si>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</si>
  <si>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</si>
  <si>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</si>
  <si>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</si>
  <si>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</si>
  <si>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</si>
  <si>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</si>
  <si>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</si>
  <si>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</si>
  <si>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</si>
  <si>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</si>
  <si>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</si>
  <si>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</si>
  <si>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</si>
  <si>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</si>
  <si>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</si>
  <si>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</si>
  <si>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</si>
  <si>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</si>
  <si>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</si>
  <si>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</si>
  <si>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</si>
  <si>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</si>
  <si>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</si>
  <si>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</si>
  <si>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</si>
  <si>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</si>
  <si>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</si>
  <si>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</si>
  <si>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</si>
  <si>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</si>
  <si>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</si>
  <si>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</si>
  <si>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</si>
  <si>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</si>
  <si>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</si>
  <si>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</si>
  <si>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</si>
  <si>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</si>
  <si>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</si>
  <si>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</si>
  <si>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</si>
  <si>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</si>
  <si>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</si>
  <si>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</si>
  <si>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</si>
  <si>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</si>
  <si>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</si>
  <si>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</si>
  <si>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</si>
  <si>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</si>
  <si>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</si>
  <si>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</si>
  <si>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</si>
  <si>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</si>
  <si>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</si>
  <si>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</si>
  <si>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</si>
  <si>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</si>
  <si>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</si>
  <si>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</si>
  <si>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</si>
  <si>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</si>
  <si>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</si>
  <si>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</si>
  <si>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</si>
  <si>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</si>
  <si>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</si>
  <si>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</si>
  <si>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</si>
  <si>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</si>
  <si>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</si>
  <si>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</si>
  <si>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</si>
  <si>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MONTENEGRO MARISSA P.</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</si>
  <si>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</si>
  <si>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</si>
  <si>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</si>
  <si>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</si>
  <si>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</si>
  <si>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</si>
  <si>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</si>
  <si>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</si>
  <si>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</si>
  <si>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</si>
  <si>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</si>
  <si>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</si>
  <si>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</si>
  <si>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</si>
  <si>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</si>
  <si>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</si>
  <si>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</si>
  <si>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</si>
  <si>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</si>
  <si>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</si>
  <si>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</si>
  <si>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</si>
  <si>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</si>
  <si>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</si>
  <si>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</si>
  <si>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</si>
  <si>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</si>
  <si>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</si>
  <si>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</si>
  <si>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</si>
  <si>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</si>
  <si>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</si>
  <si>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</si>
  <si>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</si>
  <si>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</si>
  <si>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</si>
  <si>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</si>
  <si>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</si>
  <si>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</si>
  <si>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</si>
  <si>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</si>
  <si>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</si>
  <si>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</si>
  <si>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</si>
  <si>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</si>
  <si>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</si>
  <si>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</si>
  <si>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</si>
  <si>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</si>
  <si>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</si>
  <si>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</si>
  <si>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</si>
  <si>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</si>
  <si>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</si>
  <si>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</si>
  <si>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</si>
  <si>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</si>
  <si>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</si>
  <si>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</si>
  <si>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</si>
  <si>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</si>
  <si>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</si>
  <si>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</si>
  <si>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</si>
  <si>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</si>
  <si>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</si>
  <si>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</si>
  <si>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</si>
  <si>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</si>
  <si>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</si>
  <si>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</si>
  <si>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</si>
  <si>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</si>
  <si>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</si>
  <si>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</si>
  <si>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</si>
  <si>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</si>
  <si>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</si>
  <si>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</si>
  <si>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</si>
  <si>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</si>
  <si>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</si>
  <si>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</si>
  <si>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</si>
  <si>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</si>
  <si>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</si>
  <si>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</si>
  <si>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</si>
  <si>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</si>
  <si>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</si>
  <si>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</si>
  <si>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</si>
  <si>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</si>
  <si>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</si>
  <si>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</si>
  <si>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</si>
  <si>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</si>
  <si>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</si>
  <si>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</si>
  <si>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</si>
  <si>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</si>
  <si>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</si>
  <si>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</si>
  <si>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</si>
  <si>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</si>
  <si>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</si>
  <si>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</si>
  <si>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</si>
  <si>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</si>
  <si>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</si>
  <si>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</si>
  <si>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</si>
  <si>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</si>
  <si>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</si>
  <si>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</si>
  <si>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</si>
  <si>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</si>
  <si>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</si>
  <si>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</si>
  <si>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</si>
  <si>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</si>
  <si>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</si>
  <si>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</si>
  <si>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</si>
  <si>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</si>
  <si>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</si>
  <si>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</si>
  <si>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</si>
  <si>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</si>
  <si>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</si>
  <si>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</si>
  <si>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</si>
  <si>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</si>
  <si>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</si>
  <si>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</si>
  <si>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</si>
  <si>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</si>
  <si>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</si>
  <si>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</si>
  <si>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</si>
  <si>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</si>
  <si>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</si>
  <si>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</si>
  <si>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</si>
  <si>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</si>
  <si>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</si>
  <si>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</si>
  <si>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</si>
  <si>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</si>
  <si>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</si>
  <si>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</si>
  <si>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</si>
  <si>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</si>
  <si>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</si>
  <si>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</si>
  <si>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</si>
  <si>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</si>
  <si>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</si>
  <si>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</si>
  <si>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</si>
  <si>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</si>
  <si>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</si>
  <si>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</si>
  <si>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</si>
  <si>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</si>
  <si>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</si>
  <si>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</si>
  <si>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</si>
  <si>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</si>
  <si>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</si>
  <si>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</si>
  <si>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</si>
  <si>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</si>
  <si>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</si>
  <si>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</si>
  <si>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</si>
  <si>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</si>
  <si>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</si>
  <si>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</si>
  <si>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</si>
  <si>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</si>
  <si>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</si>
  <si>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</si>
  <si>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</si>
  <si>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</si>
  <si>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</si>
  <si>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</si>
  <si>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</si>
  <si>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</si>
  <si>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</si>
  <si>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</si>
  <si>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</si>
  <si>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</si>
  <si>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</si>
  <si>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</si>
  <si>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</si>
  <si>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</si>
  <si>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</si>
  <si>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</si>
  <si>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</si>
  <si>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</si>
  <si>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</si>
  <si>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</si>
  <si>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</si>
  <si>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</si>
  <si>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</si>
  <si>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</si>
  <si>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</si>
  <si>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</si>
  <si>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</si>
  <si>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</si>
  <si>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</si>
  <si>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</si>
  <si>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</si>
  <si>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</si>
  <si>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</si>
  <si>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</si>
  <si>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</si>
  <si>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</si>
  <si>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</si>
  <si>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</si>
  <si>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</si>
  <si>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</si>
  <si>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</si>
  <si>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</si>
  <si>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</si>
  <si>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</si>
  <si>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</si>
  <si>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</si>
  <si>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</si>
  <si>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</si>
  <si>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</si>
  <si>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</si>
  <si>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</si>
  <si>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</si>
  <si>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</si>
  <si>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</si>
  <si>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</si>
  <si>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</si>
  <si>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</si>
  <si>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</si>
  <si>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</si>
  <si>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</si>
  <si>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</si>
  <si>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</si>
  <si>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</si>
  <si>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</si>
  <si>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</si>
  <si>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</si>
  <si>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</si>
  <si>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</si>
  <si>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</si>
  <si>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</si>
  <si>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</si>
  <si>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</si>
  <si>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</si>
  <si>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</si>
  <si>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</si>
  <si>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</si>
  <si>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</si>
  <si>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</si>
  <si>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</si>
  <si>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</si>
  <si>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</si>
  <si>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</si>
  <si>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</si>
  <si>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</si>
  <si>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</si>
  <si>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</si>
  <si>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</si>
  <si>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</si>
  <si>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</si>
  <si>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</si>
  <si>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</si>
  <si>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</si>
  <si>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</si>
  <si>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</si>
  <si>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</si>
  <si>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</si>
  <si>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</si>
  <si>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</si>
  <si>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</si>
  <si>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</si>
  <si>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</si>
  <si>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</si>
  <si>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</si>
  <si>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</si>
  <si>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</si>
  <si>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</si>
  <si>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</si>
  <si>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</si>
  <si>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</si>
  <si>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</si>
  <si>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</si>
  <si>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</si>
  <si>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</si>
  <si>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</si>
  <si>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</si>
  <si>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</si>
  <si>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</si>
  <si>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</si>
  <si>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</si>
  <si>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</si>
  <si>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</si>
  <si>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</si>
  <si>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</si>
  <si>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</si>
  <si>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</si>
  <si>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</si>
  <si>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</si>
  <si>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</si>
  <si>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</si>
  <si>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</si>
  <si>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</si>
  <si>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</si>
  <si>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</si>
  <si>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</si>
  <si>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</si>
  <si>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</si>
  <si>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</si>
  <si>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</si>
  <si>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</si>
  <si>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</si>
  <si>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</si>
  <si>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</si>
  <si>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</si>
  <si>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</si>
  <si>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</si>
  <si>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</si>
  <si>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</si>
  <si>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</si>
  <si>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</si>
  <si>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</si>
  <si>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</si>
  <si>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</si>
  <si>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</si>
  <si>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</si>
  <si>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</si>
  <si>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</si>
  <si>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</si>
  <si>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</si>
  <si>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</si>
  <si>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</si>
  <si>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</si>
  <si>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</si>
  <si>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</si>
  <si>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</si>
  <si>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</si>
  <si>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</si>
  <si>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</si>
  <si>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</si>
  <si>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</si>
  <si>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</si>
  <si>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</si>
  <si>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</si>
  <si>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</si>
  <si>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</si>
  <si>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</si>
  <si>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</si>
  <si>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</si>
  <si>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</si>
  <si>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</si>
  <si>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</si>
  <si>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</si>
  <si>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</si>
  <si>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</si>
  <si>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</si>
  <si>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</si>
  <si>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</si>
  <si>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</si>
  <si>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</si>
  <si>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</si>
  <si>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</si>
  <si>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</si>
  <si>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</si>
  <si>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</si>
  <si>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</si>
  <si>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</si>
  <si>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</si>
  <si>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</si>
  <si>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</si>
  <si>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</si>
  <si>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</si>
  <si>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</si>
  <si>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</si>
  <si>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</si>
  <si>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</si>
  <si>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</si>
  <si>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</si>
  <si>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</si>
  <si>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</si>
  <si>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</si>
  <si>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</si>
  <si>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</si>
  <si>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</si>
  <si>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</si>
  <si>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</si>
  <si>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</si>
  <si>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</si>
  <si>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</si>
  <si>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</si>
  <si>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</si>
  <si>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</si>
  <si>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</si>
  <si>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</si>
  <si>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</si>
  <si>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</si>
  <si>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</si>
  <si>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</si>
  <si>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</si>
  <si>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</si>
  <si>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</si>
  <si>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</si>
  <si>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</si>
  <si>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</si>
  <si>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</si>
  <si>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</si>
  <si>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</si>
  <si>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</si>
  <si>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</si>
  <si>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</si>
  <si>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</si>
  <si>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</si>
  <si>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</si>
  <si>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</si>
  <si>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</si>
  <si>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</si>
  <si>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</si>
  <si>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</si>
  <si>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</si>
  <si>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</si>
  <si>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</si>
  <si>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</si>
  <si>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MERIC</t>
  </si>
  <si>
    <t>HERNANDO MERIC B.</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</si>
  <si>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</si>
  <si>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</si>
  <si>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</si>
  <si>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</si>
  <si>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</si>
  <si>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</si>
  <si>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</si>
  <si>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</si>
  <si>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</si>
  <si>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</si>
  <si>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</si>
  <si>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</si>
  <si>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</si>
  <si>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</si>
  <si>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</si>
  <si>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</si>
  <si>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</si>
  <si>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</si>
  <si>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</si>
  <si>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</si>
  <si>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</si>
  <si>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</si>
  <si>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</si>
  <si>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</si>
  <si>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</si>
  <si>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</si>
  <si>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</si>
  <si>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</si>
  <si>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</si>
  <si>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</si>
  <si>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</si>
  <si>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</si>
  <si>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</si>
  <si>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</si>
  <si>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</si>
  <si>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</si>
  <si>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</si>
  <si>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</si>
  <si>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</si>
  <si>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</si>
  <si>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</si>
  <si>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</si>
  <si>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</si>
  <si>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</si>
  <si>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</si>
  <si>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</si>
  <si>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</si>
  <si>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</si>
  <si>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</si>
  <si>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</si>
  <si>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</si>
  <si>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</si>
  <si>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</si>
  <si>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</si>
  <si>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</si>
  <si>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</si>
  <si>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</si>
  <si>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</si>
  <si>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</si>
  <si>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</si>
  <si>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</si>
  <si>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</si>
  <si>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</si>
  <si>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</si>
  <si>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</si>
  <si>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</si>
  <si>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</si>
  <si>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</si>
  <si>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</si>
  <si>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</si>
  <si>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</si>
  <si>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</si>
  <si>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</si>
  <si>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</si>
  <si>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</si>
  <si>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</si>
  <si>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</si>
  <si>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</si>
  <si>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</si>
  <si>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</si>
  <si>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</si>
  <si>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</si>
  <si>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</si>
  <si>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</si>
  <si>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</si>
  <si>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</si>
  <si>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</si>
  <si>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</si>
  <si>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</si>
  <si>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</si>
  <si>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</si>
  <si>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</si>
  <si>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</si>
  <si>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</si>
  <si>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</si>
  <si>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</si>
  <si>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</si>
  <si>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</si>
  <si>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</si>
  <si>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</si>
  <si>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</si>
  <si>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</si>
  <si>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</si>
  <si>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</si>
  <si>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</si>
  <si>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</si>
  <si>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</si>
  <si>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</si>
  <si>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</si>
  <si>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</si>
  <si>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</si>
  <si>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</si>
  <si>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</si>
  <si>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</si>
  <si>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</si>
  <si>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</si>
  <si>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</si>
  <si>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</si>
  <si>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</si>
  <si>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</si>
  <si>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</si>
  <si>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</si>
  <si>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</si>
  <si>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</si>
  <si>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</si>
  <si>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</si>
  <si>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</si>
  <si>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</si>
  <si>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</si>
  <si>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</si>
  <si>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</si>
  <si>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</si>
  <si>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</si>
  <si>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</si>
  <si>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</si>
  <si>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</si>
  <si>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</si>
  <si>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</si>
  <si>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</si>
  <si>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</si>
  <si>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</si>
  <si>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</si>
  <si>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</si>
  <si>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</si>
  <si>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</si>
  <si>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</si>
  <si>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</si>
  <si>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</si>
  <si>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</si>
  <si>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</si>
  <si>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</si>
  <si>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</si>
  <si>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</si>
  <si>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</si>
  <si>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</si>
  <si>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</si>
  <si>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</si>
  <si>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</si>
  <si>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</si>
  <si>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</si>
  <si>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</si>
  <si>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</si>
  <si>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</si>
  <si>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</si>
  <si>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</si>
  <si>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</si>
  <si>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</si>
  <si>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</si>
  <si>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</si>
  <si>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</si>
  <si>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</si>
  <si>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</si>
  <si>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</si>
  <si>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</si>
  <si>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</si>
  <si>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</si>
  <si>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</si>
  <si>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</si>
  <si>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</si>
  <si>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</si>
  <si>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</si>
  <si>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</si>
  <si>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</si>
  <si>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</si>
  <si>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</si>
  <si>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</si>
  <si>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</si>
  <si>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</si>
  <si>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</si>
  <si>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</si>
  <si>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</si>
  <si>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</si>
  <si>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</si>
  <si>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</si>
  <si>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</si>
  <si>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</si>
  <si>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</si>
  <si>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</si>
  <si>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</si>
  <si>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</si>
  <si>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</si>
  <si>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</si>
  <si>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</si>
  <si>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</si>
  <si>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</si>
  <si>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</si>
  <si>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</si>
  <si>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</si>
  <si>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</si>
  <si>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</si>
  <si>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</si>
  <si>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</si>
  <si>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</si>
  <si>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</si>
  <si>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</si>
  <si>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</si>
  <si>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</si>
  <si>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</si>
  <si>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</si>
  <si>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</si>
  <si>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</si>
  <si>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</si>
  <si>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</si>
  <si>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</si>
  <si>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</si>
  <si>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</si>
  <si>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</si>
  <si>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</si>
  <si>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</si>
  <si>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</si>
  <si>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</si>
  <si>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</si>
  <si>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</si>
  <si>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</si>
  <si>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</si>
  <si>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</si>
  <si>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</si>
  <si>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</si>
  <si>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</si>
  <si>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</si>
  <si>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</si>
  <si>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</si>
  <si>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</si>
  <si>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</si>
  <si>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</si>
  <si>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</si>
  <si>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</si>
  <si>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</si>
  <si>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</si>
  <si>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</si>
  <si>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</si>
  <si>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</si>
  <si>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</si>
  <si>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</si>
  <si>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</si>
  <si>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</si>
  <si>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</si>
  <si>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</si>
  <si>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</si>
  <si>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</si>
  <si>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</si>
  <si>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</si>
  <si>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</si>
  <si>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</si>
  <si>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</si>
  <si>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</si>
  <si>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</si>
  <si>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</si>
  <si>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</si>
  <si>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</si>
  <si>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</si>
  <si>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</si>
  <si>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</si>
  <si>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</si>
  <si>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</si>
  <si>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</si>
  <si>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</si>
  <si>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</si>
  <si>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</si>
  <si>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</si>
  <si>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</si>
  <si>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</si>
  <si>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</si>
  <si>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</si>
  <si>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</si>
  <si>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</si>
  <si>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</si>
  <si>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</si>
  <si>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</si>
  <si>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</si>
  <si>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</si>
  <si>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</si>
  <si>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</si>
  <si>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</si>
  <si>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</si>
  <si>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</si>
  <si>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</si>
  <si>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</si>
  <si>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</si>
  <si>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</si>
  <si>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</si>
  <si>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</si>
  <si>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</si>
  <si>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</si>
  <si>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</si>
  <si>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</si>
  <si>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</si>
  <si>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</si>
  <si>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</si>
  <si>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</si>
  <si>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</si>
  <si>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</si>
  <si>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</si>
  <si>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</si>
  <si>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</si>
  <si>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</si>
  <si>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</si>
  <si>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</si>
  <si>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</si>
  <si>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</si>
  <si>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</si>
  <si>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</si>
  <si>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</si>
  <si>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</si>
  <si>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</si>
  <si>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</si>
  <si>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</si>
  <si>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</si>
  <si>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</si>
  <si>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</si>
  <si>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</si>
  <si>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</si>
  <si>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</si>
  <si>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</si>
  <si>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</si>
  <si>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</si>
  <si>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</si>
  <si>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</si>
  <si>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</si>
  <si>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</si>
  <si>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</si>
  <si>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</si>
  <si>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</si>
  <si>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</si>
  <si>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</si>
  <si>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</si>
  <si>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</si>
  <si>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</si>
  <si>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</si>
  <si>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</si>
  <si>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</si>
  <si>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</si>
  <si>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</si>
  <si>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</si>
  <si>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</si>
  <si>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</si>
  <si>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</si>
  <si>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</si>
  <si>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</si>
  <si>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</si>
  <si>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</si>
  <si>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</si>
  <si>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</si>
  <si>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</si>
  <si>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</si>
  <si>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</si>
  <si>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</si>
  <si>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</si>
  <si>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</si>
  <si>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</si>
  <si>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</si>
  <si>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</si>
  <si>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</si>
  <si>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</si>
  <si>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</si>
  <si>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</si>
  <si>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</si>
  <si>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</si>
  <si>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</si>
  <si>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</si>
  <si>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</si>
  <si>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</si>
  <si>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</si>
  <si>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</si>
  <si>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</si>
  <si>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</si>
  <si>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</si>
  <si>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</si>
  <si>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</si>
  <si>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</si>
  <si>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</si>
  <si>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</si>
  <si>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</si>
  <si>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</si>
  <si>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</si>
  <si>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</si>
  <si>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</si>
  <si>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</si>
  <si>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</si>
  <si>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</si>
  <si>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</si>
  <si>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</si>
  <si>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</si>
  <si>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</si>
  <si>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</si>
  <si>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</si>
  <si>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</si>
  <si>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</si>
  <si>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</si>
  <si>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</si>
  <si>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</si>
  <si>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</si>
  <si>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</si>
  <si>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</si>
  <si>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</si>
  <si>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</si>
  <si>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</si>
  <si>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</si>
  <si>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</si>
  <si>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</si>
  <si>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</si>
  <si>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</si>
  <si>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</si>
  <si>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</si>
  <si>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</si>
  <si>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</si>
  <si>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</si>
  <si>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</si>
  <si>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</si>
  <si>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</si>
  <si>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</si>
  <si>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</si>
  <si>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</si>
  <si>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</si>
  <si>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</si>
  <si>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</si>
  <si>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</si>
  <si>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</si>
  <si>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</si>
  <si>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</si>
  <si>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</si>
  <si>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</si>
  <si>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</si>
  <si>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</si>
  <si>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</si>
  <si>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</si>
  <si>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</si>
  <si>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</si>
  <si>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</si>
  <si>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</si>
  <si>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</si>
  <si>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</si>
  <si>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</si>
  <si>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</si>
  <si>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</si>
  <si>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</si>
  <si>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</si>
  <si>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</si>
  <si>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</si>
  <si>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</si>
  <si>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</si>
  <si>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</si>
  <si>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</si>
  <si>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</si>
  <si>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</si>
  <si>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</si>
  <si>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</si>
  <si>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</si>
  <si>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</si>
  <si>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</si>
  <si>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</si>
  <si>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</si>
  <si>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</si>
  <si>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</si>
  <si>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</si>
  <si>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</si>
  <si>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</si>
  <si>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</si>
  <si>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</si>
  <si>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</si>
  <si>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</si>
  <si>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</si>
  <si>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</si>
  <si>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</si>
  <si>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</si>
  <si>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</si>
  <si>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</si>
  <si>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</si>
  <si>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</si>
  <si>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</si>
  <si>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</si>
  <si>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</si>
  <si>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</si>
  <si>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</si>
  <si>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</si>
  <si>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</si>
  <si>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</si>
  <si>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</si>
  <si>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</si>
  <si>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</si>
  <si>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</si>
  <si>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</si>
  <si>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</si>
  <si>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</si>
  <si>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</si>
  <si>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</si>
  <si>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</si>
  <si>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</si>
  <si>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</si>
  <si>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</si>
  <si>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</si>
  <si>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</si>
  <si>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</si>
  <si>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</si>
  <si>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</si>
  <si>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</si>
  <si>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</si>
  <si>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</si>
  <si>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</si>
  <si>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</si>
  <si>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</si>
  <si>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</si>
  <si>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</si>
  <si>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</si>
  <si>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</si>
  <si>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</si>
  <si>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</si>
  <si>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</si>
  <si>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</si>
  <si>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</si>
  <si>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</si>
  <si>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</si>
  <si>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</si>
  <si>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</si>
  <si>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</si>
  <si>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</si>
  <si>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</si>
  <si>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</si>
  <si>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</si>
  <si>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</si>
  <si>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</si>
  <si>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</si>
  <si>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</si>
  <si>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</si>
  <si>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</si>
  <si>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</si>
  <si>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</si>
  <si>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</si>
  <si>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</si>
  <si>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</si>
  <si>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</si>
  <si>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</si>
  <si>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</si>
  <si>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</si>
  <si>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</si>
  <si>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</si>
  <si>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</si>
  <si>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</si>
  <si>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</si>
  <si>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</si>
  <si>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</si>
  <si>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</si>
  <si>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</si>
  <si>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</si>
  <si>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</si>
  <si>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</si>
  <si>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</si>
  <si>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</si>
  <si>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</si>
  <si>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</si>
  <si>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</si>
  <si>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</si>
  <si>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</si>
  <si>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</si>
  <si>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</si>
  <si>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</si>
  <si>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</si>
  <si>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</si>
  <si>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</si>
  <si>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</si>
  <si>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</si>
  <si>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</si>
  <si>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</si>
  <si>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</si>
  <si>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</si>
  <si>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</si>
  <si>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</si>
  <si>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</si>
  <si>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</si>
  <si>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</si>
  <si>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</si>
  <si>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</si>
  <si>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</si>
  <si>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</si>
  <si>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</si>
  <si>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</si>
  <si>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</si>
  <si>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</si>
  <si>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</si>
  <si>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</si>
  <si>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</si>
  <si>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</si>
  <si>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</si>
  <si>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</si>
  <si>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</si>
  <si>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</si>
  <si>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</si>
  <si>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</si>
  <si>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</si>
  <si>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</si>
  <si>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</si>
  <si>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</si>
  <si>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</si>
  <si>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</si>
  <si>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</si>
  <si>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</si>
  <si>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</si>
  <si>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</si>
  <si>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</si>
  <si>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</si>
  <si>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</si>
  <si>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</si>
  <si>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</si>
  <si>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</si>
  <si>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</si>
  <si>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</si>
  <si>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</si>
  <si>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</si>
  <si>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</si>
  <si>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</si>
  <si>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</si>
  <si>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</si>
  <si>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</si>
  <si>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</si>
  <si>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</si>
  <si>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</si>
  <si>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2021</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</si>
  <si>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</si>
  <si>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</si>
  <si>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</si>
  <si>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</si>
  <si>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</si>
  <si>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</si>
  <si>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</si>
  <si>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</si>
  <si>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</si>
  <si>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</si>
  <si>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</si>
  <si>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</si>
  <si>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</si>
  <si>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</si>
  <si>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</si>
  <si>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</si>
  <si>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</si>
  <si>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</si>
  <si>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</si>
  <si>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</si>
  <si>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</si>
  <si>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</si>
  <si>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</si>
  <si>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</si>
  <si>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</si>
  <si>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</si>
  <si>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</si>
  <si>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</si>
  <si>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</si>
  <si>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</si>
  <si>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</si>
  <si>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</si>
  <si>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</si>
  <si>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</si>
  <si>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</si>
  <si>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</si>
  <si>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</si>
  <si>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</si>
  <si>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</si>
  <si>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</si>
  <si>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</si>
  <si>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</si>
  <si>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</si>
  <si>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</si>
  <si>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</si>
  <si>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</si>
  <si>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</si>
  <si>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</si>
  <si>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</si>
  <si>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</si>
  <si>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</si>
  <si>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</si>
  <si>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</si>
  <si>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</si>
  <si>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</si>
  <si>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</si>
  <si>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</si>
  <si>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</si>
  <si>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</si>
  <si>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</si>
  <si>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</si>
  <si>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</si>
  <si>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</si>
  <si>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</si>
  <si>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</si>
  <si>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</si>
  <si>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</si>
  <si>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</si>
  <si>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</si>
  <si>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</si>
  <si>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</si>
  <si>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</si>
  <si>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</si>
  <si>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</si>
  <si>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</si>
  <si>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</si>
  <si>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</si>
  <si>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</si>
  <si>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</si>
  <si>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</si>
  <si>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</si>
  <si>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</si>
  <si>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</si>
  <si>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</si>
  <si>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</si>
  <si>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</si>
  <si>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</si>
  <si>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</si>
  <si>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</si>
  <si>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</si>
  <si>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</si>
  <si>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</si>
  <si>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</si>
  <si>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</si>
  <si>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</si>
  <si>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</si>
  <si>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</si>
  <si>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</si>
  <si>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</si>
  <si>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</si>
  <si>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</si>
  <si>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</si>
  <si>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</si>
  <si>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</si>
  <si>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</si>
  <si>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</si>
  <si>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</si>
  <si>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</si>
  <si>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</si>
  <si>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</si>
  <si>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</si>
  <si>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</si>
  <si>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</si>
  <si>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</si>
  <si>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</si>
  <si>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</si>
  <si>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</si>
  <si>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</si>
  <si>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</si>
  <si>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</si>
  <si>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</si>
  <si>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</si>
  <si>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</si>
  <si>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</si>
  <si>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</si>
  <si>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</si>
  <si>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</si>
  <si>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</si>
  <si>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</si>
  <si>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</si>
  <si>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</si>
  <si>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</si>
  <si>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</si>
  <si>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</si>
  <si>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</si>
  <si>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</si>
  <si>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</si>
  <si>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</si>
  <si>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</si>
  <si>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</si>
  <si>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</si>
  <si>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</si>
  <si>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</si>
  <si>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</si>
  <si>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</si>
  <si>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</si>
  <si>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</si>
  <si>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</si>
  <si>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</si>
  <si>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</si>
  <si>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</si>
  <si>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</si>
  <si>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</si>
  <si>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</si>
  <si>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</si>
  <si>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</si>
  <si>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</si>
  <si>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</si>
  <si>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</si>
  <si>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</si>
  <si>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</si>
  <si>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</si>
  <si>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</si>
  <si>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</si>
  <si>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</si>
  <si>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</si>
  <si>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</si>
  <si>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</si>
  <si>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</si>
  <si>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</si>
  <si>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</si>
  <si>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</si>
  <si>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</si>
  <si>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</si>
  <si>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</si>
  <si>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</si>
  <si>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</si>
  <si>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</si>
  <si>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</si>
  <si>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</si>
  <si>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</si>
  <si>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</si>
  <si>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</si>
  <si>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</si>
  <si>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</si>
  <si>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</si>
  <si>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</si>
  <si>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</si>
  <si>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</si>
  <si>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</si>
  <si>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</si>
  <si>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</si>
  <si>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</si>
  <si>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</si>
  <si>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</si>
  <si>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</si>
  <si>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</si>
  <si>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</si>
  <si>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</si>
  <si>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</si>
  <si>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</si>
  <si>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</si>
  <si>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</si>
  <si>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</si>
  <si>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</si>
  <si>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</si>
  <si>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</si>
  <si>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</si>
  <si>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</si>
  <si>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</si>
  <si>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</si>
  <si>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</si>
  <si>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</si>
  <si>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</si>
  <si>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</si>
  <si>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</si>
  <si>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DESIPEDA</t>
  </si>
  <si>
    <t>MACARIA</t>
  </si>
  <si>
    <t>PALOMENO</t>
  </si>
  <si>
    <t>DIGNO</t>
  </si>
  <si>
    <t>MARIE BERNADETTE</t>
  </si>
  <si>
    <t>CALBA</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</si>
  <si>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</si>
  <si>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</si>
  <si>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</si>
  <si>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</si>
  <si>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</si>
  <si>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</si>
  <si>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</si>
  <si>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</si>
  <si>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</si>
  <si>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</si>
  <si>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</si>
  <si>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</si>
  <si>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</si>
  <si>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</si>
  <si>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</si>
  <si>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</si>
  <si>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</si>
  <si>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</si>
  <si>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</si>
  <si>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</si>
  <si>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</si>
  <si>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</si>
  <si>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</si>
  <si>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</si>
  <si>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</si>
  <si>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</si>
  <si>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</si>
  <si>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</si>
  <si>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</si>
  <si>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</si>
  <si>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</si>
  <si>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</si>
  <si>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</si>
  <si>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</si>
  <si>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</si>
  <si>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</si>
  <si>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</si>
  <si>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</si>
  <si>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</si>
  <si>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</si>
  <si>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</si>
  <si>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</si>
  <si>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</si>
  <si>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CHRISTI NERISSE</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</si>
  <si>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</si>
  <si>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</si>
  <si>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</si>
  <si>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</si>
  <si>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</si>
  <si>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</si>
  <si>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</si>
  <si>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</si>
  <si>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</si>
  <si>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</si>
  <si>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</si>
  <si>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</si>
  <si>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</si>
  <si>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</si>
  <si>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</si>
  <si>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</si>
  <si>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</si>
  <si>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</si>
  <si>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</si>
  <si>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</si>
  <si>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</si>
  <si>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</si>
  <si>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</si>
  <si>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</si>
  <si>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</si>
  <si>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</si>
  <si>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</si>
  <si>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</si>
  <si>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</si>
  <si>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</si>
  <si>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</si>
  <si>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</si>
  <si>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</si>
  <si>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</si>
  <si>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</si>
  <si>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</si>
  <si>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</si>
  <si>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</si>
  <si>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</si>
  <si>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</si>
  <si>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</si>
  <si>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</si>
  <si>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</si>
  <si>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</si>
  <si>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LEONILA JR</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</si>
  <si>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</si>
  <si>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</si>
  <si>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</si>
  <si>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</si>
  <si>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</si>
  <si>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</si>
  <si>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</si>
  <si>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</si>
  <si>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</si>
  <si>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</si>
  <si>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</si>
  <si>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</si>
  <si>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</si>
  <si>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</si>
  <si>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</si>
  <si>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</si>
  <si>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</si>
  <si>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</si>
  <si>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</si>
  <si>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</si>
  <si>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</si>
  <si>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</si>
  <si>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</si>
  <si>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</si>
  <si>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</si>
  <si>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</si>
  <si>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</si>
  <si>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</si>
  <si>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</si>
  <si>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</si>
  <si>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</si>
  <si>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</si>
  <si>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</si>
  <si>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</si>
  <si>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</si>
  <si>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</si>
  <si>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</si>
  <si>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</si>
  <si>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</si>
  <si>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</si>
  <si>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</si>
  <si>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</si>
  <si>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</si>
  <si>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</si>
  <si>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</si>
  <si>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</si>
  <si>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</si>
  <si>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</si>
  <si>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</si>
  <si>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</si>
  <si>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</si>
  <si>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MARIA LOURDERS</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</si>
  <si>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</si>
  <si>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</si>
  <si>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</si>
  <si>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</si>
  <si>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</si>
  <si>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</si>
  <si>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</si>
  <si>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</si>
  <si>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</si>
  <si>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</si>
  <si>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</si>
  <si>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</si>
  <si>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</si>
  <si>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</si>
  <si>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</si>
  <si>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</si>
  <si>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</si>
  <si>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</si>
  <si>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</si>
  <si>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</si>
  <si>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</si>
  <si>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</si>
  <si>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</si>
  <si>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</si>
  <si>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</si>
  <si>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</si>
  <si>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</si>
  <si>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</si>
  <si>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</si>
  <si>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</si>
  <si>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</si>
  <si>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</si>
  <si>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</si>
  <si>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</si>
  <si>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</si>
  <si>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</si>
  <si>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</si>
  <si>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</si>
  <si>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</si>
  <si>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</si>
  <si>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</si>
  <si>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</si>
  <si>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</si>
  <si>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</si>
  <si>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</si>
  <si>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</si>
  <si>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</si>
  <si>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</si>
  <si>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</si>
  <si>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</si>
  <si>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</si>
  <si>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</si>
  <si>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</si>
  <si>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</si>
  <si>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</si>
  <si>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</si>
  <si>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</si>
  <si>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</si>
  <si>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</si>
  <si>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</si>
  <si>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</si>
  <si>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</si>
  <si>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</si>
  <si>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</si>
  <si>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</si>
  <si>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</si>
  <si>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</si>
  <si>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</si>
  <si>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</si>
  <si>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</si>
  <si>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</si>
  <si>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</si>
  <si>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</si>
  <si>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</si>
  <si>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</si>
  <si>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</si>
  <si>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</si>
  <si>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</si>
  <si>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</si>
  <si>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</si>
  <si>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</si>
  <si>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</si>
  <si>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</si>
  <si>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</si>
  <si>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</si>
  <si>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</si>
  <si>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</si>
  <si>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</si>
  <si>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</si>
  <si>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</si>
  <si>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</si>
  <si>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</si>
  <si>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</si>
  <si>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</si>
  <si>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</si>
  <si>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</si>
  <si>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</si>
  <si>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</si>
  <si>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</si>
  <si>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ADMIN</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</si>
  <si>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</si>
  <si>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</si>
  <si>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</si>
  <si>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</si>
  <si>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</si>
  <si>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</si>
  <si>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</si>
  <si>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</si>
  <si>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</si>
  <si>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</si>
  <si>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</si>
  <si>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</si>
  <si>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</si>
  <si>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</si>
  <si>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</si>
  <si>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</si>
  <si>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</si>
  <si>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</si>
  <si>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</si>
  <si>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</si>
  <si>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</si>
  <si>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</si>
  <si>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</si>
  <si>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</si>
  <si>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</si>
  <si>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</si>
  <si>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</si>
  <si>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</si>
  <si>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</si>
  <si>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</si>
  <si>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</si>
  <si>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</si>
  <si>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</si>
  <si>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</si>
  <si>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</si>
  <si>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DIGO MARIE BERNADETTE C.</t>
  </si>
  <si>
    <t>DE ASIS JANETTE D.</t>
  </si>
  <si>
    <t>DE CASTRO  CHRISTINE JEAN D.</t>
  </si>
  <si>
    <t>DAVID MELANIE D.</t>
  </si>
  <si>
    <t>SPECIAL PRIVILEDGE</t>
  </si>
  <si>
    <t>DIAZ CAROLINA P.</t>
  </si>
  <si>
    <t>DIMAANO LEOVIGILDA A.</t>
  </si>
  <si>
    <t>DESINGAŃO PURIFICACION A.</t>
  </si>
  <si>
    <t>LUNA LALAINE D.</t>
  </si>
  <si>
    <t>LANDICHO CHARLENE R.</t>
  </si>
  <si>
    <t>GONZALES CHRISTI NERISSE E.</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</si>
  <si>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</si>
  <si>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</si>
  <si>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</si>
  <si>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</si>
  <si>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</si>
  <si>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</si>
  <si>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</si>
  <si>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</si>
  <si>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</si>
  <si>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</si>
  <si>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</si>
  <si>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</si>
  <si>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</si>
  <si>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</si>
  <si>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</si>
  <si>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</si>
  <si>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</si>
  <si>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</si>
  <si>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</si>
  <si>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</si>
  <si>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</si>
  <si>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</si>
  <si>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</si>
  <si>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</si>
  <si>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</si>
  <si>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</si>
  <si>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</si>
  <si>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</si>
  <si>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</si>
  <si>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</si>
  <si>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</si>
  <si>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</si>
  <si>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</si>
  <si>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</si>
  <si>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</si>
  <si>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</si>
  <si>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</si>
  <si>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</si>
  <si>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</si>
  <si>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</si>
  <si>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</si>
  <si>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</si>
  <si>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</si>
  <si>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</si>
  <si>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</si>
  <si>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</si>
  <si>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</si>
  <si>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</si>
  <si>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</si>
  <si>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</si>
  <si>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MELADO LEONILA JR P.</t>
  </si>
  <si>
    <t>CESICAR JOCHELLE JOAN S.</t>
  </si>
  <si>
    <t>MANLANGIT LEONILA R.</t>
  </si>
  <si>
    <t>PANGANIBAN CAROLINA L.</t>
  </si>
  <si>
    <t>ALERIA JEFFREY B.</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</si>
  <si>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</si>
  <si>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</si>
  <si>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</si>
  <si>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</si>
  <si>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</si>
  <si>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</si>
  <si>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</si>
  <si>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</si>
  <si>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</si>
  <si>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</si>
  <si>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</si>
  <si>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</si>
  <si>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</si>
  <si>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</si>
  <si>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</si>
  <si>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</si>
  <si>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</si>
  <si>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</si>
  <si>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</si>
  <si>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</si>
  <si>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</si>
  <si>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</si>
  <si>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DESIPEDA MACARIA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</si>
  <si>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</si>
  <si>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</si>
  <si>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</si>
  <si>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</si>
  <si>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</si>
  <si>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</si>
  <si>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</si>
  <si>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</si>
  <si>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</si>
  <si>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</si>
  <si>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</si>
  <si>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</si>
  <si>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</si>
  <si>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</si>
  <si>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</si>
  <si>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EMELO MARY JANE T.</t>
  </si>
  <si>
    <t>DILIDILI AIREEN M.</t>
  </si>
  <si>
    <t>VILLANUEVA MARILYN L.</t>
  </si>
  <si>
    <t>LARIOSA ALBERT R.</t>
  </si>
  <si>
    <t>LORILLA LOIDA P.</t>
  </si>
  <si>
    <t xml:space="preserve">WITHOUTPAY </t>
  </si>
  <si>
    <t>TIBAYAN EUFEMIA O.</t>
  </si>
  <si>
    <t>DEL MUNDO JONASA B.</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</si>
  <si>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</si>
  <si>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</si>
  <si>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</si>
  <si>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</si>
  <si>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</si>
  <si>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</si>
  <si>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</si>
  <si>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</si>
  <si>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</si>
  <si>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</si>
  <si>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</si>
  <si>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</si>
  <si>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</si>
  <si>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</si>
  <si>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</si>
  <si>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</si>
  <si>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</si>
  <si>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</si>
  <si>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</si>
  <si>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</si>
  <si>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</si>
  <si>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</si>
  <si>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</si>
  <si>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</si>
  <si>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</si>
  <si>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</si>
  <si>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</si>
  <si>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</si>
  <si>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</si>
  <si>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</si>
  <si>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</si>
  <si>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</si>
  <si>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</si>
  <si>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</si>
  <si>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</si>
  <si>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</si>
  <si>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</si>
  <si>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</si>
  <si>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</si>
  <si>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</si>
  <si>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</si>
  <si>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</si>
  <si>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</si>
  <si>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</si>
  <si>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</si>
  <si>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</si>
  <si>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</si>
  <si>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</si>
  <si>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</si>
  <si>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</si>
  <si>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</si>
  <si>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</si>
  <si>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</si>
  <si>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</si>
  <si>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</si>
  <si>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</si>
  <si>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</si>
  <si>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</si>
  <si>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</si>
  <si>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</si>
  <si>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</si>
  <si>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</si>
  <si>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</si>
  <si>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</si>
  <si>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</si>
  <si>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</si>
  <si>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</si>
  <si>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</si>
  <si>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</si>
  <si>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</si>
  <si>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</si>
  <si>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</si>
  <si>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</si>
  <si>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</si>
  <si>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</si>
  <si>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</si>
  <si>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</si>
  <si>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</si>
  <si>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</si>
  <si>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</si>
  <si>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</si>
  <si>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</si>
  <si>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</si>
  <si>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</si>
  <si>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</si>
  <si>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</si>
  <si>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</si>
  <si>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</si>
  <si>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</si>
  <si>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</si>
  <si>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</si>
  <si>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</si>
  <si>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</si>
  <si>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</si>
  <si>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</si>
  <si>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</si>
  <si>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</si>
  <si>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</si>
  <si>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</si>
  <si>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</si>
  <si>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</si>
  <si>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</si>
  <si>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</si>
  <si>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</si>
  <si>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</si>
  <si>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</si>
  <si>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</si>
  <si>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</si>
  <si>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</si>
  <si>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</si>
  <si>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</si>
  <si>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</si>
  <si>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</si>
  <si>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</si>
  <si>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</si>
  <si>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</si>
  <si>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</si>
  <si>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</si>
  <si>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</si>
  <si>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</si>
  <si>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</si>
  <si>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</si>
  <si>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</si>
  <si>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</si>
  <si>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</si>
  <si>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REGULAR</t>
  </si>
  <si>
    <t>CO TERM</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</si>
  <si>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</si>
  <si>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</si>
  <si>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</si>
  <si>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</si>
  <si>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</si>
  <si>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</si>
  <si>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</si>
  <si>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</si>
  <si>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</si>
  <si>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</si>
  <si>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</si>
  <si>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</si>
  <si>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</si>
  <si>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</si>
  <si>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</si>
  <si>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</si>
  <si>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</si>
  <si>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</si>
  <si>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</si>
  <si>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</si>
  <si>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</si>
  <si>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</si>
  <si>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</si>
  <si>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</si>
  <si>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</si>
  <si>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</si>
  <si>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</si>
  <si>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</si>
  <si>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</si>
  <si>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</si>
  <si>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</si>
  <si>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</si>
  <si>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</si>
  <si>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</si>
  <si>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</si>
  <si>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</si>
  <si>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</si>
  <si>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</si>
  <si>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</si>
  <si>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</si>
  <si>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</si>
  <si>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</si>
  <si>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</si>
  <si>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</si>
  <si>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</si>
  <si>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</si>
  <si>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</si>
  <si>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</si>
  <si>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</si>
  <si>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</si>
  <si>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</si>
  <si>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</si>
  <si>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</si>
  <si>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</si>
  <si>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</si>
  <si>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</si>
  <si>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</si>
  <si>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</si>
  <si>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</si>
  <si>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</si>
  <si>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</si>
  <si>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</si>
  <si>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</si>
  <si>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</si>
  <si>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</si>
  <si>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</si>
  <si>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</si>
  <si>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</si>
  <si>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</si>
  <si>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</si>
  <si>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</si>
  <si>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</si>
  <si>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</si>
  <si>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</si>
  <si>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</si>
  <si>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</si>
  <si>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</si>
  <si>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</si>
  <si>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</si>
  <si>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</si>
  <si>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</si>
  <si>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</si>
  <si>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</si>
  <si>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</si>
  <si>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</si>
  <si>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</si>
  <si>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</si>
  <si>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</si>
  <si>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</si>
  <si>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</si>
  <si>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</si>
  <si>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</si>
  <si>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</si>
  <si>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</si>
  <si>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</si>
  <si>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</si>
  <si>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</si>
  <si>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</si>
  <si>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</si>
  <si>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</si>
  <si>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</si>
  <si>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</si>
  <si>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</si>
  <si>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</si>
  <si>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</si>
  <si>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</si>
  <si>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</si>
  <si>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</si>
  <si>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</si>
  <si>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</si>
  <si>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JOB ORDER</t>
  </si>
  <si>
    <t>DOGELIO DANNA MARIZ V.</t>
  </si>
  <si>
    <t xml:space="preserve">DISEPEDA ALDWIN  </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</si>
  <si>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</si>
  <si>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</si>
  <si>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</si>
  <si>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</si>
  <si>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</si>
  <si>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</si>
  <si>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</si>
  <si>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</si>
  <si>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</si>
  <si>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</si>
  <si>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</si>
  <si>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</si>
  <si>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</si>
  <si>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</si>
  <si>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</si>
  <si>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</si>
  <si>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</si>
  <si>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</si>
  <si>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</si>
  <si>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</si>
  <si>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</si>
  <si>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</si>
  <si>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</si>
  <si>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</si>
  <si>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</si>
  <si>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</si>
  <si>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</si>
  <si>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</si>
  <si>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</si>
  <si>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</si>
  <si>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</si>
  <si>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</si>
  <si>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STAFF</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</si>
  <si>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</si>
  <si>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</si>
  <si>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</si>
  <si>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</si>
  <si>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</si>
  <si>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</si>
  <si>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</si>
  <si>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</si>
  <si>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</si>
  <si>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</si>
  <si>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</si>
  <si>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</si>
  <si>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</si>
  <si>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</si>
  <si>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</si>
  <si>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</si>
  <si>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</si>
  <si>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</si>
  <si>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</si>
  <si>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</si>
  <si>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</si>
  <si>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</si>
  <si>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</si>
  <si>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</si>
  <si>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</si>
  <si>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</si>
  <si>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</si>
  <si>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</si>
  <si>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</si>
  <si>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</si>
  <si>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</si>
  <si>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r>
      <t>MA</t>
    </r>
    <r>
      <rPr>
        <sz val="11"/>
        <color theme="1"/>
        <rFont val="Calibri"/>
        <family val="2"/>
      </rPr>
      <t>ÑAGO</t>
    </r>
  </si>
  <si>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</si>
  <si>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</si>
  <si>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</si>
  <si>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</si>
  <si>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</si>
  <si>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</si>
  <si>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</si>
  <si>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</si>
  <si>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</si>
  <si>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</si>
  <si>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</si>
  <si>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</si>
  <si>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</si>
  <si>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</si>
  <si>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</si>
  <si>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</si>
  <si>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</si>
  <si>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</si>
  <si>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</si>
  <si>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</si>
  <si>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</si>
  <si>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</si>
  <si>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</si>
  <si>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</si>
  <si>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</si>
  <si>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</si>
  <si>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</si>
  <si>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</si>
  <si>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</si>
  <si>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</si>
  <si>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</si>
  <si>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</si>
  <si>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</si>
  <si>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</si>
  <si>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</si>
  <si>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</si>
  <si>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</si>
  <si>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</si>
  <si>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</si>
  <si>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</si>
  <si>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JOB-CON</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</si>
  <si>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</si>
  <si>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</si>
  <si>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</si>
  <si>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</si>
  <si>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</si>
  <si>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</si>
  <si>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</si>
  <si>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</si>
  <si>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</si>
  <si>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</si>
  <si>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</si>
  <si>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</si>
  <si>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</si>
  <si>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</si>
  <si>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</si>
  <si>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</si>
  <si>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</si>
  <si>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</si>
  <si>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</si>
  <si>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</si>
  <si>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</si>
  <si>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</si>
  <si>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</si>
  <si>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</si>
  <si>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</si>
  <si>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</si>
  <si>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</si>
  <si>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</si>
  <si>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</si>
  <si>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</si>
  <si>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</si>
  <si>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</si>
  <si>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</si>
  <si>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</si>
  <si>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</si>
  <si>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</si>
  <si>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</si>
  <si>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</si>
  <si>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</si>
  <si>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</si>
  <si>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</si>
  <si>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</si>
  <si>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2023</t>
  </si>
  <si>
    <t>Count of Employee Name</t>
  </si>
  <si>
    <t>2022</t>
  </si>
  <si>
    <t>PALAD EMERSON U.</t>
  </si>
  <si>
    <t>(All)</t>
  </si>
  <si>
    <t>2019</t>
  </si>
  <si>
    <t>2020</t>
  </si>
  <si>
    <t>&lt;1/2/2019</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</si>
  <si>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</si>
  <si>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</si>
  <si>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</si>
  <si>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</si>
  <si>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</si>
  <si>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</si>
  <si>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</si>
  <si>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</si>
  <si>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</si>
  <si>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</si>
  <si>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</si>
  <si>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</si>
  <si>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</si>
  <si>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</si>
  <si>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</si>
  <si>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</si>
  <si>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</si>
  <si>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</si>
  <si>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</si>
  <si>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</si>
  <si>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</si>
  <si>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</si>
  <si>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</si>
  <si>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</si>
  <si>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</si>
  <si>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</si>
  <si>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</si>
  <si>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</si>
  <si>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</si>
  <si>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</si>
  <si>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</si>
  <si>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</si>
  <si>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</si>
  <si>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</si>
  <si>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</si>
  <si>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</si>
  <si>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</si>
  <si>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</si>
  <si>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</si>
  <si>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</si>
  <si>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</si>
  <si>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</si>
  <si>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</si>
  <si>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</si>
  <si>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</si>
  <si>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</si>
  <si>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</si>
  <si>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</si>
  <si>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</si>
  <si>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</si>
  <si>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</si>
  <si>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</si>
  <si>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</si>
  <si>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</si>
  <si>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</si>
  <si>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</si>
  <si>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</si>
  <si>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</si>
  <si>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</si>
  <si>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</si>
  <si>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</si>
  <si>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</si>
  <si>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</si>
  <si>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</si>
  <si>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</si>
  <si>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</si>
  <si>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</si>
  <si>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</si>
  <si>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</si>
  <si>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</si>
  <si>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</si>
  <si>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</si>
  <si>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</si>
  <si>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</si>
  <si>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</si>
  <si>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</si>
  <si>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</si>
  <si>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</si>
  <si>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</si>
  <si>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</si>
  <si>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</si>
  <si>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</si>
  <si>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</si>
  <si>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</si>
  <si>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</si>
  <si>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</si>
  <si>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</si>
  <si>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</si>
  <si>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</si>
  <si>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</si>
  <si>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</si>
  <si>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</si>
  <si>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</si>
  <si>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</si>
  <si>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</si>
  <si>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</si>
  <si>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</si>
  <si>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</si>
  <si>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</si>
  <si>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</si>
  <si>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</si>
  <si>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</si>
  <si>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</si>
  <si>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</si>
  <si>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</si>
  <si>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</si>
  <si>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</si>
  <si>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</si>
  <si>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</si>
  <si>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</si>
  <si>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</si>
  <si>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</si>
  <si>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</si>
  <si>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</si>
  <si>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</si>
  <si>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</si>
  <si>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</si>
  <si>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</si>
  <si>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</si>
  <si>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</si>
  <si>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</si>
  <si>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</si>
  <si>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</si>
  <si>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</si>
  <si>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</si>
  <si>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</si>
  <si>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</si>
  <si>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</si>
  <si>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</si>
  <si>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</si>
  <si>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</si>
  <si>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</si>
  <si>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</si>
  <si>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</si>
  <si>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</si>
  <si>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</si>
  <si>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</si>
  <si>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</si>
  <si>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r>
      <t>TEA</t>
    </r>
    <r>
      <rPr>
        <sz val="11"/>
        <color theme="1"/>
        <rFont val="Calibri"/>
        <family val="2"/>
      </rPr>
      <t>ÑO</t>
    </r>
  </si>
  <si>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</si>
  <si>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</si>
  <si>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</si>
  <si>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</si>
  <si>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</si>
  <si>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</si>
  <si>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</si>
  <si>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</si>
  <si>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</si>
  <si>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</si>
  <si>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</si>
  <si>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</si>
  <si>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</si>
  <si>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</si>
  <si>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</si>
  <si>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</si>
  <si>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</si>
  <si>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</si>
  <si>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</si>
  <si>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</si>
  <si>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</si>
  <si>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</si>
  <si>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</si>
  <si>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</si>
  <si>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</si>
  <si>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</si>
  <si>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</si>
  <si>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</si>
  <si>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</si>
  <si>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</si>
  <si>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</si>
  <si>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</si>
  <si>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</si>
  <si>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</si>
  <si>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</si>
  <si>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</si>
  <si>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</si>
  <si>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</si>
  <si>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</si>
  <si>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</si>
  <si>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</si>
  <si>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</si>
  <si>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</si>
  <si>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</si>
  <si>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</si>
  <si>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RDO</t>
  </si>
  <si>
    <t>MENDOZA ARTHUR D.</t>
  </si>
  <si>
    <t>RAMOS NANCY P.</t>
  </si>
  <si>
    <t>MARIA TERESA</t>
  </si>
  <si>
    <t>SARMIENTO MARIA TERESA E.</t>
  </si>
  <si>
    <t>ANALUS</t>
  </si>
  <si>
    <t>OFFICE OF THE MAYOR</t>
  </si>
  <si>
    <t>MENDOZA ANALUS A.</t>
  </si>
  <si>
    <t>AY</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</si>
  <si>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</si>
  <si>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</si>
  <si>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</si>
  <si>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</si>
  <si>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</si>
  <si>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</si>
  <si>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</si>
  <si>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</si>
  <si>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</si>
  <si>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</si>
  <si>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</si>
  <si>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</si>
  <si>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</si>
  <si>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</si>
  <si>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</si>
  <si>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</si>
  <si>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</si>
  <si>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</si>
  <si>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</si>
  <si>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</si>
  <si>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</si>
  <si>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</si>
  <si>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CONTRACTUAL</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</si>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</sst>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quot;LAST YEAR &quot;\ General"/>
    <numFmt numFmtId="166" formatCode="0.0"/>
    <numFmt numFmtId="167" formatCode="yyyy"/>
    <numFmt numFmtId="168" formatCode="[$-409]mmmm\ d\,\ yyyy;@"/>
  </numFmts>
  <fonts count="32"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1"/>
      <name val="Calibri"/>
      <family val="2"/>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9">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87">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67" fontId="27" fillId="0" borderId="0" xfId="0" applyNumberFormat="1" applyFont="1" applyAlignment="1">
      <alignment horizontal="center" vertical="center" wrapText="1"/>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0" fontId="15" fillId="0" borderId="4" xfId="0" applyFont="1"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0" xfId="0" applyAlignment="1">
      <alignment horizontal="left" vertical="center" indent="1"/>
    </xf>
    <xf numFmtId="0" fontId="0" fillId="0" borderId="0" xfId="0" applyAlignment="1">
      <alignment horizontal="left" vertical="center" indent="2"/>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8"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76">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9"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numFmt numFmtId="0" formatCode="General"/>
      <fill>
        <patternFill patternType="none">
          <fgColor indexed="64"/>
          <bgColor indexed="65"/>
        </patternFill>
      </fil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dxf>
    <dxf>
      <numFmt numFmtId="1" formatCode="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75"/>
      <tableStyleElement type="headerRow" dxfId="74"/>
      <tableStyleElement type="firstColumn" dxfId="73"/>
      <tableStyleElement type="firstRowStripe" dxfId="72"/>
      <tableStyleElement type="firstHeaderCell" dxfId="71"/>
    </tableStyle>
    <tableStyle name="Leave Report" table="0" count="13" xr9:uid="{00000000-0011-0000-FFFF-FFFF01000000}">
      <tableStyleElement type="wholeTable" dxfId="70"/>
      <tableStyleElement type="headerRow" dxfId="69"/>
      <tableStyleElement type="totalRow" dxfId="68"/>
      <tableStyleElement type="firstRowStripe" dxfId="67"/>
      <tableStyleElement type="firstColumnStripe" dxfId="66"/>
      <tableStyleElement type="firstSubtotalColumn" dxfId="65"/>
      <tableStyleElement type="firstSubtotalRow" dxfId="64"/>
      <tableStyleElement type="secondSubtotalRow" dxfId="63"/>
      <tableStyleElement type="firstRowSubheading" dxfId="62"/>
      <tableStyleElement type="secondRowSubheading" dxfId="61"/>
      <tableStyleElement type="thirdRowSubheading" dxfId="60"/>
      <tableStyleElement type="pageFieldLabels" dxfId="59"/>
      <tableStyleElement type="pageFieldValues" dxfId="5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30480</xdr:colOff>
          <xdr:row>2</xdr:row>
          <xdr:rowOff>7620</xdr:rowOff>
        </xdr:from>
        <xdr:to>
          <xdr:col>3</xdr:col>
          <xdr:colOff>7620</xdr:colOff>
          <xdr:row>2</xdr:row>
          <xdr:rowOff>289560</xdr:rowOff>
        </xdr:to>
        <xdr:sp macro="" textlink="">
          <xdr:nvSpPr>
            <xdr:cNvPr id="2053" name="ComboBox1" hidden="1">
              <a:extLst>
                <a:ext uri="{63B3BB69-23CF-44E3-9099-C40C66FF867C}">
                  <a14:compatExt spid="_x0000_s2053"/>
                </a:ext>
                <a:ext uri="{FF2B5EF4-FFF2-40B4-BE49-F238E27FC236}">
                  <a16:creationId xmlns:a16="http://schemas.microsoft.com/office/drawing/2014/main" id="{00000000-0008-0000-0500-00000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31.387466898152" createdVersion="5" refreshedVersion="8" minRefreshableVersion="3" recordCount="576" xr:uid="{00000000-000A-0000-FFFF-FFFF02000000}">
  <cacheSource type="worksheet">
    <worksheetSource name="Employees"/>
  </cacheSource>
  <cacheFields count="8">
    <cacheField name="NO" numFmtId="1">
      <sharedItems containsMixedTypes="1" containsNumber="1" containsInteger="1" minValue="1" maxValue="404"/>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73">
        <s v="ACCOUNTING"/>
        <s v="ADMIN OFFICE - HALL OF JUSTICE"/>
        <s v="NUTRITION OFFICE"/>
        <s v="PICNIC GROVE"/>
        <s v="GSO"/>
        <s v="MAHOGANY MARKET"/>
        <s v="EEO/ CITY MARKET"/>
        <s v="LCR"/>
        <s v="CCT"/>
        <s v="CTO"/>
        <s v="MO"/>
        <s v="ASSESSORS OFFICE"/>
        <s v="ONT"/>
        <s v="PDAO"/>
        <s v="TCCH/TICC"/>
        <s v="DEPED"/>
        <s v="COMELEC"/>
        <s v="CENRO"/>
        <s v="SP"/>
        <s v="CEO"/>
        <s v="CHO"/>
        <s v="TOPS (ADMIN CSU)"/>
        <s v="CPDO"/>
        <s v="AGRICULTURE OFFICE"/>
        <s v="HRMO"/>
        <s v="INTEGRATED CENTRAL TERMINAL"/>
        <s v="VMO"/>
        <s v="PIO"/>
        <s v="LANDTAX"/>
        <s v="BUDGET"/>
        <s v="INTERNAL"/>
        <s v="FPTMNHS"/>
        <s v="THRDC"/>
        <s v="LIBRARY"/>
        <s v="COOPERATIVE OFFICE"/>
        <s v="DOE"/>
        <s v="CBO"/>
        <s v="TIPID IMPOK"/>
        <s v="CHARACTER OFFICE"/>
        <s v="ADMIN OFFICE"/>
        <s v="LEGAL"/>
        <s v="BPLO"/>
        <s v="TCNHS-ISHS"/>
        <s v="VMO/SP"/>
        <s v="CSWDO"/>
        <s v="EEO/CITY MARKET"/>
        <s v="TICC"/>
        <s v="CTO-LICENSE"/>
        <s v="CSU"/>
        <m/>
        <s v="COA"/>
        <s v="TCIS"/>
        <s v="SP/VMO"/>
        <s v="FIRE DEPARTMENT"/>
        <s v="TICC/TCCH"/>
        <s v="ASSESSOR"/>
        <s v="CCR"/>
        <s v="TOPS-CSU"/>
        <s v="TERMINAL"/>
        <s v="CHARACTER"/>
        <s v="SUNGAY ELEM SCH"/>
        <s v="TCSNHS-ISHS"/>
        <s v="ADMIN"/>
        <s v="TCNHS"/>
        <s v="TCNHS - ISHS"/>
        <s v="HOUSING"/>
        <s v="DA"/>
        <s v="BIR"/>
        <s v="COOP"/>
        <s v="OTM"/>
        <s v="DSWDO"/>
        <s v="HSKB"/>
        <s v="ADMIN AIDE VI"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68.69435810185" createdVersion="8" refreshedVersion="8" minRefreshableVersion="3" recordCount="5561" xr:uid="{00000000-000A-0000-FFFF-FFFF03000000}">
  <cacheSource type="worksheet">
    <worksheetSource name="LeaveTracker"/>
  </cacheSource>
  <cacheFields count="15">
    <cacheField name="CTRL  No" numFmtId="0">
      <sharedItems containsMixedTypes="1" containsNumber="1" containsInteger="1" minValue="1" maxValue="1792" count="1876">
        <s v="805"/>
        <s v="806"/>
        <s v="807"/>
        <s v="808"/>
        <s v="809"/>
        <s v="810"/>
        <s v="811"/>
        <s v="812"/>
        <s v="813"/>
        <s v="814"/>
        <s v="816"/>
        <s v="817"/>
        <s v="818"/>
        <s v="819"/>
        <s v="820"/>
        <s v="821"/>
        <s v="822"/>
        <s v="823"/>
        <s v="825"/>
        <s v="826"/>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s v="741"/>
        <s v="742"/>
        <s v="743"/>
        <s v="744"/>
        <s v="745"/>
        <s v="746"/>
        <s v="747"/>
        <s v="748"/>
        <s v="749"/>
        <s v="750"/>
        <s v="751"/>
        <s v="752"/>
        <s v="753"/>
        <s v="754"/>
        <s v="755"/>
        <s v="756"/>
        <s v="757"/>
        <s v="758"/>
        <s v="759"/>
        <s v="760"/>
        <s v="761"/>
        <s v="762"/>
        <s v="763"/>
        <s v="764"/>
        <s v="765"/>
        <s v="766"/>
        <s v="767"/>
        <s v="768"/>
        <s v="769"/>
        <s v="770"/>
        <s v="771"/>
        <s v="772"/>
        <s v="773"/>
        <s v="774"/>
        <s v="775"/>
        <s v="776"/>
        <s v="777"/>
        <s v="778"/>
        <s v="779"/>
        <s v="780"/>
        <s v="781"/>
        <s v="782"/>
        <s v="783"/>
        <s v="784"/>
        <s v="785"/>
        <s v="786"/>
        <s v="787"/>
        <s v="788"/>
        <s v="789"/>
        <s v="790"/>
        <s v="791"/>
        <s v="792"/>
        <s v="793"/>
        <s v="794"/>
        <s v="795"/>
        <s v="796"/>
        <s v="797"/>
        <s v="798"/>
        <s v="799"/>
        <s v="800"/>
        <s v="801"/>
        <s v="802"/>
        <s v="803"/>
        <s v="804"/>
        <n v="1244"/>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51"/>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sharedItems>
    </cacheField>
    <cacheField name="Date Encoded" numFmtId="14">
      <sharedItems containsSemiMixedTypes="0" containsNonDate="0" containsDate="1" containsString="0" minDate="2019-11-20T00:00:00" maxDate="2023-05-23T00:00:00"/>
    </cacheField>
    <cacheField name="Date File" numFmtId="14">
      <sharedItems containsNonDate="0" containsDate="1" containsString="0" containsBlank="1" minDate="2019-01-02T00:00:00" maxDate="2023-12-23T00:00:00" count="522">
        <d v="2022-06-10T00:00:00"/>
        <d v="2022-06-20T00:00:00"/>
        <d v="2022-05-24T00:00:00"/>
        <d v="2022-07-14T00:00:00"/>
        <d v="2022-07-04T00:00:00"/>
        <d v="2022-06-16T00:00:00"/>
        <d v="2022-05-27T00:00:00"/>
        <d v="2022-06-01T00:00:00"/>
        <d v="2022-07-15T00:00:00"/>
        <d v="2022-06-22T00:00:00"/>
        <d v="2022-07-22T00:00:00"/>
        <d v="2022-05-10T00:00:00"/>
        <d v="2022-05-16T00:00:00"/>
        <d v="2022-05-25T00:00:00"/>
        <d v="2022-07-25T00:00:00"/>
        <d v="2022-06-03T00:00:00"/>
        <d v="2022-06-07T00:00:00"/>
        <d v="2022-05-23T00:00:00"/>
        <d v="2022-02-01T00:00:00"/>
        <d v="2022-07-18T00:00:00"/>
        <d v="2022-07-29T00:00:00"/>
        <d v="2022-07-20T00:00:00"/>
        <d v="2022-06-06T00:00:00"/>
        <d v="2022-05-31T00:00:00"/>
        <d v="2022-01-16T00:00:00"/>
        <d v="2022-06-08T00:00:00"/>
        <d v="2022-03-09T00:00:00"/>
        <d v="2022-04-26T00:00:00"/>
        <d v="2022-03-22T00:00:00"/>
        <d v="2022-07-12T00:00:00"/>
        <d v="2022-07-13T00:00:00"/>
        <d v="2022-06-13T00:00:00"/>
        <d v="2022-06-27T00:00:00"/>
        <d v="2022-04-29T00:00:00"/>
        <d v="2022-07-21T00:00:00"/>
        <d v="2022-08-01T00:00:00"/>
        <d v="2022-07-08T00:00:00"/>
        <d v="2022-05-11T00:00:00"/>
        <d v="2022-05-02T00:00:00"/>
        <d v="2022-04-10T00:00:00"/>
        <d v="2022-04-25T00:00:00"/>
        <d v="2022-04-04T00:00:00"/>
        <d v="2022-04-11T00:00:00"/>
        <d v="2022-06-02T00:00:00"/>
        <d v="2022-05-13T00:00:00"/>
        <d v="2022-07-11T00:00:00"/>
        <d v="2022-05-19T00:00:00"/>
        <d v="2022-05-17T00:00:00"/>
        <d v="2022-08-02T00:00:00"/>
        <d v="2022-06-23T00:00:00"/>
        <d v="2022-04-14T00:00:00"/>
        <d v="2022-07-09T00:00:00"/>
        <d v="2022-06-04T00:00:00"/>
        <d v="2022-04-20T00:00:00"/>
        <d v="2022-05-28T00:00:00"/>
        <d v="2022-05-07T00:00:00"/>
        <d v="2022-06-29T00:00:00"/>
        <d v="2022-06-21T00:00:00"/>
        <d v="2022-06-15T00:00:00"/>
        <d v="2022-05-12T00:00:00"/>
        <d v="2022-05-18T00:00:00"/>
        <d v="2022-06-14T00:00:00"/>
        <d v="2022-08-25T00:00:00"/>
        <d v="2022-07-19T00:00:00"/>
        <d v="2022-07-01T00:00:00"/>
        <d v="2022-06-26T00:00:00"/>
        <d v="2022-06-30T00:00:00"/>
        <d v="2022-07-06T00:00:00"/>
        <d v="2022-04-22T00:00:00"/>
        <d v="2022-05-30T00:00:00"/>
        <d v="2022-06-28T00:00:00"/>
        <d v="2022-07-05T00:00:00"/>
        <d v="2022-05-05T00:00:00"/>
        <d v="2022-05-20T00:00:00"/>
        <d v="2022-04-19T00:00:00"/>
        <d v="2022-01-28T00:00:00"/>
        <d v="2022-07-07T00:00:00"/>
        <d v="2022-08-26T00:00:00"/>
        <d v="2022-08-08T00:00:00"/>
        <d v="2022-08-04T00:00:00"/>
        <d v="2022-08-03T00:00:00"/>
        <d v="2022-08-12T00:00:00"/>
        <d v="2022-08-10T00:00:00"/>
        <d v="2022-09-22T00:00:00"/>
        <d v="2022-07-28T00:00:00"/>
        <d v="2022-09-29T00:00:00"/>
        <d v="2022-08-22T00:00:00"/>
        <d v="2022-09-05T00:00:00"/>
        <d v="2022-09-07T00:00:00"/>
        <d v="2022-08-30T00:00:00"/>
        <d v="2022-07-27T00:00:00"/>
        <d v="2022-07-26T00:00:00"/>
        <d v="2022-09-08T00:00:00"/>
        <d v="2022-08-24T00:00:00"/>
        <d v="2022-08-20T00:00:00"/>
        <d v="2022-05-04T00:00:00"/>
        <d v="2022-08-09T00:00:00"/>
        <d v="2022-09-20T00:00:00"/>
        <d v="2022-10-07T00:00:00"/>
        <d v="2022-10-10T00:00:00"/>
        <d v="2022-09-23T00:00:00"/>
        <d v="2022-08-31T00:00:00"/>
        <d v="2022-09-27T00:00:00"/>
        <d v="2022-08-17T00:00:00"/>
        <d v="2022-10-11T00:00:00"/>
        <d v="2022-09-12T00:00:00"/>
        <d v="2022-10-16T00:00:00"/>
        <d v="2022-09-16T00:00:00"/>
        <d v="2022-09-02T00:00:00"/>
        <d v="2022-09-28T00:00:00"/>
        <d v="2022-09-26T00:00:00"/>
        <d v="2022-09-21T00:00:00"/>
        <d v="2022-09-01T00:00:00"/>
        <d v="2022-04-28T00:00:00"/>
        <d v="2022-05-26T00:00:00"/>
        <d v="2022-03-29T00:00:00"/>
        <d v="2022-06-09T00:00:00"/>
        <d v="2022-06-25T00:00:00"/>
        <d v="2022-06-18T00:00:00"/>
        <d v="2022-06-24T00:00:00"/>
        <d v="2022-09-14T00:00:00"/>
        <d v="2022-09-13T00:00:00"/>
        <d v="2022-08-19T00:00:00"/>
        <d v="2022-08-18T00:00:00"/>
        <d v="2022-08-23T00:00:00"/>
        <d v="2022-08-27T00:00:00"/>
        <d v="2022-08-21T00:00:00"/>
        <d v="2022-08-06T00:00:00"/>
        <d v="2022-08-16T00:00:00"/>
        <d v="2022-08-29T00:00:00"/>
        <d v="2022-08-11T00:00:00"/>
        <d v="2022-08-15T00:00:00"/>
        <d v="2022-08-05T00:00:00"/>
        <d v="2022-09-03T00:00:00"/>
        <d v="2022-10-14T00:00:00"/>
        <d v="2022-10-20T00:00:00"/>
        <d v="2022-11-18T00:00:00"/>
        <d v="2022-10-25T00:00:00"/>
        <d v="2022-09-15T00:00:00"/>
        <d v="2022-09-10T00:00:00"/>
        <d v="2022-09-19T00:00:00"/>
        <d v="2022-09-30T00:00:00"/>
        <d v="2022-09-06T00:00:00"/>
        <d v="2022-09-17T00:00:00"/>
        <d v="2022-10-26T00:00:00"/>
        <d v="2022-10-24T00:00:00"/>
        <d v="2022-11-03T00:00:00"/>
        <d v="2022-10-13T00:00:00"/>
        <d v="2022-11-07T00:00:00"/>
        <d v="2022-10-03T00:00:00"/>
        <d v="2022-10-04T00:00:00"/>
        <d v="2022-10-06T00:00:00"/>
        <d v="2022-10-05T00:00:00"/>
        <d v="2022-10-27T00:00:00"/>
        <d v="2022-11-16T00:00:00"/>
        <d v="2022-11-08T00:00:00"/>
        <d v="2022-01-04T00:00:00"/>
        <d v="2022-11-04T00:00:00"/>
        <d v="2022-11-09T00:00:00"/>
        <d v="2022-11-02T00:00:00"/>
        <d v="2022-10-17T00:00:00"/>
        <d v="2022-10-15T00:00:00"/>
        <d v="2022-10-18T00:00:00"/>
        <d v="2022-10-28T00:00:00"/>
        <d v="2022-11-17T00:00:00"/>
        <d v="2022-10-12T00:00:00"/>
        <d v="2022-11-11T00:00:00"/>
        <d v="2022-10-19T00:00:00"/>
        <d v="2022-10-21T00:00:00"/>
        <d v="2022-11-13T00:00:00"/>
        <d v="2022-11-10T00:00:00"/>
        <d v="2022-11-14T00:00:00"/>
        <d v="2022-11-21T00:00:00"/>
        <d v="2022-11-05T00:00:00"/>
        <d v="2022-03-01T00:00:00"/>
        <d v="2022-07-10T00:00:00"/>
        <d v="2019-11-07T00:00:00"/>
        <d v="2019-10-31T00:00:00"/>
        <d v="2019-10-28T00:00:00"/>
        <d v="2019-10-18T00:00:00"/>
        <d v="2019-10-01T00:00:00"/>
        <d v="2019-09-16T00:00:00"/>
        <d v="2019-10-07T00:00:00"/>
        <d v="2019-11-04T00:00:00"/>
        <d v="2019-10-17T00:00:00"/>
        <d v="2019-10-21T00:00:00"/>
        <d v="2019-10-04T00:00:00"/>
        <d v="2019-10-15T00:00:00"/>
        <d v="2019-11-05T00:00:00"/>
        <d v="2019-09-04T00:00:00"/>
        <d v="2019-10-23T00:00:00"/>
        <d v="2019-11-06T00:00:00"/>
        <d v="2019-10-09T00:00:00"/>
        <d v="2019-09-19T00:00:00"/>
        <d v="2019-10-14T00:00:00"/>
        <d v="2019-10-11T00:00:00"/>
        <d v="2019-10-16T00:00:00"/>
        <d v="2019-09-23T00:00:00"/>
        <d v="2019-09-20T00:00:00"/>
        <d v="2019-09-06T00:00:00"/>
        <d v="2019-09-17T00:00:00"/>
        <d v="2019-10-22T00:00:00"/>
        <d v="2019-08-27T00:00:00"/>
        <d v="2019-10-20T00:00:00"/>
        <d v="2019-11-11T00:00:00"/>
        <d v="2019-10-24T00:00:00"/>
        <d v="2019-10-25T00:00:00"/>
        <d v="2019-10-26T00:00:00"/>
        <d v="2019-10-27T00:00:00"/>
        <d v="2019-09-25T00:00:00"/>
        <d v="2019-09-29T00:00:00"/>
        <d v="2019-10-02T00:00:00"/>
        <d v="2019-10-30T00:00:00"/>
        <d v="2019-09-18T00:00:00"/>
        <d v="2019-10-29T00:00:00"/>
        <d v="2019-09-09T00:00:00"/>
        <d v="2019-09-02T00:00:00"/>
        <d v="2019-09-27T00:00:00"/>
        <d v="2019-09-24T00:00:00"/>
        <d v="2019-11-18T00:00:00"/>
        <d v="2019-10-10T00:00:00"/>
        <d v="2022-12-05T00:00:00"/>
        <d v="2019-09-30T00:00:00"/>
        <d v="2019-11-03T00:00:00"/>
        <d v="2019-09-13T00:00:00"/>
        <d v="2019-09-05T00:00:00"/>
        <d v="2019-10-08T00:00:00"/>
        <d v="2019-11-12T00:00:00"/>
        <d v="2019-09-03T00:00:00"/>
        <d v="2019-10-12T00:00:00"/>
        <d v="2019-09-14T00:00:00"/>
        <d v="2019-10-19T00:00:00"/>
        <d v="2019-09-12T00:00:00"/>
        <d v="2019-09-21T00:00:00"/>
        <d v="2019-11-21T00:00:00"/>
        <d v="2019-10-03T00:00:00"/>
        <d v="2019-11-19T00:00:00"/>
        <d v="2019-11-22T00:00:00"/>
        <d v="2019-11-20T00:00:00"/>
        <d v="2019-11-08T00:00:00"/>
        <d v="2019-11-13T00:00:00"/>
        <d v="2019-11-15T00:00:00"/>
        <d v="2019-07-01T00:00:00"/>
        <d v="2019-11-27T00:00:00"/>
        <d v="2019-11-14T00:00:00"/>
        <d v="2019-11-25T00:00:00"/>
        <d v="2019-11-26T00:00:00"/>
        <d v="2019-12-02T00:00:00"/>
        <d v="2019-12-03T00:00:00"/>
        <d v="2019-12-10T00:00:00"/>
        <d v="2019-12-11T00:00:00"/>
        <d v="2019-12-09T00:00:00"/>
        <d v="2019-12-05T00:00:00"/>
        <d v="2019-12-06T00:00:00"/>
        <d v="2019-11-16T00:00:00"/>
        <d v="2019-12-26T00:00:00"/>
        <d v="2019-12-16T00:00:00"/>
        <d v="2019-11-28T00:00:00"/>
        <d v="2019-12-04T00:00:00"/>
        <d v="2020-01-02T00:00:00"/>
        <d v="2019-12-20T00:00:00"/>
        <d v="2019-12-27T00:00:00"/>
        <d v="2019-12-23T00:00:00"/>
        <d v="2019-12-12T00:00:00"/>
        <d v="2020-01-06T00:00:00"/>
        <d v="2019-11-29T00:00:00"/>
        <d v="2019-03-28T00:00:00"/>
        <d v="2019-12-17T00:00:00"/>
        <d v="2019-12-13T00:00:00"/>
        <d v="2020-01-03T00:00:00"/>
        <d v="2019-12-19T00:00:00"/>
        <d v="2019-11-17T00:00:00"/>
        <d v="2019-12-21T00:00:00"/>
        <d v="2019-12-18T00:00:00"/>
        <d v="2020-01-04T00:00:00"/>
        <d v="2020-01-09T00:00:00"/>
        <d v="2020-01-30T00:00:00"/>
        <d v="2020-01-07T00:00:00"/>
        <d v="2020-01-10T00:00:00"/>
        <d v="2019-11-30T00:00:00"/>
        <d v="2020-02-10T00:00:00"/>
        <d v="2020-01-22T00:00:00"/>
        <d v="2020-01-20T00:00:00"/>
        <d v="2020-02-05T00:00:00"/>
        <d v="2020-01-27T00:00:00"/>
        <d v="2020-02-03T00:00:00"/>
        <d v="2020-01-08T00:00:00"/>
        <d v="2020-02-13T00:00:00"/>
        <d v="2020-02-14T00:00:00"/>
        <d v="2020-01-31T00:00:00"/>
        <d v="2020-02-21T00:00:00"/>
        <d v="2020-02-06T00:00:00"/>
        <d v="2020-01-15T00:00:00"/>
        <d v="2020-01-28T00:00:00"/>
        <d v="2020-01-24T00:00:00"/>
        <d v="2020-02-28T00:00:00"/>
        <d v="2020-02-17T00:00:00"/>
        <d v="2020-01-17T00:00:00"/>
        <m/>
        <d v="2020-02-11T00:00:00"/>
        <d v="2020-02-12T00:00:00"/>
        <d v="2020-02-04T00:00:00"/>
        <d v="2020-02-18T00:00:00"/>
        <d v="2020-02-19T00:00:00"/>
        <d v="2020-01-18T00:00:00"/>
        <d v="2019-12-07T00:00:00"/>
        <d v="2019-01-02T00:00:00"/>
        <d v="2019-01-23T00:00:00"/>
        <d v="2020-02-23T00:00:00"/>
        <d v="2020-02-24T00:00:00"/>
        <d v="2020-01-23T00:00:00"/>
        <d v="2020-02-20T00:00:00"/>
        <d v="2020-01-21T00:00:00"/>
        <d v="2020-03-03T00:00:00"/>
        <d v="2020-03-17T00:00:00"/>
        <d v="2020-01-13T00:00:00"/>
        <d v="2020-01-29T00:00:00"/>
        <d v="2020-03-18T00:00:00"/>
        <d v="2020-02-27T00:00:00"/>
        <d v="2020-03-05T00:00:00"/>
        <d v="2020-03-02T00:00:00"/>
        <d v="2020-03-11T00:00:00"/>
        <d v="2020-01-11T00:00:00"/>
        <d v="2020-02-15T00:00:00"/>
        <d v="2020-02-07T00:00:00"/>
        <d v="2020-03-04T00:00:00"/>
        <d v="2020-03-12T00:00:00"/>
        <d v="2020-01-16T00:00:00"/>
        <d v="2020-02-26T00:00:00"/>
        <d v="2020-03-13T00:00:00"/>
        <d v="2020-01-25T00:00:00"/>
        <d v="2020-03-10T00:00:00"/>
        <d v="2020-03-09T00:00:00"/>
        <d v="2020-03-16T00:00:00"/>
        <d v="2020-02-01T00:00:00"/>
        <d v="2020-03-06T00:00:00"/>
        <d v="2022-06-17T00:00:00"/>
        <d v="2022-07-02T00:00:00"/>
        <d v="2022-06-11T00:00:00"/>
        <d v="2022-02-11T00:00:00"/>
        <d v="2022-07-17T00:00:00"/>
        <d v="2022-06-12T00:00:00"/>
        <d v="2022-07-30T00:00:00"/>
        <d v="2022-03-27T00:00:00"/>
        <d v="2022-09-09T00:00:00"/>
        <d v="2022-10-01T00:00:00"/>
        <d v="2022-09-24T00:00:00"/>
        <d v="2022-08-14T00:00:00"/>
        <d v="2022-11-23T00:00:00"/>
        <d v="2022-11-22T00:00:00"/>
        <d v="2022-11-28T00:00:00"/>
        <d v="2022-10-31T00:00:00"/>
        <d v="2022-12-01T00:00:00"/>
        <d v="2022-12-02T00:00:00"/>
        <d v="2022-12-06T00:00:00"/>
        <d v="2021-01-27T00:00:00"/>
        <d v="2022-11-19T00:00:00"/>
        <d v="2022-11-29T00:00:00"/>
        <d v="2022-12-14T00:00:00"/>
        <d v="2022-12-07T00:00:00"/>
        <d v="2022-12-27T00:00:00"/>
        <d v="2022-10-22T00:00:00"/>
        <d v="2022-11-15T00:00:00"/>
        <d v="2022-11-12T00:00:00"/>
        <d v="2022-12-16T00:00:00"/>
        <d v="2022-12-12T00:00:00"/>
        <d v="2022-12-13T00:00:00"/>
        <d v="2022-11-25T00:00:00"/>
        <d v="2022-11-30T00:00:00"/>
        <d v="2022-12-03T00:00:00"/>
        <d v="2022-12-15T00:00:00"/>
        <d v="2022-12-10T00:00:00"/>
        <d v="2022-12-09T00:00:00"/>
        <d v="2022-12-28T00:00:00"/>
        <d v="2022-11-24T00:00:00"/>
        <d v="2022-11-26T00:00:00"/>
        <d v="2022-12-20T00:00:00"/>
        <d v="2022-12-19T00:00:00"/>
        <d v="2022-12-21T00:00:00"/>
        <d v="2022-12-18T00:00:00"/>
        <d v="2023-01-06T00:00:00"/>
        <d v="2023-01-04T00:00:00"/>
        <d v="2023-01-25T00:00:00"/>
        <d v="2023-01-30T00:00:00"/>
        <d v="2023-01-20T00:00:00"/>
        <d v="2022-11-27T00:00:00"/>
        <d v="2022-12-23T00:00:00"/>
        <d v="2023-01-31T00:00:00"/>
        <d v="2023-03-03T00:00:00"/>
        <d v="2023-01-09T00:00:00"/>
        <d v="2023-02-08T00:00:00"/>
        <d v="2023-02-20T00:00:00"/>
        <d v="2022-12-29T00:00:00"/>
        <d v="2023-01-27T00:00:00"/>
        <d v="2023-01-23T00:00:00"/>
        <d v="2023-01-24T00:00:00"/>
        <d v="2023-01-05T00:00:00"/>
        <d v="2023-01-03T00:00:00"/>
        <d v="2023-01-02T00:00:00"/>
        <d v="2023-02-06T00:00:00"/>
        <d v="2023-02-13T00:00:00"/>
        <d v="2022-10-08T00:00:00"/>
        <d v="2023-02-09T00:00:00"/>
        <d v="2023-02-07T00:00:00"/>
        <d v="2023-02-02T00:00:00"/>
        <d v="2023-02-01T00:00:00"/>
        <d v="2022-02-13T00:00:00"/>
        <d v="2023-12-19T00:00:00"/>
        <d v="2023-01-28T00:00:00"/>
        <d v="2023-02-03T00:00:00"/>
        <d v="2023-01-13T00:00:00"/>
        <d v="2023-02-16T00:00:00"/>
        <d v="2023-01-19T00:00:00"/>
        <d v="2023-01-18T00:00:00"/>
        <d v="2023-01-11T00:00:00"/>
        <d v="2023-11-24T00:00:00"/>
        <d v="2023-01-10T00:00:00"/>
        <d v="2023-12-01T00:00:00"/>
        <d v="2022-12-04T00:00:00"/>
        <d v="2023-01-12T00:00:00"/>
        <d v="2022-12-11T00:00:00"/>
        <d v="2023-01-14T00:00:00"/>
        <d v="2023-01-16T00:00:00"/>
        <d v="2023-01-26T00:00:00"/>
        <d v="2023-11-05T00:00:00"/>
        <d v="2022-12-26T00:00:00"/>
        <d v="2022-12-17T00:00:00"/>
        <d v="2023-01-17T00:00:00"/>
        <d v="2023-01-15T00:00:00"/>
        <d v="2023-02-14T00:00:00"/>
        <d v="2023-02-22T00:00:00"/>
        <d v="2023-02-27T00:00:00"/>
        <d v="2022-12-22T00:00:00"/>
        <d v="2023-02-23T00:00:00"/>
        <d v="2023-03-01T00:00:00"/>
        <d v="2022-12-24T00:00:00"/>
        <d v="2023-02-17T00:00:00"/>
        <d v="2023-12-20T00:00:00"/>
        <d v="2023-02-15T00:00:00"/>
        <d v="2022-12-30T00:00:00"/>
        <d v="2023-02-10T00:00:00"/>
        <d v="2023-02-04T00:00:00"/>
        <d v="2023-02-19T00:00:00"/>
        <d v="2023-02-25T00:00:00"/>
        <d v="2023-02-11T00:00:00"/>
        <d v="2023-11-20T00:00:00"/>
        <d v="2023-02-21T00:00:00"/>
        <d v="2023-02-24T00:00:00"/>
        <d v="2023-02-18T00:00:00"/>
        <d v="2023-12-22T00:00:00"/>
        <d v="2023-02-28T00:00:00"/>
        <d v="2022-11-06T00:00:00"/>
        <d v="2023-01-21T00:00:00"/>
        <d v="2023-01-07T00:00:00"/>
        <d v="2023-03-15T00:00:00"/>
        <d v="2023-03-21T00:00:00"/>
        <d v="2023-12-02T00:00:00"/>
        <d v="2023-11-04T00:00:00"/>
        <d v="2023-03-31T00:00:00"/>
        <d v="2023-03-23T00:00:00"/>
        <d v="2023-03-28T00:00:00"/>
        <d v="2023-03-04T00:00:00"/>
        <d v="2023-03-30T00:00:00"/>
        <d v="2023-03-18T00:00:00"/>
        <d v="2023-03-20T00:00:00"/>
        <d v="2023-03-27T00:00:00"/>
        <d v="2023-03-24T00:00:00"/>
        <d v="2023-10-06T00:00:00"/>
        <d v="2023-03-14T00:00:00"/>
        <d v="2023-10-03T00:00:00"/>
        <d v="2023-04-03T00:00:00"/>
        <d v="2023-03-17T00:00:00"/>
        <d v="2023-08-03T00:00:00"/>
        <d v="2023-09-03T00:00:00"/>
        <d v="2023-03-29T00:00:00"/>
        <d v="2023-03-08T00:00:00"/>
        <d v="2023-03-13T00:00:00"/>
        <d v="2023-03-07T00:00:00"/>
        <d v="2023-03-10T00:00:00"/>
        <d v="2023-03-06T00:00:00"/>
        <d v="2023-03-09T00:00:00"/>
        <d v="2023-03-11T00:00:00"/>
        <d v="2023-03-02T00:00:00"/>
        <d v="2023-03-16T00:00:00"/>
        <d v="2023-03-22T00:00:00"/>
        <d v="2023-04-04T00:00:00"/>
        <d v="2023-04-11T00:00:00"/>
        <d v="2023-04-12T00:00:00"/>
        <d v="2023-04-05T00:00:00"/>
        <d v="2023-04-13T00:00:00"/>
        <d v="2023-04-01T00:00:00"/>
        <d v="2023-03-19T00:00:00"/>
        <d v="2023-03-05T00:00:00"/>
        <d v="2023-01-01T00:00:00"/>
        <d v="2023-04-18T00:00:00"/>
        <d v="2023-04-17T00:00:00"/>
        <d v="2023-04-14T00:00:00"/>
        <d v="2023-04-10T00:00:00"/>
        <d v="2023-04-26T00:00:00"/>
        <d v="2023-04-19T00:00:00"/>
        <d v="2023-04-24T00:00:00"/>
        <d v="2023-04-25T00:00:00"/>
        <d v="2023-04-21T00:00:00"/>
        <d v="2023-04-20T00:00:00"/>
        <d v="2023-04-22T00:00:00"/>
        <d v="2023-05-03T00:00:00"/>
        <d v="2023-04-27T00:00:00"/>
        <d v="2023-05-04T00:00:00"/>
        <d v="2023-04-28T00:00:00"/>
        <d v="2023-05-02T00:00:00"/>
        <d v="2023-05-01T00:00:00"/>
        <d v="2023-04-29T00:00:00"/>
        <d v="2023-05-09T00:00:00"/>
        <d v="2023-05-08T00:00:00"/>
        <d v="2023-05-05T00:00:00"/>
        <d v="2023-05-15T00:00:00"/>
        <d v="2023-05-16T00:00:00"/>
        <d v="2023-05-17T00:00:00"/>
        <d v="2023-05-18T00:00:00"/>
        <d v="2023-05-10T00:00:00"/>
        <d v="2023-05-12T00:00:00"/>
        <d v="2023-05-11T00:00:00"/>
      </sharedItems>
      <fieldGroup par="14" base="2">
        <rangePr groupBy="months" startDate="2019-01-02T00:00:00" endDate="2023-12-23T00:00:00"/>
        <groupItems count="14">
          <s v="(blank)"/>
          <s v="Jan"/>
          <s v="Feb"/>
          <s v="Mar"/>
          <s v="Apr"/>
          <s v="May"/>
          <s v="Jun"/>
          <s v="Jul"/>
          <s v="Aug"/>
          <s v="Sep"/>
          <s v="Oct"/>
          <s v="Nov"/>
          <s v="Dec"/>
          <s v="&gt;12/23/2023"/>
        </groupItems>
      </fieldGroup>
    </cacheField>
    <cacheField name="Employee Name" numFmtId="0">
      <sharedItems containsBlank="1"/>
    </cacheField>
    <cacheField name="Office" numFmtId="0">
      <sharedItems containsMixedTypes="1" containsNumber="1" containsInteger="1" minValue="0" maxValue="0"/>
    </cacheField>
    <cacheField name="Employment Status" numFmtId="0">
      <sharedItems containsBlank="1" containsMixedTypes="1" containsNumber="1" containsInteger="1" minValue="0" maxValue="0" count="9">
        <s v="CASUAL"/>
        <s v="REGULAR"/>
        <s v="JOBCON"/>
        <n v="0"/>
        <s v="CO TERM"/>
        <s v="MARDO MELINDA E."/>
        <s v="MARTINEZ BELEN B."/>
        <m/>
        <s v="-----"/>
      </sharedItems>
    </cacheField>
    <cacheField name="Start Date" numFmtId="14">
      <sharedItems containsDate="1" containsBlank="1" containsMixedTypes="1" minDate="1903-01-30T00:00:00" maxDate="2023-12-29T00:00:00"/>
    </cacheField>
    <cacheField name="End Date" numFmtId="14">
      <sharedItems containsDate="1" containsBlank="1" containsMixedTypes="1" minDate="1900-01-08T12:00:00" maxDate="2023-12-30T00:00:00"/>
    </cacheField>
    <cacheField name="Type of Leave" numFmtId="0">
      <sharedItems containsBlank="1"/>
    </cacheField>
    <cacheField name="Specification" numFmtId="0">
      <sharedItems containsBlank="1"/>
    </cacheField>
    <cacheField name="Days Leave" numFmtId="0">
      <sharedItems/>
    </cacheField>
    <cacheField name="Days" numFmtId="0">
      <sharedItems containsSemiMixedTypes="0" containsString="0" containsNumber="1" minValue="-31998" maxValue="31260"/>
    </cacheField>
    <cacheField name="RECEIVED BY:" numFmtId="0">
      <sharedItems containsNonDate="0" containsString="0" containsBlank="1"/>
    </cacheField>
    <cacheField name="Quarters" numFmtId="0" databaseField="0">
      <fieldGroup base="2">
        <rangePr groupBy="quarters" startDate="2019-01-02T00:00:00" endDate="2023-12-23T00:00:00"/>
        <groupItems count="6">
          <s v="&lt;1/2/2019"/>
          <s v="Qtr1"/>
          <s v="Qtr2"/>
          <s v="Qtr3"/>
          <s v="Qtr4"/>
          <s v="&gt;12/23/2023"/>
        </groupItems>
      </fieldGroup>
    </cacheField>
    <cacheField name="Years" numFmtId="0" databaseField="0">
      <fieldGroup base="2">
        <rangePr groupBy="years" startDate="2019-01-02T00:00:00" endDate="2023-12-23T00:00:00"/>
        <groupItems count="7">
          <s v="&lt;1/2/2019"/>
          <s v="2019"/>
          <s v="2020"/>
          <s v="2021"/>
          <s v="2022"/>
          <s v="2023"/>
          <s v="&gt;12/23/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76">
  <r>
    <e v="#VALUE!"/>
    <s v="MANALO EDITHA V."/>
    <s v="MANALO"/>
    <s v="EDITHA"/>
    <s v="VIDAMO"/>
    <s v="ACCOUNTING CLERK II"/>
    <s v="REGULAR"/>
    <x v="0"/>
  </r>
  <r>
    <e v="#VALUE!"/>
    <s v="ANACAY LEVIE B."/>
    <s v="ANACAY"/>
    <s v="LEVIE"/>
    <s v="BAYOT"/>
    <s v="ADMIN A"/>
    <s v="REGULAR"/>
    <x v="0"/>
  </r>
  <r>
    <e v="#VALUE!"/>
    <s v="SUMAONG DANILO  "/>
    <s v="SUMAONG"/>
    <s v="DANILO"/>
    <m/>
    <s v="ADMIN AIDE"/>
    <s v="REGULAR"/>
    <x v="1"/>
  </r>
  <r>
    <e v="#VALUE!"/>
    <s v="AMBONAN AVELINA A."/>
    <s v="AMBONAN"/>
    <s v="AVELINA"/>
    <s v="A"/>
    <s v="ADMIN AIDE I"/>
    <s v="REGULAR"/>
    <x v="2"/>
  </r>
  <r>
    <e v="#VALUE!"/>
    <s v="ANARNA CRISTINA F."/>
    <s v="ANARNA"/>
    <s v="CRISTINA"/>
    <s v="F"/>
    <s v="ADMIN AIDE I"/>
    <s v="REGULAR"/>
    <x v="3"/>
  </r>
  <r>
    <e v="#VALUE!"/>
    <s v="ANGCAYA ANA B."/>
    <s v="ANGCAYA"/>
    <s v="ANA"/>
    <s v="BAY"/>
    <s v="ADMIN AIDE I"/>
    <s v="REGULAR"/>
    <x v="4"/>
  </r>
  <r>
    <e v="#VALUE!"/>
    <s v="ANGCAYA FRANCIS A."/>
    <s v="ANGCAYA"/>
    <s v="FRANCIS"/>
    <s v="A"/>
    <s v="ADMIN AIDE I"/>
    <s v="REGULAR"/>
    <x v="5"/>
  </r>
  <r>
    <e v="#VALUE!"/>
    <s v="ANGCAYA IRENEO A."/>
    <s v="ANGCAYA"/>
    <s v="IRENEO"/>
    <s v="ANACAY"/>
    <s v="ADMIN AIDE I"/>
    <s v="REGULAR"/>
    <x v="6"/>
  </r>
  <r>
    <e v="#VALUE!"/>
    <s v="ANGCAYA JOHN V."/>
    <s v="ANGCAYA"/>
    <s v="JOHN"/>
    <s v="VILLARENTE"/>
    <s v="ADMIN AIDE I"/>
    <s v="REGULAR"/>
    <x v="0"/>
  </r>
  <r>
    <e v="#VALUE!"/>
    <s v="ANGCAYA MARLON J."/>
    <s v="ANGCAYA"/>
    <s v="MARLON"/>
    <s v="JAVIER"/>
    <s v="ADMIN AIDE I"/>
    <s v="REGULAR"/>
    <x v="6"/>
  </r>
  <r>
    <e v="#VALUE!"/>
    <s v="ANGCAYA RUFINA P."/>
    <s v="ANGCAYA"/>
    <s v="RUFINA"/>
    <s v="P"/>
    <s v="ADMIN AIDE I"/>
    <s v="REGULAR"/>
    <x v="7"/>
  </r>
  <r>
    <e v="#VALUE!"/>
    <s v="BANICO PILAR B."/>
    <s v="BANICO"/>
    <s v="PILAR"/>
    <s v="BAUTISTA"/>
    <s v="ADMIN AIDE I"/>
    <s v="REGULAR"/>
    <x v="8"/>
  </r>
  <r>
    <e v="#VALUE!"/>
    <s v="BAUTISTA JANICE M."/>
    <s v="BAUTISTA"/>
    <s v="JANICE"/>
    <s v="MANALO"/>
    <s v="ADMIN AIDE I"/>
    <s v="REGULAR"/>
    <x v="9"/>
  </r>
  <r>
    <e v="#VALUE!"/>
    <s v="BAYBAY MARCELO  "/>
    <s v="BAYBAY"/>
    <s v="MARCELO"/>
    <m/>
    <s v="ADMIN AIDE I"/>
    <s v="REGULAR"/>
    <x v="10"/>
  </r>
  <r>
    <e v="#VALUE!"/>
    <s v="BAYHON GEORGE G."/>
    <s v="BAYHON"/>
    <s v="GEORGE"/>
    <s v="G"/>
    <s v="ADMIN AIDE I"/>
    <s v="REGULAR"/>
    <x v="11"/>
  </r>
  <r>
    <e v="#VALUE!"/>
    <s v="BAYHON VIOLETA  "/>
    <s v="BAYHON"/>
    <s v="VIOLETA"/>
    <m/>
    <s v="ADMIN AIDE I"/>
    <s v="REGULAR"/>
    <x v="12"/>
  </r>
  <r>
    <e v="#VALUE!"/>
    <s v="BAYLA EVANGELINE C."/>
    <s v="BAYLA"/>
    <s v="EVANGELINE"/>
    <s v="C"/>
    <s v="ADMIN AIDE I"/>
    <s v="REGULAR"/>
    <x v="13"/>
  </r>
  <r>
    <e v="#VALUE!"/>
    <s v="BAYOT ANISIA P."/>
    <s v="BAYOT"/>
    <s v="ANISIA"/>
    <s v="P"/>
    <s v="ADMIN AIDE I"/>
    <s v="REGULAR"/>
    <x v="9"/>
  </r>
  <r>
    <e v="#VALUE!"/>
    <s v="BAYOT MERCED M."/>
    <s v="BAYOT"/>
    <s v="MERCED"/>
    <s v="M"/>
    <s v="ADMIN AIDE I"/>
    <s v="REGULAR"/>
    <x v="2"/>
  </r>
  <r>
    <e v="#VALUE!"/>
    <s v="BORJA EDWIN G."/>
    <s v="BORJA"/>
    <s v="EDWIN"/>
    <s v="G"/>
    <s v="ADMIN AIDE I"/>
    <s v="REGULAR"/>
    <x v="14"/>
  </r>
  <r>
    <e v="#VALUE!"/>
    <s v="CARAAN FELIX M."/>
    <s v="CARAAN"/>
    <s v="FELIX"/>
    <s v="M"/>
    <s v="ADMIN AIDE I"/>
    <s v="REGULAR"/>
    <x v="5"/>
  </r>
  <r>
    <e v="#VALUE!"/>
    <s v="CORTEZ NERIFE H."/>
    <s v="CORTEZ"/>
    <s v="NERIFE"/>
    <s v="HERMOSORA"/>
    <s v="ADMIN AIDE I"/>
    <s v="REGULAR"/>
    <x v="15"/>
  </r>
  <r>
    <e v="#VALUE!"/>
    <s v="DAÑO ALMA R."/>
    <s v="DAÑO"/>
    <s v="ALMA"/>
    <s v="ROMILLA"/>
    <s v="ADMIN AIDE I"/>
    <s v="REGULAR"/>
    <x v="0"/>
  </r>
  <r>
    <e v="#VALUE!"/>
    <s v="DE LUNA ERNESTO  "/>
    <s v="DE LUNA"/>
    <s v="ERNESTO"/>
    <m/>
    <s v="ADMIN AIDE I"/>
    <s v="REGULAR"/>
    <x v="5"/>
  </r>
  <r>
    <e v="#VALUE!"/>
    <s v="DE VILLA MYRNA D."/>
    <s v="DE VILLA"/>
    <s v="MYRNA"/>
    <s v="DINGALASAN"/>
    <s v="ADMIN AIDE I"/>
    <s v="REGULAR"/>
    <x v="4"/>
  </r>
  <r>
    <e v="#VALUE!"/>
    <s v="DE VILLA OFELIA G."/>
    <s v="DE VILLA"/>
    <s v="OFELIA"/>
    <s v="G"/>
    <s v="ADMIN AIDE I"/>
    <s v="REGULAR"/>
    <x v="16"/>
  </r>
  <r>
    <e v="#VALUE!"/>
    <s v="DIMAPILIS MA. TRINIDAD S."/>
    <s v="DIMAPILIS"/>
    <s v="MA. TRINIDAD"/>
    <s v="S"/>
    <s v="ADMIN AIDE I"/>
    <s v="REGULAR"/>
    <x v="2"/>
  </r>
  <r>
    <e v="#VALUE!"/>
    <s v="DIMAPILIS VILMA T."/>
    <s v="DIMAPILIS"/>
    <s v="VILMA"/>
    <s v="TAMPIS"/>
    <s v="ADMIN AIDE I"/>
    <s v="REGULAR"/>
    <x v="4"/>
  </r>
  <r>
    <e v="#VALUE!"/>
    <s v="DIMARANAN REYNALDO R."/>
    <s v="DIMARANAN"/>
    <s v="REYNALDO"/>
    <s v="R"/>
    <s v="ADMIN AIDE I"/>
    <s v="REGULAR"/>
    <x v="6"/>
  </r>
  <r>
    <e v="#VALUE!"/>
    <s v="ESTRANGCO MERCY U."/>
    <s v="ESTRANGCO"/>
    <s v="MERCY"/>
    <s v="U"/>
    <s v="ADMIN AIDE I"/>
    <s v="REGULAR"/>
    <x v="5"/>
  </r>
  <r>
    <e v="#VALUE!"/>
    <s v="FERNANDEZ MILAGROS C."/>
    <s v="FERNANDEZ"/>
    <s v="MILAGROS"/>
    <s v="CARAAN"/>
    <s v="ADMIN AIDE I"/>
    <s v="REGULAR"/>
    <x v="9"/>
  </r>
  <r>
    <e v="#VALUE!"/>
    <s v="HERNANDEZ CORNELIO A."/>
    <s v="HERNANDEZ"/>
    <s v="CORNELIO"/>
    <s v="A"/>
    <s v="ADMIN AIDE I"/>
    <s v="REGULAR"/>
    <x v="8"/>
  </r>
  <r>
    <e v="#VALUE!"/>
    <s v="HERNANDEZ MARIO A."/>
    <s v="HERNANDEZ"/>
    <s v="MARIO"/>
    <s v="A"/>
    <s v="ADMIN AIDE I"/>
    <s v="REGULAR"/>
    <x v="5"/>
  </r>
  <r>
    <e v="#VALUE!"/>
    <s v="LABARDA GINA L."/>
    <s v="LABARDA"/>
    <s v="GINA"/>
    <s v="LUNA"/>
    <s v="ADMIN AIDE I"/>
    <s v="REGULAR"/>
    <x v="3"/>
  </r>
  <r>
    <e v="#VALUE!"/>
    <s v="LUNA  FERNANDO  "/>
    <s v="LUNA "/>
    <s v="FERNANDO"/>
    <m/>
    <s v="ADMIN AIDE I"/>
    <s v="REGULAR"/>
    <x v="17"/>
  </r>
  <r>
    <e v="#VALUE!"/>
    <s v="MAGUINAO GILBERT  "/>
    <s v="MAGUINAO"/>
    <s v="GILBERT"/>
    <m/>
    <s v="ADMIN AIDE I"/>
    <s v="REGULAR"/>
    <x v="4"/>
  </r>
  <r>
    <e v="#VALUE!"/>
    <s v="MANALO ELIADA F."/>
    <s v="MANALO"/>
    <s v="ELIADA"/>
    <s v="F"/>
    <s v="ADMIN AIDE I"/>
    <s v="REGULAR"/>
    <x v="18"/>
  </r>
  <r>
    <e v="#VALUE!"/>
    <s v="MARINDUQUE ERNESTO P."/>
    <s v="MARINDUQUE"/>
    <s v="ERNESTO"/>
    <s v="PEJI"/>
    <s v="ADMIN AIDE I"/>
    <s v="REGULAR"/>
    <x v="19"/>
  </r>
  <r>
    <e v="#VALUE!"/>
    <s v="MARINDUQUE GERRY C."/>
    <s v="MARINDUQUE"/>
    <s v="GERRY"/>
    <s v="C"/>
    <s v="ADMIN AIDE I"/>
    <s v="REGULAR"/>
    <x v="20"/>
  </r>
  <r>
    <e v="#VALUE!"/>
    <s v="MENDOZA JUANITO N."/>
    <s v="MENDOZA"/>
    <s v="JUANITO"/>
    <s v="N"/>
    <s v="ADMIN AIDE I"/>
    <s v="REGULAR"/>
    <x v="3"/>
  </r>
  <r>
    <e v="#VALUE!"/>
    <s v="MIRANDA ROBERTO D."/>
    <s v="MIRANDA"/>
    <s v="ROBERTO"/>
    <s v="D"/>
    <s v="ADMIN AIDE I"/>
    <s v="REGULAR"/>
    <x v="20"/>
  </r>
  <r>
    <e v="#VALUE!"/>
    <s v="MONTENEGRO HELEN L."/>
    <s v="MONTENEGRO"/>
    <s v="HELEN"/>
    <s v="L"/>
    <s v="ADMIN AIDE I"/>
    <s v="REGULAR"/>
    <x v="21"/>
  </r>
  <r>
    <e v="#VALUE!"/>
    <s v="MONTENEGRO RODELIO A."/>
    <s v="MONTENEGRO"/>
    <s v="RODELIO"/>
    <s v="A"/>
    <s v="ADMIN AIDE I"/>
    <s v="REGULAR"/>
    <x v="19"/>
  </r>
  <r>
    <e v="#VALUE!"/>
    <s v="NAVARRO RITA A."/>
    <s v="NAVARRO"/>
    <s v="RITA"/>
    <s v="A"/>
    <s v="ADMIN AIDE I"/>
    <s v="REGULAR"/>
    <x v="14"/>
  </r>
  <r>
    <e v="#VALUE!"/>
    <s v="OCAMPO ORLANDO R."/>
    <s v="OCAMPO"/>
    <s v="ORLANDO"/>
    <s v="R"/>
    <s v="ADMIN AIDE I"/>
    <s v="REGULAR"/>
    <x v="19"/>
  </r>
  <r>
    <e v="#VALUE!"/>
    <s v="OLINO PRECIOSA A."/>
    <s v="OLINO"/>
    <s v="PRECIOSA"/>
    <s v="A."/>
    <s v="ADMIN AIDE I"/>
    <s v="REGULAR"/>
    <x v="4"/>
  </r>
  <r>
    <e v="#VALUE!"/>
    <s v="ORSAL MARK LESTER B."/>
    <s v="ORSAL"/>
    <s v="MARK LESTER"/>
    <s v="BAYAS"/>
    <s v="ADMIN AIDE I"/>
    <s v="REGULAR"/>
    <x v="22"/>
  </r>
  <r>
    <e v="#VALUE!"/>
    <s v="PANALIGAN GIL L."/>
    <s v="PANALIGAN"/>
    <s v="GIL"/>
    <s v="LONTOC"/>
    <s v="ADMIN AIDE I"/>
    <s v="REGULAR"/>
    <x v="23"/>
  </r>
  <r>
    <e v="#VALUE!"/>
    <s v="PARASDAS OFELIA C."/>
    <s v="PARASDAS"/>
    <s v="OFELIA"/>
    <s v="CASAQUITE"/>
    <s v="ADMIN AIDE I"/>
    <s v="REGULAR"/>
    <x v="8"/>
  </r>
  <r>
    <e v="#VALUE!"/>
    <s v="PARRA VICTORIA S."/>
    <s v="PARRA"/>
    <s v="VICTORIA"/>
    <s v="S"/>
    <s v="ADMIN AIDE I"/>
    <s v="REGULAR"/>
    <x v="6"/>
  </r>
  <r>
    <e v="#VALUE!"/>
    <s v="PATERNO PAULINO P."/>
    <s v="PATERNO"/>
    <s v="PAULINO"/>
    <s v="P"/>
    <s v="ADMIN AIDE I"/>
    <s v="REGULAR"/>
    <x v="6"/>
  </r>
  <r>
    <e v="#VALUE!"/>
    <s v="PERIDO BEVERLY T."/>
    <s v="PERIDO"/>
    <s v="BEVERLY"/>
    <s v="T"/>
    <s v="ADMIN AIDE I"/>
    <s v="REGULAR"/>
    <x v="9"/>
  </r>
  <r>
    <e v="#VALUE!"/>
    <s v="PERIDO EDWIN A."/>
    <s v="PERIDO"/>
    <s v="EDWIN"/>
    <s v="A"/>
    <s v="ADMIN AIDE I"/>
    <s v="REGULAR"/>
    <x v="4"/>
  </r>
  <r>
    <e v="#VALUE!"/>
    <s v="ROBINO OFELIA M."/>
    <s v="ROBINO"/>
    <s v="OFELIA"/>
    <s v="M"/>
    <s v="ADMIN AIDE I"/>
    <s v="REGULAR"/>
    <x v="3"/>
  </r>
  <r>
    <e v="#VALUE!"/>
    <s v="RODRIGUEZ RUEL  "/>
    <s v="RODRIGUEZ"/>
    <s v="RUEL"/>
    <m/>
    <s v="ADMIN AIDE I"/>
    <s v="REGULAR"/>
    <x v="17"/>
  </r>
  <r>
    <e v="#VALUE!"/>
    <s v="SEÑA MARILYN B."/>
    <s v="SEÑA"/>
    <s v="MARILYN"/>
    <s v="B"/>
    <s v="ADMIN AIDE I"/>
    <s v="REGULAR"/>
    <x v="2"/>
  </r>
  <r>
    <e v="#VALUE!"/>
    <s v="SUMAGUI MARISSA D."/>
    <s v="SUMAGUI"/>
    <s v="MARISSA"/>
    <s v="DIMAPILIS"/>
    <s v="ADMIN AIDE I"/>
    <s v="REGULAR"/>
    <x v="19"/>
  </r>
  <r>
    <e v="#VALUE!"/>
    <s v="TAMAYO MARIA ELLAINE III B."/>
    <s v="TAMAYO"/>
    <s v="MARIA ELLAINE III"/>
    <s v="BAY"/>
    <s v="ADMIN AIDE I"/>
    <s v="REGULAR"/>
    <x v="9"/>
  </r>
  <r>
    <e v="#VALUE!"/>
    <s v="TOLENTINO CAROLINA E."/>
    <s v="TOLENTINO"/>
    <s v="CAROLINA"/>
    <s v="ESMERALDA"/>
    <s v="ADMIN AIDE I"/>
    <s v="REGULAR"/>
    <x v="7"/>
  </r>
  <r>
    <e v="#VALUE!"/>
    <s v="UNTALAN DIVINA R."/>
    <s v="UNTALAN"/>
    <s v="DIVINA"/>
    <s v="R"/>
    <s v="ADMIN AIDE I"/>
    <s v="REGULAR"/>
    <x v="9"/>
  </r>
  <r>
    <e v="#VALUE!"/>
    <s v="VILLANUEVA PABLO B."/>
    <s v="VILLANUEVA"/>
    <s v="PABLO"/>
    <s v="B"/>
    <s v="ADMIN AIDE I"/>
    <s v="REGULAR"/>
    <x v="3"/>
  </r>
  <r>
    <e v="#VALUE!"/>
    <s v="MANGUINAO GILBERT  "/>
    <s v="MANGUINAO"/>
    <s v="GILBERT"/>
    <m/>
    <s v="ADMIN AIDE I "/>
    <s v="REGULAR"/>
    <x v="4"/>
  </r>
  <r>
    <e v="#VALUE!"/>
    <s v="MIRANDA MARIA LOIDA M."/>
    <s v="MIRANDA"/>
    <s v="MARIA LOIDA"/>
    <s v="MENDOZA"/>
    <s v="ADMIN AIDE II"/>
    <s v="REGULAR"/>
    <x v="0"/>
  </r>
  <r>
    <e v="#VALUE!"/>
    <s v="AGUSTIN MARIA LUISA F."/>
    <s v="AGUSTIN"/>
    <s v="MARIA LUISA"/>
    <s v="FELLO"/>
    <s v="ADMIN AIDE III"/>
    <s v="REGULAR"/>
    <x v="24"/>
  </r>
  <r>
    <e v="#VALUE!"/>
    <s v="ALCANTARA RIZALINA B."/>
    <s v="ALCANTARA"/>
    <s v="RIZALINA"/>
    <s v="B"/>
    <s v="ADMIN AIDE III"/>
    <s v="REGULAR"/>
    <x v="25"/>
  </r>
  <r>
    <e v="#VALUE!"/>
    <s v="AMBAT MARILOU M."/>
    <s v="AMBAT"/>
    <s v="MARILOU"/>
    <s v="M"/>
    <s v="ADMIN AIDE III"/>
    <s v="REGULAR"/>
    <x v="6"/>
  </r>
  <r>
    <e v="#VALUE!"/>
    <s v="AMBION LAMBERTO A."/>
    <s v="AMBION"/>
    <s v="LAMBERTO"/>
    <s v="A"/>
    <s v="ADMIN AIDE III"/>
    <s v="REGULAR"/>
    <x v="26"/>
  </r>
  <r>
    <e v="#VALUE!"/>
    <s v="ATIENZA JULIE ANN A."/>
    <s v="ATIENZA"/>
    <s v="JULIE ANN"/>
    <s v="ANCIANO"/>
    <s v="ADMIN AIDE III"/>
    <s v="REGULAR"/>
    <x v="9"/>
  </r>
  <r>
    <e v="#VALUE!"/>
    <s v="AUDITOR AILEEN D."/>
    <s v="AUDITOR"/>
    <s v="AILEEN"/>
    <s v="DE SAGUN"/>
    <s v="ADMIN AIDE III"/>
    <s v="REGULAR"/>
    <x v="27"/>
  </r>
  <r>
    <e v="#VALUE!"/>
    <s v="BAURILE LOURDES Q."/>
    <s v="BAURILE"/>
    <s v="LOURDES"/>
    <s v="Q"/>
    <s v="ADMIN AIDE III"/>
    <s v="REGULAR"/>
    <x v="3"/>
  </r>
  <r>
    <e v="#VALUE!"/>
    <s v="BAYBAY JOLINA S."/>
    <s v="BAYBAY"/>
    <s v="JOLINA"/>
    <s v="S"/>
    <s v="ADMIN AIDE III"/>
    <s v="REGULAR"/>
    <x v="22"/>
  </r>
  <r>
    <e v="#VALUE!"/>
    <s v="BAYBAY MA. ROSA A."/>
    <s v="BAYBAY"/>
    <s v="MA. ROSA"/>
    <s v="A"/>
    <s v="ADMIN AIDE III"/>
    <s v="REGULAR"/>
    <x v="12"/>
  </r>
  <r>
    <e v="#VALUE!"/>
    <s v="BAYOT RUMER M."/>
    <s v="BAYOT"/>
    <s v="RUMER"/>
    <s v="M"/>
    <s v="ADMIN AIDE III"/>
    <s v="REGULAR"/>
    <x v="11"/>
  </r>
  <r>
    <e v="#VALUE!"/>
    <s v="BOFILL ERNA P."/>
    <s v="BOFILL"/>
    <s v="ERNA"/>
    <s v="PANGANIBAN"/>
    <s v="ADMIN AIDE III"/>
    <s v="REGULAR"/>
    <x v="7"/>
  </r>
  <r>
    <e v="#VALUE!"/>
    <s v="BUNGCASAN REGINALDO JR. B."/>
    <s v="BUNGCASAN"/>
    <s v="REGINALDO JR."/>
    <s v="B"/>
    <s v="ADMIN AIDE III"/>
    <s v="REGULAR"/>
    <x v="22"/>
  </r>
  <r>
    <e v="#VALUE!"/>
    <s v="CALANOG ALMA P."/>
    <s v="CALANOG"/>
    <s v="ALMA"/>
    <s v="P"/>
    <s v="ADMIN AIDE III"/>
    <s v="REGULAR"/>
    <x v="26"/>
  </r>
  <r>
    <e v="#VALUE!"/>
    <s v="CARMONA REMY M."/>
    <s v="CARMONA"/>
    <s v="REMY"/>
    <s v="M"/>
    <s v="ADMIN AIDE III"/>
    <s v="REGULAR"/>
    <x v="18"/>
  </r>
  <r>
    <e v="#VALUE!"/>
    <s v="COSME MA VICTORIA M."/>
    <s v="COSME"/>
    <s v="MA VICTORIA"/>
    <s v="M"/>
    <s v="ADMIN AIDE III"/>
    <s v="REGULAR"/>
    <x v="3"/>
  </r>
  <r>
    <e v="#VALUE!"/>
    <s v="DE GRANO LIUSA R."/>
    <s v="DE GRANO"/>
    <s v="LIUSA"/>
    <s v="R"/>
    <s v="ADMIN AIDE III"/>
    <s v="REGULAR"/>
    <x v="9"/>
  </r>
  <r>
    <e v="#VALUE!"/>
    <s v="DE GRANO MA. ERLINDA F."/>
    <s v="DE GRANO"/>
    <s v="MA. ERLINDA"/>
    <s v="F"/>
    <s v="ADMIN AIDE III"/>
    <s v="REGULAR"/>
    <x v="9"/>
  </r>
  <r>
    <e v="#VALUE!"/>
    <s v="DE OCAMPO ALMA A."/>
    <s v="DE OCAMPO"/>
    <s v="ALMA"/>
    <s v="AMBATA"/>
    <s v="ADMIN AIDE III"/>
    <s v="REGULAR"/>
    <x v="9"/>
  </r>
  <r>
    <e v="#VALUE!"/>
    <s v="DE OCAMPO MA. ELENA D."/>
    <s v="DE OCAMPO"/>
    <s v="MA. ELENA"/>
    <s v="D"/>
    <s v="ADMIN AIDE III"/>
    <s v="REGULAR"/>
    <x v="18"/>
  </r>
  <r>
    <e v="#VALUE!"/>
    <s v="DEL MUNDO ESTER B."/>
    <s v="DEL MUNDO"/>
    <s v="ESTER"/>
    <s v="B"/>
    <s v="ADMIN AIDE III"/>
    <s v="REGULAR"/>
    <x v="19"/>
  </r>
  <r>
    <e v="#VALUE!"/>
    <s v="DEL MUNDO ROSALLE A."/>
    <s v="DEL MUNDO"/>
    <s v="ROSALLE"/>
    <s v="A"/>
    <s v="ADMIN AIDE III"/>
    <s v="REGULAR"/>
    <x v="27"/>
  </r>
  <r>
    <e v="#VALUE!"/>
    <s v="DELA CRUZ EVANGELINE P."/>
    <s v="DELA CRUZ"/>
    <s v="EVANGELINE"/>
    <s v="P"/>
    <s v="ADMIN AIDE III"/>
    <s v="REGULAR"/>
    <x v="28"/>
  </r>
  <r>
    <e v="#VALUE!"/>
    <s v="DIMAPILIS ELVIRA S."/>
    <s v="DIMAPILIS"/>
    <s v="ELVIRA"/>
    <s v="S"/>
    <s v="ADMIN AIDE III"/>
    <s v="REGULAR"/>
    <x v="9"/>
  </r>
  <r>
    <e v="#VALUE!"/>
    <s v="DIMAPILIS JOSEPHINE P."/>
    <s v="DIMAPILIS"/>
    <s v="JOSEPHINE"/>
    <s v="P"/>
    <s v="ADMIN AIDE III"/>
    <s v="REGULAR"/>
    <x v="9"/>
  </r>
  <r>
    <e v="#VALUE!"/>
    <s v="DOLOT JESUS JR. D."/>
    <s v="DOLOT"/>
    <s v="JESUS JR."/>
    <s v="D"/>
    <s v="ADMIN AIDE III"/>
    <s v="REGULAR"/>
    <x v="27"/>
  </r>
  <r>
    <e v="#VALUE!"/>
    <s v="ENRIQUEZ EDGAR P."/>
    <s v="ENRIQUEZ"/>
    <s v="EDGAR"/>
    <s v="P"/>
    <s v="ADMIN AIDE III"/>
    <s v="REGULAR"/>
    <x v="10"/>
  </r>
  <r>
    <e v="#VALUE!"/>
    <s v="ESPIRITU RONALD M."/>
    <s v="ESPIRITU"/>
    <s v="RONALD"/>
    <s v="M"/>
    <s v="ADMIN AIDE III"/>
    <s v="REGULAR"/>
    <x v="9"/>
  </r>
  <r>
    <e v="#VALUE!"/>
    <s v="FELICIDARIO PAMELA C."/>
    <s v="FELICIDARIO"/>
    <s v="PAMELA"/>
    <s v="CRUZAT"/>
    <s v="ADMIN AIDE III"/>
    <s v="REGULAR"/>
    <x v="29"/>
  </r>
  <r>
    <e v="#VALUE!"/>
    <s v="FERMA ARCELI C."/>
    <s v="FERMA"/>
    <s v="ARCELI"/>
    <s v="C"/>
    <s v="ADMIN AIDE III"/>
    <s v="REGULAR"/>
    <x v="30"/>
  </r>
  <r>
    <e v="#VALUE!"/>
    <s v="FERMA MARIA I."/>
    <s v="FERMA"/>
    <s v="MARIA"/>
    <s v="ILAO"/>
    <s v="ADMIN AIDE III"/>
    <s v="REGULAR"/>
    <x v="7"/>
  </r>
  <r>
    <e v="#VALUE!"/>
    <s v="FERMA MARIA VICTORIA D."/>
    <s v="FERMA"/>
    <s v="MARIA VICTORIA"/>
    <s v="D"/>
    <s v="ADMIN AIDE III"/>
    <s v="REGULAR"/>
    <x v="8"/>
  </r>
  <r>
    <e v="#VALUE!"/>
    <s v="GUAÑEZO MARY ANNE P."/>
    <s v="GUAÑEZO"/>
    <s v="MARY ANNE"/>
    <s v="PEREÑA"/>
    <s v="ADMIN AIDE III"/>
    <s v="REGULAR"/>
    <x v="9"/>
  </r>
  <r>
    <e v="#VALUE!"/>
    <s v="HERNANDEZ ROBERTO M."/>
    <s v="HERNANDEZ"/>
    <s v="ROBERTO"/>
    <s v="M"/>
    <s v="ADMIN AIDE III"/>
    <s v="REGULAR"/>
    <x v="31"/>
  </r>
  <r>
    <e v="#VALUE!"/>
    <s v="HERNANDO BENILDA S."/>
    <s v="HERNANDO"/>
    <s v="BENILDA"/>
    <s v="SESMA"/>
    <s v="ADMIN AIDE III"/>
    <s v="REGULAR"/>
    <x v="18"/>
  </r>
  <r>
    <e v="#VALUE!"/>
    <s v="MACASPAC JOSE VICTOR P."/>
    <s v="MACASPAC"/>
    <s v="JOSE VICTOR"/>
    <s v="P"/>
    <s v="ADMIN AIDE III"/>
    <s v="REGULAR"/>
    <x v="5"/>
  </r>
  <r>
    <e v="#VALUE!"/>
    <s v="MALUBAY MELINDA D."/>
    <s v="MALUBAY"/>
    <s v="MELINDA"/>
    <s v="D"/>
    <s v="ADMIN AIDE III"/>
    <s v="REGULAR"/>
    <x v="32"/>
  </r>
  <r>
    <e v="#VALUE!"/>
    <s v="MARASIGAN GINALYN D."/>
    <s v="MARASIGAN"/>
    <s v="GINALYN"/>
    <s v="DADOR"/>
    <s v="ADMIN AIDE III"/>
    <s v="REGULAR"/>
    <x v="0"/>
  </r>
  <r>
    <e v="#VALUE!"/>
    <s v="MARINDUQUE ANNE RENELYN P."/>
    <s v="MARINDUQUE"/>
    <s v="ANNE RENELYN"/>
    <s v="P"/>
    <s v="ADMIN AIDE III"/>
    <s v="REGULAR"/>
    <x v="26"/>
  </r>
  <r>
    <e v="#VALUE!"/>
    <s v="MARQUEZ LOLITA R."/>
    <s v="MARQUEZ"/>
    <s v="LOLITA"/>
    <s v="R"/>
    <s v="ADMIN AIDE III"/>
    <s v="REGULAR"/>
    <x v="30"/>
  </r>
  <r>
    <e v="#VALUE!"/>
    <s v="MATIENZO NORMITA S."/>
    <s v="MATIENZO"/>
    <s v="NORMITA"/>
    <s v="SALAZAR"/>
    <s v="ADMIN AIDE III"/>
    <s v="REGULAR"/>
    <x v="7"/>
  </r>
  <r>
    <e v="#VALUE!"/>
    <s v="MENDOZA ARRIES N."/>
    <s v="MENDOZA"/>
    <s v="ARRIES"/>
    <s v="N"/>
    <s v="ADMIN AIDE III"/>
    <s v="REGULAR"/>
    <x v="16"/>
  </r>
  <r>
    <e v="#VALUE!"/>
    <s v="MENDOZA LOURDES G."/>
    <s v="MENDOZA"/>
    <s v="LOURDES"/>
    <s v="G"/>
    <s v="ADMIN AIDE III"/>
    <s v="REGULAR"/>
    <x v="27"/>
  </r>
  <r>
    <e v="#VALUE!"/>
    <s v="MENDOZA NORA A."/>
    <s v="MENDOZA"/>
    <s v="NORA"/>
    <s v="AMBION"/>
    <s v="ADMIN AIDE III"/>
    <s v="REGULAR"/>
    <x v="0"/>
  </r>
  <r>
    <e v="#VALUE!"/>
    <s v="MIRANDA NICOLE MAY B."/>
    <s v="MIRANDA"/>
    <s v="NICOLE MAY"/>
    <s v="B"/>
    <s v="ADMIN AIDE III"/>
    <s v="REGULAR"/>
    <x v="9"/>
  </r>
  <r>
    <e v="#VALUE!"/>
    <s v="MONTENEGRO HENRY S."/>
    <s v="MONTENEGRO"/>
    <s v="HENRY"/>
    <s v="S"/>
    <s v="ADMIN AIDE III"/>
    <s v="REGULAR"/>
    <x v="18"/>
  </r>
  <r>
    <e v="#VALUE!"/>
    <s v="OLEGARIO NENITA A."/>
    <s v="OLEGARIO"/>
    <s v="NENITA"/>
    <s v="A"/>
    <s v="ADMIN AIDE III"/>
    <s v="REGULAR"/>
    <x v="33"/>
  </r>
  <r>
    <e v="#VALUE!"/>
    <s v="OLIVAR MARINA B."/>
    <s v="OLIVAR"/>
    <s v="MARINA"/>
    <s v="B"/>
    <s v="ADMIN AIDE III"/>
    <s v="REGULAR"/>
    <x v="34"/>
  </r>
  <r>
    <e v="#VALUE!"/>
    <s v="ORTIZ TRINIDAD D."/>
    <s v="ORTIZ"/>
    <s v="TRINIDAD"/>
    <s v="DOGELIO"/>
    <s v="ADMIN AIDE III"/>
    <s v="REGULAR"/>
    <x v="4"/>
  </r>
  <r>
    <e v="#VALUE!"/>
    <s v="PANGANIBAN CRISTETA M."/>
    <s v="PANGANIBAN"/>
    <s v="CRISTETA"/>
    <s v="MALIMBAN"/>
    <s v="ADMIN AIDE III"/>
    <s v="REGULAR"/>
    <x v="35"/>
  </r>
  <r>
    <e v="#VALUE!"/>
    <s v="PEÑAFIEL MELISSA Q."/>
    <s v="PEÑAFIEL"/>
    <s v="MELISSA"/>
    <s v="QUILAO"/>
    <s v="ADMIN AIDE III"/>
    <s v="REGULAR"/>
    <x v="36"/>
  </r>
  <r>
    <e v="#VALUE!"/>
    <s v="REOSA CECILIA A."/>
    <s v="REOSA"/>
    <s v="CECILIA"/>
    <s v="A"/>
    <s v="ADMIN AIDE III"/>
    <s v="REGULAR"/>
    <x v="18"/>
  </r>
  <r>
    <e v="#VALUE!"/>
    <s v="REPILLO AMMY LOU M."/>
    <s v="REPILLO"/>
    <s v="AMMY LOU"/>
    <s v="M"/>
    <s v="ADMIN AIDE III"/>
    <s v="REGULAR"/>
    <x v="9"/>
  </r>
  <r>
    <e v="#VALUE!"/>
    <s v="SARDINOLA  GINABLETH J."/>
    <s v="SARDINOLA "/>
    <s v="GINABLETH"/>
    <s v="J"/>
    <s v="ADMIN AIDE III"/>
    <s v="REGULAR"/>
    <x v="10"/>
  </r>
  <r>
    <e v="#VALUE!"/>
    <s v="TAÑEDO MARIA EVELYN C."/>
    <s v="TAÑEDO"/>
    <s v="MARIA EVELYN"/>
    <s v="CONTRERAS"/>
    <s v="ADMIN AIDE III"/>
    <s v="REGULAR"/>
    <x v="36"/>
  </r>
  <r>
    <e v="#VALUE!"/>
    <s v="TOLENTINO FE M."/>
    <s v="TOLENTINO"/>
    <s v="FE"/>
    <s v="M"/>
    <s v="ADMIN AIDE III"/>
    <s v="REGULAR"/>
    <x v="3"/>
  </r>
  <r>
    <e v="#VALUE!"/>
    <s v="VIDA CHARMAINE R."/>
    <s v="VIDA"/>
    <s v="CHARMAINE"/>
    <s v="RAMO"/>
    <s v="ADMIN AIDE III"/>
    <s v="REGULAR"/>
    <x v="10"/>
  </r>
  <r>
    <e v="#VALUE!"/>
    <s v="ZALDIVIA MIRIAM F."/>
    <s v="ZALDIVIA"/>
    <s v="MIRIAM"/>
    <s v="FERMA"/>
    <s v="ADMIN AIDE III"/>
    <s v="REGULAR"/>
    <x v="27"/>
  </r>
  <r>
    <e v="#VALUE!"/>
    <s v="ZALDIVIA MIRIAM F."/>
    <s v="ZALDIVIA"/>
    <s v="MIRIAM"/>
    <s v="FERMA"/>
    <s v="ADMIN AIDE III"/>
    <s v="REGULAR"/>
    <x v="27"/>
  </r>
  <r>
    <e v="#VALUE!"/>
    <s v="GABEJA MHAR G."/>
    <s v="GABEJA"/>
    <s v="MHAR"/>
    <s v="G"/>
    <s v="ADMIN AIDE III- CLERK I"/>
    <s v="REGULAR"/>
    <x v="5"/>
  </r>
  <r>
    <e v="#VALUE!"/>
    <s v="ARCULLO MELISSA A."/>
    <s v="ARCULLO"/>
    <s v="MELISSA"/>
    <s v="A"/>
    <s v="ADMIN AIDE IV"/>
    <s v="REGULAR"/>
    <x v="19"/>
  </r>
  <r>
    <e v="#VALUE!"/>
    <s v="BAYBAY LOLITA B."/>
    <s v="BAYBAY"/>
    <s v="LOLITA"/>
    <s v="BORJA"/>
    <s v="ADMIN AIDE IV"/>
    <s v="REGULAR"/>
    <x v="0"/>
  </r>
  <r>
    <e v="#VALUE!"/>
    <s v="DIMARANAN PERPETUA F."/>
    <s v="DIMARANAN"/>
    <s v="PERPETUA"/>
    <s v="F"/>
    <s v="ADMIN AIDE IV"/>
    <s v="REGULAR"/>
    <x v="37"/>
  </r>
  <r>
    <e v="#VALUE!"/>
    <s v="LANTING AILEEN D."/>
    <s v="LANTING"/>
    <s v="AILEEN"/>
    <s v="D"/>
    <s v="ADMIN AIDE IV"/>
    <s v="REGULAR"/>
    <x v="38"/>
  </r>
  <r>
    <e v="#VALUE!"/>
    <s v="MALIGAYA NELITA M."/>
    <s v="MALIGAYA"/>
    <s v="NELITA"/>
    <s v="M"/>
    <s v="ADMIN AIDE IV"/>
    <s v="REGULAR"/>
    <x v="4"/>
  </r>
  <r>
    <e v="#VALUE!"/>
    <s v="MAWAK MIA PAULEEN B."/>
    <s v="MAWAK"/>
    <s v="MIA PAULEEN"/>
    <s v="BALBA"/>
    <s v="ADMIN AIDE IV"/>
    <s v="REGULAR"/>
    <x v="0"/>
  </r>
  <r>
    <e v="#VALUE!"/>
    <s v="REYES ELSA T."/>
    <s v="REYES"/>
    <s v="ELSA"/>
    <s v="TUMAGAY"/>
    <s v="ADMIN AIDE IV"/>
    <s v="REGULAR"/>
    <x v="18"/>
  </r>
  <r>
    <e v="#VALUE!"/>
    <s v="ROCILLO CECILLA A."/>
    <s v="ROCILLO"/>
    <s v="CECILLA"/>
    <s v="AUDITOR"/>
    <s v="ADMIN AIDE IV"/>
    <s v="REGULAR"/>
    <x v="0"/>
  </r>
  <r>
    <e v="#VALUE!"/>
    <s v="ROMILLA EDITH D."/>
    <s v="ROMILLA"/>
    <s v="EDITH"/>
    <s v="D"/>
    <s v="ADMIN AIDE IV"/>
    <s v="REGULAR"/>
    <x v="27"/>
  </r>
  <r>
    <e v="#VALUE!"/>
    <s v="TULIAO FLORDELIZA M."/>
    <s v="TULIAO"/>
    <s v="FLORDELIZA"/>
    <s v="M"/>
    <s v="ADMIN AIDE IV"/>
    <s v="REGULAR"/>
    <x v="0"/>
  </r>
  <r>
    <e v="#VALUE!"/>
    <s v="VERGARA TERESITA J."/>
    <s v="VERGARA"/>
    <s v="TERESITA"/>
    <s v="J"/>
    <s v="ADMIN AIDE IV"/>
    <s v="REGULAR"/>
    <x v="12"/>
  </r>
  <r>
    <e v="#VALUE!"/>
    <s v="DIMAPILIS JONNA T."/>
    <s v="DIMAPILIS"/>
    <s v="JONNA"/>
    <s v="T"/>
    <s v="ADMIN AIDE VI"/>
    <s v="REGULAR"/>
    <x v="39"/>
  </r>
  <r>
    <e v="#VALUE!"/>
    <s v="JAVIER EMMA R."/>
    <s v="JAVIER"/>
    <s v="EMMA"/>
    <s v="R"/>
    <s v="ADMIN AIDE VI"/>
    <s v="REGULAR"/>
    <x v="12"/>
  </r>
  <r>
    <e v="#VALUE!"/>
    <s v="JAVIER MYLENE M."/>
    <s v="JAVIER"/>
    <s v="MYLENE"/>
    <s v="MAILEG"/>
    <s v="ADMIN AIDE VI"/>
    <s v="REGULAR"/>
    <x v="22"/>
  </r>
  <r>
    <e v="#VALUE!"/>
    <s v="BORJA NECY M."/>
    <s v="BORJA"/>
    <s v="NECY"/>
    <s v="M"/>
    <s v="ADMIN ASST I"/>
    <s v="REGULAR"/>
    <x v="36"/>
  </r>
  <r>
    <e v="#VALUE!"/>
    <s v="CRUZADA MAGDALENA A."/>
    <s v="CRUZADA"/>
    <s v="MAGDALENA"/>
    <s v="ANACAY"/>
    <s v="ADMIN ASST I"/>
    <s v="REGULAR"/>
    <x v="34"/>
  </r>
  <r>
    <e v="#VALUE!"/>
    <s v="DIMARANAN RODORA G."/>
    <s v="DIMARANAN"/>
    <s v="RODORA"/>
    <s v="G"/>
    <s v="ADMIN ASST I"/>
    <s v="REGULAR"/>
    <x v="24"/>
  </r>
  <r>
    <e v="#VALUE!"/>
    <s v="JORGE CAROLINA M."/>
    <s v="JORGE"/>
    <s v="CAROLINA"/>
    <s v="MANALO"/>
    <s v="ADMIN ASST I"/>
    <s v="REGULAR"/>
    <x v="9"/>
  </r>
  <r>
    <e v="#VALUE!"/>
    <s v="NOVICIO PERLITA G."/>
    <s v="NOVICIO"/>
    <s v="PERLITA"/>
    <s v="G"/>
    <s v="ADMIN ASST I"/>
    <s v="REGULAR"/>
    <x v="40"/>
  </r>
  <r>
    <e v="#VALUE!"/>
    <s v="DIMARANAN GREGORIA C."/>
    <s v="DIMARANAN"/>
    <s v="GREGORIA"/>
    <s v="CARAAN"/>
    <s v="ADMIN ASST II"/>
    <s v="REGULAR"/>
    <x v="0"/>
  </r>
  <r>
    <e v="#VALUE!"/>
    <s v="PARAS TEOFILA A."/>
    <s v="PARAS"/>
    <s v="TEOFILA"/>
    <s v="A"/>
    <s v="ADMIN ASST II"/>
    <s v="REGULAR"/>
    <x v="19"/>
  </r>
  <r>
    <e v="#VALUE!"/>
    <s v="PENALES GUILLERMA B."/>
    <s v="PENALES"/>
    <s v="GUILLERMA"/>
    <s v="B"/>
    <s v="ADMIN ASST II"/>
    <s v="REGULAR"/>
    <x v="36"/>
  </r>
  <r>
    <e v="#VALUE!"/>
    <s v="DELA GRACIA MA. CECILIA P."/>
    <s v="DELA GRACIA"/>
    <s v="MA. CECILIA"/>
    <s v="PEJI"/>
    <s v="ADMIN ASST III"/>
    <s v="REGULAR"/>
    <x v="0"/>
  </r>
  <r>
    <e v="#VALUE!"/>
    <s v="FERMA JOSEFA O."/>
    <s v="FERMA"/>
    <s v="JOSEFA"/>
    <s v="OCAMPO"/>
    <s v="ADMIN ASST III"/>
    <s v="REGULAR"/>
    <x v="39"/>
  </r>
  <r>
    <e v="#VALUE!"/>
    <s v="FLAVIER ADORACION  "/>
    <s v="FLAVIER"/>
    <s v="ADORACION"/>
    <m/>
    <s v="ADMIN ASST V"/>
    <s v="REGULAR"/>
    <x v="39"/>
  </r>
  <r>
    <e v="#VALUE!"/>
    <s v="MAESTRECAMPO LORENA A."/>
    <s v="MAESTRECAMPO"/>
    <s v="LORENA"/>
    <s v="ATE"/>
    <s v="ADMIN ASST V"/>
    <s v="REGULAR"/>
    <x v="24"/>
  </r>
  <r>
    <e v="#VALUE!"/>
    <s v="MENDOZA LELISA L."/>
    <s v="MENDOZA"/>
    <s v="LELISA"/>
    <s v="LABARDA"/>
    <s v="ADMIN ASST V"/>
    <s v="REGULAR"/>
    <x v="18"/>
  </r>
  <r>
    <e v="#VALUE!"/>
    <s v="REYES NORALYN B."/>
    <s v="REYES"/>
    <s v="NORALYN"/>
    <s v="B"/>
    <s v="ADMIN ASST. I"/>
    <s v="REGULAR"/>
    <x v="18"/>
  </r>
  <r>
    <e v="#VALUE!"/>
    <s v="GARCIA HAIZEL M."/>
    <s v="GARCIA"/>
    <s v="HAIZEL"/>
    <s v="MOJICA"/>
    <s v="ADMIN ASST.IV"/>
    <s v="REGULAR"/>
    <x v="8"/>
  </r>
  <r>
    <e v="#VALUE!"/>
    <s v="MARINDUQUE MARISSA M."/>
    <s v="MARINDUQUE"/>
    <s v="MARISSA"/>
    <s v="M"/>
    <s v="ADMIN OFFICER I"/>
    <s v="REGULAR"/>
    <x v="11"/>
  </r>
  <r>
    <e v="#VALUE!"/>
    <s v="BAAS TERESITA C."/>
    <s v="BAAS"/>
    <s v="TERESITA"/>
    <s v="C"/>
    <s v="ADMIN OFFICER II"/>
    <s v="REGULAR"/>
    <x v="9"/>
  </r>
  <r>
    <e v="#VALUE!"/>
    <s v="EVANGELISTA NORENA S."/>
    <s v="EVANGELISTA"/>
    <s v="NORENA"/>
    <s v="S"/>
    <s v="ADMIN OFFICER III"/>
    <s v="REGULAR"/>
    <x v="9"/>
  </r>
  <r>
    <e v="#VALUE!"/>
    <s v="HERNANDO MERIC B."/>
    <s v="HERNANDO"/>
    <s v="MERIC"/>
    <s v="B"/>
    <s v="ADMIN OFFICER IV"/>
    <s v="REGULAR"/>
    <x v="36"/>
  </r>
  <r>
    <e v="#VALUE!"/>
    <s v="MENDOZA PRESCILA S."/>
    <s v="MENDOZA"/>
    <s v="PRESCILA"/>
    <s v="S"/>
    <s v="ADMIN OFFICER IV"/>
    <s v="REGULAR"/>
    <x v="19"/>
  </r>
  <r>
    <e v="#VALUE!"/>
    <s v="COSTANTE  SYLVIA C."/>
    <s v="COSTANTE "/>
    <s v="SYLVIA"/>
    <s v="C"/>
    <s v="ADMIN OFFICER V"/>
    <s v="REGULAR"/>
    <x v="30"/>
  </r>
  <r>
    <e v="#VALUE!"/>
    <s v="GUTIERREZ LYDIA C."/>
    <s v="GUTIERREZ"/>
    <s v="LYDIA"/>
    <s v="CALANOG"/>
    <s v="ADMIN OFFICER V"/>
    <s v="REGULAR"/>
    <x v="24"/>
  </r>
  <r>
    <e v="#VALUE!"/>
    <s v="OLARTE GREATCHEL B."/>
    <s v="OLARTE"/>
    <s v="GREATCHEL"/>
    <s v="B"/>
    <s v="ADMIN OFFICER V"/>
    <s v="REGULAR"/>
    <x v="0"/>
  </r>
  <r>
    <e v="#VALUE!"/>
    <s v="LEPARDO ROWENA R."/>
    <s v="LEPARDO"/>
    <s v="ROWENA"/>
    <s v="ROSAS"/>
    <s v="ADMIN STAFF"/>
    <s v="REGULAR"/>
    <x v="8"/>
  </r>
  <r>
    <e v="#VALUE!"/>
    <s v="MARTINEZ BELEN B."/>
    <s v="MARTINEZ"/>
    <s v="BELEN"/>
    <s v="BAYBAY"/>
    <s v="ADMINI ASST I"/>
    <s v="REGULAR"/>
    <x v="36"/>
  </r>
  <r>
    <e v="#VALUE!"/>
    <s v="ENMACIO LEILA A."/>
    <s v="ENMACIO"/>
    <s v="LEILA"/>
    <s v="ANGCAYA"/>
    <s v="ADMINISTRATIVE OFFICER IV"/>
    <s v="REGULAR"/>
    <x v="0"/>
  </r>
  <r>
    <e v="#VALUE!"/>
    <s v="SUSA NANETE B."/>
    <s v="SUSA"/>
    <s v="NANETE"/>
    <s v="B"/>
    <s v="ADMINISTRATIVE OFFICER V"/>
    <s v="REGULAR"/>
    <x v="12"/>
  </r>
  <r>
    <e v="#VALUE!"/>
    <s v="ALEGRE VIVENCIO A."/>
    <s v="ALEGRE"/>
    <s v="VIVENCIO"/>
    <s v="A"/>
    <s v="AGRICULTURAL TECHNOLOGIST"/>
    <s v="REGULAR"/>
    <x v="23"/>
  </r>
  <r>
    <e v="#VALUE!"/>
    <s v="PADILLA JANE Z."/>
    <s v="PADILLA"/>
    <s v="JANE"/>
    <s v="ZARAGOZA"/>
    <s v="ASL TEACHER"/>
    <s v="REGULAR"/>
    <x v="22"/>
  </r>
  <r>
    <e v="#VALUE!"/>
    <s v="ANGCAYA OFELIA G."/>
    <s v="ANGCAYA"/>
    <s v="OFELIA"/>
    <s v="G"/>
    <s v="ASSESSMENT CLERK III"/>
    <s v="REGULAR"/>
    <x v="11"/>
  </r>
  <r>
    <e v="#VALUE!"/>
    <s v="DEL MUNDO HERMOGENES C."/>
    <s v="DEL MUNDO"/>
    <s v="HERMOGENES"/>
    <s v="C"/>
    <s v="BLGNG- INSPECTOR"/>
    <s v="REGULAR"/>
    <x v="19"/>
  </r>
  <r>
    <e v="#VALUE!"/>
    <s v="MARTINEZ EMER V."/>
    <s v="MARTINEZ"/>
    <s v="EMER"/>
    <s v="V"/>
    <s v="BPLO ASSIST"/>
    <s v="REGULAR"/>
    <x v="41"/>
  </r>
  <r>
    <e v="#VALUE!"/>
    <s v="DIMAPILIS ALFREDO C."/>
    <s v="DIMAPILIS"/>
    <s v="ALFREDO"/>
    <s v="C"/>
    <s v="BUDGET OFFICER IV"/>
    <s v="REGULAR"/>
    <x v="36"/>
  </r>
  <r>
    <e v="#VALUE!"/>
    <s v="MANALO CYNTHIA D."/>
    <s v="MANALO"/>
    <s v="CYNTHIA"/>
    <s v="D."/>
    <s v="BURSING ATTENDANT I"/>
    <s v="REGULAR"/>
    <x v="12"/>
  </r>
  <r>
    <e v="#VALUE!"/>
    <s v="CHACON ELISA G."/>
    <s v="CHACON"/>
    <s v="ELISA"/>
    <s v="GATPANDAN"/>
    <s v="CASHIER I"/>
    <s v="REGULAR"/>
    <x v="8"/>
  </r>
  <r>
    <n v="1"/>
    <s v="AALA MELODY M."/>
    <s v="AALA"/>
    <s v="MELODY"/>
    <s v="MARASIGAN"/>
    <s v="CASUAL"/>
    <s v="CASUAL"/>
    <x v="4"/>
  </r>
  <r>
    <n v="2"/>
    <s v="ABALLA JAMAICA C."/>
    <s v="ABALLA"/>
    <s v="JAMAICA"/>
    <s v="CORTEZ"/>
    <s v="CASUAL"/>
    <s v="CASUAL"/>
    <x v="42"/>
  </r>
  <r>
    <n v="3"/>
    <s v="ABELA IMELDA C."/>
    <s v="ABELA"/>
    <s v="IMELDA"/>
    <s v="C"/>
    <s v="CASUAL"/>
    <s v="CASUAL"/>
    <x v="0"/>
  </r>
  <r>
    <n v="4"/>
    <s v="ABLANEDA ARMANDO  "/>
    <s v="ABLANEDA"/>
    <s v="ARMANDO"/>
    <m/>
    <s v="CASUAL"/>
    <s v="CASUAL"/>
    <x v="17"/>
  </r>
  <r>
    <n v="5"/>
    <s v="ACUB MA. MARILYN L."/>
    <s v="ACUB"/>
    <s v="MA. MARILYN"/>
    <s v="LANTING"/>
    <s v="CASUAL"/>
    <s v="CASUAL"/>
    <x v="3"/>
  </r>
  <r>
    <n v="6"/>
    <s v="ALBARRACIN ROLAND  "/>
    <s v="ALBARRACIN"/>
    <s v="ROLAND"/>
    <m/>
    <s v="CASUAL"/>
    <s v="CASUAL"/>
    <x v="17"/>
  </r>
  <r>
    <n v="7"/>
    <s v="ALMAREZ MELENCIO M."/>
    <s v="ALMAREZ"/>
    <s v="MELENCIO"/>
    <s v="MARASIGAN"/>
    <s v="CASUAL"/>
    <s v="CASUAL"/>
    <x v="18"/>
  </r>
  <r>
    <n v="8"/>
    <s v="AMBAT JAIME L."/>
    <s v="AMBAT"/>
    <s v="JAIME"/>
    <s v="LEONILLO"/>
    <s v="CASUAL"/>
    <s v="CASUAL"/>
    <x v="43"/>
  </r>
  <r>
    <n v="9"/>
    <s v="AMBION HERSHEY D."/>
    <s v="AMBION"/>
    <s v="HERSHEY"/>
    <s v="D"/>
    <s v="CASUAL"/>
    <s v="CASUAL"/>
    <x v="20"/>
  </r>
  <r>
    <n v="10"/>
    <s v="AMBION MARIETA B."/>
    <s v="AMBION"/>
    <s v="MARIETA"/>
    <s v="B"/>
    <s v="CASUAL"/>
    <s v="CASUAL"/>
    <x v="17"/>
  </r>
  <r>
    <n v="11"/>
    <s v="AMBROCIO MELODY B."/>
    <s v="AMBROCIO"/>
    <s v="MELODY"/>
    <s v="B"/>
    <s v="CASUAL"/>
    <s v="CASUAL"/>
    <x v="44"/>
  </r>
  <r>
    <n v="12"/>
    <s v="AMON ESTELITA S."/>
    <s v="AMON"/>
    <s v="ESTELITA"/>
    <s v="S"/>
    <s v="CASUAL"/>
    <s v="CASUAL"/>
    <x v="3"/>
  </r>
  <r>
    <n v="13"/>
    <s v="AMULONG GERONIMO M."/>
    <s v="AMULONG"/>
    <s v="GERONIMO"/>
    <s v="MANIMTIM"/>
    <s v="CASUAL"/>
    <s v="CASUAL"/>
    <x v="45"/>
  </r>
  <r>
    <n v="14"/>
    <s v="ANACAY RICHARD B."/>
    <s v="ANACAY"/>
    <s v="RICHARD"/>
    <s v="BERNAL"/>
    <s v="CASUAL"/>
    <s v="CASUAL"/>
    <x v="12"/>
  </r>
  <r>
    <n v="15"/>
    <s v="ANDAL ALEX C."/>
    <s v="ANDAL"/>
    <s v="ALEX"/>
    <s v="C"/>
    <s v="CASUAL"/>
    <s v="CASUAL"/>
    <x v="17"/>
  </r>
  <r>
    <n v="16"/>
    <s v="ANGCAYA IRENE V."/>
    <s v="ANGCAYA"/>
    <s v="IRENE"/>
    <s v="VILLANUEVA"/>
    <s v="CASUAL"/>
    <s v="CASUAL"/>
    <x v="46"/>
  </r>
  <r>
    <n v="17"/>
    <s v="ANGCAYA JENNY ROSE S."/>
    <s v="ANGCAYA"/>
    <s v="JENNY ROSE"/>
    <s v="S"/>
    <s v="CASUAL"/>
    <s v="CASUAL"/>
    <x v="47"/>
  </r>
  <r>
    <n v="18"/>
    <s v="ANGCAYA INOCENCIO M."/>
    <s v="ANGCAYA"/>
    <s v="INOCENCIO"/>
    <s v="MALABANAN"/>
    <s v="CASUAL"/>
    <s v="CASUAL"/>
    <x v="48"/>
  </r>
  <r>
    <n v="19"/>
    <s v="ANGELES ANNABEL D."/>
    <s v="ANGELES"/>
    <s v="ANNABEL"/>
    <s v="DIMARANAN"/>
    <s v="CASUAL"/>
    <s v="CASUAL"/>
    <x v="49"/>
  </r>
  <r>
    <n v="20"/>
    <s v="ANTIENZA VENUS R."/>
    <s v="ANTIENZA"/>
    <s v="VENUS"/>
    <s v="R"/>
    <s v="CASUAL"/>
    <s v="CASUAL"/>
    <x v="17"/>
  </r>
  <r>
    <n v="21"/>
    <s v="ASIDO LEONILA R."/>
    <s v="ASIDO"/>
    <s v="LEONILA"/>
    <s v="R"/>
    <s v="CASUAL"/>
    <s v="CASUAL"/>
    <x v="3"/>
  </r>
  <r>
    <n v="22"/>
    <s v="ATANGAN JUDITH A."/>
    <s v="ATANGAN"/>
    <s v="JUDITH"/>
    <s v="ALMENDRAZ"/>
    <s v="CASUAL"/>
    <s v="CASUAL"/>
    <x v="12"/>
  </r>
  <r>
    <n v="23"/>
    <s v="AYCARDO PILILLA V."/>
    <s v="AYCARDO"/>
    <s v="PILILLA"/>
    <s v="VERGARA"/>
    <s v="CASUAL"/>
    <s v="CASUAL"/>
    <x v="50"/>
  </r>
  <r>
    <n v="24"/>
    <s v="BALBUENA KRISNA MIGUELA S."/>
    <s v="BALBUENA"/>
    <s v="KRISNA MIGUELA"/>
    <s v="S"/>
    <s v="CASUAL"/>
    <s v="CASUAL"/>
    <x v="51"/>
  </r>
  <r>
    <n v="25"/>
    <s v="BAROA JONA A."/>
    <s v="BAROA"/>
    <s v="JONA"/>
    <s v="ANGCAYA"/>
    <s v="CASUAL"/>
    <s v="CASUAL"/>
    <x v="48"/>
  </r>
  <r>
    <n v="26"/>
    <s v="BATHAN ELVIRA R."/>
    <s v="BATHAN"/>
    <s v="ELVIRA"/>
    <s v="RODRIGUEZ"/>
    <s v="CASUAL"/>
    <s v="CASUAL"/>
    <x v="46"/>
  </r>
  <r>
    <n v="27"/>
    <s v="BATINO CLARO C."/>
    <s v="BATINO"/>
    <s v="CLARO"/>
    <s v="CASTILLON"/>
    <s v="CASUAL"/>
    <s v="CASUAL"/>
    <x v="52"/>
  </r>
  <r>
    <n v="28"/>
    <s v="BAY AMIE  "/>
    <s v="BAY"/>
    <s v="AMIE"/>
    <m/>
    <s v="CASUAL"/>
    <s v="CASUAL"/>
    <x v="17"/>
  </r>
  <r>
    <n v="29"/>
    <s v="BAYBAY ARNOLD C."/>
    <s v="BAYBAY"/>
    <s v="ARNOLD"/>
    <s v="CORTEZ"/>
    <s v="CASUAL"/>
    <s v="CASUAL"/>
    <x v="17"/>
  </r>
  <r>
    <n v="30"/>
    <s v="BELOSTRINO JULIETA P."/>
    <s v="BELOSTRINO"/>
    <s v="JULIETA"/>
    <s v="P"/>
    <s v="CASUAL"/>
    <s v="CASUAL"/>
    <x v="7"/>
  </r>
  <r>
    <n v="31"/>
    <s v="BERGADO MARILOU B."/>
    <s v="BERGADO"/>
    <s v="MARILOU"/>
    <s v="BAYOT"/>
    <s v="CASUAL"/>
    <s v="CASUAL"/>
    <x v="12"/>
  </r>
  <r>
    <n v="32"/>
    <s v="BRIZUELA LENIE E."/>
    <s v="BRIZUELA"/>
    <s v="LENIE"/>
    <s v="ESTABILLO"/>
    <s v="CASUAL"/>
    <s v="CASUAL"/>
    <x v="47"/>
  </r>
  <r>
    <n v="33"/>
    <s v="BRON FLORENCIO L."/>
    <s v="BRON"/>
    <s v="FLORENCIO"/>
    <s v="L"/>
    <s v="CASUAL"/>
    <s v="CASUAL"/>
    <x v="45"/>
  </r>
  <r>
    <n v="34"/>
    <s v="CABANLIT ZOSIMA M."/>
    <s v="CABANLIT"/>
    <s v="ZOSIMA"/>
    <s v="M"/>
    <s v="CASUAL"/>
    <s v="CASUAL"/>
    <x v="5"/>
  </r>
  <r>
    <n v="35"/>
    <s v="CAGUITLA ELSA A."/>
    <s v="CAGUITLA"/>
    <s v="ELSA"/>
    <s v="ANGCAYA"/>
    <s v="CASUAL"/>
    <s v="CASUAL"/>
    <x v="3"/>
  </r>
  <r>
    <n v="36"/>
    <s v="CAGUITLA GEMINIANO M."/>
    <s v="CAGUITLA"/>
    <s v="GEMINIANO"/>
    <s v="MENDOZA"/>
    <s v="CASUAL"/>
    <s v="CASUAL"/>
    <x v="17"/>
  </r>
  <r>
    <n v="37"/>
    <s v="CAJAS MINA H."/>
    <s v="CAJAS"/>
    <s v="MINA"/>
    <s v="H"/>
    <s v="CASUAL"/>
    <s v="CASUAL"/>
    <x v="3"/>
  </r>
  <r>
    <n v="38"/>
    <s v="CAPUNO OLIVER M."/>
    <s v="CAPUNO"/>
    <s v="OLIVER"/>
    <s v="M"/>
    <s v="CASUAL"/>
    <s v="CASUAL"/>
    <x v="53"/>
  </r>
  <r>
    <n v="39"/>
    <s v="CARLITO ELENA M."/>
    <s v="CARLITO"/>
    <s v="ELENA"/>
    <s v="MERCADO"/>
    <s v="CASUAL"/>
    <s v="CASUAL"/>
    <x v="12"/>
  </r>
  <r>
    <n v="40"/>
    <s v="CASTILLO ROBENSON  "/>
    <s v="CASTILLO"/>
    <s v="ROBENSON"/>
    <m/>
    <s v="CASUAL"/>
    <s v="CASUAL"/>
    <x v="17"/>
  </r>
  <r>
    <n v="41"/>
    <s v="CESICAR JOCHELLE JOAN S."/>
    <s v="CESICAR"/>
    <s v="JOCHELLE JOAN"/>
    <s v="SOROTE"/>
    <s v="CASUAL"/>
    <s v="CASUAL"/>
    <x v="54"/>
  </r>
  <r>
    <n v="42"/>
    <s v="COLETO ASHLEY M."/>
    <s v="COLETO"/>
    <s v="ASHLEY"/>
    <s v="M"/>
    <s v="CASUAL"/>
    <s v="CASUAL"/>
    <x v="55"/>
  </r>
  <r>
    <n v="43"/>
    <s v="CONTRERAS ALEJANDRO M."/>
    <s v="CONTRERAS"/>
    <s v="ALEJANDRO"/>
    <s v="M"/>
    <s v="CASUAL"/>
    <s v="CASUAL"/>
    <x v="3"/>
  </r>
  <r>
    <n v="44"/>
    <s v="CONTRERAS ALLAN B."/>
    <s v="CONTRERAS"/>
    <s v="ALLAN"/>
    <s v="B"/>
    <s v="CASUAL"/>
    <s v="CASUAL"/>
    <x v="3"/>
  </r>
  <r>
    <n v="45"/>
    <s v="CONTRERAS SARAH JANE P."/>
    <s v="CONTRERAS"/>
    <s v="SARAH JANE"/>
    <s v="P"/>
    <s v="CASUAL"/>
    <s v="CASUAL"/>
    <x v="42"/>
  </r>
  <r>
    <n v="46"/>
    <s v="CORTADO JOEL B."/>
    <s v="CORTADO"/>
    <s v="JOEL"/>
    <s v="B"/>
    <s v="CASUAL"/>
    <s v="CASUAL"/>
    <x v="3"/>
  </r>
  <r>
    <n v="47"/>
    <s v="COSA PAOLA GRACE P."/>
    <s v="COSA"/>
    <s v="PAOLA GRACE"/>
    <s v="P"/>
    <s v="CASUAL"/>
    <s v="CASUAL"/>
    <x v="55"/>
  </r>
  <r>
    <n v="48"/>
    <s v="COSME CORAZON O."/>
    <s v="COSME"/>
    <s v="CORAZON"/>
    <s v="O"/>
    <s v="CASUAL"/>
    <s v="CASUAL"/>
    <x v="51"/>
  </r>
  <r>
    <n v="49"/>
    <s v="CROOX VALERIE R."/>
    <s v="CROOX"/>
    <s v="VALERIE"/>
    <s v="ROMERA"/>
    <s v="CASUAL"/>
    <s v="CASUAL"/>
    <x v="12"/>
  </r>
  <r>
    <n v="50"/>
    <s v="CUENO FLOR M."/>
    <s v="CUENO"/>
    <s v="FLOR"/>
    <s v="MARASIGAN"/>
    <s v="CASUAL"/>
    <s v="CASUAL"/>
    <x v="3"/>
  </r>
  <r>
    <n v="51"/>
    <s v="DAVID MELANIE D."/>
    <s v="DAVID"/>
    <s v="MELANIE"/>
    <s v="DIMAPILIS"/>
    <s v="CASUAL"/>
    <s v="CASUAL"/>
    <x v="51"/>
  </r>
  <r>
    <n v="52"/>
    <s v="DE ASIS JANETTE D."/>
    <s v="DE ASIS"/>
    <s v="JANETTE"/>
    <s v="D"/>
    <s v="CASUAL"/>
    <s v="CASUAL"/>
    <x v="41"/>
  </r>
  <r>
    <n v="53"/>
    <s v="DE CASTRO  CHRISTINE JEAN D."/>
    <s v="DE CASTRO"/>
    <s v=" CHRISTINE JEAN"/>
    <s v="D"/>
    <s v="CASUAL"/>
    <s v="CASUAL"/>
    <x v="44"/>
  </r>
  <r>
    <n v="54"/>
    <s v="DE GUZMAN CLEMENTE  "/>
    <s v="DE GUZMAN"/>
    <s v="CLEMENTE"/>
    <m/>
    <s v="CASUAL"/>
    <s v="CASUAL"/>
    <x v="12"/>
  </r>
  <r>
    <n v="55"/>
    <s v="DE LARA GRACE L."/>
    <s v="DE LARA"/>
    <s v="GRACE"/>
    <s v="LIGSAY"/>
    <s v="CASUAL"/>
    <s v="CASUAL"/>
    <x v="12"/>
  </r>
  <r>
    <n v="56"/>
    <s v="DE LEON ANALITA B."/>
    <s v="DE LEON"/>
    <s v="ANALITA"/>
    <s v="BAYOT"/>
    <s v="CASUAL"/>
    <s v="CASUAL"/>
    <x v="3"/>
  </r>
  <r>
    <n v="57"/>
    <s v="DE SAGUN NANCY D."/>
    <s v="DE SAGUN"/>
    <s v="NANCY"/>
    <s v="DIMAPILIS"/>
    <s v="CASUAL"/>
    <s v="CASUAL"/>
    <x v="18"/>
  </r>
  <r>
    <n v="58"/>
    <s v="DEL MUNDO JONAS B."/>
    <s v="DEL MUNDO"/>
    <s v="JONAS"/>
    <s v="B"/>
    <s v="CASUAL"/>
    <s v="CASUAL"/>
    <x v="20"/>
  </r>
  <r>
    <n v="59"/>
    <s v="DELA CRUZ CHARITO A."/>
    <s v="DELA CRUZ"/>
    <s v="CHARITO"/>
    <s v="ALEGRE"/>
    <s v="CASUAL"/>
    <s v="CASUAL"/>
    <x v="23"/>
  </r>
  <r>
    <n v="60"/>
    <s v="DEMATERA PEDRO B."/>
    <s v="DEMATERA"/>
    <s v="PEDRO"/>
    <s v="BAUTISTA"/>
    <s v="CASUAL"/>
    <s v="CASUAL"/>
    <x v="56"/>
  </r>
  <r>
    <n v="61"/>
    <s v="DERLA APOLONIO JR D."/>
    <s v="DERLA"/>
    <s v="APOLONIO JR"/>
    <s v="D"/>
    <s v="CASUAL"/>
    <s v="CASUAL"/>
    <x v="17"/>
  </r>
  <r>
    <n v="62"/>
    <s v="DERLA ARTHUR D."/>
    <s v="DERLA"/>
    <s v="ARTHUR"/>
    <s v="DUGAYO"/>
    <s v="CASUAL"/>
    <s v="CASUAL"/>
    <x v="17"/>
  </r>
  <r>
    <n v="63"/>
    <s v="DESINGAŃO PURIFICACION A."/>
    <s v="DESINGAŃO"/>
    <s v="PURIFICACION"/>
    <s v="ARCEBUCHE"/>
    <s v="CASUAL"/>
    <s v="CASUAL"/>
    <x v="18"/>
  </r>
  <r>
    <n v="64"/>
    <s v="DESIPEDA MACARIA P."/>
    <s v="DESIPEDA"/>
    <s v="MACARIA"/>
    <s v="PALOMENO"/>
    <s v="CASUAL"/>
    <s v="CASUAL"/>
    <x v="46"/>
  </r>
  <r>
    <n v="65"/>
    <s v="DIAZ CAROLINA P."/>
    <s v="DIAZ"/>
    <s v="CAROLINA"/>
    <s v="P"/>
    <s v="CASUAL"/>
    <s v="CASUAL"/>
    <x v="18"/>
  </r>
  <r>
    <n v="66"/>
    <s v="DIGNO DANILO  "/>
    <s v="DIGNO"/>
    <s v="DANILO"/>
    <m/>
    <s v="CASUAL"/>
    <s v="CASUAL"/>
    <x v="17"/>
  </r>
  <r>
    <n v="67"/>
    <s v="DIGO MARIE BERNADETTE C."/>
    <s v="DIGO"/>
    <s v="MARIE BERNADETTE"/>
    <s v="CALBA"/>
    <s v="CASUAL"/>
    <s v="CASUAL"/>
    <x v="12"/>
  </r>
  <r>
    <n v="68"/>
    <s v="DILIDILI AIREEN M."/>
    <s v="DILIDILI"/>
    <s v="AIREEN"/>
    <s v="MOJICA"/>
    <s v="CASUAL"/>
    <s v="CASUAL"/>
    <x v="46"/>
  </r>
  <r>
    <n v="69"/>
    <s v="DIMAANO LEOVIGILDA A."/>
    <s v="DIMAANO"/>
    <s v="LEOVIGILDA"/>
    <s v="ANGCAYA"/>
    <s v="CASUAL"/>
    <s v="CASUAL"/>
    <x v="45"/>
  </r>
  <r>
    <n v="70"/>
    <s v="DIMAILIG ARLYN R."/>
    <s v="DIMAILIG"/>
    <s v="ARLYN"/>
    <s v="R"/>
    <s v="CASUAL"/>
    <s v="CASUAL"/>
    <x v="5"/>
  </r>
  <r>
    <n v="71"/>
    <s v="DIMAPILIS DENNIS C."/>
    <s v="DIMAPILIS"/>
    <s v="DENNIS"/>
    <s v="C"/>
    <s v="CASUAL"/>
    <s v="CASUAL"/>
    <x v="57"/>
  </r>
  <r>
    <n v="72"/>
    <s v="DIMAPILIS ELIZABETH A."/>
    <s v="DIMAPILIS"/>
    <s v="ELIZABETH"/>
    <s v="AMBAT"/>
    <s v="CASUAL"/>
    <s v="CASUAL"/>
    <x v="44"/>
  </r>
  <r>
    <n v="73"/>
    <s v="DISEPEDA MACARIA P."/>
    <s v="DISEPEDA"/>
    <s v="MACARIA"/>
    <s v="PALOMENO"/>
    <s v="CASUAL"/>
    <s v="CASUAL"/>
    <x v="46"/>
  </r>
  <r>
    <n v="74"/>
    <s v="DOGELIO CHRISTIAN B."/>
    <s v="DOGELIO"/>
    <s v="CHRISTIAN"/>
    <s v="B"/>
    <s v="CASUAL"/>
    <s v="CASUAL"/>
    <x v="40"/>
  </r>
  <r>
    <n v="75"/>
    <s v="ENRIQUEZ ANABEL O."/>
    <s v="ENRIQUEZ"/>
    <s v="ANABEL"/>
    <s v="ORTEGA"/>
    <s v="CASUAL"/>
    <s v="CASUAL"/>
    <x v="20"/>
  </r>
  <r>
    <n v="76"/>
    <s v="ESMAEL EMRAN  "/>
    <s v="ESMAEL"/>
    <s v="EMRAN"/>
    <m/>
    <s v="CASUAL"/>
    <s v="CASUAL"/>
    <x v="17"/>
  </r>
  <r>
    <n v="77"/>
    <s v="ESPINOSA RUBY ANN V."/>
    <s v="ESPINOSA"/>
    <s v="RUBY ANN"/>
    <s v="VERGARA"/>
    <s v="CASUAL"/>
    <s v="CASUAL"/>
    <x v="12"/>
  </r>
  <r>
    <n v="78"/>
    <s v="ESTALE JOCELYN M."/>
    <s v="ESTALE"/>
    <s v="JOCELYN"/>
    <s v="MARINDUQUE"/>
    <s v="CASUAL"/>
    <s v="CASUAL"/>
    <x v="45"/>
  </r>
  <r>
    <n v="79"/>
    <s v="ESTIEBER ARISTOTLE B."/>
    <s v="ESTIEBER"/>
    <s v="ARISTOTLE"/>
    <s v="B"/>
    <s v="CASUAL"/>
    <s v="CASUAL"/>
    <x v="17"/>
  </r>
  <r>
    <n v="80"/>
    <s v="ESTOLE JOCELYN D."/>
    <s v="ESTOLE"/>
    <s v="JOCELYN"/>
    <s v="D"/>
    <s v="CASUAL"/>
    <s v="CASUAL"/>
    <x v="8"/>
  </r>
  <r>
    <n v="81"/>
    <s v="FELLO VIRGILIO O."/>
    <s v="FELLO"/>
    <s v="VIRGILIO"/>
    <s v="O"/>
    <s v="CASUAL"/>
    <s v="CASUAL"/>
    <x v="3"/>
  </r>
  <r>
    <n v="82"/>
    <s v="FERMA ERIC N."/>
    <s v="FERMA"/>
    <s v="ERIC"/>
    <s v="NAMUCO"/>
    <s v="CASUAL"/>
    <s v="CASUAL"/>
    <x v="4"/>
  </r>
  <r>
    <n v="83"/>
    <s v="FERMA ETHEL GRACE N."/>
    <s v="FERMA"/>
    <s v="ETHEL GRACE"/>
    <s v="NAMULO"/>
    <s v="CASUAL"/>
    <s v="CASUAL"/>
    <x v="12"/>
  </r>
  <r>
    <n v="84"/>
    <s v="FERMA RAYMOND  "/>
    <s v="FERMA"/>
    <s v="RAYMOND"/>
    <m/>
    <s v="CASUAL"/>
    <s v="CASUAL"/>
    <x v="17"/>
  </r>
  <r>
    <n v="85"/>
    <s v="FLORES EDERLYN  "/>
    <s v="FLORES"/>
    <s v="EDERLYN"/>
    <m/>
    <s v="CASUAL"/>
    <s v="CASUAL"/>
    <x v="17"/>
  </r>
  <r>
    <n v="86"/>
    <s v="FLORES MARIA PATRICIA NICOLE C."/>
    <s v="FLORES"/>
    <s v="MARIA PATRICIA NICOLE"/>
    <s v="CABASI"/>
    <s v="CASUAL"/>
    <s v="CASUAL"/>
    <x v="12"/>
  </r>
  <r>
    <n v="87"/>
    <s v="FLORES RICHARD  "/>
    <s v="FLORES"/>
    <s v="RICHARD"/>
    <m/>
    <s v="CASUAL"/>
    <s v="CASUAL"/>
    <x v="17"/>
  </r>
  <r>
    <n v="88"/>
    <s v="FRONDOZO AILEEN D."/>
    <s v="FRONDOZO"/>
    <s v="AILEEN"/>
    <s v="D"/>
    <s v="CASUAL"/>
    <s v="CASUAL"/>
    <x v="58"/>
  </r>
  <r>
    <n v="89"/>
    <s v="GALARDE DELFIN A."/>
    <s v="GALARDE"/>
    <s v="DELFIN"/>
    <s v="A"/>
    <s v="CASUAL"/>
    <s v="CASUAL"/>
    <x v="59"/>
  </r>
  <r>
    <n v="90"/>
    <s v="GARCIA JOAN B."/>
    <s v="GARCIA"/>
    <s v="JOAN"/>
    <s v="BAYBAY"/>
    <s v="CASUAL"/>
    <s v="CASUAL"/>
    <x v="12"/>
  </r>
  <r>
    <n v="91"/>
    <s v="GATPANDAN ETHEL  "/>
    <s v="GATPANDAN"/>
    <s v="ETHEL"/>
    <m/>
    <s v="CASUAL"/>
    <s v="CASUAL"/>
    <x v="12"/>
  </r>
  <r>
    <n v="92"/>
    <s v="GATPANDAN MICHAEL E."/>
    <s v="GATPANDAN"/>
    <s v="MICHAEL"/>
    <s v="ERNI"/>
    <s v="CASUAL"/>
    <s v="CASUAL"/>
    <x v="4"/>
  </r>
  <r>
    <n v="93"/>
    <s v="GONZALES CHRISTI NERISSE E."/>
    <s v="GONZALES"/>
    <s v="CHRISTI NERISSE"/>
    <s v="E"/>
    <s v="CASUAL"/>
    <s v="CASUAL"/>
    <x v="19"/>
  </r>
  <r>
    <n v="94"/>
    <s v="GONZALES MARIO O."/>
    <s v="GONZALES"/>
    <s v="MARIO"/>
    <s v="OLIVEROS"/>
    <s v="CASUAL"/>
    <s v="CASUAL"/>
    <x v="4"/>
  </r>
  <r>
    <n v="95"/>
    <s v="GONZALES MARY JANE D."/>
    <s v="GONZALES"/>
    <s v="MARY JANE"/>
    <s v="D"/>
    <s v="CASUAL"/>
    <s v="CASUAL"/>
    <x v="44"/>
  </r>
  <r>
    <n v="96"/>
    <s v="GUEVARRA ROLANDO  "/>
    <s v="GUEVARRA"/>
    <s v="ROLANDO"/>
    <m/>
    <s v="CASUAL"/>
    <s v="CASUAL"/>
    <x v="17"/>
  </r>
  <r>
    <n v="97"/>
    <s v="GUMIRAN HERMINIA A."/>
    <s v="GUMIRAN"/>
    <s v="HERMINIA"/>
    <s v="APOLONA"/>
    <s v="CASUAL"/>
    <s v="CASUAL"/>
    <x v="15"/>
  </r>
  <r>
    <n v="98"/>
    <s v="GUTIERREZ RENCELLE LALAINE A."/>
    <s v="GUTIERREZ"/>
    <s v="RENCELLE LALAINE"/>
    <s v="ANGCAYA"/>
    <s v="CASUAL"/>
    <s v="CASUAL"/>
    <x v="10"/>
  </r>
  <r>
    <n v="99"/>
    <s v="HAPITA MELANIE A."/>
    <s v="HAPITA"/>
    <s v="MELANIE"/>
    <s v="AMBULO"/>
    <s v="CASUAL"/>
    <s v="CASUAL"/>
    <x v="12"/>
  </r>
  <r>
    <n v="100"/>
    <s v="HERNANDEZ RODERICK M."/>
    <s v="HERNANDEZ"/>
    <s v="RODERICK"/>
    <s v="M"/>
    <s v="CASUAL"/>
    <s v="CASUAL"/>
    <x v="45"/>
  </r>
  <r>
    <n v="101"/>
    <s v="JABINES MARIA SHELLY D."/>
    <s v="JABINES"/>
    <s v="MARIA SHELLY"/>
    <s v="D"/>
    <s v="CASUAL"/>
    <s v="CASUAL"/>
    <x v="33"/>
  </r>
  <r>
    <n v="102"/>
    <s v="LABANANCIA TEDDY BOY N."/>
    <s v="LABANANCIA"/>
    <s v="TEDDY BOY"/>
    <s v="NIBAY"/>
    <s v="CASUAL"/>
    <s v="CASUAL"/>
    <x v="60"/>
  </r>
  <r>
    <n v="103"/>
    <s v="LANDICHO CHARLENE R."/>
    <s v="LANDICHO"/>
    <s v="CHARLENE"/>
    <s v="REAL"/>
    <s v="CASUAL"/>
    <s v="CASUAL"/>
    <x v="4"/>
  </r>
  <r>
    <n v="104"/>
    <s v="LANDICHO ROSALINA B."/>
    <s v="LANDICHO"/>
    <s v="ROSALINA"/>
    <s v="BAYBAY"/>
    <s v="CASUAL"/>
    <s v="CASUAL"/>
    <x v="45"/>
  </r>
  <r>
    <n v="105"/>
    <s v="LARIOSA ALBERT R."/>
    <s v="LARIOSA"/>
    <s v="ALBERT"/>
    <s v="RODRIGUEZ"/>
    <s v="CASUAL"/>
    <s v="CASUAL"/>
    <x v="4"/>
  </r>
  <r>
    <n v="106"/>
    <s v="LORILLA LOIDA P."/>
    <s v="LORILLA"/>
    <s v="LOIDA"/>
    <s v="PAYAD"/>
    <s v="CASUAL"/>
    <s v="CASUAL"/>
    <x v="61"/>
  </r>
  <r>
    <n v="107"/>
    <s v="MAGUINAO NIÑA F."/>
    <s v="MAGUINAO"/>
    <s v="NIÑA"/>
    <s v="FERMA"/>
    <s v="CASUAL"/>
    <s v="CASUAL"/>
    <x v="12"/>
  </r>
  <r>
    <n v="108"/>
    <s v="MALANAN JENNYLYN R."/>
    <s v="MALANAN"/>
    <s v="JENNYLYN"/>
    <s v="REYES"/>
    <s v="CASUAL"/>
    <s v="CASUAL"/>
    <x v="3"/>
  </r>
  <r>
    <n v="109"/>
    <s v="MAMARIL JOSEFINA P."/>
    <s v="MAMARIL"/>
    <s v="JOSEFINA"/>
    <s v="PEREY"/>
    <s v="CASUAL"/>
    <s v="CASUAL"/>
    <x v="46"/>
  </r>
  <r>
    <n v="110"/>
    <s v="MANALO FERNANDO G."/>
    <s v="MANALO"/>
    <s v="FERNANDO"/>
    <s v="GATPANDAN"/>
    <s v="CASUAL"/>
    <s v="CASUAL"/>
    <x v="12"/>
  </r>
  <r>
    <n v="111"/>
    <s v="MANLANGIT LEONILA R."/>
    <s v="MANLANGIT"/>
    <s v="LEONILA"/>
    <s v="RAMOSO"/>
    <s v="CASUAL"/>
    <s v="CASUAL"/>
    <x v="46"/>
  </r>
  <r>
    <n v="112"/>
    <s v="MARAÑON AMY LOU T."/>
    <s v="MARAÑON"/>
    <s v="AMY LOU"/>
    <s v="TORNEA"/>
    <s v="CASUAL"/>
    <s v="CASUAL"/>
    <x v="43"/>
  </r>
  <r>
    <n v="113"/>
    <s v="MARASIGAN AGUINO D."/>
    <s v="MARASIGAN"/>
    <s v="AGUINO"/>
    <s v="D"/>
    <s v="CASUAL"/>
    <s v="CASUAL"/>
    <x v="57"/>
  </r>
  <r>
    <n v="114"/>
    <s v="MARASIGAN BIENVENIDO E."/>
    <s v="MARASIGAN"/>
    <s v="BIENVENIDO"/>
    <s v="ERNI"/>
    <s v="CASUAL"/>
    <s v="CASUAL"/>
    <x v="4"/>
  </r>
  <r>
    <n v="115"/>
    <s v="MARASIGAN CHRISTIAN M."/>
    <s v="MARASIGAN"/>
    <s v="CHRISTIAN"/>
    <s v="M"/>
    <s v="CASUAL"/>
    <s v="CASUAL"/>
    <x v="10"/>
  </r>
  <r>
    <n v="116"/>
    <s v="MARDO MELINDA E."/>
    <s v="MARDO"/>
    <s v="MELINDA"/>
    <s v="E"/>
    <s v="CASUAL"/>
    <s v="CASUAL"/>
    <x v="62"/>
  </r>
  <r>
    <n v="117"/>
    <s v="MARINDUQUE ROWENA G."/>
    <s v="MARINDUQUE"/>
    <s v="ROWENA"/>
    <s v="G"/>
    <s v="CASUAL"/>
    <s v="CASUAL"/>
    <x v="18"/>
  </r>
  <r>
    <n v="118"/>
    <s v="MARINDUQUE ROWENA G."/>
    <s v="MARINDUQUE"/>
    <s v="ROWENA"/>
    <s v="G"/>
    <s v="CASUAL"/>
    <s v="CASUAL"/>
    <x v="18"/>
  </r>
  <r>
    <n v="119"/>
    <s v="MAULLON JAENA F."/>
    <s v="MAULLON"/>
    <s v="JAENA"/>
    <s v="F"/>
    <s v="CASUAL"/>
    <s v="CASUAL"/>
    <x v="18"/>
  </r>
  <r>
    <n v="120"/>
    <s v="MAURICIO MARIZIEL M."/>
    <s v="MAURICIO"/>
    <s v="MARIZIEL"/>
    <s v="M"/>
    <s v="CASUAL"/>
    <s v="CASUAL"/>
    <x v="18"/>
  </r>
  <r>
    <n v="121"/>
    <s v="MAURICIO MARIZIEL M."/>
    <s v="MAURICIO"/>
    <s v="MARIZIEL"/>
    <s v="M"/>
    <s v="CASUAL"/>
    <s v="CASUAL"/>
    <x v="18"/>
  </r>
  <r>
    <n v="122"/>
    <s v="MENDOZA MARICEL C."/>
    <s v="MENDOZA"/>
    <s v="MARICEL"/>
    <s v="CASTRENCE"/>
    <s v="CASUAL"/>
    <s v="CASUAL"/>
    <x v="12"/>
  </r>
  <r>
    <n v="123"/>
    <s v="MERCADO ARLENNIE D."/>
    <s v="MERCADO"/>
    <s v="ARLENNIE"/>
    <s v="DONGITO"/>
    <s v="CASUAL"/>
    <s v="CASUAL"/>
    <x v="41"/>
  </r>
  <r>
    <n v="124"/>
    <s v="MERCARDO RENGIE M."/>
    <s v="MERCARDO"/>
    <s v="RENGIE"/>
    <s v="MENDOZA"/>
    <s v="CASUAL"/>
    <s v="CASUAL"/>
    <x v="7"/>
  </r>
  <r>
    <n v="125"/>
    <s v="MERHAN FRANCISCO  "/>
    <s v="MERHAN"/>
    <s v="FRANCISCO"/>
    <m/>
    <s v="CASUAL"/>
    <s v="CASUAL"/>
    <x v="17"/>
  </r>
  <r>
    <n v="126"/>
    <s v="MERJILLA JEANETTE B."/>
    <s v="MERJILLA"/>
    <s v="JEANETTE"/>
    <s v="BAYBAY"/>
    <s v="CASUAL"/>
    <s v="CASUAL"/>
    <x v="46"/>
  </r>
  <r>
    <n v="127"/>
    <s v="MULINGTAPANG GUILLERMA O."/>
    <s v="MULINGTAPANG"/>
    <s v="GUILLERMA"/>
    <s v="OPO"/>
    <s v="CASUAL"/>
    <s v="CASUAL"/>
    <x v="4"/>
  </r>
  <r>
    <n v="128"/>
    <s v="NACARIO GLENN B."/>
    <s v="NACARIO"/>
    <s v="GLENN"/>
    <s v="BAYOT"/>
    <s v="CASUAL"/>
    <s v="CASUAL"/>
    <x v="63"/>
  </r>
  <r>
    <n v="129"/>
    <s v="NATANAUAN MARY JANE G."/>
    <s v="NATANAUAN"/>
    <s v="MARY JANE"/>
    <s v="GRACIANO"/>
    <s v="CASUAL"/>
    <s v="CASUAL"/>
    <x v="3"/>
  </r>
  <r>
    <n v="130"/>
    <s v="NAVARRO RITA A."/>
    <s v="NAVARRO"/>
    <s v="RITA"/>
    <s v="AGUILA"/>
    <s v="CASUAL"/>
    <s v="CASUAL"/>
    <x v="54"/>
  </r>
  <r>
    <n v="131"/>
    <s v="NIBAY ELEONOR E."/>
    <s v="NIBAY"/>
    <s v="ELEONOR"/>
    <s v="ESGUERRA"/>
    <s v="CASUAL"/>
    <s v="CASUAL"/>
    <x v="20"/>
  </r>
  <r>
    <n v="132"/>
    <s v="NUESTRO RICA MAY G."/>
    <s v="NUESTRO"/>
    <s v="RICA MAY"/>
    <s v="G"/>
    <s v="CASUAL"/>
    <s v="CASUAL"/>
    <x v="64"/>
  </r>
  <r>
    <n v="133"/>
    <s v="OBINA APOLINARIO B."/>
    <s v="OBINA"/>
    <s v="APOLINARIO"/>
    <s v="BACAL"/>
    <s v="CASUAL"/>
    <s v="CASUAL"/>
    <x v="17"/>
  </r>
  <r>
    <n v="134"/>
    <s v="OBINA JAIME  "/>
    <s v="OBINA"/>
    <s v="JAIME"/>
    <m/>
    <s v="CASUAL"/>
    <s v="CASUAL"/>
    <x v="17"/>
  </r>
  <r>
    <n v="135"/>
    <s v="OCAMPO MERLINDA R."/>
    <s v="OCAMPO"/>
    <s v="MERLINDA"/>
    <s v="ROMILLA"/>
    <s v="CASUAL"/>
    <s v="CASUAL"/>
    <x v="12"/>
  </r>
  <r>
    <n v="136"/>
    <s v="OCAMPO NOVELYN U."/>
    <s v="OCAMPO"/>
    <s v="NOVELYN"/>
    <s v="URAM"/>
    <s v="CASUAL"/>
    <s v="CASUAL"/>
    <x v="44"/>
  </r>
  <r>
    <n v="137"/>
    <s v="OPO CONEY V."/>
    <s v="OPO"/>
    <s v="CONEY"/>
    <s v="VERGARA"/>
    <s v="CASUAL"/>
    <s v="CASUAL"/>
    <x v="65"/>
  </r>
  <r>
    <n v="138"/>
    <s v="OTACAN JAY  "/>
    <s v="OTACAN"/>
    <s v="JAY"/>
    <m/>
    <s v="CASUAL"/>
    <s v="CASUAL"/>
    <x v="17"/>
  </r>
  <r>
    <n v="139"/>
    <s v="PAGLINAWAN JESSIE M."/>
    <s v="PAGLINAWAN"/>
    <s v="JESSIE"/>
    <s v="M"/>
    <s v="CASUAL"/>
    <s v="CASUAL"/>
    <x v="17"/>
  </r>
  <r>
    <n v="140"/>
    <s v="PAJENAGO FRANCIS B."/>
    <s v="PAJENAGO"/>
    <s v="FRANCIS"/>
    <s v="B"/>
    <s v="CASUAL"/>
    <s v="CASUAL"/>
    <x v="44"/>
  </r>
  <r>
    <n v="141"/>
    <s v="PALOMA ERICKA SHAYNE E."/>
    <s v="PALOMA"/>
    <s v="ERICKA SHAYNE"/>
    <s v="E"/>
    <s v="CASUAL"/>
    <s v="CASUAL"/>
    <x v="46"/>
  </r>
  <r>
    <n v="142"/>
    <s v="PANALIGAN ERICSON R."/>
    <s v="PANALIGAN"/>
    <s v="ERICSON"/>
    <s v="R"/>
    <s v="CASUAL"/>
    <s v="CASUAL"/>
    <x v="3"/>
  </r>
  <r>
    <n v="143"/>
    <s v="PANGANIBAN CAROLINA L."/>
    <s v="PANGANIBAN"/>
    <s v="CAROLINA"/>
    <s v="L"/>
    <s v="CASUAL"/>
    <s v="CASUAL"/>
    <x v="46"/>
  </r>
  <r>
    <n v="144"/>
    <s v="PARAISO MARIA LORENA D."/>
    <s v="PARAISO"/>
    <s v="MARIA LORENA"/>
    <s v="DELA REA"/>
    <s v="CASUAL"/>
    <s v="CASUAL"/>
    <x v="45"/>
  </r>
  <r>
    <n v="145"/>
    <s v="PATERNO MARIA LOURDERS P."/>
    <s v="PATERNO"/>
    <s v="MARIA LOURDERS"/>
    <s v="P"/>
    <s v="CASUAL"/>
    <s v="CASUAL"/>
    <x v="8"/>
  </r>
  <r>
    <n v="146"/>
    <s v="PATRICIO APRIL V."/>
    <s v="PATRICIO"/>
    <s v="APRIL"/>
    <s v="VILLANUEVA"/>
    <s v="CASUAL"/>
    <s v="CASUAL"/>
    <x v="44"/>
  </r>
  <r>
    <n v="147"/>
    <s v="PAYAD RONALDO  "/>
    <s v="PAYAD"/>
    <s v="RONALDO"/>
    <m/>
    <s v="CASUAL"/>
    <s v="CASUAL"/>
    <x v="17"/>
  </r>
  <r>
    <n v="148"/>
    <s v="PAZ JOSUE O."/>
    <s v="PAZ"/>
    <s v="JOSUE"/>
    <s v="ORIEL"/>
    <s v="CASUAL"/>
    <s v="CASUAL"/>
    <x v="17"/>
  </r>
  <r>
    <n v="149"/>
    <s v="PEJI REGINE B."/>
    <s v="PEJI"/>
    <s v="REGINE"/>
    <s v="BARRIENTOS"/>
    <s v="CASUAL"/>
    <s v="CASUAL"/>
    <x v="10"/>
  </r>
  <r>
    <n v="150"/>
    <s v="PEPA ARIEL N."/>
    <s v="PEPA"/>
    <s v="ARIEL"/>
    <s v="NATANAUAN"/>
    <s v="CASUAL"/>
    <s v="CASUAL"/>
    <x v="20"/>
  </r>
  <r>
    <n v="151"/>
    <s v="PEREA BABEL G."/>
    <s v="PEREA"/>
    <s v="BABEL"/>
    <s v="G"/>
    <s v="CASUAL"/>
    <s v="CASUAL"/>
    <x v="65"/>
  </r>
  <r>
    <n v="152"/>
    <s v="PEREÑA VERGILIO R."/>
    <s v="PEREÑA"/>
    <s v="VERGILIO"/>
    <s v="R"/>
    <s v="CASUAL"/>
    <s v="CASUAL"/>
    <x v="46"/>
  </r>
  <r>
    <n v="153"/>
    <s v="PEREY EDWIN M."/>
    <s v="PEREY"/>
    <s v="EDWIN"/>
    <s v="M"/>
    <s v="CASUAL"/>
    <s v="CASUAL"/>
    <x v="51"/>
  </r>
  <r>
    <n v="154"/>
    <s v="PEREY GENNILYN M."/>
    <s v="PEREY"/>
    <s v="GENNILYN"/>
    <s v="MARTINEZ"/>
    <s v="CASUAL"/>
    <s v="CASUAL"/>
    <x v="8"/>
  </r>
  <r>
    <n v="155"/>
    <s v="PRIMO GRACE M."/>
    <s v="PRIMO"/>
    <s v="GRACE"/>
    <s v="M"/>
    <s v="CASUAL"/>
    <s v="CASUAL"/>
    <x v="45"/>
  </r>
  <r>
    <n v="156"/>
    <s v="PUNZALAN LUCIANA A."/>
    <s v="PUNZALAN"/>
    <s v="LUCIANA"/>
    <s v="A"/>
    <s v="CASUAL"/>
    <s v="CASUAL"/>
    <x v="63"/>
  </r>
  <r>
    <n v="157"/>
    <s v="RAMA RAQUEL J."/>
    <s v="RAMA"/>
    <s v="RAQUEL"/>
    <s v="J"/>
    <s v="CASUAL"/>
    <s v="CASUAL"/>
    <x v="30"/>
  </r>
  <r>
    <n v="158"/>
    <s v="REYES JOSEPHINE J."/>
    <s v="REYES"/>
    <s v="JOSEPHINE"/>
    <s v="J"/>
    <s v="CASUAL"/>
    <s v="CASUAL"/>
    <x v="18"/>
  </r>
  <r>
    <n v="159"/>
    <s v="REYES NORALYN B."/>
    <s v="REYES"/>
    <s v="NORALYN"/>
    <s v="BEDUA"/>
    <s v="CASUAL"/>
    <s v="CASUAL"/>
    <x v="18"/>
  </r>
  <r>
    <n v="160"/>
    <s v="RODENAS ALBERT RAPHAEL  "/>
    <s v="RODENAS"/>
    <s v="ALBERT RAPHAEL"/>
    <m/>
    <s v="CASUAL"/>
    <s v="CASUAL"/>
    <x v="17"/>
  </r>
  <r>
    <n v="161"/>
    <s v="RODRIGUEZ ARNEL  "/>
    <s v="RODRIGUEZ"/>
    <s v="ARNEL"/>
    <m/>
    <s v="CASUAL"/>
    <s v="CASUAL"/>
    <x v="17"/>
  </r>
  <r>
    <n v="162"/>
    <s v="RODRIGUEZ JERALD  "/>
    <s v="RODRIGUEZ"/>
    <s v="JERALD"/>
    <m/>
    <s v="CASUAL"/>
    <s v="CASUAL"/>
    <x v="17"/>
  </r>
  <r>
    <n v="163"/>
    <s v="RODRIGUEZ JOSEPHINE R."/>
    <s v="RODRIGUEZ"/>
    <s v="JOSEPHINE"/>
    <s v="R"/>
    <s v="CASUAL"/>
    <s v="CASUAL"/>
    <x v="46"/>
  </r>
  <r>
    <n v="164"/>
    <s v="RODRIGUEZ MANNY  "/>
    <s v="RODRIGUEZ"/>
    <s v="MANNY"/>
    <m/>
    <s v="CASUAL"/>
    <s v="CASUAL"/>
    <x v="17"/>
  </r>
  <r>
    <n v="165"/>
    <s v="RODRIGUEZ NARCISCO E."/>
    <s v="RODRIGUEZ"/>
    <s v="NARCISCO"/>
    <s v="ENRIQUEZ"/>
    <s v="CASUAL"/>
    <s v="CASUAL"/>
    <x v="45"/>
  </r>
  <r>
    <n v="166"/>
    <s v="RODRIGUEZ RAYMUNDO  "/>
    <s v="RODRIGUEZ"/>
    <s v="RAYMUNDO"/>
    <m/>
    <s v="CASUAL"/>
    <s v="CASUAL"/>
    <x v="17"/>
  </r>
  <r>
    <n v="167"/>
    <s v="RODRIGUEZ REIMART L."/>
    <s v="RODRIGUEZ"/>
    <s v="REIMART"/>
    <s v="LANDICHO"/>
    <s v="CASUAL"/>
    <s v="CASUAL"/>
    <x v="66"/>
  </r>
  <r>
    <n v="168"/>
    <s v="ROLLE CARIZA P."/>
    <s v="ROLLE"/>
    <s v="CARIZA"/>
    <s v="PEÑANO"/>
    <s v="CASUAL"/>
    <s v="CASUAL"/>
    <x v="20"/>
  </r>
  <r>
    <n v="169"/>
    <s v="ROLLE MICHELLYN G."/>
    <s v="ROLLE"/>
    <s v="MICHELLYN"/>
    <s v="GOLFO"/>
    <s v="CASUAL"/>
    <s v="CASUAL"/>
    <x v="12"/>
  </r>
  <r>
    <n v="170"/>
    <s v="ROMILLA MARIBEL P."/>
    <s v="ROMILLA"/>
    <s v="MARIBEL"/>
    <s v="PAYO"/>
    <s v="CASUAL"/>
    <s v="CASUAL"/>
    <x v="0"/>
  </r>
  <r>
    <n v="171"/>
    <s v="ROQUITE MAIRECAR L."/>
    <s v="ROQUITE"/>
    <s v="MAIRECAR"/>
    <s v="L"/>
    <s v="CASUAL"/>
    <s v="CASUAL"/>
    <x v="8"/>
  </r>
  <r>
    <n v="172"/>
    <s v="SABULAAN MARIA LEAH M."/>
    <s v="SABULAAN"/>
    <s v="MARIA LEAH"/>
    <s v="MARASIGAN"/>
    <s v="CASUAL"/>
    <s v="CASUAL"/>
    <x v="22"/>
  </r>
  <r>
    <n v="173"/>
    <s v="SAN JUAN EVA RUTH M."/>
    <s v="SAN JUAN"/>
    <s v="EVA RUTH"/>
    <s v="MAGBITANG"/>
    <s v="CASUAL"/>
    <s v="CASUAL"/>
    <x v="3"/>
  </r>
  <r>
    <n v="174"/>
    <s v="SARDIÑOLA REBECCA C."/>
    <s v="SARDIÑOLA"/>
    <s v="REBECCA"/>
    <s v="CUADRA"/>
    <s v="CASUAL"/>
    <s v="CASUAL"/>
    <x v="18"/>
  </r>
  <r>
    <n v="175"/>
    <s v="SARDINOLA  GINABLETH J."/>
    <s v="SARDINOLA "/>
    <s v="GINABLETH"/>
    <s v="J"/>
    <s v="CASUAL"/>
    <s v="CASUAL"/>
    <x v="18"/>
  </r>
  <r>
    <n v="176"/>
    <s v="SESMA LAZARO C."/>
    <s v="SESMA"/>
    <s v="LAZARO"/>
    <s v="C"/>
    <s v="CASUAL"/>
    <s v="CASUAL"/>
    <x v="3"/>
  </r>
  <r>
    <n v="177"/>
    <s v="SIERRA SALVADOR  "/>
    <s v="SIERRA"/>
    <s v="SALVADOR"/>
    <m/>
    <s v="CASUAL"/>
    <s v="CASUAL"/>
    <x v="3"/>
  </r>
  <r>
    <n v="178"/>
    <s v="SIM JO RITZELLE C."/>
    <s v="SIM"/>
    <s v="JO RITZELLE"/>
    <s v="CASTILLO"/>
    <s v="CASUAL"/>
    <s v="CASUAL"/>
    <x v="20"/>
  </r>
  <r>
    <n v="179"/>
    <s v="SORIANO FRANCISCO O."/>
    <s v="SORIANO"/>
    <s v="FRANCISCO"/>
    <s v="ORTIZ"/>
    <s v="CASUAL"/>
    <s v="CASUAL"/>
    <x v="46"/>
  </r>
  <r>
    <n v="180"/>
    <s v="SUMAGUI FELICITAS M."/>
    <s v="SUMAGUI"/>
    <s v="FELICITAS"/>
    <s v="M"/>
    <s v="CASUAL"/>
    <s v="CASUAL"/>
    <x v="44"/>
  </r>
  <r>
    <n v="181"/>
    <s v="SUMAGUI LORENA P."/>
    <s v="SUMAGUI"/>
    <s v="LORENA"/>
    <s v="POBLETE"/>
    <s v="CASUAL"/>
    <s v="CASUAL"/>
    <x v="67"/>
  </r>
  <r>
    <n v="182"/>
    <s v="TAPAY EDWARD  "/>
    <s v="TAPAY"/>
    <s v="EDWARD"/>
    <m/>
    <s v="CASUAL"/>
    <s v="CASUAL"/>
    <x v="17"/>
  </r>
  <r>
    <n v="183"/>
    <s v="TIBAYAN EUFEMIA O."/>
    <s v="TIBAYAN"/>
    <s v="EUFEMIA"/>
    <s v="OLIVAR"/>
    <s v="CASUAL"/>
    <s v="CASUAL"/>
    <x v="20"/>
  </r>
  <r>
    <n v="184"/>
    <s v="TIMPLE ALLAN R."/>
    <s v="TIMPLE"/>
    <s v="ALLAN"/>
    <s v="REYES"/>
    <s v="CASUAL"/>
    <s v="CASUAL"/>
    <x v="51"/>
  </r>
  <r>
    <n v="185"/>
    <s v="TINAZA JHOANNA MARIE D."/>
    <s v="TINAZA"/>
    <s v="JHOANNA MARIE"/>
    <s v="DIMAPILIS"/>
    <s v="CASUAL"/>
    <s v="CASUAL"/>
    <x v="12"/>
  </r>
  <r>
    <n v="186"/>
    <s v="TORRES MOISES Q."/>
    <s v="TORRES"/>
    <s v="MOISES"/>
    <s v="Q"/>
    <s v="CASUAL"/>
    <s v="CASUAL"/>
    <x v="5"/>
  </r>
  <r>
    <n v="187"/>
    <s v="VALDEZ JACKILYN A."/>
    <s v="VALDEZ"/>
    <s v="JACKILYN"/>
    <s v="ACHA"/>
    <s v="CASUAL"/>
    <s v="CASUAL"/>
    <x v="3"/>
  </r>
  <r>
    <n v="188"/>
    <s v="VARGAS ARNOLD A."/>
    <s v="VARGAS"/>
    <s v="ARNOLD"/>
    <s v="A"/>
    <s v="CASUAL"/>
    <s v="CASUAL"/>
    <x v="12"/>
  </r>
  <r>
    <n v="189"/>
    <s v="VARGAS MELINDA M."/>
    <s v="VARGAS"/>
    <s v="MELINDA"/>
    <s v="MAALA"/>
    <s v="CASUAL"/>
    <s v="CASUAL"/>
    <x v="44"/>
  </r>
  <r>
    <n v="190"/>
    <s v="VERGARA ESTELITA A."/>
    <s v="VERGARA"/>
    <s v="ESTELITA"/>
    <s v="A"/>
    <s v="CASUAL"/>
    <s v="CASUAL"/>
    <x v="12"/>
  </r>
  <r>
    <n v="191"/>
    <s v="VILLANUEVA DAVE RONILLO V."/>
    <s v="VILLANUEVA"/>
    <s v="DAVE RONILLO"/>
    <s v="VERGARA"/>
    <s v="CASUAL"/>
    <s v="CASUAL"/>
    <x v="19"/>
  </r>
  <r>
    <n v="192"/>
    <s v="VILLANUEVA ISMAEL D."/>
    <s v="VILLANUEVA"/>
    <s v="ISMAEL"/>
    <s v="D"/>
    <s v="CASUAL"/>
    <s v="CASUAL"/>
    <x v="20"/>
  </r>
  <r>
    <n v="193"/>
    <s v="VILLANUEVA MARILYN L."/>
    <s v="VILLANUEVA"/>
    <s v="MARILYN"/>
    <s v="L"/>
    <s v="CASUAL"/>
    <s v="CASUAL"/>
    <x v="46"/>
  </r>
  <r>
    <n v="194"/>
    <s v="VILLANUEVA RICHELLE A."/>
    <s v="VILLANUEVA"/>
    <s v="RICHELLE"/>
    <s v="ALEGRE"/>
    <s v="CASUAL"/>
    <s v="CASUAL"/>
    <x v="46"/>
  </r>
  <r>
    <n v="195"/>
    <s v="VILLARDO REY  "/>
    <s v="VILLARDO"/>
    <s v="REY"/>
    <m/>
    <s v="CASUAL"/>
    <s v="CASUAL"/>
    <x v="4"/>
  </r>
  <r>
    <n v="196"/>
    <s v="ZAFRA CHEYSSER A."/>
    <s v="ZAFRA"/>
    <s v="CHEYSSER"/>
    <s v="ALAGAO"/>
    <s v="CASUAL"/>
    <s v="CASUAL"/>
    <x v="52"/>
  </r>
  <r>
    <n v="197"/>
    <s v="ZAFRA REYNANTE B."/>
    <s v="ZAFRA"/>
    <s v="REYNANTE"/>
    <s v="B"/>
    <s v="CASUAL"/>
    <s v="CASUAL"/>
    <x v="46"/>
  </r>
  <r>
    <n v="198"/>
    <s v="ZAFRA REYNANTE B."/>
    <s v="ZAFRA"/>
    <s v="REYNANTE"/>
    <s v="B"/>
    <s v="CASUAL"/>
    <s v="CASUAL"/>
    <x v="46"/>
  </r>
  <r>
    <n v="199"/>
    <s v="DATU SHIRLEY G."/>
    <s v="DATU"/>
    <s v="SHIRLEY"/>
    <s v="GAZMAN"/>
    <s v="CASUAL MEDTECH"/>
    <s v="CASUAL"/>
    <x v="12"/>
  </r>
  <r>
    <n v="200"/>
    <s v="TOPACIO ABEGAIL P."/>
    <s v="TOPACIO"/>
    <s v="ABEGAIL"/>
    <s v="PANGANIBAN"/>
    <s v="CASUAL MEDTECH"/>
    <s v="CASUAL"/>
    <x v="12"/>
  </r>
  <r>
    <n v="201"/>
    <s v="SARMIENTO TERESA E."/>
    <s v="SARMIENTO"/>
    <s v="TERESA"/>
    <s v="ESPINO"/>
    <s v="CASUAL MIDWIFE"/>
    <s v="CASUAL"/>
    <x v="12"/>
  </r>
  <r>
    <n v="202"/>
    <s v="BITUIN LUCKY NIKKO G."/>
    <s v="BITUIN"/>
    <s v="LUCKY NIKKO"/>
    <s v="G"/>
    <s v="CASUAL NURSE"/>
    <s v="CASUAL"/>
    <x v="20"/>
  </r>
  <r>
    <n v="203"/>
    <s v="BUTALON DIANNE H."/>
    <s v="BUTALON"/>
    <s v="DIANNE"/>
    <s v="HERNANDO"/>
    <s v="CASUAL NURSE"/>
    <s v="CASUAL"/>
    <x v="12"/>
  </r>
  <r>
    <n v="204"/>
    <s v="CHANGCO KATHLEEN CARLA F."/>
    <s v="CHANGCO"/>
    <s v="KATHLEEN CARLA"/>
    <s v="FELICIANO"/>
    <s v="CASUAL NURSE"/>
    <s v="CASUAL"/>
    <x v="20"/>
  </r>
  <r>
    <n v="205"/>
    <s v="COSINO RIMWELL  "/>
    <s v="COSINO"/>
    <s v="RIMWELL"/>
    <m/>
    <s v="CASUAL NURSE"/>
    <s v="CASUAL"/>
    <x v="20"/>
  </r>
  <r>
    <n v="206"/>
    <s v="PAJENAGO MAIDEN A."/>
    <s v="PAJENAGO"/>
    <s v="MAIDEN"/>
    <s v="ARCENA"/>
    <s v="CASUAL NURSE I"/>
    <s v="CASUAL"/>
    <x v="20"/>
  </r>
  <r>
    <n v="207"/>
    <s v="ACERON ANGELU V."/>
    <s v="ACERON"/>
    <s v="ANGELU"/>
    <s v="VALDEZ"/>
    <s v="CASUAL RAD TECH"/>
    <s v="CASUAL"/>
    <x v="12"/>
  </r>
  <r>
    <n v="208"/>
    <s v="AUSTRIA KIM E."/>
    <s v="AUSTRIA"/>
    <s v="KIM"/>
    <s v="E"/>
    <s v="CASUAL RAD TECH"/>
    <s v="CASUAL"/>
    <x v="12"/>
  </r>
  <r>
    <n v="209"/>
    <s v="CABANTING AIRA P."/>
    <s v="CABANTING"/>
    <s v="AIRA"/>
    <s v="PEREY"/>
    <s v="CASUAL RAD TECH"/>
    <s v="CASUAL"/>
    <x v="12"/>
  </r>
  <r>
    <n v="210"/>
    <s v="LERIO ROSEMARIE V."/>
    <s v="LERIO"/>
    <s v="ROSEMARIE"/>
    <s v="VERGARA"/>
    <s v="CITY ACCOUNTANT"/>
    <s v="REGULAR"/>
    <x v="0"/>
  </r>
  <r>
    <n v="211"/>
    <s v="CAPUPUS LIZA FE F."/>
    <s v="CAPUPUS"/>
    <s v="LIZA FE"/>
    <s v="FAJARDO"/>
    <s v="CITY HEALTH OFFICER II"/>
    <s v="REGULAR"/>
    <x v="20"/>
  </r>
  <r>
    <n v="212"/>
    <s v="DIMAPILIS DENNIS C."/>
    <s v="DIMAPILIS"/>
    <s v="DENNIS"/>
    <s v="C"/>
    <s v="CIVIL SECURITY I"/>
    <s v="REGULAR"/>
    <x v="21"/>
  </r>
  <r>
    <n v="213"/>
    <s v="LUCIANO ADELAIDA C."/>
    <s v="LUCIANO"/>
    <s v="ADELAIDA"/>
    <s v="CREUS"/>
    <s v="COMM AFFAIRS ASST II"/>
    <s v="REGULAR"/>
    <x v="10"/>
  </r>
  <r>
    <n v="214"/>
    <s v="COTONER NELIA C."/>
    <s v="COTONER"/>
    <s v="NELIA"/>
    <s v="C"/>
    <s v="COOPERATIVE OFFICER"/>
    <s v="REGULAR"/>
    <x v="34"/>
  </r>
  <r>
    <n v="215"/>
    <s v="ABENA WINNIE ROSE M."/>
    <s v="ABENA"/>
    <s v="WINNIE ROSE"/>
    <s v="M"/>
    <s v="DAYCARE WORKER I"/>
    <s v="REGULAR"/>
    <x v="44"/>
  </r>
  <r>
    <n v="216"/>
    <s v="CACAO ANDREA F."/>
    <s v="CACAO"/>
    <s v="ANDREA"/>
    <s v="F"/>
    <s v="DAYCARE WORKER I"/>
    <s v="REGULAR"/>
    <x v="44"/>
  </r>
  <r>
    <n v="217"/>
    <s v="CONSTANTE FLORAVILLA R."/>
    <s v="CONSTANTE"/>
    <s v="FLORAVILLA"/>
    <s v="ROMASANTA"/>
    <s v="DAYCARE WORKER I"/>
    <s v="REGULAR"/>
    <x v="44"/>
  </r>
  <r>
    <n v="218"/>
    <s v="DIMAPILIS ELIZABETH D."/>
    <s v="DIMAPILIS"/>
    <s v="ELIZABETH"/>
    <s v="D"/>
    <s v="DAYCARE WORKER I"/>
    <s v="REGULAR"/>
    <x v="44"/>
  </r>
  <r>
    <n v="219"/>
    <s v="GATPANDAN DOLORES J."/>
    <s v="GATPANDAN"/>
    <s v="DOLORES"/>
    <s v="J"/>
    <s v="DAYCARE WORKER I"/>
    <s v="REGULAR"/>
    <x v="44"/>
  </r>
  <r>
    <n v="220"/>
    <s v="HADAP JONALYN L."/>
    <s v="HADAP"/>
    <s v="JONALYN"/>
    <s v="LUNA"/>
    <s v="DAYCARE WORKER I"/>
    <s v="REGULAR"/>
    <x v="44"/>
  </r>
  <r>
    <n v="221"/>
    <s v="MARASIGAN INOCENCIA P."/>
    <s v="MARASIGAN"/>
    <s v="INOCENCIA"/>
    <s v="PENALES"/>
    <s v="DAYCARE WORKER I"/>
    <s v="REGULAR"/>
    <x v="44"/>
  </r>
  <r>
    <n v="222"/>
    <s v="PELIMBERGO MICHELLE A."/>
    <s v="PELIMBERGO"/>
    <s v="MICHELLE"/>
    <s v="ABITONA"/>
    <s v="DAYCARE WORKER I"/>
    <s v="REGULAR"/>
    <x v="44"/>
  </r>
  <r>
    <n v="223"/>
    <s v="PEÑAFLORIDA LORYN B."/>
    <s v="PEÑAFLORIDA"/>
    <s v="LORYN"/>
    <s v="B"/>
    <s v="DAYCARE WORKER I"/>
    <s v="REGULAR"/>
    <x v="44"/>
  </r>
  <r>
    <n v="224"/>
    <s v="PEÑERO LILIBETH B."/>
    <s v="PEÑERO"/>
    <s v="LILIBETH"/>
    <s v="B"/>
    <s v="DAYCARE WORKER I"/>
    <s v="REGULAR"/>
    <x v="44"/>
  </r>
  <r>
    <n v="225"/>
    <s v="SEPINO BRIGIDA M."/>
    <s v="SEPINO"/>
    <s v="BRIGIDA"/>
    <s v="MIRANDA"/>
    <s v="DAYCARE WORKER I"/>
    <s v="REGULAR"/>
    <x v="44"/>
  </r>
  <r>
    <n v="226"/>
    <s v="VERGARA ANACIETA M."/>
    <s v="VERGARA"/>
    <s v="ANACIETA"/>
    <s v="M"/>
    <s v="DAYCARE WORKER I"/>
    <s v="REGULAR"/>
    <x v="44"/>
  </r>
  <r>
    <n v="227"/>
    <s v="VERGARA CATHERINE R."/>
    <s v="VERGARA"/>
    <s v="CATHERINE"/>
    <s v="R"/>
    <s v="DAYCARE WORKER I"/>
    <s v="REGULAR"/>
    <x v="44"/>
  </r>
  <r>
    <n v="228"/>
    <s v="CALANOG EUGENE V."/>
    <s v="CALANOG"/>
    <s v="EUGENE"/>
    <s v="VILLANUEVA"/>
    <s v="DENTAL AIDE"/>
    <s v="REGULAR"/>
    <x v="20"/>
  </r>
  <r>
    <n v="229"/>
    <s v="NELSON CATHERINE L."/>
    <s v="NELSON"/>
    <s v="CATHERINE"/>
    <s v="LUNA"/>
    <s v="DENTIST II"/>
    <s v="REGULAR"/>
    <x v="20"/>
  </r>
  <r>
    <n v="230"/>
    <s v="MALIGAYO YOLANDA D."/>
    <s v="MALIGAYO"/>
    <s v="YOLANDA"/>
    <s v="D"/>
    <s v="DENTIST III"/>
    <s v="REGULAR"/>
    <x v="20"/>
  </r>
  <r>
    <n v="231"/>
    <s v="OLEGARIO LEONARD ERIC B."/>
    <s v="OLEGARIO"/>
    <s v="LEONARD ERIC"/>
    <s v="B"/>
    <s v="DRAFTSMAN I1"/>
    <s v="REGULAR"/>
    <x v="19"/>
  </r>
  <r>
    <n v="232"/>
    <s v="ANACAY ABNER M."/>
    <s v="ANACAY"/>
    <s v="ABNER"/>
    <s v="M."/>
    <s v="DRAFTSMAN II"/>
    <s v="REGULAR"/>
    <x v="11"/>
  </r>
  <r>
    <n v="233"/>
    <s v="DE CASTRO JUANITA M."/>
    <s v="DE CASTRO"/>
    <s v="JUANITA"/>
    <s v="M"/>
    <s v="DRAFTSMAN II"/>
    <s v="REGULAR"/>
    <x v="19"/>
  </r>
  <r>
    <n v="234"/>
    <s v="DELA PEÑA ALFREDO C."/>
    <s v="DELA PEÑA"/>
    <s v="ALFREDO"/>
    <s v="CALDERON"/>
    <s v="DRIVER I"/>
    <s v="REGULAR"/>
    <x v="19"/>
  </r>
  <r>
    <n v="235"/>
    <s v="GOMEZ EMMA M."/>
    <s v="GOMEZ"/>
    <s v="EMMA"/>
    <s v="M"/>
    <s v="ENGINEER ASSTS"/>
    <s v="REGULAR"/>
    <x v="19"/>
  </r>
  <r>
    <n v="236"/>
    <s v="AMBION PRISCO G."/>
    <s v="AMBION"/>
    <s v="PRISCO"/>
    <s v="G"/>
    <s v="ENGINEER I"/>
    <s v="REGULAR"/>
    <x v="19"/>
  </r>
  <r>
    <n v="237"/>
    <s v="DOGELIO RONNEL D."/>
    <s v="DOGELIO"/>
    <s v="RONNEL"/>
    <s v="DELA TORRE"/>
    <s v="ENGINEER I"/>
    <s v="REGULAR"/>
    <x v="19"/>
  </r>
  <r>
    <n v="238"/>
    <s v="PARRA LORNA A."/>
    <s v="PARRA"/>
    <s v="LORNA"/>
    <s v="A"/>
    <s v="EXEC ASST TO VICE MAYOR"/>
    <s v="REGULAR"/>
    <x v="18"/>
  </r>
  <r>
    <n v="239"/>
    <s v="QUILAO REYVI E."/>
    <s v="QUILAO"/>
    <s v="REYVI"/>
    <s v="ERANZO"/>
    <s v="EXEC ASST TO VICE MAYOR"/>
    <s v="REGULAR"/>
    <x v="18"/>
  </r>
  <r>
    <n v="240"/>
    <s v="CASTILLO FLORDELIZA T."/>
    <s v="CASTILLO"/>
    <s v="FLORDELIZA"/>
    <s v="TALAIN"/>
    <s v="FACULTY"/>
    <s v="REGULAR"/>
    <x v="8"/>
  </r>
  <r>
    <n v="241"/>
    <s v="BUGARIN MA. ANA M."/>
    <s v="BUGARIN"/>
    <s v="MA. ANA"/>
    <s v="MAGCUYAO"/>
    <s v="HH-ATTENDANT II"/>
    <s v="REGULAR"/>
    <x v="7"/>
  </r>
  <r>
    <n v="242"/>
    <s v="DOMINGO RACHEL L."/>
    <s v="DOMINGO"/>
    <s v="RACHEL"/>
    <s v="L"/>
    <s v="HOUSE KEEPING ASST"/>
    <s v="REGULAR"/>
    <x v="3"/>
  </r>
  <r>
    <n v="243"/>
    <s v="PEREY AIRENE O."/>
    <s v="PEREY"/>
    <s v="AIRENE"/>
    <s v="O"/>
    <s v="HOUSEHOLD ATTENDANT I"/>
    <s v="REGULAR"/>
    <x v="8"/>
  </r>
  <r>
    <n v="244"/>
    <s v="PERIDO MARITES V."/>
    <s v="PERIDO"/>
    <s v="MARITES"/>
    <s v="VIDAMO"/>
    <s v="HOUSEHOLD ATTENDANT II"/>
    <s v="REGULAR"/>
    <x v="14"/>
  </r>
  <r>
    <n v="245"/>
    <s v="PETIL GLENDA D."/>
    <s v="PETIL"/>
    <s v="GLENDA"/>
    <s v="DE VILLA"/>
    <s v="HOUSEKEEPING SERVICE HEADMAN"/>
    <s v="REGULAR"/>
    <x v="8"/>
  </r>
  <r>
    <n v="246"/>
    <s v="MALABANAN ALMA A."/>
    <s v="MALABANAN"/>
    <s v="ALMA"/>
    <s v="A"/>
    <s v="HRMO MANAGER"/>
    <s v="REGULAR"/>
    <x v="24"/>
  </r>
  <r>
    <n v="247"/>
    <s v="TORRES DINAH G."/>
    <s v="TORRES"/>
    <s v="DINAH"/>
    <s v="GARCIA"/>
    <s v="INSTRUCTOR I"/>
    <s v="REGULAR"/>
    <x v="8"/>
  </r>
  <r>
    <n v="248"/>
    <s v="ALERA JEFFREY B."/>
    <s v="ALERA"/>
    <s v="JEFFREY"/>
    <s v="BENSON"/>
    <s v="JOBCON"/>
    <s v="JOBCON"/>
    <x v="46"/>
  </r>
  <r>
    <n v="249"/>
    <s v="COSTANTE HERBERT F."/>
    <s v="COSTANTE"/>
    <s v="HERBERT"/>
    <s v="FELICIANO"/>
    <s v="JOBCON"/>
    <s v="JOBCON"/>
    <x v="41"/>
  </r>
  <r>
    <n v="250"/>
    <s v="DE GUIA MARIVIC B."/>
    <s v="DE GUIA"/>
    <s v="MARIVIC"/>
    <s v="BISWELAN"/>
    <s v="JOBCON"/>
    <s v="JOBCON"/>
    <x v="46"/>
  </r>
  <r>
    <n v="251"/>
    <s v="DIMAPILIS VINCE BENEDICT R."/>
    <s v="DIMAPILIS"/>
    <s v="VINCE BENEDICT"/>
    <s v="RUIZ"/>
    <s v="JOBCON"/>
    <s v="JOBCON"/>
    <x v="20"/>
  </r>
  <r>
    <n v="252"/>
    <s v="DIMARANAN ANNA P."/>
    <s v="DIMARANAN"/>
    <s v="ANNA"/>
    <s v="PERLADO"/>
    <s v="JOBCON"/>
    <s v="JOBCON"/>
    <x v="68"/>
  </r>
  <r>
    <n v="253"/>
    <s v="DIMARANAN JOEL M."/>
    <s v="DIMARANAN"/>
    <s v="JOEL"/>
    <s v="M"/>
    <s v="JOBCON"/>
    <s v="JOBCON"/>
    <x v="46"/>
  </r>
  <r>
    <n v="254"/>
    <s v="DOGELIO JEAN MELODY M."/>
    <s v="DOGELIO"/>
    <s v="JEAN MELODY"/>
    <s v="MARANAN"/>
    <s v="JOBCON"/>
    <s v="JOBCON"/>
    <x v="9"/>
  </r>
  <r>
    <n v="255"/>
    <s v="ESTABILLO JUSTINE CARL G."/>
    <s v="ESTABILLO"/>
    <s v="JUSTINE CARL"/>
    <s v="GEOCADIN"/>
    <s v="JOBCON"/>
    <s v="JOBCON"/>
    <x v="20"/>
  </r>
  <r>
    <n v="256"/>
    <s v="LOGROÑO JONATHAN C."/>
    <s v="LOGROÑO"/>
    <s v="JONATHAN"/>
    <s v="CASALME"/>
    <s v="JOBCON"/>
    <s v="JOBCON"/>
    <x v="45"/>
  </r>
  <r>
    <n v="257"/>
    <s v="MELADO LEONILA JR P."/>
    <s v="MELADO"/>
    <s v="LEONILA JR"/>
    <s v="PASASAAN"/>
    <s v="JOBCON"/>
    <s v="JOBCON"/>
    <x v="46"/>
  </r>
  <r>
    <n v="258"/>
    <s v="MENDOZA PATRICK O."/>
    <s v="MENDOZA"/>
    <s v="PATRICK"/>
    <s v="OSORIO"/>
    <s v="JOBCON"/>
    <s v="JOBCON"/>
    <x v="46"/>
  </r>
  <r>
    <n v="259"/>
    <s v="NUÑEZ RUBEN JR J."/>
    <s v="NUÑEZ"/>
    <s v="RUBEN JR"/>
    <s v="JACOB"/>
    <s v="JOBCON"/>
    <s v="JOBCON"/>
    <x v="46"/>
  </r>
  <r>
    <n v="260"/>
    <s v="OLAZO LIZA E."/>
    <s v="OLAZO"/>
    <s v="LIZA"/>
    <s v="E"/>
    <s v="JOBCON"/>
    <s v="JOBCON"/>
    <x v="58"/>
  </r>
  <r>
    <n v="261"/>
    <s v="PEJI NARCISO V."/>
    <s v="PEJI"/>
    <s v="NARCISO"/>
    <s v="VIDAMO"/>
    <s v="JOBCON"/>
    <s v="JOBCON"/>
    <x v="51"/>
  </r>
  <r>
    <n v="262"/>
    <s v="QUIAMBAO ERICSON B."/>
    <s v="QUIAMBAO"/>
    <s v="ERICSON"/>
    <s v="BAYHON"/>
    <s v="JOBCON"/>
    <s v="JOBCON"/>
    <x v="46"/>
  </r>
  <r>
    <n v="263"/>
    <s v="ROCILLO JUNE BYRONN  "/>
    <s v="ROCILLO"/>
    <s v="JUNE BYRONN"/>
    <m/>
    <s v="JOBCON"/>
    <s v="JOBCON"/>
    <x v="46"/>
  </r>
  <r>
    <n v="264"/>
    <s v="SEMBRANA JENNIE S."/>
    <s v="SEMBRANA"/>
    <s v="JENNIE"/>
    <s v="SABADO"/>
    <s v="JOBCON"/>
    <s v="JOBCON"/>
    <x v="20"/>
  </r>
  <r>
    <n v="265"/>
    <s v="VASQUEZ JAYSON  "/>
    <s v="VASQUEZ"/>
    <s v="JAYSON"/>
    <m/>
    <s v="JOBCON"/>
    <s v="JOBCON"/>
    <x v="46"/>
  </r>
  <r>
    <n v="266"/>
    <s v="VILLANUEVA AVERRYLE NICOLE V."/>
    <s v="VILLANUEVA"/>
    <s v="AVERRYLE NICOLE"/>
    <s v="VERCHES"/>
    <s v="JOBCON"/>
    <s v="JOBCON"/>
    <x v="20"/>
  </r>
  <r>
    <n v="267"/>
    <s v="LIMBOC FLORDELIZA J."/>
    <s v="LIMBOC"/>
    <s v="FLORDELIZA"/>
    <s v="JUMARANG"/>
    <s v="LAB INS I"/>
    <s v="REGULAR"/>
    <x v="7"/>
  </r>
  <r>
    <n v="268"/>
    <s v="TORRES SONIA M."/>
    <s v="TORRES"/>
    <s v="SONIA"/>
    <s v="M"/>
    <s v="LAOO I"/>
    <s v="REGULAR"/>
    <x v="11"/>
  </r>
  <r>
    <n v="269"/>
    <s v="AMON RHEALYN O."/>
    <s v="AMON"/>
    <s v="RHEALYN"/>
    <s v="OCAMPO"/>
    <s v="LAOO II"/>
    <s v="REGULAR"/>
    <x v="0"/>
  </r>
  <r>
    <n v="270"/>
    <s v="DIAZ CAROLINA P."/>
    <s v="DIAZ"/>
    <s v="CAROLINA"/>
    <s v="P"/>
    <s v="LEGISLATIVE STAFF"/>
    <s v="REGULAR"/>
    <x v="52"/>
  </r>
  <r>
    <n v="271"/>
    <s v="VELUZ DORMILUNA E."/>
    <s v="VELUZ"/>
    <s v="DORMILUNA"/>
    <s v="ELESTERIO"/>
    <s v="LIBRARIAN"/>
    <s v="REGULAR"/>
    <x v="8"/>
  </r>
  <r>
    <n v="272"/>
    <s v="GATPANDAN NENITA M."/>
    <s v="GATPANDAN"/>
    <s v="NENITA"/>
    <s v="M"/>
    <s v="LIBRARIAN STAFF"/>
    <s v="REGULAR"/>
    <x v="33"/>
  </r>
  <r>
    <n v="273"/>
    <s v="BAYBAY MA. PAZ R."/>
    <s v="BAYBAY"/>
    <s v="MA. PAZ"/>
    <s v="R"/>
    <s v="LICENSE OFFICER III"/>
    <s v="REGULAR"/>
    <x v="10"/>
  </r>
  <r>
    <n v="274"/>
    <s v="GALANG JULIET B."/>
    <s v="GALANG"/>
    <s v="JULIET"/>
    <s v="BAEL"/>
    <s v="Local Legislative Staff Asst. II"/>
    <s v="CO TERM"/>
    <x v="26"/>
  </r>
  <r>
    <n v="275"/>
    <s v="CAGUICLA JO HAENA D."/>
    <s v="CAGUICLA"/>
    <s v="JO HAENA"/>
    <s v="D"/>
    <s v="LSB-TEACHER"/>
    <s v="JOBCON"/>
    <x v="49"/>
  </r>
  <r>
    <n v="276"/>
    <s v="DIMARANAN KHRISSELLE E."/>
    <s v="DIMARANAN"/>
    <s v="KHRISSELLE"/>
    <s v="ENDOZO"/>
    <s v="LSB-TEACHER"/>
    <s v="JOBCON"/>
    <x v="51"/>
  </r>
  <r>
    <n v="277"/>
    <s v="LUNA LALAINE D."/>
    <s v="LUNA"/>
    <s v="LALAINE"/>
    <s v="DELA PEÑA"/>
    <s v="LSB-TEACHER"/>
    <s v="JOBCON"/>
    <x v="51"/>
  </r>
  <r>
    <n v="278"/>
    <s v="REGINALDO MARISSA C."/>
    <s v="REGINALDO"/>
    <s v="MARISSA"/>
    <s v="C"/>
    <s v="LSB-TEACHER"/>
    <s v="JOBCON"/>
    <x v="51"/>
  </r>
  <r>
    <n v="279"/>
    <s v="VIDAMO ROXANNE D."/>
    <s v="VIDAMO"/>
    <s v="ROXANNE"/>
    <s v="D"/>
    <s v="LSB-TEACHER"/>
    <s v="JOBCON"/>
    <x v="42"/>
  </r>
  <r>
    <n v="280"/>
    <s v="BURAZON CARIDAD A."/>
    <s v="BURAZON"/>
    <s v="CARIDAD"/>
    <s v="ANGCAYA"/>
    <s v="LTOO II"/>
    <s v="REGULAR"/>
    <x v="9"/>
  </r>
  <r>
    <n v="281"/>
    <s v="ESCAMILLAS EVELYN M."/>
    <s v="ESCAMILLAS"/>
    <s v="EVELYN"/>
    <s v="M"/>
    <s v="LTOO III"/>
    <s v="REGULAR"/>
    <x v="9"/>
  </r>
  <r>
    <n v="282"/>
    <s v="OLEGARIO TEOFISTA B."/>
    <s v="OLEGARIO"/>
    <s v="TEOFISTA"/>
    <s v="BAYOT"/>
    <s v="LTOO III"/>
    <s v="REGULAR"/>
    <x v="9"/>
  </r>
  <r>
    <n v="283"/>
    <s v="CANDELARIA DANILO M."/>
    <s v="CANDELARIA"/>
    <s v="DANILO"/>
    <s v="M"/>
    <s v="MARKET SUPERVISOR I"/>
    <s v="REGULAR"/>
    <x v="6"/>
  </r>
  <r>
    <n v="283"/>
    <s v="DELA CRUZ SHIELA G."/>
    <s v="DELA CRUZ"/>
    <s v="SHIELA"/>
    <s v="GEGAPE"/>
    <s v="MED TECH I"/>
    <s v="REGULAR"/>
    <x v="12"/>
  </r>
  <r>
    <n v="284"/>
    <s v="MIRANDO EDITH B."/>
    <s v="MIRANDO"/>
    <s v="EDITH"/>
    <s v="BAYAS"/>
    <s v="MED TECH I"/>
    <s v="REGULAR"/>
    <x v="20"/>
  </r>
  <r>
    <n v="285"/>
    <s v="PASCUA LORENA D."/>
    <s v="PASCUA"/>
    <s v="LORENA"/>
    <s v="DEL MUNDO"/>
    <s v="MED TECH I"/>
    <s v="REGULAR"/>
    <x v="12"/>
  </r>
  <r>
    <n v="286"/>
    <s v="TOPACIO ABEGAIL P."/>
    <s v="TOPACIO"/>
    <s v="ABEGAIL"/>
    <s v="PANGANIBAN"/>
    <s v="MED TECH I"/>
    <s v="REGULAR"/>
    <x v="12"/>
  </r>
  <r>
    <n v="287"/>
    <s v="MARASIGAN JANINE C."/>
    <s v="MARASIGAN"/>
    <s v="JANINE"/>
    <s v="CURA"/>
    <s v="MEDTECH"/>
    <s v="REGULAR"/>
    <x v="12"/>
  </r>
  <r>
    <n v="288"/>
    <s v="SUMAGUI DESZERIE ANN A."/>
    <s v="SUMAGUI"/>
    <s v="DESZERIE ANN"/>
    <s v="AMULONG"/>
    <s v="MEDTECH"/>
    <s v="REGULAR"/>
    <x v="12"/>
  </r>
  <r>
    <n v="289"/>
    <s v="ALCAZAR ZENAIDA S."/>
    <s v="ALCAZAR"/>
    <s v="ZENAIDA"/>
    <s v="SALAZAR"/>
    <s v="MIDWIFE I"/>
    <s v="REGULAR"/>
    <x v="20"/>
  </r>
  <r>
    <n v="290"/>
    <s v="BERNALDEZ MARLONE P."/>
    <s v="BERNALDEZ"/>
    <s v="MARLONE"/>
    <s v="P"/>
    <s v="MIDWIFE I"/>
    <s v="REGULAR"/>
    <x v="63"/>
  </r>
  <r>
    <n v="291"/>
    <s v="CRIZALDO THELMA U."/>
    <s v="CRIZALDO"/>
    <s v="THELMA"/>
    <s v="U"/>
    <s v="MIDWIFE I"/>
    <s v="REGULAR"/>
    <x v="20"/>
  </r>
  <r>
    <n v="292"/>
    <s v="LEGASPI DOLORES B."/>
    <s v="LEGASPI"/>
    <s v="DOLORES"/>
    <s v="B"/>
    <s v="MIDWIFE I"/>
    <s v="REGULAR"/>
    <x v="20"/>
  </r>
  <r>
    <n v="293"/>
    <s v="ALFEREZ JOSEPHINE R."/>
    <s v="ALFEREZ"/>
    <s v="JOSEPHINE"/>
    <s v="RAMOS"/>
    <s v="MIDWIFE II"/>
    <s v="REGULAR"/>
    <x v="20"/>
  </r>
  <r>
    <n v="294"/>
    <s v="PEÑARANDA MARIA KEREN N."/>
    <s v="PEÑARANDA"/>
    <s v="MARIA KEREN"/>
    <s v="N"/>
    <s v="MOA/LSB"/>
    <s v="REGULAR"/>
    <x v="49"/>
  </r>
  <r>
    <n v="295"/>
    <s v="MENDOZA MARIA ABIGAIL A."/>
    <s v="MENDOZA"/>
    <s v="MARIA ABIGAIL"/>
    <s v="AUSTRIA"/>
    <s v="NURSE"/>
    <s v="REGULAR"/>
    <x v="20"/>
  </r>
  <r>
    <n v="296"/>
    <s v="MENDOZA MARVIC M."/>
    <s v="MENDOZA"/>
    <s v="MARVIC"/>
    <s v="MARCHAN"/>
    <s v="NURSE"/>
    <s v="REGULAR"/>
    <x v="12"/>
  </r>
  <r>
    <n v="297"/>
    <s v="VILLAVIRAY MAR CLYDE D."/>
    <s v="VILLAVIRAY"/>
    <s v="MAR CLYDE"/>
    <s v="D"/>
    <s v="NURSE"/>
    <s v="REGULAR"/>
    <x v="20"/>
  </r>
  <r>
    <n v="298"/>
    <s v="AMPARO JOY J."/>
    <s v="AMPARO"/>
    <s v="JOY"/>
    <s v="JIMENO"/>
    <s v="NURSE I"/>
    <s v="REGULAR"/>
    <x v="12"/>
  </r>
  <r>
    <n v="299"/>
    <s v="BAYOT ELAINE B."/>
    <s v="BAYOT"/>
    <s v="ELAINE"/>
    <s v="BULLON"/>
    <s v="NURSE I"/>
    <s v="REGULAR"/>
    <x v="12"/>
  </r>
  <r>
    <n v="300"/>
    <s v="CASTRO VIVIAN A."/>
    <s v="CASTRO"/>
    <s v="VIVIAN"/>
    <s v="AGUSTIN"/>
    <s v="NURSE I"/>
    <s v="REGULAR"/>
    <x v="12"/>
  </r>
  <r>
    <n v="301"/>
    <s v="DE GUZMAN RONALD ANDREW G."/>
    <s v="DE GUZMAN"/>
    <s v="RONALD ANDREW"/>
    <s v="GABRIEL"/>
    <s v="NURSE I"/>
    <s v="REGULAR"/>
    <x v="20"/>
  </r>
  <r>
    <n v="302"/>
    <s v="DELFINO NINA C."/>
    <s v="DELFINO"/>
    <s v="NINA"/>
    <s v="C"/>
    <s v="NURSE I"/>
    <s v="REGULAR"/>
    <x v="12"/>
  </r>
  <r>
    <n v="303"/>
    <s v="DOGNIDON MARLYN P."/>
    <s v="DOGNIDON"/>
    <s v="MARLYN"/>
    <s v="P"/>
    <s v="NURSE I"/>
    <s v="REGULAR"/>
    <x v="12"/>
  </r>
  <r>
    <n v="304"/>
    <s v="ESTIGOY BEVERLY ANNE P."/>
    <s v="ESTIGOY"/>
    <s v="BEVERLY ANNE"/>
    <s v="P"/>
    <s v="NURSE I"/>
    <s v="REGULAR"/>
    <x v="12"/>
  </r>
  <r>
    <n v="305"/>
    <s v="HAYAG JERMAINE JOI D."/>
    <s v="HAYAG"/>
    <s v="JERMAINE JOI"/>
    <s v="DEL MUNDO"/>
    <s v="NURSE I"/>
    <s v="REGULAR"/>
    <x v="20"/>
  </r>
  <r>
    <n v="306"/>
    <s v="HERNANDEZ DONATO Q."/>
    <s v="HERNANDEZ"/>
    <s v="DONATO"/>
    <s v="Q"/>
    <s v="NURSE I"/>
    <s v="REGULAR"/>
    <x v="12"/>
  </r>
  <r>
    <n v="307"/>
    <s v="LAROZA KIM VINCENT L."/>
    <s v="LAROZA"/>
    <s v="KIM VINCENT"/>
    <s v="L"/>
    <s v="NURSE I"/>
    <s v="REGULAR"/>
    <x v="12"/>
  </r>
  <r>
    <n v="308"/>
    <s v="MARUNDAN MARIA FLOR M."/>
    <s v="MARUNDAN"/>
    <s v="MARIA FLOR"/>
    <s v="M"/>
    <s v="NURSE I"/>
    <s v="REGULAR"/>
    <x v="12"/>
  </r>
  <r>
    <n v="309"/>
    <s v="MONTEALEGRE CHARLIE JR. O."/>
    <s v="MONTEALEGRE"/>
    <s v="CHARLIE JR."/>
    <s v="O"/>
    <s v="NURSE I"/>
    <s v="REGULAR"/>
    <x v="12"/>
  </r>
  <r>
    <n v="310"/>
    <s v="OSTONAL IVY S."/>
    <s v="OSTONAL"/>
    <s v="IVY"/>
    <s v="SANGALANG"/>
    <s v="NURSE I"/>
    <s v="REGULAR"/>
    <x v="12"/>
  </r>
  <r>
    <n v="311"/>
    <s v="PEÑANO DARYL BAMBI B."/>
    <s v="PEÑANO"/>
    <s v="DARYL BAMBI"/>
    <s v="BONINA"/>
    <s v="NURSE I"/>
    <s v="REGULAR"/>
    <x v="12"/>
  </r>
  <r>
    <n v="312"/>
    <s v="REMOLLENO MICHELLE U."/>
    <s v="REMOLLENO"/>
    <s v="MICHELLE"/>
    <s v="UBALDO"/>
    <s v="NURSE I"/>
    <s v="REGULAR"/>
    <x v="20"/>
  </r>
  <r>
    <n v="313"/>
    <s v="SANTERA MARICRIS S."/>
    <s v="SANTERA"/>
    <s v="MARICRIS"/>
    <s v="S"/>
    <s v="NURSE I"/>
    <s v="REGULAR"/>
    <x v="12"/>
  </r>
  <r>
    <n v="314"/>
    <s v="SIM JO RITZELLE C."/>
    <s v="SIM"/>
    <s v="JO RITZELLE"/>
    <s v="CASTILLO"/>
    <s v="NURSE I"/>
    <s v="REGULAR"/>
    <x v="20"/>
  </r>
  <r>
    <n v="315"/>
    <s v="ALVAREZ GRACITA S."/>
    <s v="ALVAREZ"/>
    <s v="GRACITA"/>
    <s v="STA ANA"/>
    <s v="NURSE II"/>
    <s v="REGULAR"/>
    <x v="20"/>
  </r>
  <r>
    <n v="316"/>
    <s v="EMELO MARXIANE T."/>
    <s v="EMELO"/>
    <s v="MARXIANE"/>
    <s v="T"/>
    <s v="NURSE II"/>
    <s v="REGULAR"/>
    <x v="12"/>
  </r>
  <r>
    <n v="317"/>
    <s v="EMELO MARYJANE T."/>
    <s v="EMELO"/>
    <s v="MARYJANE"/>
    <s v="T"/>
    <s v="NURSE II"/>
    <s v="REGULAR"/>
    <x v="12"/>
  </r>
  <r>
    <n v="318"/>
    <s v="SANARES DAN T."/>
    <s v="SANARES"/>
    <s v="DAN"/>
    <s v="TORRES"/>
    <s v="NURSE III"/>
    <s v="REGULAR"/>
    <x v="20"/>
  </r>
  <r>
    <n v="319"/>
    <s v="VILLAVIRAY MA. CANDELARIA D."/>
    <s v="VILLAVIRAY"/>
    <s v="MA. CANDELARIA"/>
    <s v="D"/>
    <s v="NURSE III"/>
    <s v="REGULAR"/>
    <x v="3"/>
  </r>
  <r>
    <n v="320"/>
    <s v="COLETO HANY ROY D."/>
    <s v="COLETO"/>
    <s v="HANY ROY"/>
    <s v="DE LOS SANTOS"/>
    <s v="NURSEI"/>
    <s v="REGULAR"/>
    <x v="12"/>
  </r>
  <r>
    <n v="321"/>
    <s v="LAGUARDIA JOSELITO R."/>
    <s v="LAGUARDIA"/>
    <s v="JOSELITO"/>
    <s v="R"/>
    <s v="OIC"/>
    <s v="REGULAR"/>
    <x v="23"/>
  </r>
  <r>
    <n v="322"/>
    <s v="AQUINO PACITA ROSARIO Z."/>
    <s v="AQUINO"/>
    <s v="PACITA ROSARIO"/>
    <s v="Z"/>
    <s v="OIC GSO"/>
    <s v="REGULAR"/>
    <x v="4"/>
  </r>
  <r>
    <n v="323"/>
    <s v="PARRA VIOLETA C."/>
    <s v="PARRA"/>
    <s v="VIOLETA"/>
    <s v="C"/>
    <s v="OIC PIO"/>
    <s v="REGULAR"/>
    <x v="27"/>
  </r>
  <r>
    <n v="324"/>
    <s v="HERNANDO MERLE B."/>
    <s v="HERNANDO"/>
    <s v="MERLE"/>
    <s v="B"/>
    <s v="OIC-BUDGET OFFICER"/>
    <s v="REGULAR"/>
    <x v="29"/>
  </r>
  <r>
    <n v="325"/>
    <s v="MENDOZA ROMEO B."/>
    <s v="MENDOZA"/>
    <s v="ROMEO"/>
    <s v="BAYHON"/>
    <s v="PARKING AIDE IV"/>
    <s v="REGULAR"/>
    <x v="6"/>
  </r>
  <r>
    <n v="326"/>
    <s v="JUMARANG AIME A."/>
    <s v="JUMARANG"/>
    <s v="AIME"/>
    <s v="ALMENDRAZ"/>
    <s v="PHARMACIST"/>
    <s v="REGULAR"/>
    <x v="12"/>
  </r>
  <r>
    <n v="327"/>
    <s v="AMBION REYMOND A."/>
    <s v="AMBION"/>
    <s v="REYMOND"/>
    <s v="AMBATA"/>
    <s v="PIO"/>
    <s v="REGULAR"/>
    <x v="26"/>
  </r>
  <r>
    <n v="328"/>
    <s v="LOYOLA JANE A."/>
    <s v="LOYOLA"/>
    <s v="JANE"/>
    <s v="ALMENDRAZ"/>
    <s v="PLANNING OFFICER I"/>
    <s v="REGULAR"/>
    <x v="22"/>
  </r>
  <r>
    <n v="329"/>
    <s v="SUÑIGA CARLOS J."/>
    <s v="SUÑIGA"/>
    <s v="CARLOS"/>
    <s v="JAVIER"/>
    <s v="PO IV"/>
    <s v="REGULAR"/>
    <x v="22"/>
  </r>
  <r>
    <n v="330"/>
    <s v="MACASPAC ELVIRA V."/>
    <s v="MACASPAC"/>
    <s v="ELVIRA"/>
    <s v="VARGAS"/>
    <s v="PROJECT EVAL OFFICER I"/>
    <s v="REGULAR"/>
    <x v="34"/>
  </r>
  <r>
    <n v="331"/>
    <s v="ACERON ANGELU V."/>
    <s v="ACERON"/>
    <s v="ANGELU"/>
    <s v="VALDEZ"/>
    <s v="RADIOLOGIC TECHNOLOGIST"/>
    <s v="REGULAR"/>
    <x v="12"/>
  </r>
  <r>
    <n v="332"/>
    <s v="AUSTRIA KIM E."/>
    <s v="AUSTRIA"/>
    <s v="KIM"/>
    <s v="EMELO"/>
    <s v="RADIOLOGIC TECHNOLOGIST"/>
    <s v="REGULAR"/>
    <x v="12"/>
  </r>
  <r>
    <n v="333"/>
    <s v="BAYBAY LINDA G."/>
    <s v="BAYBAY"/>
    <s v="LINDA"/>
    <s v="GONZALES"/>
    <s v="RCC I"/>
    <s v="REGULAR"/>
    <x v="7"/>
  </r>
  <r>
    <n v="334"/>
    <s v="BISCOCHO JULIETA G."/>
    <s v="BISCOCHO"/>
    <s v="JULIETA"/>
    <s v="GOMEZ"/>
    <s v="RCC I"/>
    <s v="REGULAR"/>
    <x v="9"/>
  </r>
  <r>
    <n v="335"/>
    <s v="SALONGA LUCY M."/>
    <s v="SALONGA"/>
    <s v="LUCY"/>
    <s v="M"/>
    <s v="RCC I"/>
    <s v="REGULAR"/>
    <x v="6"/>
  </r>
  <r>
    <n v="336"/>
    <s v="VILLAPANDO JENITA M."/>
    <s v="VILLAPANDO"/>
    <s v="JENITA"/>
    <s v="MIRANDA"/>
    <s v="RCC II"/>
    <s v="REGULAR"/>
    <x v="12"/>
  </r>
  <r>
    <n v="337"/>
    <s v="DIMAPILIS ARIEL M."/>
    <s v="DIMAPILIS"/>
    <s v="ARIEL"/>
    <s v="MENDOZA"/>
    <s v="RCC III"/>
    <s v="REGULAR"/>
    <x v="9"/>
  </r>
  <r>
    <n v="338"/>
    <s v="PERENA RUBILINDA C."/>
    <s v="PERENA"/>
    <s v="RUBILINDA"/>
    <s v="CAPUNO"/>
    <s v="RCCI"/>
    <s v="REGULAR"/>
    <x v="10"/>
  </r>
  <r>
    <n v="339"/>
    <s v="DIMAPILIS ANTHONY A."/>
    <s v="DIMAPILIS"/>
    <s v="ANTHONY"/>
    <s v="A"/>
    <s v="RCC-I"/>
    <s v="REGULAR"/>
    <x v="9"/>
  </r>
  <r>
    <n v="340"/>
    <s v="DE CASTRO JOSEPH NHOEL T."/>
    <s v="DE CASTRO"/>
    <s v="JOSEPH NHOEL"/>
    <s v="TIBAYAN"/>
    <s v="REGISTRATION OFFICER I"/>
    <s v="REGULAR"/>
    <x v="7"/>
  </r>
  <r>
    <n v="341"/>
    <s v="JAVIER ELISEO B."/>
    <s v="JAVIER"/>
    <s v="ELISEO"/>
    <s v="B"/>
    <s v="REGISTRATION OFFICER IV"/>
    <s v="REGULAR"/>
    <x v="7"/>
  </r>
  <r>
    <n v="342"/>
    <s v="BATINO FELISA C."/>
    <s v="BATINO"/>
    <s v="FELISA"/>
    <s v="C"/>
    <s v="SANITARY INSPECTOR"/>
    <s v="REGULAR"/>
    <x v="20"/>
  </r>
  <r>
    <n v="343"/>
    <s v="REYES JUANITO P."/>
    <s v="REYES"/>
    <s v="JUANITO"/>
    <s v="P"/>
    <s v="SEC GUARD I"/>
    <s v="REGULAR"/>
    <x v="69"/>
  </r>
  <r>
    <n v="344"/>
    <s v="ROZUL FLORENCIA M."/>
    <s v="ROZUL"/>
    <s v="FLORENCIA"/>
    <s v="M"/>
    <s v="SOCIAL WELFARE AIDE"/>
    <s v="REGULAR"/>
    <x v="44"/>
  </r>
  <r>
    <n v="345"/>
    <s v="AMBION DORINDA A."/>
    <s v="AMBION"/>
    <s v="DORINDA"/>
    <s v="A"/>
    <s v="SOCIAL WORKER 1"/>
    <s v="REGULAR"/>
    <x v="44"/>
  </r>
  <r>
    <n v="346"/>
    <s v="ERIDAO ROSALINDA P."/>
    <s v="ERIDAO"/>
    <s v="ROSALINDA"/>
    <s v="P"/>
    <s v="SOCIAL WORKER 1"/>
    <s v="REGULAR"/>
    <x v="44"/>
  </r>
  <r>
    <n v="347"/>
    <s v="PARRA MARCIANA L."/>
    <s v="PARRA"/>
    <s v="MARCIANA"/>
    <s v="L"/>
    <s v="SOCIAL WORKER 1"/>
    <s v="REGULAR"/>
    <x v="44"/>
  </r>
  <r>
    <n v="348"/>
    <s v="MANALO CELSA B."/>
    <s v="MANALO"/>
    <s v="CELSA"/>
    <s v="BAYOT"/>
    <s v="SOCIOLOGIST II"/>
    <s v="REGULAR"/>
    <x v="22"/>
  </r>
  <r>
    <n v="349"/>
    <s v="MARINDUQUE AURORA A."/>
    <s v="MARINDUQUE"/>
    <s v="AURORA"/>
    <s v="ARCULLO"/>
    <s v="SR. ADMIN ASST I"/>
    <s v="REGULAR"/>
    <x v="26"/>
  </r>
  <r>
    <n v="350"/>
    <s v="ALCAZAR AINEE JOY C."/>
    <s v="ALCAZAR"/>
    <s v="AINEE JOY"/>
    <s v="C"/>
    <s v="STAFF NURSE"/>
    <s v="REGULAR"/>
    <x v="12"/>
  </r>
  <r>
    <n v="351"/>
    <s v="CORTEZ MARCOS NOEL A."/>
    <s v="CORTEZ"/>
    <s v="MARCOS NOEL"/>
    <s v="A"/>
    <s v="TAX MAPPER II"/>
    <s v="REGULAR"/>
    <x v="11"/>
  </r>
  <r>
    <n v="352"/>
    <s v="CARAAN ANNABELLE F."/>
    <s v="CARAAN"/>
    <s v="ANNABELLE"/>
    <s v="F"/>
    <s v="TAX MAPPING AIDE"/>
    <s v="REGULAR"/>
    <x v="11"/>
  </r>
  <r>
    <n v="353"/>
    <s v="PENALES GLORIA P."/>
    <s v="PENALES"/>
    <s v="GLORIA"/>
    <s v="P"/>
    <s v="TAXMAPPER III"/>
    <s v="REGULAR"/>
    <x v="11"/>
  </r>
  <r>
    <n v="354"/>
    <s v="ALEGA ESTELITA M."/>
    <s v="ALEGA"/>
    <s v="ESTELITA"/>
    <s v="M"/>
    <s v="TICKET CHECKER"/>
    <s v="REGULAR"/>
    <x v="9"/>
  </r>
  <r>
    <n v="355"/>
    <s v="AMORA ELISA S."/>
    <s v="AMORA"/>
    <s v="ELISA"/>
    <s v="S"/>
    <s v="TICKET CHECKER"/>
    <s v="REGULAR"/>
    <x v="9"/>
  </r>
  <r>
    <n v="356"/>
    <s v="BAYOT ANABEL D."/>
    <s v="BAYOT"/>
    <s v="ANABEL"/>
    <s v="D"/>
    <s v="TICKET CHECKER"/>
    <s v="REGULAR"/>
    <x v="9"/>
  </r>
  <r>
    <n v="357"/>
    <s v="DUNGO PURISIMA CORAZON E."/>
    <s v="DUNGO"/>
    <s v="PURISIMA CORAZON"/>
    <s v="E"/>
    <s v="TICKET CHECKER"/>
    <s v="REGULAR"/>
    <x v="9"/>
  </r>
  <r>
    <n v="358"/>
    <s v="GUAÑEZO MA. GINA P."/>
    <s v="GUAÑEZO"/>
    <s v="MA. GINA"/>
    <s v="P"/>
    <s v="TICKET CHECKER"/>
    <s v="REGULAR"/>
    <x v="9"/>
  </r>
  <r>
    <n v="359"/>
    <s v="MABUTI ANA MARIE C."/>
    <s v="MABUTI"/>
    <s v="ANA MARIE"/>
    <s v="C"/>
    <s v="TICKET CHECKER"/>
    <s v="REGULAR"/>
    <x v="9"/>
  </r>
  <r>
    <n v="360"/>
    <s v="VIDALLO WINNIE R."/>
    <s v="VIDALLO"/>
    <s v="WINNIE"/>
    <s v="R"/>
    <s v="TICKET CHECKER"/>
    <s v="REGULAR"/>
    <x v="9"/>
  </r>
  <r>
    <n v="361"/>
    <s v="DISEPEDA ROMELITO  "/>
    <s v="DISEPEDA"/>
    <s v="ROMELITO"/>
    <m/>
    <s v="TRAFFIC AIDE"/>
    <s v="REGULAR"/>
    <x v="21"/>
  </r>
  <r>
    <n v="362"/>
    <s v="AGUIDO RAFAEL V."/>
    <s v="AGUIDO"/>
    <s v="RAFAEL"/>
    <s v="V"/>
    <s v="TRAFFIC AIDE I"/>
    <s v="REGULAR"/>
    <x v="21"/>
  </r>
  <r>
    <n v="363"/>
    <s v="AYCARDO JOEL M."/>
    <s v="AYCARDO"/>
    <s v="JOEL"/>
    <s v="M."/>
    <s v="TRAFFIC AIDE I"/>
    <s v="REGULAR"/>
    <x v="48"/>
  </r>
  <r>
    <n v="364"/>
    <s v="MARCIAL RUSTICO B."/>
    <s v="MARCIAL"/>
    <s v="RUSTICO"/>
    <s v="B"/>
    <s v="TRAFFIC AIDE I"/>
    <s v="REGULAR"/>
    <x v="21"/>
  </r>
  <r>
    <n v="365"/>
    <s v="DE OCAMPO MARISSA B."/>
    <s v="DE OCAMPO"/>
    <s v="MARISSA"/>
    <s v="B"/>
    <s v="TRAINNING SPECIALIST I"/>
    <s v="REGULAR"/>
    <x v="32"/>
  </r>
  <r>
    <n v="366"/>
    <s v="ANGCAYA JUANITO A."/>
    <s v="ANGCAYA"/>
    <s v="JUANITO"/>
    <s v="A"/>
    <s v="UTILITY WORKER I"/>
    <s v="REGULAR"/>
    <x v="3"/>
  </r>
  <r>
    <n v="367"/>
    <s v="AYCARDO PILILLA V."/>
    <s v="AYCARDO"/>
    <s v="PILILLA"/>
    <s v="VILLANUEVA"/>
    <s v="UTILITY WORKER I"/>
    <s v="REGULAR"/>
    <x v="50"/>
  </r>
  <r>
    <n v="368"/>
    <s v="MADRAZO ALLAN PAUL A."/>
    <s v="MADRAZO"/>
    <s v="ALLAN PAUL"/>
    <s v="AURE"/>
    <s v="ZONING INSPECTOR II"/>
    <s v="REGULAR"/>
    <x v="19"/>
  </r>
  <r>
    <n v="369"/>
    <s v="ALCALA DANIEL P."/>
    <s v="ALCALA"/>
    <s v="DANIEL"/>
    <s v="P"/>
    <m/>
    <s v="REGULAR"/>
    <x v="41"/>
  </r>
  <r>
    <n v="370"/>
    <s v="ANACAY ANICETA P."/>
    <s v="ANACAY"/>
    <s v="ANICETA"/>
    <s v="P"/>
    <m/>
    <m/>
    <x v="3"/>
  </r>
  <r>
    <n v="371"/>
    <s v="BAYANI MACY A."/>
    <s v="BAYANI"/>
    <s v="MACY"/>
    <s v="A"/>
    <m/>
    <m/>
    <x v="49"/>
  </r>
  <r>
    <n v="372"/>
    <s v="BAYHON LUISITO G."/>
    <s v="BAYHON"/>
    <s v="LUISITO"/>
    <s v="G"/>
    <m/>
    <m/>
    <x v="48"/>
  </r>
  <r>
    <n v="373"/>
    <s v="CORTEZ FIDELA B."/>
    <s v="CORTEZ"/>
    <s v="FIDELA"/>
    <s v="B"/>
    <m/>
    <m/>
    <x v="14"/>
  </r>
  <r>
    <n v="374"/>
    <s v="DE SAGUN VICTOR V."/>
    <s v="DE SAGUN"/>
    <s v="VICTOR"/>
    <s v="V"/>
    <m/>
    <m/>
    <x v="14"/>
  </r>
  <r>
    <n v="375"/>
    <s v="DIGO MANUEL  "/>
    <s v="DIGO"/>
    <s v="MANUEL"/>
    <m/>
    <m/>
    <m/>
    <x v="3"/>
  </r>
  <r>
    <n v="376"/>
    <s v="DOCTORA ZENAIDA  "/>
    <s v="DOCTORA"/>
    <s v="ZENAIDA"/>
    <m/>
    <m/>
    <m/>
    <x v="17"/>
  </r>
  <r>
    <n v="377"/>
    <s v="EGASAN DELIA J."/>
    <s v="EGASAN"/>
    <s v="DELIA"/>
    <s v="JAVIER"/>
    <m/>
    <m/>
    <x v="20"/>
  </r>
  <r>
    <n v="378"/>
    <s v="FELLO VIRGILIO O."/>
    <s v="FELLO"/>
    <s v="VIRGILIO"/>
    <s v="O"/>
    <m/>
    <m/>
    <x v="49"/>
  </r>
  <r>
    <n v="379"/>
    <s v="FERMA AMELITA V."/>
    <s v="FERMA"/>
    <s v="AMELITA"/>
    <s v="VERGARA"/>
    <m/>
    <m/>
    <x v="66"/>
  </r>
  <r>
    <n v="380"/>
    <s v="FERMA ROMEO  "/>
    <s v="FERMA"/>
    <s v="ROMEO"/>
    <m/>
    <m/>
    <m/>
    <x v="17"/>
  </r>
  <r>
    <n v="381"/>
    <s v="HERNADEZ VICTOR  "/>
    <s v="HERNADEZ"/>
    <s v="VICTOR"/>
    <m/>
    <m/>
    <m/>
    <x v="12"/>
  </r>
  <r>
    <n v="382"/>
    <s v="IGNO CRISTINA M."/>
    <s v="IGNO"/>
    <s v="CRISTINA"/>
    <s v="M"/>
    <m/>
    <m/>
    <x v="24"/>
  </r>
  <r>
    <n v="383"/>
    <s v="JAVIER CARMELITA M."/>
    <s v="JAVIER"/>
    <s v="CARMELITA"/>
    <s v="M"/>
    <m/>
    <m/>
    <x v="8"/>
  </r>
  <r>
    <n v="384"/>
    <s v="JAVIER HILARIO  "/>
    <s v="JAVIER"/>
    <s v="HILARIO"/>
    <m/>
    <m/>
    <m/>
    <x v="3"/>
  </r>
  <r>
    <n v="385"/>
    <s v="MACAPUNO FELIX  "/>
    <s v="MACAPUNO"/>
    <s v="FELIX"/>
    <m/>
    <m/>
    <m/>
    <x v="17"/>
  </r>
  <r>
    <n v="386"/>
    <s v="MARASIGAN DANIEL  "/>
    <s v="MARASIGAN"/>
    <s v="DANIEL"/>
    <m/>
    <m/>
    <m/>
    <x v="17"/>
  </r>
  <r>
    <n v="387"/>
    <s v="MERCADO NAZARIO  "/>
    <s v="MERCADO"/>
    <s v="NAZARIO"/>
    <m/>
    <m/>
    <m/>
    <x v="17"/>
  </r>
  <r>
    <n v="388"/>
    <s v="MOLOD EMMA D."/>
    <s v="MOLOD"/>
    <s v="EMMA"/>
    <s v="DL"/>
    <m/>
    <m/>
    <x v="20"/>
  </r>
  <r>
    <n v="389"/>
    <s v="MONTENEGRO EDWIN D."/>
    <s v="MONTENEGRO"/>
    <s v="EDWIN"/>
    <s v="DE SAGUN"/>
    <m/>
    <m/>
    <x v="19"/>
  </r>
  <r>
    <n v="390"/>
    <s v="MONTENEGRO MARISSA P."/>
    <s v="MONTENEGRO"/>
    <s v="MARISSA"/>
    <s v="P"/>
    <m/>
    <m/>
    <x v="36"/>
  </r>
  <r>
    <n v="391"/>
    <s v="PAITON MARY ANN M."/>
    <s v="PAITON"/>
    <s v="MARY ANN"/>
    <s v="M"/>
    <m/>
    <m/>
    <x v="38"/>
  </r>
  <r>
    <n v="392"/>
    <s v="PALADAN VICENTE  "/>
    <s v="PALADAN"/>
    <s v="VICENTE"/>
    <m/>
    <m/>
    <m/>
    <x v="17"/>
  </r>
  <r>
    <n v="393"/>
    <s v="PATAWE ELMA M."/>
    <s v="PATAWE"/>
    <s v="ELMA"/>
    <s v="M"/>
    <m/>
    <m/>
    <x v="70"/>
  </r>
  <r>
    <n v="394"/>
    <s v="PATRICIO APRIL V."/>
    <s v="PATRICIO"/>
    <s v="APRIL"/>
    <s v="V"/>
    <m/>
    <m/>
    <x v="49"/>
  </r>
  <r>
    <n v="395"/>
    <s v="PAYAD ALEXANDER  "/>
    <s v="PAYAD"/>
    <s v="ALEXANDER"/>
    <m/>
    <m/>
    <m/>
    <x v="17"/>
  </r>
  <r>
    <n v="396"/>
    <s v="PAYAD EDGARDO F."/>
    <s v="PAYAD"/>
    <s v="EDGARDO"/>
    <s v="F"/>
    <m/>
    <m/>
    <x v="17"/>
  </r>
  <r>
    <n v="397"/>
    <s v="PAYAD MARICEL  Q."/>
    <s v="PAYAD"/>
    <s v="MARICEL "/>
    <s v="QUILAO"/>
    <m/>
    <m/>
    <x v="24"/>
  </r>
  <r>
    <n v="398"/>
    <s v="PEREY GENNILYN  "/>
    <s v="PEREY"/>
    <s v="GENNILYN"/>
    <m/>
    <m/>
    <m/>
    <x v="8"/>
  </r>
  <r>
    <n v="399"/>
    <s v="RODRIGUEZ GREGORIO  "/>
    <s v="RODRIGUEZ"/>
    <s v="GREGORIO"/>
    <m/>
    <m/>
    <m/>
    <x v="17"/>
  </r>
  <r>
    <n v="400"/>
    <s v="RODRIGUEZ IGNACIO  "/>
    <s v="RODRIGUEZ"/>
    <s v="IGNACIO"/>
    <m/>
    <m/>
    <m/>
    <x v="17"/>
  </r>
  <r>
    <n v="401"/>
    <s v="RODRIGUEZ JOEL  "/>
    <s v="RODRIGUEZ"/>
    <s v="JOEL"/>
    <m/>
    <m/>
    <m/>
    <x v="17"/>
  </r>
  <r>
    <n v="402"/>
    <s v="SEDUCON LUCIO F."/>
    <s v="SEDUCON"/>
    <s v="LUCIO"/>
    <s v="FERNANDEZ"/>
    <m/>
    <m/>
    <x v="34"/>
  </r>
  <r>
    <n v="403"/>
    <s v="SOLANOY KARENE  "/>
    <s v="SOLANOY"/>
    <s v="KARENE"/>
    <m/>
    <m/>
    <m/>
    <x v="12"/>
  </r>
  <r>
    <n v="404"/>
    <s v="VILLANUEVA MARIO A."/>
    <s v="VILLANUEVA"/>
    <s v="MARIO"/>
    <s v="AMBION"/>
    <m/>
    <m/>
    <x v="71"/>
  </r>
</pivotCacheRecords>
</file>

<file path=xl/pivotCache/pivotCacheRecords2.xml><?xml version="1.0" encoding="utf-8"?>
<pivotCacheRecords xmlns="http://schemas.openxmlformats.org/spreadsheetml/2006/main" xmlns:r="http://schemas.openxmlformats.org/officeDocument/2006/relationships" count="5561">
  <r>
    <x v="0"/>
    <d v="2022-08-01T00:00:00"/>
    <x v="0"/>
    <s v="DOGELIO CHRISTIAN B."/>
    <s v="LEGAL"/>
    <x v="0"/>
    <d v="2022-06-13T00:00:00"/>
    <d v="2022-06-13T00:00:00"/>
    <s v="VL"/>
    <m/>
    <s v="1 VL"/>
    <n v="1"/>
    <m/>
  </r>
  <r>
    <x v="0"/>
    <d v="2022-08-01T00:00:00"/>
    <x v="0"/>
    <s v="DOGELIO CHRISTIAN B."/>
    <s v="LEGAL"/>
    <x v="0"/>
    <d v="2022-06-15T00:00:00"/>
    <d v="2022-06-15T00:00:00"/>
    <s v="VL"/>
    <m/>
    <s v="1 VL"/>
    <n v="1"/>
    <m/>
  </r>
  <r>
    <x v="1"/>
    <d v="2022-08-01T00:00:00"/>
    <x v="1"/>
    <s v="DOGELIO CHRISTIAN B."/>
    <s v="LEGAL"/>
    <x v="0"/>
    <d v="2022-06-22T00:00:00"/>
    <d v="2022-06-23T00:00:00"/>
    <s v="OTHER"/>
    <s v="SEC 25 EO 292- FORCE LEAVE"/>
    <s v="2 OTHER"/>
    <n v="2"/>
    <m/>
  </r>
  <r>
    <x v="2"/>
    <d v="2022-08-01T00:00:00"/>
    <x v="2"/>
    <s v="DOGELIO CHRISTIAN B."/>
    <s v="LEGAL"/>
    <x v="0"/>
    <d v="2022-05-25T00:00:00"/>
    <d v="2022-05-25T00:00:00"/>
    <s v="OTHER"/>
    <s v="SEC 25 EO 292- FORCE LEAVE"/>
    <s v="1 OTHER"/>
    <n v="1"/>
    <m/>
  </r>
  <r>
    <x v="3"/>
    <d v="2022-08-01T00:00:00"/>
    <x v="3"/>
    <s v="COSME CORAZON O."/>
    <s v="TCIS"/>
    <x v="0"/>
    <d v="2022-07-13T00:00:00"/>
    <d v="2022-07-13T00:00:00"/>
    <s v="SL"/>
    <m/>
    <s v="1 SL"/>
    <n v="1"/>
    <m/>
  </r>
  <r>
    <x v="4"/>
    <d v="2022-08-01T00:00:00"/>
    <x v="4"/>
    <s v="COSME CORAZON O."/>
    <s v="TCIS"/>
    <x v="0"/>
    <d v="2022-06-29T00:00:00"/>
    <d v="2022-06-30T00:00:00"/>
    <s v="SL"/>
    <m/>
    <s v="2 SL"/>
    <n v="2"/>
    <m/>
  </r>
  <r>
    <x v="4"/>
    <d v="2022-08-01T00:00:00"/>
    <x v="4"/>
    <s v="COSME CORAZON O."/>
    <s v="TCIS"/>
    <x v="0"/>
    <d v="2022-07-01T00:00:00"/>
    <d v="2022-07-01T00:00:00"/>
    <s v="SL"/>
    <m/>
    <s v="1 SL"/>
    <n v="1"/>
    <m/>
  </r>
  <r>
    <x v="5"/>
    <d v="2022-08-01T00:00:00"/>
    <x v="5"/>
    <s v="COSME CORAZON O."/>
    <s v="TCIS"/>
    <x v="0"/>
    <d v="2022-06-14T00:00:00"/>
    <d v="2022-06-15T00:00:00"/>
    <s v="SL"/>
    <m/>
    <s v="2 SL"/>
    <n v="2"/>
    <m/>
  </r>
  <r>
    <x v="6"/>
    <d v="2022-08-01T00:00:00"/>
    <x v="6"/>
    <s v="COSME CORAZON O."/>
    <s v="TCIS"/>
    <x v="0"/>
    <d v="2022-05-26T00:00:00"/>
    <d v="2022-05-26T00:00:00"/>
    <s v="SL"/>
    <m/>
    <s v="1 SL"/>
    <n v="1"/>
    <m/>
  </r>
  <r>
    <x v="7"/>
    <d v="2022-08-01T00:00:00"/>
    <x v="7"/>
    <s v="CONTRERAS SARAH JANE P."/>
    <s v="TCNHS-ISHS"/>
    <x v="0"/>
    <d v="2022-05-31T00:00:00"/>
    <d v="2022-05-31T00:00:00"/>
    <s v="SL"/>
    <m/>
    <s v="1 SL"/>
    <n v="1"/>
    <m/>
  </r>
  <r>
    <x v="8"/>
    <d v="2022-08-01T00:00:00"/>
    <x v="8"/>
    <s v="COSA PAOLA GRACE P."/>
    <s v="ASSESSOR"/>
    <x v="0"/>
    <d v="2022-07-14T00:00:00"/>
    <d v="2022-07-14T00:00:00"/>
    <s v="SL"/>
    <m/>
    <s v="1 SL"/>
    <n v="1"/>
    <m/>
  </r>
  <r>
    <x v="9"/>
    <d v="2022-08-01T00:00:00"/>
    <x v="9"/>
    <s v="COSA PAOLA GRACE P."/>
    <s v="ASSESSOR"/>
    <x v="0"/>
    <d v="2022-06-20T00:00:00"/>
    <d v="2022-06-20T00:00:00"/>
    <s v="OTHER"/>
    <m/>
    <s v="1 OTHER"/>
    <n v="1"/>
    <m/>
  </r>
  <r>
    <x v="10"/>
    <d v="2022-08-01T00:00:00"/>
    <x v="10"/>
    <s v="BELOSTRINO JULIETA P."/>
    <s v="LCR"/>
    <x v="0"/>
    <d v="2022-07-19T00:00:00"/>
    <d v="2022-07-21T00:00:00"/>
    <s v="SL"/>
    <m/>
    <s v="3 SL"/>
    <n v="3"/>
    <m/>
  </r>
  <r>
    <x v="11"/>
    <d v="2022-08-01T00:00:00"/>
    <x v="3"/>
    <s v="BELOSTRINO JULIETA P."/>
    <s v="LCR"/>
    <x v="0"/>
    <d v="2022-07-13T00:00:00"/>
    <d v="2022-07-13T00:00:00"/>
    <s v="SL"/>
    <m/>
    <s v="1 SL"/>
    <n v="1"/>
    <m/>
  </r>
  <r>
    <x v="12"/>
    <d v="2022-08-01T00:00:00"/>
    <x v="11"/>
    <s v="BUTALON DIANNE H."/>
    <s v="ONT"/>
    <x v="0"/>
    <d v="2022-05-18T00:00:00"/>
    <d v="2022-05-20T00:00:00"/>
    <s v="VL"/>
    <m/>
    <s v="3 VL"/>
    <n v="3"/>
    <m/>
  </r>
  <r>
    <x v="13"/>
    <d v="2022-08-01T00:00:00"/>
    <x v="12"/>
    <s v="ANGELES ANNABEL D."/>
    <n v="0"/>
    <x v="0"/>
    <d v="2022-05-11T00:00:00"/>
    <d v="2022-05-13T00:00:00"/>
    <s v="SL"/>
    <m/>
    <s v="3 SL"/>
    <n v="3"/>
    <m/>
  </r>
  <r>
    <x v="14"/>
    <d v="2022-08-01T00:00:00"/>
    <x v="13"/>
    <s v="AYCARDO PILILLA V."/>
    <s v="COA"/>
    <x v="1"/>
    <d v="2022-06-01T00:00:00"/>
    <d v="2022-06-01T00:00:00"/>
    <s v="VL"/>
    <m/>
    <s v="1 VL"/>
    <n v="1"/>
    <m/>
  </r>
  <r>
    <x v="14"/>
    <d v="2022-08-01T00:00:00"/>
    <x v="13"/>
    <s v="AYCARDO PILILLA V."/>
    <s v="COA"/>
    <x v="1"/>
    <d v="2022-07-04T00:00:00"/>
    <d v="2022-07-08T00:00:00"/>
    <s v="VL"/>
    <m/>
    <s v="5 VL"/>
    <n v="5"/>
    <m/>
  </r>
  <r>
    <x v="14"/>
    <d v="2022-08-01T00:00:00"/>
    <x v="13"/>
    <s v="AYCARDO PILILLA V."/>
    <s v="COA"/>
    <x v="1"/>
    <d v="2022-07-11T00:00:00"/>
    <d v="2022-07-15T00:00:00"/>
    <s v="VL"/>
    <m/>
    <s v="5 VL"/>
    <n v="5"/>
    <m/>
  </r>
  <r>
    <x v="14"/>
    <d v="2022-08-01T00:00:00"/>
    <x v="13"/>
    <s v="AYCARDO PILILLA V."/>
    <s v="COA"/>
    <x v="1"/>
    <d v="2022-07-18T00:00:00"/>
    <d v="2022-07-22T00:00:00"/>
    <s v="VL"/>
    <m/>
    <s v="5 VL"/>
    <n v="5"/>
    <m/>
  </r>
  <r>
    <x v="14"/>
    <d v="2022-08-01T00:00:00"/>
    <x v="13"/>
    <s v="AYCARDO PILILLA V."/>
    <s v="COA"/>
    <x v="1"/>
    <d v="2022-07-25T00:00:00"/>
    <d v="2022-07-29T00:00:00"/>
    <s v="VL"/>
    <m/>
    <s v="5 VL"/>
    <n v="5"/>
    <m/>
  </r>
  <r>
    <x v="15"/>
    <d v="2022-08-01T00:00:00"/>
    <x v="13"/>
    <s v="AYCARDO PILILLA V."/>
    <s v="COA"/>
    <x v="1"/>
    <d v="2022-06-01T00:00:00"/>
    <d v="2022-06-03T00:00:00"/>
    <s v="VL"/>
    <m/>
    <s v="3 VL"/>
    <n v="3"/>
    <m/>
  </r>
  <r>
    <x v="15"/>
    <d v="2022-08-01T00:00:00"/>
    <x v="13"/>
    <s v="AYCARDO PILILLA V."/>
    <s v="COA"/>
    <x v="1"/>
    <d v="2022-06-06T00:00:00"/>
    <d v="2022-06-10T00:00:00"/>
    <s v="VL"/>
    <m/>
    <s v="5 VL"/>
    <n v="5"/>
    <m/>
  </r>
  <r>
    <x v="15"/>
    <d v="2022-08-01T00:00:00"/>
    <x v="13"/>
    <s v="AYCARDO PILILLA V."/>
    <s v="COA"/>
    <x v="1"/>
    <d v="2022-06-13T00:00:00"/>
    <d v="2022-06-17T00:00:00"/>
    <s v="VL"/>
    <m/>
    <s v="5 VL"/>
    <n v="5"/>
    <m/>
  </r>
  <r>
    <x v="15"/>
    <d v="2022-08-01T00:00:00"/>
    <x v="13"/>
    <s v="AYCARDO PILILLA V."/>
    <s v="COA"/>
    <x v="1"/>
    <d v="2022-06-20T00:00:00"/>
    <d v="2022-06-24T00:00:00"/>
    <s v="VL"/>
    <m/>
    <s v="5 VL"/>
    <n v="5"/>
    <m/>
  </r>
  <r>
    <x v="15"/>
    <d v="2022-08-01T00:00:00"/>
    <x v="13"/>
    <s v="AYCARDO PILILLA V."/>
    <s v="COA"/>
    <x v="1"/>
    <d v="2022-06-27T00:00:00"/>
    <d v="2022-06-30T00:00:00"/>
    <s v="VL"/>
    <m/>
    <s v="4 VL"/>
    <n v="4"/>
    <m/>
  </r>
  <r>
    <x v="16"/>
    <d v="2022-08-01T00:00:00"/>
    <x v="13"/>
    <s v="ABELA IMELDA C."/>
    <s v="ACCOUNTING"/>
    <x v="0"/>
    <d v="2022-04-29T00:00:00"/>
    <d v="2022-04-29T00:00:00"/>
    <s v="SL"/>
    <m/>
    <s v="1 SL"/>
    <n v="1"/>
    <m/>
  </r>
  <r>
    <x v="17"/>
    <d v="2022-08-01T00:00:00"/>
    <x v="14"/>
    <s v="ABELA IMELDA C."/>
    <s v="ACCOUNTING"/>
    <x v="0"/>
    <d v="2022-07-22T00:00:00"/>
    <d v="2022-07-22T00:00:00"/>
    <s v="SL"/>
    <m/>
    <s v="1 SL"/>
    <n v="1"/>
    <m/>
  </r>
  <r>
    <x v="18"/>
    <d v="2022-08-01T00:00:00"/>
    <x v="15"/>
    <s v="ABELA IMELDA C."/>
    <s v="ACCOUNTING"/>
    <x v="0"/>
    <d v="2022-06-26T00:00:00"/>
    <d v="2022-06-26T00:00:00"/>
    <s v="SL"/>
    <m/>
    <s v="0 SL"/>
    <n v="0"/>
    <m/>
  </r>
  <r>
    <x v="19"/>
    <d v="2022-08-01T00:00:00"/>
    <x v="16"/>
    <s v="ABELA IMELDA C."/>
    <s v="ACCOUNTING"/>
    <x v="0"/>
    <d v="2022-06-10T00:00:00"/>
    <d v="2022-06-10T00:00:00"/>
    <s v="OTHER"/>
    <m/>
    <s v="1 OTHER"/>
    <n v="1"/>
    <m/>
  </r>
  <r>
    <x v="20"/>
    <d v="2022-08-05T00:00:00"/>
    <x v="14"/>
    <s v="DIMAILIG ARLYN R."/>
    <s v="MAHOGANY MARKET"/>
    <x v="0"/>
    <d v="2022-08-02T00:00:00"/>
    <d v="2022-08-02T00:00:00"/>
    <s v="OTHER"/>
    <s v="BIRTHDAY LEAVE"/>
    <s v="1 OTHER"/>
    <n v="1"/>
    <m/>
  </r>
  <r>
    <x v="21"/>
    <d v="2022-08-05T00:00:00"/>
    <x v="14"/>
    <s v="DIMAILIG ARLYN R."/>
    <s v="MAHOGANY MARKET"/>
    <x v="0"/>
    <d v="2022-07-22T00:00:00"/>
    <d v="2022-07-22T00:00:00"/>
    <s v="SL"/>
    <m/>
    <s v="1 SL"/>
    <n v="1"/>
    <m/>
  </r>
  <r>
    <x v="22"/>
    <d v="2022-08-05T00:00:00"/>
    <x v="17"/>
    <s v="DELA CRUZ CHARITO A."/>
    <s v="AGRICULTURE OFFICE"/>
    <x v="0"/>
    <d v="2022-05-30T00:00:00"/>
    <d v="2022-05-31T00:00:00"/>
    <s v="OTHER"/>
    <s v="SEC 25 EO 292- FORCE LEAVE"/>
    <s v="2 OTHER"/>
    <n v="2"/>
    <m/>
  </r>
  <r>
    <x v="23"/>
    <d v="2022-08-05T00:00:00"/>
    <x v="18"/>
    <s v="DIGO MARIE BERNADETTE C."/>
    <s v="ONT"/>
    <x v="0"/>
    <d v="2022-02-01T00:00:00"/>
    <d v="2022-02-15T00:00:00"/>
    <s v="SL"/>
    <m/>
    <s v="11 SL"/>
    <n v="11"/>
    <m/>
  </r>
  <r>
    <x v="24"/>
    <d v="2022-08-05T00:00:00"/>
    <x v="19"/>
    <s v="DIGO MARIE BERNADETTE C."/>
    <s v="ONT"/>
    <x v="0"/>
    <d v="2022-07-08T00:00:00"/>
    <d v="2022-07-31T00:00:00"/>
    <s v="SL"/>
    <m/>
    <s v="16 SL"/>
    <n v="16"/>
    <m/>
  </r>
  <r>
    <x v="25"/>
    <d v="2022-08-05T00:00:00"/>
    <x v="20"/>
    <s v="DE ASIS JANETTE D."/>
    <s v="BPLO"/>
    <x v="0"/>
    <d v="2022-07-27T00:00:00"/>
    <d v="2022-07-28T00:00:00"/>
    <s v="SL"/>
    <m/>
    <s v="2 SL"/>
    <n v="2"/>
    <m/>
  </r>
  <r>
    <x v="26"/>
    <d v="2022-08-05T00:00:00"/>
    <x v="21"/>
    <s v="DE CASTRO  CHRISTINE JEAN D."/>
    <s v="CSWDO"/>
    <x v="0"/>
    <d v="2022-07-18T00:00:00"/>
    <d v="2022-07-19T00:00:00"/>
    <s v="SL"/>
    <m/>
    <s v="2 SL"/>
    <n v="2"/>
    <m/>
  </r>
  <r>
    <x v="27"/>
    <d v="2022-08-05T00:00:00"/>
    <x v="22"/>
    <s v="DE CASTRO  CHRISTINE JEAN D."/>
    <s v="CSWDO"/>
    <x v="0"/>
    <d v="2022-07-13T00:00:00"/>
    <d v="2022-07-13T00:00:00"/>
    <s v="VL"/>
    <m/>
    <s v="1 VL"/>
    <n v="1"/>
    <m/>
  </r>
  <r>
    <x v="28"/>
    <d v="2022-08-05T00:00:00"/>
    <x v="23"/>
    <s v="DE CASTRO  CHRISTINE JEAN D."/>
    <s v="CSWDO"/>
    <x v="0"/>
    <d v="2022-05-27T00:00:00"/>
    <d v="2022-05-27T00:00:00"/>
    <s v="SL"/>
    <m/>
    <s v="1 SL"/>
    <n v="1"/>
    <m/>
  </r>
  <r>
    <x v="29"/>
    <d v="2022-08-05T00:00:00"/>
    <x v="24"/>
    <s v="DIGO MARIE BERNADETTE C."/>
    <s v="ONT"/>
    <x v="0"/>
    <d v="2022-01-16T00:00:00"/>
    <d v="2022-01-31T00:00:00"/>
    <s v="SL"/>
    <m/>
    <s v="11 SL"/>
    <n v="11"/>
    <m/>
  </r>
  <r>
    <x v="30"/>
    <d v="2022-08-05T00:00:00"/>
    <x v="25"/>
    <s v="DIGO MARIE BERNADETTE C."/>
    <s v="ONT"/>
    <x v="0"/>
    <d v="2022-06-01T00:00:00"/>
    <d v="2022-06-02T00:00:00"/>
    <s v="SL"/>
    <m/>
    <s v="2 SL"/>
    <n v="2"/>
    <m/>
  </r>
  <r>
    <x v="31"/>
    <d v="2022-08-05T00:00:00"/>
    <x v="25"/>
    <s v="DIGO MARIE BERNADETTE C."/>
    <s v="ONT"/>
    <x v="0"/>
    <d v="2022-05-25T00:00:00"/>
    <d v="2022-05-30T00:00:00"/>
    <s v="SL"/>
    <m/>
    <s v="4 SL"/>
    <n v="4"/>
    <m/>
  </r>
  <r>
    <x v="32"/>
    <d v="2022-08-05T00:00:00"/>
    <x v="26"/>
    <s v="DIMAILIG ARLYN R."/>
    <s v="MAHOGANY MARKET"/>
    <x v="0"/>
    <d v="2022-03-18T00:00:00"/>
    <d v="2022-03-18T00:00:00"/>
    <s v="OTHER"/>
    <s v="SEC 25 EO 292- FORCE LEAVE"/>
    <s v="1 OTHER"/>
    <n v="1"/>
    <m/>
  </r>
  <r>
    <x v="33"/>
    <d v="2022-08-05T00:00:00"/>
    <x v="27"/>
    <s v="DAVID MELANIE D."/>
    <s v="TCIS"/>
    <x v="0"/>
    <d v="2022-04-28T00:00:00"/>
    <d v="2022-04-28T00:00:00"/>
    <s v="OTHER"/>
    <s v="SPECIAL PRIVILEDGE"/>
    <s v="1 OTHER"/>
    <n v="1"/>
    <m/>
  </r>
  <r>
    <x v="34"/>
    <d v="2022-08-05T00:00:00"/>
    <x v="28"/>
    <s v="DIAZ CAROLINA P."/>
    <s v="SP"/>
    <x v="0"/>
    <d v="2022-04-04T00:00:00"/>
    <d v="2022-04-08T00:00:00"/>
    <s v="VL"/>
    <m/>
    <s v="5 VL"/>
    <n v="5"/>
    <m/>
  </r>
  <r>
    <x v="35"/>
    <d v="2022-08-05T00:00:00"/>
    <x v="29"/>
    <s v="DIMAANO LEOVIGILDA A."/>
    <s v="EEO/CITY MARKET"/>
    <x v="0"/>
    <d v="2022-07-19T00:00:00"/>
    <d v="2022-07-19T00:00:00"/>
    <s v="VL"/>
    <m/>
    <s v="1 VL"/>
    <n v="1"/>
    <m/>
  </r>
  <r>
    <x v="35"/>
    <d v="2022-08-05T00:00:00"/>
    <x v="30"/>
    <s v="DIMAANO LEOVIGILDA A."/>
    <s v="EEO/CITY MARKET"/>
    <x v="0"/>
    <d v="2022-07-21T00:00:00"/>
    <d v="2022-07-22T00:00:00"/>
    <s v="VL"/>
    <m/>
    <s v="2 VL"/>
    <n v="2"/>
    <m/>
  </r>
  <r>
    <x v="36"/>
    <d v="2022-08-05T00:00:00"/>
    <x v="11"/>
    <s v="DIMAANO LEOVIGILDA A."/>
    <s v="EEO/CITY MARKET"/>
    <x v="0"/>
    <d v="2022-05-24T00:00:00"/>
    <d v="2022-05-24T00:00:00"/>
    <s v="VL"/>
    <m/>
    <s v="1 VL"/>
    <n v="1"/>
    <m/>
  </r>
  <r>
    <x v="37"/>
    <d v="2022-08-05T00:00:00"/>
    <x v="11"/>
    <s v="DIMAANO LEOVIGILDA A."/>
    <s v="EEO/CITY MARKET"/>
    <x v="0"/>
    <d v="2022-05-05T00:00:00"/>
    <d v="2022-05-07T00:00:00"/>
    <s v="SL"/>
    <m/>
    <s v="2 SL"/>
    <n v="2"/>
    <m/>
  </r>
  <r>
    <x v="38"/>
    <d v="2022-08-05T00:00:00"/>
    <x v="30"/>
    <s v="DESINGAŃO PURIFICACION A."/>
    <s v="SP"/>
    <x v="0"/>
    <d v="2022-07-12T00:00:00"/>
    <d v="2022-07-12T00:00:00"/>
    <s v="SL"/>
    <m/>
    <s v="1 SL"/>
    <n v="1"/>
    <m/>
  </r>
  <r>
    <x v="39"/>
    <d v="2022-08-05T00:00:00"/>
    <x v="16"/>
    <s v="LUNA LALAINE D."/>
    <s v="TCIS"/>
    <x v="2"/>
    <d v="2022-06-06T00:00:00"/>
    <d v="2022-06-06T00:00:00"/>
    <s v="SL"/>
    <m/>
    <s v="1 SL"/>
    <n v="1"/>
    <m/>
  </r>
  <r>
    <x v="40"/>
    <d v="2022-08-05T00:00:00"/>
    <x v="31"/>
    <s v="LUNA LALAINE D."/>
    <s v="TCIS"/>
    <x v="2"/>
    <d v="2022-06-14T00:00:00"/>
    <d v="2022-06-14T00:00:00"/>
    <s v="SL"/>
    <m/>
    <s v="1 SL"/>
    <n v="1"/>
    <m/>
  </r>
  <r>
    <x v="41"/>
    <d v="2022-08-05T00:00:00"/>
    <x v="16"/>
    <s v="LUNA LALAINE D."/>
    <s v="TCIS"/>
    <x v="2"/>
    <d v="2022-06-01T00:00:00"/>
    <d v="2022-06-03T00:00:00"/>
    <s v="SL"/>
    <m/>
    <s v="3 SL"/>
    <n v="3"/>
    <m/>
  </r>
  <r>
    <x v="42"/>
    <d v="2022-08-05T00:00:00"/>
    <x v="32"/>
    <s v="LANDICHO CHARLENE R."/>
    <s v="GSO"/>
    <x v="0"/>
    <d v="2022-06-24T00:00:00"/>
    <d v="2022-06-24T00:00:00"/>
    <s v="SL"/>
    <m/>
    <s v="1 SL"/>
    <n v="1"/>
    <m/>
  </r>
  <r>
    <x v="43"/>
    <d v="2022-08-05T00:00:00"/>
    <x v="5"/>
    <s v="GONZALES CHRISTI NERISSE E."/>
    <s v="CEO"/>
    <x v="0"/>
    <d v="2022-06-16T00:00:00"/>
    <d v="2022-06-16T00:00:00"/>
    <s v="SL"/>
    <m/>
    <s v="1 SL"/>
    <n v="1"/>
    <m/>
  </r>
  <r>
    <x v="44"/>
    <d v="2022-08-05T00:00:00"/>
    <x v="33"/>
    <s v="GONZALES CHRISTI NERISSE E."/>
    <s v="CEO"/>
    <x v="0"/>
    <d v="2022-04-27T00:00:00"/>
    <d v="2022-04-28T00:00:00"/>
    <s v="SL"/>
    <m/>
    <s v="2 SL"/>
    <n v="2"/>
    <m/>
  </r>
  <r>
    <x v="45"/>
    <d v="2022-08-05T00:00:00"/>
    <x v="34"/>
    <s v="GALARDE DELFIN A."/>
    <s v="CHARACTER"/>
    <x v="0"/>
    <d v="2022-07-20T00:00:00"/>
    <d v="2022-07-20T00:00:00"/>
    <s v="SL"/>
    <m/>
    <s v="1 SL"/>
    <n v="1"/>
    <m/>
  </r>
  <r>
    <x v="46"/>
    <d v="2022-08-05T00:00:00"/>
    <x v="29"/>
    <s v="GUMIRAN HERMINIA A."/>
    <s v="DEPED"/>
    <x v="0"/>
    <d v="2022-07-11T00:00:00"/>
    <d v="2022-07-11T00:00:00"/>
    <s v="OTHER"/>
    <s v="SEC 25 EO 292- FORCE LEAVE"/>
    <s v="1 OTHER"/>
    <n v="1"/>
    <m/>
  </r>
  <r>
    <x v="46"/>
    <d v="2022-08-05T00:00:00"/>
    <x v="30"/>
    <s v="GUMIRAN HERMINIA A."/>
    <s v="DEPED"/>
    <x v="0"/>
    <d v="2022-07-18T00:00:00"/>
    <d v="2022-07-19T00:00:00"/>
    <s v="OTHER"/>
    <s v="SEC 25 EO 292- FORCE LEAVE"/>
    <s v="2 OTHER"/>
    <n v="2"/>
    <m/>
  </r>
  <r>
    <x v="46"/>
    <d v="2022-08-05T00:00:00"/>
    <x v="3"/>
    <s v="GUMIRAN HERMINIA A."/>
    <s v="DEPED"/>
    <x v="0"/>
    <d v="2022-07-21T00:00:00"/>
    <d v="2022-07-22T00:00:00"/>
    <s v="OTHER"/>
    <s v="SEC 25 EO 292- FORCE LEAVE"/>
    <s v="2 OTHER"/>
    <n v="2"/>
    <m/>
  </r>
  <r>
    <x v="47"/>
    <d v="2022-08-05T00:00:00"/>
    <x v="29"/>
    <s v="GUMIRAN HERMINIA A."/>
    <s v="DEPED"/>
    <x v="0"/>
    <d v="2022-07-20T00:00:00"/>
    <d v="2022-07-20T00:00:00"/>
    <s v="OTHER"/>
    <s v="BIRTHDAY LEAVE"/>
    <s v="1 OTHER"/>
    <n v="1"/>
    <m/>
  </r>
  <r>
    <x v="48"/>
    <d v="2022-08-05T00:00:00"/>
    <x v="35"/>
    <s v="JABINES MARIA SHELLY D."/>
    <s v="LIBRARY"/>
    <x v="0"/>
    <d v="2022-08-16T00:00:00"/>
    <d v="2022-08-16T00:00:00"/>
    <s v="OTHER"/>
    <s v="BIRTHDAY LEAVE"/>
    <s v="1 OTHER"/>
    <n v="1"/>
    <m/>
  </r>
  <r>
    <x v="49"/>
    <d v="2022-08-05T00:00:00"/>
    <x v="35"/>
    <s v="JABINES MARIA SHELLY D."/>
    <s v="LIBRARY"/>
    <x v="0"/>
    <d v="2022-08-19T00:00:00"/>
    <d v="2022-08-19T00:00:00"/>
    <s v="VL"/>
    <m/>
    <s v="1 VL"/>
    <n v="1"/>
    <m/>
  </r>
  <r>
    <x v="50"/>
    <d v="2022-08-05T00:00:00"/>
    <x v="36"/>
    <s v="JABINES MARIA SHELLY D."/>
    <s v="LIBRARY"/>
    <x v="0"/>
    <d v="2022-07-07T00:00:00"/>
    <d v="2022-07-07T00:00:00"/>
    <s v="OTHER"/>
    <s v="SPECIAL PRIVILEDGE - EO 292"/>
    <s v="1 OTHER"/>
    <n v="1"/>
    <m/>
  </r>
  <r>
    <x v="51"/>
    <d v="2022-08-05T00:00:00"/>
    <x v="37"/>
    <s v="JABINES MARIA SHELLY D."/>
    <s v="LIBRARY"/>
    <x v="0"/>
    <d v="2022-05-18T00:00:00"/>
    <d v="2022-05-20T00:00:00"/>
    <s v="VL"/>
    <m/>
    <s v="3 VL"/>
    <n v="3"/>
    <m/>
  </r>
  <r>
    <x v="52"/>
    <d v="2022-08-05T00:00:00"/>
    <x v="17"/>
    <s v="HERNANDEZ RODERICK M."/>
    <s v="EEO/CITY MARKET"/>
    <x v="0"/>
    <d v="2022-05-17T00:00:00"/>
    <d v="2022-05-17T00:00:00"/>
    <s v="SL"/>
    <m/>
    <s v="1 SL"/>
    <n v="1"/>
    <m/>
  </r>
  <r>
    <x v="52"/>
    <d v="2022-08-05T00:00:00"/>
    <x v="17"/>
    <s v="HERNANDEZ RODERICK M."/>
    <s v="EEO/CITY MARKET"/>
    <x v="0"/>
    <d v="2022-05-19T00:00:00"/>
    <d v="2022-05-19T00:00:00"/>
    <s v="SL"/>
    <m/>
    <s v="1 SL"/>
    <n v="1"/>
    <m/>
  </r>
  <r>
    <x v="52"/>
    <d v="2022-08-05T00:00:00"/>
    <x v="17"/>
    <s v="HERNANDEZ RODERICK M."/>
    <s v="EEO/CITY MARKET"/>
    <x v="0"/>
    <d v="2022-05-21T00:00:00"/>
    <d v="2022-05-21T00:00:00"/>
    <s v="SL"/>
    <m/>
    <s v="0 SL"/>
    <n v="0"/>
    <m/>
  </r>
  <r>
    <x v="53"/>
    <d v="2022-08-05T00:00:00"/>
    <x v="38"/>
    <s v="HERNANDEZ RODERICK M."/>
    <s v="EEO/CITY MARKET"/>
    <x v="0"/>
    <d v="2022-04-21T00:00:00"/>
    <d v="2022-04-22T00:00:00"/>
    <s v="SL"/>
    <m/>
    <s v="2 SL"/>
    <n v="2"/>
    <m/>
  </r>
  <r>
    <x v="53"/>
    <d v="2022-08-05T00:00:00"/>
    <x v="38"/>
    <s v="HERNANDEZ RODERICK M."/>
    <s v="EEO/CITY MARKET"/>
    <x v="0"/>
    <d v="2022-04-25T00:00:00"/>
    <d v="2022-04-28T00:00:00"/>
    <s v="SL"/>
    <m/>
    <s v="4 SL"/>
    <n v="4"/>
    <m/>
  </r>
  <r>
    <x v="53"/>
    <d v="2022-08-05T00:00:00"/>
    <x v="38"/>
    <s v="HERNANDEZ RODERICK M."/>
    <s v="EEO/CITY MARKET"/>
    <x v="0"/>
    <d v="2022-04-30T00:00:00"/>
    <d v="2022-04-30T00:00:00"/>
    <s v="SL"/>
    <m/>
    <s v="0 SL"/>
    <n v="0"/>
    <m/>
  </r>
  <r>
    <x v="54"/>
    <d v="2022-08-05T00:00:00"/>
    <x v="30"/>
    <s v="HERNANDEZ RODERICK M."/>
    <s v="EEO/CITY MARKET"/>
    <x v="0"/>
    <d v="2022-07-04T00:00:00"/>
    <d v="2022-07-07T00:00:00"/>
    <s v="SL"/>
    <m/>
    <s v="4 SL"/>
    <n v="4"/>
    <m/>
  </r>
  <r>
    <x v="54"/>
    <d v="2022-08-05T00:00:00"/>
    <x v="30"/>
    <s v="HERNANDEZ RODERICK M."/>
    <s v="EEO/CITY MARKET"/>
    <x v="0"/>
    <d v="2022-07-09T00:00:00"/>
    <d v="2022-07-09T00:00:00"/>
    <s v="SL"/>
    <m/>
    <s v="0 SL"/>
    <n v="0"/>
    <m/>
  </r>
  <r>
    <x v="54"/>
    <d v="2022-08-05T00:00:00"/>
    <x v="30"/>
    <s v="HERNANDEZ RODERICK M."/>
    <s v="EEO/CITY MARKET"/>
    <x v="0"/>
    <d v="2022-07-11T00:00:00"/>
    <d v="2022-07-11T00:00:00"/>
    <s v="SL"/>
    <m/>
    <s v="1 SL"/>
    <n v="1"/>
    <m/>
  </r>
  <r>
    <x v="55"/>
    <d v="2022-08-05T00:00:00"/>
    <x v="29"/>
    <s v="GATPANDAN MICHAEL E."/>
    <s v="GSO"/>
    <x v="0"/>
    <d v="2022-07-11T00:00:00"/>
    <d v="2022-07-11T00:00:00"/>
    <s v="SL"/>
    <m/>
    <s v="1 SL"/>
    <n v="1"/>
    <m/>
  </r>
  <r>
    <x v="56"/>
    <d v="2022-08-05T00:00:00"/>
    <x v="8"/>
    <s v="GONZALES CHRISTI NERISSE E."/>
    <s v="CEO"/>
    <x v="0"/>
    <d v="2022-07-14T00:00:00"/>
    <d v="2022-07-14T00:00:00"/>
    <s v="SL"/>
    <m/>
    <s v="1 SL"/>
    <n v="1"/>
    <m/>
  </r>
  <r>
    <x v="57"/>
    <d v="2022-08-05T00:00:00"/>
    <x v="19"/>
    <s v="GALARDE DELFIN A."/>
    <s v="CHARACTER"/>
    <x v="0"/>
    <d v="2022-07-15T00:00:00"/>
    <d v="2022-07-15T00:00:00"/>
    <s v="SL"/>
    <m/>
    <s v="1 SL"/>
    <n v="1"/>
    <m/>
  </r>
  <r>
    <x v="58"/>
    <d v="2022-08-05T00:00:00"/>
    <x v="39"/>
    <s v="GALARDE DELFIN A."/>
    <s v="CHARACTER"/>
    <x v="0"/>
    <d v="2022-04-13T00:00:00"/>
    <d v="2022-04-13T00:00:00"/>
    <s v="OTHER"/>
    <s v="MC 06"/>
    <s v="1 OTHER"/>
    <n v="1"/>
    <m/>
  </r>
  <r>
    <x v="59"/>
    <d v="2022-08-05T00:00:00"/>
    <x v="40"/>
    <s v="GATPANDAN MICHAEL E."/>
    <s v="GSO"/>
    <x v="0"/>
    <d v="2022-04-22T00:00:00"/>
    <d v="2022-04-22T00:00:00"/>
    <s v="OTHER"/>
    <s v="DOMESTIC EMERGENCY"/>
    <s v="1 OTHER"/>
    <n v="1"/>
    <m/>
  </r>
  <r>
    <x v="60"/>
    <d v="2022-08-05T00:00:00"/>
    <x v="41"/>
    <s v="GATPANDAN MICHAEL E."/>
    <s v="GSO"/>
    <x v="0"/>
    <d v="2022-04-01T00:00:00"/>
    <d v="2022-04-01T00:00:00"/>
    <s v="OTHER"/>
    <s v="DOMESTIC EMERGENCY"/>
    <s v="1 OTHER"/>
    <n v="1"/>
    <m/>
  </r>
  <r>
    <x v="61"/>
    <d v="2022-08-05T00:00:00"/>
    <x v="42"/>
    <s v="GUEVARRA ROLANDO  "/>
    <s v="CENRO"/>
    <x v="0"/>
    <d v="2022-04-15T00:00:00"/>
    <d v="2022-04-16T00:00:00"/>
    <s v="SL"/>
    <m/>
    <s v="1 SL"/>
    <n v="1"/>
    <m/>
  </r>
  <r>
    <x v="62"/>
    <d v="2022-08-05T00:00:00"/>
    <x v="43"/>
    <s v="GATPANDAN ETHEL  "/>
    <s v="ONT"/>
    <x v="0"/>
    <d v="2022-05-29T00:00:00"/>
    <d v="2022-05-29T00:00:00"/>
    <s v="SL"/>
    <m/>
    <s v="0 SL"/>
    <n v="0"/>
    <m/>
  </r>
  <r>
    <x v="63"/>
    <d v="2022-08-05T00:00:00"/>
    <x v="44"/>
    <s v="FLORES MARIA PATRICIA NICOLE C."/>
    <s v="ONT"/>
    <x v="0"/>
    <d v="2022-05-26T00:00:00"/>
    <d v="2022-05-27T00:00:00"/>
    <s v="VL"/>
    <m/>
    <s v="2 VL"/>
    <n v="2"/>
    <m/>
  </r>
  <r>
    <x v="64"/>
    <d v="2022-08-05T00:00:00"/>
    <x v="45"/>
    <s v="FERMA ERIC N."/>
    <s v="GSO"/>
    <x v="0"/>
    <d v="2022-07-08T00:00:00"/>
    <d v="2022-07-08T00:00:00"/>
    <s v="SL"/>
    <m/>
    <s v="1 SL"/>
    <n v="1"/>
    <m/>
  </r>
  <r>
    <x v="65"/>
    <d v="2022-08-05T00:00:00"/>
    <x v="23"/>
    <s v="FERMA ERIC N."/>
    <s v="GSO"/>
    <x v="0"/>
    <d v="2022-06-06T00:00:00"/>
    <d v="2022-06-08T00:00:00"/>
    <s v="VL"/>
    <m/>
    <s v="3 VL"/>
    <n v="3"/>
    <m/>
  </r>
  <r>
    <x v="66"/>
    <d v="2022-08-05T00:00:00"/>
    <x v="46"/>
    <s v="FERMA ERIC N."/>
    <s v="GSO"/>
    <x v="0"/>
    <d v="2022-05-18T00:00:00"/>
    <d v="2022-05-18T00:00:00"/>
    <s v="OTHER"/>
    <s v="DOMESTIC EMERGENCY"/>
    <s v="1 OTHER"/>
    <n v="1"/>
    <m/>
  </r>
  <r>
    <x v="67"/>
    <d v="2022-08-05T00:00:00"/>
    <x v="47"/>
    <s v="FERMA ERIC N."/>
    <s v="GSO"/>
    <x v="0"/>
    <d v="2022-05-16T00:00:00"/>
    <d v="2022-05-16T00:00:00"/>
    <s v="SL"/>
    <m/>
    <s v="1 SL"/>
    <n v="1"/>
    <m/>
  </r>
  <r>
    <x v="68"/>
    <d v="2022-08-05T00:00:00"/>
    <x v="16"/>
    <s v="ESTALE JOCELYN M."/>
    <s v="EEO/CITY MARKET"/>
    <x v="0"/>
    <d v="2022-06-02T00:00:00"/>
    <d v="2022-06-04T00:00:00"/>
    <s v="SL"/>
    <m/>
    <s v="2 SL"/>
    <n v="2"/>
    <m/>
  </r>
  <r>
    <x v="69"/>
    <d v="2022-08-05T00:00:00"/>
    <x v="45"/>
    <s v="ENRIQUEZ ANABEL O."/>
    <s v="CHO"/>
    <x v="0"/>
    <d v="2022-07-06T00:00:00"/>
    <d v="2022-07-08T00:00:00"/>
    <s v="SL"/>
    <m/>
    <s v="3 SL"/>
    <n v="3"/>
    <m/>
  </r>
  <r>
    <x v="70"/>
    <d v="2022-08-05T00:00:00"/>
    <x v="45"/>
    <s v="BATINO CLARO C."/>
    <s v="SP/VMO"/>
    <x v="0"/>
    <m/>
    <m/>
    <s v="OTHER"/>
    <s v="TERMINAL LEAVE"/>
    <s v="0 OTHER"/>
    <n v="0"/>
    <m/>
  </r>
  <r>
    <x v="71"/>
    <d v="2022-08-05T00:00:00"/>
    <x v="48"/>
    <s v="VILLARDO REY  "/>
    <s v="GSO"/>
    <x v="0"/>
    <d v="2022-08-08T00:00:00"/>
    <d v="2022-12-29T00:00:00"/>
    <s v="VL"/>
    <s v="WITHOUTPAY"/>
    <s v="100 VL"/>
    <n v="100"/>
    <m/>
  </r>
  <r>
    <x v="72"/>
    <d v="2022-08-05T00:00:00"/>
    <x v="32"/>
    <s v="DE SAGUN NANCY D."/>
    <s v="SP"/>
    <x v="0"/>
    <d v="2022-06-22T00:00:00"/>
    <d v="2022-06-23T00:00:00"/>
    <s v="SL"/>
    <m/>
    <s v="2 SL"/>
    <n v="2"/>
    <m/>
  </r>
  <r>
    <x v="73"/>
    <d v="2022-08-05T00:00:00"/>
    <x v="49"/>
    <s v="DELA CRUZ CHARITO A."/>
    <s v="AGRICULTURE OFFICE"/>
    <x v="0"/>
    <d v="2022-06-30T00:00:00"/>
    <d v="2022-06-30T00:00:00"/>
    <s v="OTHER"/>
    <s v="SEC 25 EO 292- FORCE LEAVE"/>
    <s v="1 OTHER"/>
    <n v="1"/>
    <m/>
  </r>
  <r>
    <x v="73"/>
    <d v="2022-08-05T00:00:00"/>
    <x v="49"/>
    <s v="DELA CRUZ CHARITO A."/>
    <s v="AGRICULTURE OFFICE"/>
    <x v="0"/>
    <d v="2022-07-01T00:00:00"/>
    <d v="2022-07-01T00:00:00"/>
    <s v="OTHER"/>
    <s v="SEC 25 EO 292- FORCE LEAVE"/>
    <s v="1 OTHER"/>
    <n v="1"/>
    <m/>
  </r>
  <r>
    <x v="73"/>
    <d v="2022-08-05T00:00:00"/>
    <x v="49"/>
    <s v="DELA CRUZ CHARITO A."/>
    <s v="AGRICULTURE OFFICE"/>
    <x v="0"/>
    <d v="2022-07-06T00:00:00"/>
    <d v="2022-07-06T00:00:00"/>
    <s v="OTHER"/>
    <s v="SEC 25 EO 292- FORCE LEAVE"/>
    <s v="1 OTHER"/>
    <n v="1"/>
    <m/>
  </r>
  <r>
    <x v="74"/>
    <d v="2022-08-05T00:00:00"/>
    <x v="35"/>
    <s v="JABINES MARIA SHELLY D."/>
    <s v="LIBRARY"/>
    <x v="0"/>
    <d v="2022-07-28T00:00:00"/>
    <d v="2022-07-28T00:00:00"/>
    <s v="OTHER"/>
    <s v="SPECIAL PRIVILAGE"/>
    <s v="1 OTHER"/>
    <n v="1"/>
    <m/>
  </r>
  <r>
    <x v="75"/>
    <d v="2022-08-17T00:00:00"/>
    <x v="19"/>
    <s v="TORRES MOISES Q."/>
    <s v="MAHOGANY MARKET"/>
    <x v="0"/>
    <d v="2022-07-13T00:00:00"/>
    <d v="2022-07-15T00:00:00"/>
    <s v="SL"/>
    <m/>
    <s v="3 SL"/>
    <n v="3"/>
    <m/>
  </r>
  <r>
    <x v="76"/>
    <d v="2022-08-17T00:00:00"/>
    <x v="19"/>
    <s v="CONTRERAS ALLAN B."/>
    <s v="PICNIC GROVE"/>
    <x v="0"/>
    <d v="2022-07-25T00:00:00"/>
    <d v="2022-07-25T00:00:00"/>
    <s v="OTHER"/>
    <s v="SEC 25 EO 292- FORCE LEAVE"/>
    <s v="1 OTHER"/>
    <n v="1"/>
    <m/>
  </r>
  <r>
    <x v="76"/>
    <d v="2022-08-17T00:00:00"/>
    <x v="19"/>
    <s v="CONTRERAS ALLAN B."/>
    <s v="PICNIC GROVE"/>
    <x v="0"/>
    <d v="2022-07-27T00:00:00"/>
    <d v="2022-07-27T00:00:00"/>
    <s v="OTHER"/>
    <s v="SEC 25 EO 292- FORCE LEAVE"/>
    <s v="1 OTHER"/>
    <n v="1"/>
    <m/>
  </r>
  <r>
    <x v="76"/>
    <d v="2022-08-17T00:00:00"/>
    <x v="19"/>
    <s v="CONTRERAS ALLAN B."/>
    <s v="PICNIC GROVE"/>
    <x v="0"/>
    <d v="2022-07-29T00:00:00"/>
    <d v="2022-07-29T00:00:00"/>
    <s v="OTHER"/>
    <s v="SEC 25 EO 292- FORCE LEAVE"/>
    <s v="1 OTHER"/>
    <n v="1"/>
    <m/>
  </r>
  <r>
    <x v="77"/>
    <d v="2022-08-17T00:00:00"/>
    <x v="21"/>
    <s v="PANALIGAN ERICSON R."/>
    <s v="PICNIC GROVE"/>
    <x v="0"/>
    <d v="2022-05-02T00:00:00"/>
    <d v="2022-07-15T00:00:00"/>
    <s v="SL"/>
    <m/>
    <s v="55 SL"/>
    <n v="55"/>
    <m/>
  </r>
  <r>
    <x v="78"/>
    <d v="2022-08-17T00:00:00"/>
    <x v="50"/>
    <s v="VALDEZ JACKILYN A."/>
    <s v="PICNIC GROVE"/>
    <x v="0"/>
    <d v="2022-04-14T00:00:00"/>
    <d v="2022-07-14T00:00:00"/>
    <s v="Maternity"/>
    <m/>
    <s v="66 Maternity"/>
    <n v="66"/>
    <m/>
  </r>
  <r>
    <x v="79"/>
    <d v="2022-08-17T00:00:00"/>
    <x v="51"/>
    <s v="AMON ESTELITA S."/>
    <s v="PICNIC GROVE"/>
    <x v="0"/>
    <d v="2022-07-01T00:00:00"/>
    <d v="2022-07-06T00:00:00"/>
    <s v="OTHER"/>
    <s v="MOURNING LEAVE"/>
    <s v="4 OTHER"/>
    <n v="4"/>
    <m/>
  </r>
  <r>
    <x v="80"/>
    <d v="2022-08-17T00:00:00"/>
    <x v="7"/>
    <s v="CONTRERAS ALEJANDRO M."/>
    <s v="PICNIC GROVE"/>
    <x v="0"/>
    <d v="2022-06-06T00:00:00"/>
    <d v="2022-07-21T00:00:00"/>
    <s v="VL"/>
    <m/>
    <s v="34 VL"/>
    <n v="34"/>
    <m/>
  </r>
  <r>
    <x v="81"/>
    <d v="2022-08-17T00:00:00"/>
    <x v="52"/>
    <s v="CONTRERAS ALEJANDRO M."/>
    <s v="PICNIC GROVE"/>
    <x v="0"/>
    <d v="2022-06-01T00:00:00"/>
    <d v="2022-06-03T00:00:00"/>
    <s v="SL"/>
    <m/>
    <s v="3 SL"/>
    <n v="3"/>
    <m/>
  </r>
  <r>
    <x v="82"/>
    <d v="2022-08-17T00:00:00"/>
    <x v="23"/>
    <s v="AMULONG GERONIMO M."/>
    <s v="EEO/CITY MARKET"/>
    <x v="0"/>
    <d v="2022-06-02T00:00:00"/>
    <d v="2022-06-02T00:00:00"/>
    <s v="OTHER"/>
    <s v="DOMESTIC EMERGENCY"/>
    <s v="1 OTHER"/>
    <n v="1"/>
    <m/>
  </r>
  <r>
    <x v="83"/>
    <d v="2022-08-17T00:00:00"/>
    <x v="9"/>
    <s v="DE LEON ANALITA B."/>
    <s v="PICNIC GROVE"/>
    <x v="0"/>
    <d v="2022-06-19T00:00:00"/>
    <d v="2022-06-20T00:00:00"/>
    <s v="SL"/>
    <m/>
    <s v="1 SL"/>
    <n v="1"/>
    <m/>
  </r>
  <r>
    <x v="84"/>
    <d v="2022-08-17T00:00:00"/>
    <x v="23"/>
    <s v="CUENO FLOR M."/>
    <s v="PICNIC GROVE"/>
    <x v="0"/>
    <m/>
    <m/>
    <s v="OTHER"/>
    <s v="TERMINAL LEAVE"/>
    <s v="0 OTHER"/>
    <n v="0"/>
    <m/>
  </r>
  <r>
    <x v="85"/>
    <d v="2022-08-17T00:00:00"/>
    <x v="53"/>
    <s v="ASIDO LEONILA R."/>
    <s v="PICNIC GROVE"/>
    <x v="0"/>
    <d v="2022-04-18T00:00:00"/>
    <d v="2022-04-22T00:00:00"/>
    <s v="SL"/>
    <m/>
    <s v="5 SL"/>
    <n v="5"/>
    <m/>
  </r>
  <r>
    <x v="86"/>
    <d v="2022-08-17T00:00:00"/>
    <x v="54"/>
    <s v="ASIDO LEONILA R."/>
    <s v="PICNIC GROVE"/>
    <x v="0"/>
    <d v="2022-05-18T00:00:00"/>
    <d v="2022-05-18T00:00:00"/>
    <s v="SL"/>
    <m/>
    <s v="1 SL"/>
    <n v="1"/>
    <m/>
  </r>
  <r>
    <x v="87"/>
    <d v="2022-08-17T00:00:00"/>
    <x v="38"/>
    <s v="ASIDO LEONILA R."/>
    <s v="PICNIC GROVE"/>
    <x v="0"/>
    <d v="2022-04-25T00:00:00"/>
    <d v="2022-04-29T00:00:00"/>
    <s v="SL"/>
    <m/>
    <s v="5 SL"/>
    <n v="5"/>
    <m/>
  </r>
  <r>
    <x v="88"/>
    <d v="2022-08-17T00:00:00"/>
    <x v="31"/>
    <s v="ATANGAN JUDITH A."/>
    <s v="ONT"/>
    <x v="0"/>
    <d v="2022-06-30T00:00:00"/>
    <d v="2022-06-30T00:00:00"/>
    <s v="OTHER"/>
    <s v="SEC 25 EO 292- FORCE LEAVE"/>
    <s v="1 OTHER"/>
    <n v="1"/>
    <m/>
  </r>
  <r>
    <x v="88"/>
    <d v="2022-08-17T00:00:00"/>
    <x v="31"/>
    <s v="ATANGAN JUDITH A."/>
    <s v="ONT"/>
    <x v="0"/>
    <d v="2022-07-01T00:00:00"/>
    <d v="2022-07-01T00:00:00"/>
    <s v="OTHER"/>
    <s v="SEC 25 EO 292- FORCE LEAVE"/>
    <s v="1 OTHER"/>
    <n v="1"/>
    <m/>
  </r>
  <r>
    <x v="89"/>
    <d v="2022-08-17T00:00:00"/>
    <x v="55"/>
    <s v="ATANGAN JUDITH A."/>
    <s v="ONT"/>
    <x v="0"/>
    <d v="2022-05-18T00:00:00"/>
    <d v="2022-05-20T00:00:00"/>
    <s v="OTHER"/>
    <s v="SEC 25 EO 292- FORCE LEAVE"/>
    <s v="3 OTHER"/>
    <n v="3"/>
    <m/>
  </r>
  <r>
    <x v="90"/>
    <d v="2022-08-17T00:00:00"/>
    <x v="1"/>
    <s v="ANGCAYA JENNY ROSE S."/>
    <s v="CTO-LICENSE"/>
    <x v="0"/>
    <d v="2022-06-17T00:00:00"/>
    <d v="2022-06-17T00:00:00"/>
    <s v="VL"/>
    <m/>
    <s v="1 VL"/>
    <n v="1"/>
    <m/>
  </r>
  <r>
    <x v="91"/>
    <d v="2022-08-17T00:00:00"/>
    <x v="16"/>
    <s v="ANGCAYA JENNY ROSE S."/>
    <s v="CTO-LICENSE"/>
    <x v="0"/>
    <d v="2022-06-06T00:00:00"/>
    <d v="2022-06-06T00:00:00"/>
    <s v="VL"/>
    <m/>
    <s v="1 VL"/>
    <n v="1"/>
    <m/>
  </r>
  <r>
    <x v="92"/>
    <d v="2022-08-17T00:00:00"/>
    <x v="22"/>
    <s v="DIGNO DANILO  "/>
    <s v="CENRO"/>
    <x v="0"/>
    <d v="2022-07-07T00:00:00"/>
    <d v="2022-07-08T00:00:00"/>
    <s v="OTHER"/>
    <s v="SEC 21 EO 292- SPECIAL PRIVILEGE"/>
    <s v="2 OTHER"/>
    <n v="2"/>
    <m/>
  </r>
  <r>
    <x v="93"/>
    <d v="2022-08-17T00:00:00"/>
    <x v="56"/>
    <s v="MULINGTAPANG GUILLERMA O."/>
    <s v="GSO"/>
    <x v="0"/>
    <d v="2022-06-28T00:00:00"/>
    <d v="2022-06-28T00:00:00"/>
    <s v="SL"/>
    <m/>
    <s v="1 SL"/>
    <n v="1"/>
    <m/>
  </r>
  <r>
    <x v="94"/>
    <d v="2022-08-17T00:00:00"/>
    <x v="1"/>
    <s v="OBINA APOLINARIO B."/>
    <s v="CENRO"/>
    <x v="0"/>
    <d v="2022-06-20T00:00:00"/>
    <d v="2022-06-24T00:00:00"/>
    <s v="SL"/>
    <m/>
    <s v="5 SL"/>
    <n v="5"/>
    <m/>
  </r>
  <r>
    <x v="94"/>
    <d v="2022-08-17T00:00:00"/>
    <x v="1"/>
    <s v="OBINA APOLINARIO B."/>
    <s v="CENRO"/>
    <x v="0"/>
    <d v="2022-06-27T00:00:00"/>
    <d v="2022-06-30T00:00:00"/>
    <s v="SL"/>
    <m/>
    <s v="4 SL"/>
    <n v="4"/>
    <m/>
  </r>
  <r>
    <x v="94"/>
    <d v="2022-08-17T00:00:00"/>
    <x v="1"/>
    <s v="OBINA APOLINARIO B."/>
    <s v="CENRO"/>
    <x v="0"/>
    <d v="2022-07-01T00:00:00"/>
    <d v="2022-07-07T00:00:00"/>
    <s v="SL"/>
    <m/>
    <s v="5 SL"/>
    <n v="5"/>
    <m/>
  </r>
  <r>
    <x v="95"/>
    <d v="2022-08-17T00:00:00"/>
    <x v="1"/>
    <s v="OBINA APOLINARIO B."/>
    <s v="CENRO"/>
    <x v="0"/>
    <d v="2022-06-11T00:00:00"/>
    <d v="2022-06-11T00:00:00"/>
    <s v="SL"/>
    <m/>
    <s v="0 SL"/>
    <n v="0"/>
    <m/>
  </r>
  <r>
    <x v="95"/>
    <d v="2022-08-17T00:00:00"/>
    <x v="1"/>
    <s v="OBINA APOLINARIO B."/>
    <s v="CENRO"/>
    <x v="0"/>
    <d v="2022-06-13T00:00:00"/>
    <d v="2022-06-18T00:00:00"/>
    <m/>
    <m/>
    <s v="5 "/>
    <n v="5"/>
    <m/>
  </r>
  <r>
    <x v="96"/>
    <d v="2022-08-17T00:00:00"/>
    <x v="45"/>
    <s v="FLORES RICHARD  "/>
    <s v="CENRO"/>
    <x v="0"/>
    <d v="2022-07-08T00:00:00"/>
    <d v="2022-07-09T00:00:00"/>
    <s v="SL"/>
    <m/>
    <s v="1 SL"/>
    <n v="1"/>
    <m/>
  </r>
  <r>
    <x v="97"/>
    <d v="2022-08-17T00:00:00"/>
    <x v="45"/>
    <s v="ALBARRACIN ROLAND  "/>
    <s v="CENRO"/>
    <x v="0"/>
    <d v="2022-07-18T00:00:00"/>
    <d v="2022-07-23T00:00:00"/>
    <s v="SL"/>
    <m/>
    <s v="5 SL"/>
    <n v="5"/>
    <m/>
  </r>
  <r>
    <x v="97"/>
    <d v="2022-08-17T00:00:00"/>
    <x v="45"/>
    <s v="ALBARRACIN ROLAND  "/>
    <s v="CENRO"/>
    <x v="0"/>
    <d v="2022-07-25T00:00:00"/>
    <d v="2022-07-30T00:00:00"/>
    <s v="SL"/>
    <m/>
    <s v="5 SL"/>
    <n v="5"/>
    <m/>
  </r>
  <r>
    <x v="97"/>
    <d v="2022-08-17T00:00:00"/>
    <x v="45"/>
    <s v="ALBARRACIN ROLAND  "/>
    <s v="CENRO"/>
    <x v="0"/>
    <d v="2022-08-01T00:00:00"/>
    <d v="2022-08-02T00:00:00"/>
    <m/>
    <m/>
    <s v="2 "/>
    <n v="2"/>
    <m/>
  </r>
  <r>
    <x v="98"/>
    <d v="2022-08-17T00:00:00"/>
    <x v="25"/>
    <s v="AMBION MARIETA B."/>
    <s v="CENRO"/>
    <x v="0"/>
    <d v="2022-06-06T00:00:00"/>
    <d v="2022-06-06T00:00:00"/>
    <s v="SL"/>
    <m/>
    <s v="1 SL"/>
    <n v="1"/>
    <m/>
  </r>
  <r>
    <x v="99"/>
    <d v="2022-08-17T00:00:00"/>
    <x v="8"/>
    <s v="OBINA JAIME  "/>
    <s v="CENRO"/>
    <x v="0"/>
    <d v="2022-07-13T00:00:00"/>
    <d v="2022-07-14T00:00:00"/>
    <s v="SL"/>
    <m/>
    <s v="2 SL"/>
    <n v="2"/>
    <m/>
  </r>
  <r>
    <x v="99"/>
    <d v="2022-08-17T00:00:00"/>
    <x v="8"/>
    <s v="OBINA JAIME  "/>
    <s v="CENRO"/>
    <x v="0"/>
    <d v="2022-07-16T00:00:00"/>
    <d v="2022-07-21T00:00:00"/>
    <s v="SL"/>
    <m/>
    <s v="4 SL"/>
    <n v="4"/>
    <m/>
  </r>
  <r>
    <x v="99"/>
    <d v="2022-08-17T00:00:00"/>
    <x v="8"/>
    <s v="OBINA JAIME  "/>
    <s v="CENRO"/>
    <x v="0"/>
    <d v="2022-07-23T00:00:00"/>
    <d v="2022-07-24T00:00:00"/>
    <s v="SL"/>
    <m/>
    <s v="0 SL"/>
    <n v="0"/>
    <m/>
  </r>
  <r>
    <x v="100"/>
    <d v="2022-08-17T00:00:00"/>
    <x v="19"/>
    <s v="RODRIGUEZ ARNEL  "/>
    <s v="CENRO"/>
    <x v="0"/>
    <d v="2022-07-14T00:00:00"/>
    <d v="2022-07-15T00:00:00"/>
    <s v="SL"/>
    <m/>
    <s v="2 SL"/>
    <n v="2"/>
    <m/>
  </r>
  <r>
    <x v="101"/>
    <d v="2022-08-17T00:00:00"/>
    <x v="45"/>
    <s v="RODRIGUEZ MANNY  "/>
    <s v="CENRO"/>
    <x v="0"/>
    <d v="2022-07-07T00:00:00"/>
    <d v="2022-07-09T00:00:00"/>
    <s v="SL"/>
    <m/>
    <s v="2 SL"/>
    <n v="2"/>
    <m/>
  </r>
  <r>
    <x v="102"/>
    <d v="2022-08-17T00:00:00"/>
    <x v="1"/>
    <s v="RODRIGUEZ JERALD  "/>
    <s v="CENRO"/>
    <x v="0"/>
    <d v="2022-06-28T00:00:00"/>
    <d v="2022-06-30T00:00:00"/>
    <s v="SL"/>
    <m/>
    <s v="3 SL"/>
    <n v="3"/>
    <m/>
  </r>
  <r>
    <x v="103"/>
    <d v="2022-08-17T00:00:00"/>
    <x v="57"/>
    <s v="RODRIGUEZ RAYMUNDO  "/>
    <s v="CENRO"/>
    <x v="0"/>
    <d v="2022-06-22T00:00:00"/>
    <d v="2022-06-22T00:00:00"/>
    <s v="OTHER"/>
    <s v="SEC 21 EO 292- SPECIAL PRIVILEGE"/>
    <s v="1 OTHER"/>
    <n v="1"/>
    <m/>
  </r>
  <r>
    <x v="104"/>
    <d v="2022-08-17T00:00:00"/>
    <x v="58"/>
    <s v="OTACAN JAY  "/>
    <s v="CENRO"/>
    <x v="0"/>
    <d v="2022-05-31T00:00:00"/>
    <d v="2022-06-05T00:00:00"/>
    <s v="SL"/>
    <m/>
    <s v="4 SL"/>
    <n v="4"/>
    <m/>
  </r>
  <r>
    <x v="104"/>
    <d v="2022-08-17T00:00:00"/>
    <x v="58"/>
    <s v="OTACAN JAY  "/>
    <s v="CENRO"/>
    <x v="0"/>
    <d v="2022-06-07T00:00:00"/>
    <d v="2022-06-12T00:00:00"/>
    <s v="SL"/>
    <m/>
    <s v="4 SL"/>
    <n v="4"/>
    <m/>
  </r>
  <r>
    <x v="104"/>
    <d v="2022-08-17T00:00:00"/>
    <x v="58"/>
    <s v="OTACAN JAY  "/>
    <s v="CENRO"/>
    <x v="0"/>
    <d v="2022-06-14T00:00:00"/>
    <d v="2022-06-14T00:00:00"/>
    <s v="SL"/>
    <m/>
    <s v="1 SL"/>
    <n v="1"/>
    <m/>
  </r>
  <r>
    <x v="105"/>
    <d v="2022-08-31T00:00:00"/>
    <x v="16"/>
    <s v="PUNZALAN LUCIANA A."/>
    <s v="TCNHS"/>
    <x v="0"/>
    <d v="2022-06-07T00:00:00"/>
    <d v="2022-06-09T00:00:00"/>
    <s v="SL"/>
    <m/>
    <s v="3 SL"/>
    <n v="3"/>
    <m/>
  </r>
  <r>
    <x v="106"/>
    <d v="2022-08-31T00:00:00"/>
    <x v="59"/>
    <s v="PUNZALAN LUCIANA A."/>
    <s v="TCNHS"/>
    <x v="0"/>
    <d v="2022-05-23T00:00:00"/>
    <d v="2022-05-27T00:00:00"/>
    <s v="VL"/>
    <m/>
    <s v="5 VL"/>
    <n v="5"/>
    <m/>
  </r>
  <r>
    <x v="107"/>
    <d v="2022-08-31T00:00:00"/>
    <x v="60"/>
    <s v="PALOMA ERICKA SHAYNE E."/>
    <s v="TICC"/>
    <x v="0"/>
    <d v="2022-05-20T00:00:00"/>
    <d v="2022-05-20T00:00:00"/>
    <s v="WITHOUTPAY"/>
    <s v="WITHOUTPAY"/>
    <s v="1 WITHOUTPAY"/>
    <n v="1"/>
    <m/>
  </r>
  <r>
    <x v="108"/>
    <d v="2022-08-31T00:00:00"/>
    <x v="5"/>
    <s v="PUNZALAN LUCIANA A."/>
    <s v="TCNHS"/>
    <x v="0"/>
    <d v="2022-06-14T00:00:00"/>
    <d v="2022-06-15T00:00:00"/>
    <s v="SL"/>
    <m/>
    <s v="2 SL"/>
    <n v="2"/>
    <m/>
  </r>
  <r>
    <x v="109"/>
    <d v="2022-08-31T00:00:00"/>
    <x v="61"/>
    <s v="PUNZALAN LUCIANA A."/>
    <s v="TCNHS"/>
    <x v="0"/>
    <d v="2022-06-10T00:00:00"/>
    <d v="2022-06-10T00:00:00"/>
    <s v="SL"/>
    <m/>
    <s v="1 SL"/>
    <n v="1"/>
    <m/>
  </r>
  <r>
    <x v="109"/>
    <d v="2022-08-31T00:00:00"/>
    <x v="61"/>
    <s v="PUNZALAN LUCIANA A."/>
    <s v="TCNHS"/>
    <x v="0"/>
    <d v="2022-06-13T00:00:00"/>
    <d v="2022-06-13T00:00:00"/>
    <s v="SL"/>
    <m/>
    <s v="1 SL"/>
    <n v="1"/>
    <m/>
  </r>
  <r>
    <x v="110"/>
    <d v="2022-08-31T00:00:00"/>
    <x v="62"/>
    <s v="DIMAPILIS ELIZABETH A."/>
    <s v="CSWDO"/>
    <x v="1"/>
    <d v="2022-08-26T00:00:00"/>
    <d v="2022-08-26T00:00:00"/>
    <s v="SL"/>
    <m/>
    <s v="1 SL"/>
    <n v="1"/>
    <m/>
  </r>
  <r>
    <x v="111"/>
    <d v="2022-08-31T00:00:00"/>
    <x v="63"/>
    <s v="OPO CONEY V."/>
    <s v="HOUSING"/>
    <x v="0"/>
    <d v="2022-06-14T00:00:00"/>
    <d v="2022-06-14T00:00:00"/>
    <s v="SL"/>
    <m/>
    <s v="1 SL"/>
    <n v="1"/>
    <m/>
  </r>
  <r>
    <x v="112"/>
    <d v="2022-08-31T00:00:00"/>
    <x v="30"/>
    <s v="OCAMPO NOVELYN U."/>
    <s v="CSWDO"/>
    <x v="0"/>
    <d v="2022-07-12T00:00:00"/>
    <d v="2022-07-12T00:00:00"/>
    <s v="SL"/>
    <m/>
    <s v="1 SL"/>
    <n v="1"/>
    <m/>
  </r>
  <r>
    <x v="113"/>
    <d v="2022-08-31T00:00:00"/>
    <x v="9"/>
    <s v="OCAMPO NOVELYN U."/>
    <s v="CSWDO"/>
    <x v="0"/>
    <d v="2022-06-20T00:00:00"/>
    <d v="2022-06-20T00:00:00"/>
    <s v="SL"/>
    <m/>
    <s v="1 SL"/>
    <n v="1"/>
    <m/>
  </r>
  <r>
    <x v="114"/>
    <d v="2022-08-31T00:00:00"/>
    <x v="61"/>
    <s v="NIBAY ELEONOR E."/>
    <s v="CHO"/>
    <x v="0"/>
    <d v="2022-06-17T00:00:00"/>
    <d v="2022-06-17T00:00:00"/>
    <s v="OTHER"/>
    <s v="BIRTHDAY LEAVE"/>
    <s v="1 OTHER"/>
    <n v="1"/>
    <m/>
  </r>
  <r>
    <x v="115"/>
    <d v="2022-08-31T00:00:00"/>
    <x v="31"/>
    <s v="NIBAY ELEONOR E."/>
    <s v="CHO"/>
    <x v="0"/>
    <d v="2022-06-20T00:00:00"/>
    <d v="2022-06-24T00:00:00"/>
    <s v="VL"/>
    <m/>
    <s v="5 VL"/>
    <n v="5"/>
    <m/>
  </r>
  <r>
    <x v="116"/>
    <d v="2022-08-31T00:00:00"/>
    <x v="13"/>
    <s v="NACARIO GLENN B."/>
    <s v="TCNHS"/>
    <x v="0"/>
    <d v="2022-05-24T00:00:00"/>
    <d v="2022-05-24T00:00:00"/>
    <s v="SL"/>
    <m/>
    <s v="1 SL"/>
    <n v="1"/>
    <m/>
  </r>
  <r>
    <x v="117"/>
    <d v="2022-08-31T00:00:00"/>
    <x v="12"/>
    <s v="NAVARRO RITA A."/>
    <s v="DA"/>
    <x v="1"/>
    <d v="2022-05-13T00:00:00"/>
    <d v="2022-05-13T00:00:00"/>
    <s v="OTHER"/>
    <s v="SEC 21 EO 292- SPECIAL PRIVILEGE"/>
    <s v="1 OTHER"/>
    <n v="1"/>
    <m/>
  </r>
  <r>
    <x v="118"/>
    <d v="2022-08-31T00:00:00"/>
    <x v="43"/>
    <s v="MENDOZA MARICEL C."/>
    <s v="ONT"/>
    <x v="0"/>
    <d v="2022-05-19T00:00:00"/>
    <d v="2022-05-20T00:00:00"/>
    <s v="SL"/>
    <m/>
    <s v="2 SL"/>
    <n v="2"/>
    <m/>
  </r>
  <r>
    <x v="118"/>
    <d v="2022-08-31T00:00:00"/>
    <x v="43"/>
    <s v="MENDOZA MARICEL C."/>
    <s v="ONT"/>
    <x v="0"/>
    <d v="2022-05-23T00:00:00"/>
    <d v="2022-05-27T00:00:00"/>
    <s v="SL"/>
    <m/>
    <s v="5 SL"/>
    <n v="5"/>
    <m/>
  </r>
  <r>
    <x v="118"/>
    <d v="2022-08-31T00:00:00"/>
    <x v="43"/>
    <s v="MENDOZA MARICEL C."/>
    <s v="ONT"/>
    <x v="0"/>
    <d v="2022-05-30T00:00:00"/>
    <d v="2022-05-31T00:00:00"/>
    <s v="SL"/>
    <m/>
    <s v="2 SL"/>
    <n v="2"/>
    <m/>
  </r>
  <r>
    <x v="119"/>
    <d v="2022-08-31T00:00:00"/>
    <x v="4"/>
    <s v="ZAFRA REYNANTE B."/>
    <s v="TICC"/>
    <x v="0"/>
    <d v="2022-07-11T00:00:00"/>
    <d v="2022-07-12T00:00:00"/>
    <s v="VL"/>
    <m/>
    <s v="2 VL"/>
    <n v="2"/>
    <m/>
  </r>
  <r>
    <x v="120"/>
    <d v="2022-08-31T00:00:00"/>
    <x v="4"/>
    <s v="ZAFRA REYNANTE B."/>
    <s v="TICC"/>
    <x v="0"/>
    <d v="2022-07-01T00:00:00"/>
    <d v="2022-07-01T00:00:00"/>
    <s v="SL"/>
    <m/>
    <s v="1 SL"/>
    <n v="1"/>
    <m/>
  </r>
  <r>
    <x v="121"/>
    <d v="2022-08-31T00:00:00"/>
    <x v="56"/>
    <s v="MELADO LEONILA JR P."/>
    <s v="TICC"/>
    <x v="2"/>
    <d v="2022-06-27T00:00:00"/>
    <d v="2022-06-28T00:00:00"/>
    <s v="SL"/>
    <m/>
    <s v="2 SL"/>
    <n v="2"/>
    <m/>
  </r>
  <r>
    <x v="122"/>
    <d v="2022-08-31T00:00:00"/>
    <x v="64"/>
    <s v="CESICAR JOCHELLE JOAN S."/>
    <s v="TICC/TCCH"/>
    <x v="0"/>
    <d v="2022-06-29T00:00:00"/>
    <d v="2022-06-29T00:00:00"/>
    <s v="SL"/>
    <m/>
    <s v="1 SL"/>
    <n v="1"/>
    <m/>
  </r>
  <r>
    <x v="123"/>
    <d v="2022-08-31T00:00:00"/>
    <x v="4"/>
    <s v="MANLANGIT LEONILA R."/>
    <s v="TICC"/>
    <x v="0"/>
    <d v="2022-06-28T00:00:00"/>
    <d v="2022-06-29T00:00:00"/>
    <s v="SL"/>
    <m/>
    <s v="2 SL"/>
    <n v="2"/>
    <m/>
  </r>
  <r>
    <x v="124"/>
    <d v="2022-08-31T00:00:00"/>
    <x v="56"/>
    <s v="PANGANIBAN CAROLINA L."/>
    <s v="TICC"/>
    <x v="0"/>
    <d v="2022-06-27T00:00:00"/>
    <d v="2022-06-28T00:00:00"/>
    <s v="SL"/>
    <m/>
    <s v="2 SL"/>
    <n v="2"/>
    <m/>
  </r>
  <r>
    <x v="125"/>
    <d v="2022-08-31T00:00:00"/>
    <x v="32"/>
    <s v="ALERIA JEFFREY B."/>
    <s v="TICC"/>
    <x v="2"/>
    <d v="2022-06-27T00:00:00"/>
    <d v="2022-06-27T00:00:00"/>
    <s v="SL"/>
    <m/>
    <s v="1 SL"/>
    <n v="1"/>
    <m/>
  </r>
  <r>
    <x v="126"/>
    <d v="2022-08-31T00:00:00"/>
    <x v="65"/>
    <s v="NUÑEZ RUBEN JR J."/>
    <s v="TICC"/>
    <x v="2"/>
    <d v="2022-06-27T00:00:00"/>
    <d v="2022-06-27T00:00:00"/>
    <s v="SL"/>
    <m/>
    <s v="1 SL"/>
    <n v="1"/>
    <m/>
  </r>
  <r>
    <x v="127"/>
    <d v="2022-08-31T00:00:00"/>
    <x v="32"/>
    <s v="BAYOT ELAINE B."/>
    <s v="ONT"/>
    <x v="1"/>
    <d v="2022-07-21T00:00:00"/>
    <d v="2022-07-21T00:00:00"/>
    <s v="SL"/>
    <m/>
    <s v="1 SL"/>
    <n v="1"/>
    <m/>
  </r>
  <r>
    <x v="128"/>
    <d v="2022-08-31T00:00:00"/>
    <x v="10"/>
    <s v="SIM JO RITZELLE C."/>
    <s v="CHO"/>
    <x v="0"/>
    <d v="2022-07-19T00:00:00"/>
    <d v="2022-07-20T00:00:00"/>
    <s v="SL"/>
    <m/>
    <s v="2 SL"/>
    <n v="2"/>
    <m/>
  </r>
  <r>
    <x v="129"/>
    <d v="2022-09-02T00:00:00"/>
    <x v="66"/>
    <s v="ANGCAYA JENNY ROSE S."/>
    <s v="CTO-LICENSE"/>
    <x v="0"/>
    <d v="2022-07-08T00:00:00"/>
    <d v="2022-07-08T00:00:00"/>
    <s v="OTHER"/>
    <s v="SEC 21 EO 292- SPECIAL PRIVILEGE"/>
    <s v="1 OTHER"/>
    <n v="1"/>
    <m/>
  </r>
  <r>
    <x v="130"/>
    <d v="2022-09-02T00:00:00"/>
    <x v="67"/>
    <s v="AMBION HERSHEY D."/>
    <s v="CHO"/>
    <x v="0"/>
    <d v="2022-07-15T00:00:00"/>
    <d v="2022-07-15T00:00:00"/>
    <s v="VL"/>
    <m/>
    <s v="1 VL"/>
    <n v="1"/>
    <m/>
  </r>
  <r>
    <x v="131"/>
    <d v="2022-09-02T00:00:00"/>
    <x v="68"/>
    <s v="VERGARA ESTELITA A."/>
    <s v="ONT"/>
    <x v="0"/>
    <d v="2022-05-02T00:00:00"/>
    <d v="2022-05-12T00:00:00"/>
    <s v="VL"/>
    <m/>
    <s v="9 VL"/>
    <n v="9"/>
    <m/>
  </r>
  <r>
    <x v="132"/>
    <d v="2022-09-02T00:00:00"/>
    <x v="7"/>
    <s v="VARGAS ARNOLD A."/>
    <s v="ONT"/>
    <x v="0"/>
    <d v="2022-05-31T00:00:00"/>
    <d v="2022-05-31T00:00:00"/>
    <s v="SL"/>
    <m/>
    <s v="1 SL"/>
    <n v="1"/>
    <m/>
  </r>
  <r>
    <x v="133"/>
    <d v="2022-09-02T00:00:00"/>
    <x v="69"/>
    <s v="VARGAS ARNOLD A."/>
    <s v="ONT"/>
    <x v="0"/>
    <d v="2022-05-27T00:00:00"/>
    <d v="2022-05-28T00:00:00"/>
    <s v="SL"/>
    <m/>
    <s v="1 SL"/>
    <n v="1"/>
    <m/>
  </r>
  <r>
    <x v="134"/>
    <d v="2022-09-02T00:00:00"/>
    <x v="34"/>
    <s v="VARGAS MELINDA M."/>
    <s v="CSWDO"/>
    <x v="0"/>
    <d v="2022-07-20T00:00:00"/>
    <d v="2022-07-20T00:00:00"/>
    <s v="SL"/>
    <m/>
    <s v="1 SL"/>
    <n v="1"/>
    <m/>
  </r>
  <r>
    <x v="135"/>
    <d v="2022-09-02T00:00:00"/>
    <x v="9"/>
    <s v="VARGAS MELINDA M."/>
    <s v="CSWDO"/>
    <x v="0"/>
    <d v="2022-06-30T00:00:00"/>
    <d v="2022-06-30T00:00:00"/>
    <s v="OTHER"/>
    <s v="SEC 21 EO 292- SPECIAL PRIVILEGE"/>
    <s v="1 OTHER"/>
    <n v="1"/>
    <m/>
  </r>
  <r>
    <x v="136"/>
    <d v="2022-09-02T00:00:00"/>
    <x v="14"/>
    <s v="VARGAS ARNOLD A."/>
    <s v="ONT"/>
    <x v="0"/>
    <d v="2022-07-09T00:00:00"/>
    <d v="2022-07-09T00:00:00"/>
    <s v="SL"/>
    <m/>
    <s v="0 SL"/>
    <n v="0"/>
    <m/>
  </r>
  <r>
    <x v="136"/>
    <d v="2022-09-02T00:00:00"/>
    <x v="14"/>
    <s v="VARGAS ARNOLD A."/>
    <s v="ONT"/>
    <x v="0"/>
    <d v="2022-07-16T00:00:00"/>
    <d v="2022-07-16T00:00:00"/>
    <s v="SL"/>
    <m/>
    <s v="0 SL"/>
    <n v="0"/>
    <m/>
  </r>
  <r>
    <x v="136"/>
    <d v="2022-09-02T00:00:00"/>
    <x v="14"/>
    <s v="VARGAS ARNOLD A."/>
    <s v="ONT"/>
    <x v="0"/>
    <d v="2022-07-23T00:00:00"/>
    <d v="2022-07-23T00:00:00"/>
    <s v="SL"/>
    <m/>
    <s v="0 SL"/>
    <n v="0"/>
    <m/>
  </r>
  <r>
    <x v="137"/>
    <d v="2022-09-02T00:00:00"/>
    <x v="13"/>
    <s v="VARGAS ARNOLD A."/>
    <s v="ONT"/>
    <x v="0"/>
    <d v="2022-05-16T00:00:00"/>
    <d v="2022-05-16T00:00:00"/>
    <s v="SL"/>
    <m/>
    <s v="1 SL"/>
    <n v="1"/>
    <m/>
  </r>
  <r>
    <x v="137"/>
    <d v="2022-09-02T00:00:00"/>
    <x v="13"/>
    <s v="VARGAS ARNOLD A."/>
    <s v="ONT"/>
    <x v="0"/>
    <d v="2022-05-21T00:00:00"/>
    <d v="2022-05-21T00:00:00"/>
    <s v="SL"/>
    <m/>
    <s v="0 SL"/>
    <n v="0"/>
    <m/>
  </r>
  <r>
    <x v="138"/>
    <d v="2022-09-02T00:00:00"/>
    <x v="70"/>
    <s v="TORRES MOISES Q."/>
    <s v="MAHOGANY MARKET"/>
    <x v="0"/>
    <d v="2022-06-22T00:00:00"/>
    <d v="2022-06-23T00:00:00"/>
    <s v="SL"/>
    <m/>
    <s v="2 SL"/>
    <n v="2"/>
    <m/>
  </r>
  <r>
    <x v="139"/>
    <d v="2022-09-02T00:00:00"/>
    <x v="32"/>
    <s v="ROLLE CARIZA P."/>
    <s v="CHO"/>
    <x v="0"/>
    <d v="2022-07-05T00:00:00"/>
    <d v="2022-07-05T00:00:00"/>
    <s v="VL"/>
    <m/>
    <s v="1 VL"/>
    <n v="1"/>
    <m/>
  </r>
  <r>
    <x v="140"/>
    <d v="2022-09-02T00:00:00"/>
    <x v="60"/>
    <s v="PAZ JOSUE O."/>
    <s v="CENRO"/>
    <x v="0"/>
    <d v="2022-05-16T00:00:00"/>
    <d v="2022-05-17T00:00:00"/>
    <s v="SL"/>
    <m/>
    <s v="2 SL"/>
    <n v="2"/>
    <m/>
  </r>
  <r>
    <x v="141"/>
    <d v="2022-09-02T00:00:00"/>
    <x v="19"/>
    <s v="PATERNO MARIA LOURDERS P."/>
    <s v="CCT"/>
    <x v="0"/>
    <d v="2022-07-24T00:00:00"/>
    <d v="2022-07-25T00:00:00"/>
    <s v="VL"/>
    <m/>
    <s v="1 VL"/>
    <n v="1"/>
    <m/>
  </r>
  <r>
    <x v="142"/>
    <d v="2022-09-02T00:00:00"/>
    <x v="30"/>
    <s v="PATERNO MARIA LOURDERS P."/>
    <s v="CCT"/>
    <x v="0"/>
    <d v="2022-07-12T00:00:00"/>
    <d v="2022-07-12T00:00:00"/>
    <s v="SL"/>
    <m/>
    <s v="1 SL"/>
    <n v="1"/>
    <m/>
  </r>
  <r>
    <x v="143"/>
    <d v="2022-09-02T00:00:00"/>
    <x v="71"/>
    <s v="PUNZALAN LUCIANA A."/>
    <s v="TCNHS"/>
    <x v="0"/>
    <d v="2022-06-27T00:00:00"/>
    <d v="2022-06-29T00:00:00"/>
    <s v="VL"/>
    <m/>
    <s v="3 VL"/>
    <n v="3"/>
    <m/>
  </r>
  <r>
    <x v="144"/>
    <d v="2022-09-02T00:00:00"/>
    <x v="67"/>
    <s v="PUNZALAN LUCIANA A."/>
    <s v="TCNHS"/>
    <x v="0"/>
    <d v="2022-06-20T00:00:00"/>
    <d v="2022-06-20T00:00:00"/>
    <s v="SL"/>
    <m/>
    <s v="1 SL"/>
    <n v="1"/>
    <m/>
  </r>
  <r>
    <x v="145"/>
    <d v="2022-09-02T00:00:00"/>
    <x v="71"/>
    <s v="PEPA ARIEL N."/>
    <s v="CHO"/>
    <x v="0"/>
    <d v="2022-07-11T00:00:00"/>
    <d v="2022-07-15T00:00:00"/>
    <s v="VL"/>
    <m/>
    <s v="5 VL"/>
    <n v="5"/>
    <m/>
  </r>
  <r>
    <x v="146"/>
    <d v="2022-09-02T00:00:00"/>
    <x v="67"/>
    <s v="PARAISO MARIA LORENA D."/>
    <s v="EEO/CITY MARKET"/>
    <x v="0"/>
    <d v="2022-07-04T00:00:00"/>
    <d v="2022-07-05T00:00:00"/>
    <s v="SL"/>
    <m/>
    <s v="2 SL"/>
    <n v="2"/>
    <m/>
  </r>
  <r>
    <x v="147"/>
    <d v="2022-09-02T00:00:00"/>
    <x v="71"/>
    <s v="NACARIO GLENN B."/>
    <s v="TCNHS"/>
    <x v="0"/>
    <d v="2022-07-04T00:00:00"/>
    <d v="2022-07-04T00:00:00"/>
    <s v="SL"/>
    <m/>
    <s v="1 SL"/>
    <n v="1"/>
    <m/>
  </r>
  <r>
    <x v="148"/>
    <d v="2022-09-02T00:00:00"/>
    <x v="45"/>
    <s v="BRON FLORENCIO L."/>
    <s v="EEO/CITY MARKET"/>
    <x v="0"/>
    <d v="2022-07-09T00:00:00"/>
    <d v="2022-07-10T00:00:00"/>
    <s v="SL"/>
    <m/>
    <s v="0 SL"/>
    <n v="0"/>
    <m/>
  </r>
  <r>
    <x v="149"/>
    <d v="2022-09-02T00:00:00"/>
    <x v="72"/>
    <s v="PEPA ARIEL N."/>
    <s v="CHO"/>
    <x v="0"/>
    <d v="2022-05-04T00:00:00"/>
    <d v="2022-05-04T00:00:00"/>
    <s v="SL"/>
    <m/>
    <s v="1 SL"/>
    <n v="1"/>
    <m/>
  </r>
  <r>
    <x v="150"/>
    <d v="2022-09-02T00:00:00"/>
    <x v="31"/>
    <s v="PATERNO MARIA LOURDERS P."/>
    <s v="CCT"/>
    <x v="0"/>
    <d v="2022-06-10T00:00:00"/>
    <d v="2022-06-10T00:00:00"/>
    <s v="SL"/>
    <m/>
    <s v="1 SL"/>
    <n v="1"/>
    <m/>
  </r>
  <r>
    <x v="151"/>
    <d v="2022-09-02T00:00:00"/>
    <x v="4"/>
    <s v="MARASIGAN BIENVENIDO E."/>
    <s v="GSO"/>
    <x v="0"/>
    <d v="2022-06-06T00:00:00"/>
    <d v="2022-07-01T00:00:00"/>
    <s v="SL"/>
    <m/>
    <s v="20 SL"/>
    <n v="20"/>
    <m/>
  </r>
  <r>
    <x v="152"/>
    <d v="2022-09-02T00:00:00"/>
    <x v="14"/>
    <s v="MAULLON JAENA F."/>
    <s v="SP"/>
    <x v="0"/>
    <d v="2022-07-11T00:00:00"/>
    <d v="2022-07-15T00:00:00"/>
    <s v="SL"/>
    <m/>
    <s v="5 SL"/>
    <n v="5"/>
    <m/>
  </r>
  <r>
    <x v="152"/>
    <d v="2022-09-02T00:00:00"/>
    <x v="14"/>
    <s v="MAULLON JAENA F."/>
    <s v="SP"/>
    <x v="0"/>
    <d v="2022-07-18T00:00:00"/>
    <d v="2022-07-22T00:00:00"/>
    <s v="SL"/>
    <m/>
    <s v="5 SL"/>
    <n v="5"/>
    <m/>
  </r>
  <r>
    <x v="153"/>
    <d v="2022-09-02T00:00:00"/>
    <x v="3"/>
    <s v="DE SAGUN NANCY D."/>
    <s v="SP"/>
    <x v="0"/>
    <d v="2022-07-13T00:00:00"/>
    <d v="2022-07-13T00:00:00"/>
    <s v="SL"/>
    <m/>
    <s v="1 SL"/>
    <n v="1"/>
    <m/>
  </r>
  <r>
    <x v="154"/>
    <d v="2022-09-02T00:00:00"/>
    <x v="14"/>
    <s v="SARDIÑOLA REBECCA C."/>
    <s v="SP"/>
    <x v="0"/>
    <d v="2022-07-18T00:00:00"/>
    <d v="2022-07-21T00:00:00"/>
    <s v="SL"/>
    <m/>
    <s v="4 SL"/>
    <n v="4"/>
    <m/>
  </r>
  <r>
    <x v="155"/>
    <d v="2022-09-02T00:00:00"/>
    <x v="58"/>
    <s v="TIMPLE ALLAN R."/>
    <s v="TCIS"/>
    <x v="0"/>
    <d v="2022-06-13T00:00:00"/>
    <d v="2022-06-14T00:00:00"/>
    <s v="SL"/>
    <m/>
    <s v="2 SL"/>
    <n v="2"/>
    <m/>
  </r>
  <r>
    <x v="156"/>
    <d v="2022-09-02T00:00:00"/>
    <x v="27"/>
    <s v="TIMPLE ALLAN R."/>
    <s v="TCIS"/>
    <x v="0"/>
    <d v="2022-04-18T00:00:00"/>
    <d v="2022-04-22T00:00:00"/>
    <s v="SL"/>
    <m/>
    <s v="5 SL"/>
    <n v="5"/>
    <m/>
  </r>
  <r>
    <x v="157"/>
    <d v="2022-09-02T00:00:00"/>
    <x v="67"/>
    <s v="TINAZA JHOANNA MARIE D."/>
    <s v="ONT"/>
    <x v="0"/>
    <d v="2022-07-20T00:00:00"/>
    <d v="2022-07-21T00:00:00"/>
    <s v="OTHER"/>
    <s v="SEC 25 EO 292- FORCE LEAVE"/>
    <s v="2 OTHER"/>
    <n v="2"/>
    <m/>
  </r>
  <r>
    <x v="158"/>
    <d v="2022-09-02T00:00:00"/>
    <x v="12"/>
    <s v="TINAZA JHOANNA MARIE D."/>
    <s v="ONT"/>
    <x v="0"/>
    <d v="2022-06-25T00:00:00"/>
    <d v="2022-06-25T00:00:00"/>
    <s v="OTHER"/>
    <s v="SEC 21 EO 292- SPECIAL PRIVILEGE"/>
    <s v="0 OTHER"/>
    <n v="0"/>
    <m/>
  </r>
  <r>
    <x v="159"/>
    <d v="2022-09-02T00:00:00"/>
    <x v="12"/>
    <s v="TINAZA JHOANNA MARIE D."/>
    <s v="ONT"/>
    <x v="0"/>
    <d v="2022-06-01T00:00:00"/>
    <d v="2022-06-03T00:00:00"/>
    <s v="OTHER"/>
    <s v="SEC 25 EO 292- FORCE LEAVE"/>
    <s v="3 OTHER"/>
    <n v="3"/>
    <m/>
  </r>
  <r>
    <x v="160"/>
    <d v="2022-09-02T00:00:00"/>
    <x v="27"/>
    <s v="ROLLE MICHELLYN G."/>
    <s v="ONT"/>
    <x v="0"/>
    <d v="2022-05-12T00:00:00"/>
    <d v="2022-05-13T00:00:00"/>
    <s v="OTHER"/>
    <s v="SEC 25 EO 292- FORCE LEAVE"/>
    <s v="2 OTHER"/>
    <n v="2"/>
    <m/>
  </r>
  <r>
    <x v="160"/>
    <d v="2022-09-02T00:00:00"/>
    <x v="27"/>
    <s v="ROLLE MICHELLYN G."/>
    <s v="ONT"/>
    <x v="0"/>
    <d v="2022-05-16T00:00:00"/>
    <d v="2022-05-18T00:00:00"/>
    <s v="OTHER"/>
    <s v="SEC 25 EO 292- FORCE LEAVE"/>
    <s v="3 OTHER"/>
    <n v="3"/>
    <m/>
  </r>
  <r>
    <x v="161"/>
    <d v="2022-09-02T00:00:00"/>
    <x v="45"/>
    <s v="SABULAAN MARIA LEAH M."/>
    <s v="CPDO"/>
    <x v="0"/>
    <d v="2022-07-11T00:00:00"/>
    <d v="2022-07-11T00:00:00"/>
    <s v="OTHER"/>
    <s v="RA 8972 SOLO PARENT"/>
    <s v="1 OTHER"/>
    <n v="1"/>
    <m/>
  </r>
  <r>
    <x v="162"/>
    <d v="2022-09-02T00:00:00"/>
    <x v="32"/>
    <s v="SARDIÑOLA REBECCA C."/>
    <s v="SP"/>
    <x v="0"/>
    <d v="2022-06-27T00:00:00"/>
    <d v="2022-06-28T00:00:00"/>
    <s v="SL"/>
    <m/>
    <s v="2 SL"/>
    <n v="2"/>
    <m/>
  </r>
  <r>
    <x v="163"/>
    <d v="2022-09-02T00:00:00"/>
    <x v="30"/>
    <s v="SUMAGUI FELICITAS M."/>
    <s v="CSWDO"/>
    <x v="0"/>
    <d v="2022-07-13T00:00:00"/>
    <d v="2022-07-13T00:00:00"/>
    <s v="OTHER"/>
    <s v="SEC 21 EO 292- SPECIAL PRIVILEGE"/>
    <s v="1 OTHER"/>
    <n v="1"/>
    <m/>
  </r>
  <r>
    <x v="164"/>
    <d v="2022-09-02T00:00:00"/>
    <x v="8"/>
    <s v="SARDIÑOLA REBECCA C."/>
    <s v="SP"/>
    <x v="0"/>
    <d v="2022-07-21T00:00:00"/>
    <d v="2022-07-22T00:00:00"/>
    <s v="OTHER"/>
    <s v="SEC 21 EO 292- SPECIAL PRIVILEGE"/>
    <s v="2 OTHER"/>
    <n v="2"/>
    <m/>
  </r>
  <r>
    <x v="165"/>
    <d v="2022-09-02T00:00:00"/>
    <x v="16"/>
    <s v="SARDIÑOLA REBECCA C."/>
    <s v="SP"/>
    <x v="0"/>
    <d v="2022-06-02T00:00:00"/>
    <d v="2022-06-03T00:00:00"/>
    <s v="SL"/>
    <m/>
    <s v="2 SL"/>
    <n v="2"/>
    <m/>
  </r>
  <r>
    <x v="166"/>
    <d v="2022-09-02T00:00:00"/>
    <x v="3"/>
    <s v="SUMAGUI FELICITAS M."/>
    <s v="CSWDO"/>
    <x v="0"/>
    <d v="2022-07-12T00:00:00"/>
    <d v="2022-07-12T00:00:00"/>
    <s v="SL"/>
    <m/>
    <s v="1 SL"/>
    <n v="1"/>
    <m/>
  </r>
  <r>
    <x v="167"/>
    <d v="2022-09-02T00:00:00"/>
    <x v="2"/>
    <s v="RODRIGUEZ REIMART L."/>
    <s v="DA"/>
    <x v="0"/>
    <d v="2022-05-16T00:00:00"/>
    <d v="2022-05-19T00:00:00"/>
    <s v="SL"/>
    <m/>
    <s v="4 SL"/>
    <n v="4"/>
    <m/>
  </r>
  <r>
    <x v="168"/>
    <d v="2022-09-02T00:00:00"/>
    <x v="51"/>
    <s v="RODRIGUEZ NARCISCO E."/>
    <s v="EEO/CITY MARKET"/>
    <x v="0"/>
    <d v="2022-07-05T00:00:00"/>
    <d v="2022-07-07T00:00:00"/>
    <s v="SL"/>
    <m/>
    <s v="3 SL"/>
    <n v="3"/>
    <m/>
  </r>
  <r>
    <x v="169"/>
    <d v="2022-09-02T00:00:00"/>
    <x v="30"/>
    <s v="ROMILLA MARIBEL P."/>
    <s v="ACCOUNTING"/>
    <x v="0"/>
    <d v="2022-07-11T00:00:00"/>
    <d v="2022-07-11T00:00:00"/>
    <s v="SL"/>
    <m/>
    <s v="1 SL"/>
    <n v="1"/>
    <m/>
  </r>
  <r>
    <x v="170"/>
    <d v="2022-09-02T00:00:00"/>
    <x v="73"/>
    <s v="PATERNO MARIA LOURDERS P."/>
    <s v="CCT"/>
    <x v="0"/>
    <d v="2022-05-26T00:00:00"/>
    <d v="2022-05-26T00:00:00"/>
    <s v="OTHER"/>
    <s v="SEC 21 EO 292- SPECIAL PRIVILEGE"/>
    <s v="1 OTHER"/>
    <n v="1"/>
    <m/>
  </r>
  <r>
    <x v="171"/>
    <d v="2022-09-02T00:00:00"/>
    <x v="38"/>
    <s v="PATERNO MARIA LOURDERS P."/>
    <s v="CCT"/>
    <x v="0"/>
    <d v="2022-04-26T00:00:00"/>
    <d v="2022-04-28T00:00:00"/>
    <s v="SL"/>
    <m/>
    <s v="3 SL"/>
    <n v="3"/>
    <m/>
  </r>
  <r>
    <x v="172"/>
    <d v="2022-09-07T00:00:00"/>
    <x v="74"/>
    <s v="VILLARDO REY  "/>
    <s v="GSO"/>
    <x v="0"/>
    <d v="2022-04-25T00:00:00"/>
    <d v="2022-07-29T00:00:00"/>
    <s v="VL"/>
    <m/>
    <s v="70 VL"/>
    <n v="70"/>
    <m/>
  </r>
  <r>
    <x v="173"/>
    <d v="2022-09-07T00:00:00"/>
    <x v="75"/>
    <s v="JABINES MARIA SHELLY D."/>
    <s v="LIBRARY"/>
    <x v="0"/>
    <d v="2022-06-27T00:00:00"/>
    <d v="2022-06-27T00:00:00"/>
    <s v="OTHER"/>
    <s v="SEC 21 EO 292- SPECIAL PRIVILEGE"/>
    <s v="1 OTHER"/>
    <n v="1"/>
    <m/>
  </r>
  <r>
    <x v="174"/>
    <d v="2022-09-07T00:00:00"/>
    <x v="36"/>
    <s v="GALARDE DELFIN A."/>
    <s v="CHARACTER"/>
    <x v="0"/>
    <d v="2022-07-06T00:00:00"/>
    <d v="2022-07-06T00:00:00"/>
    <s v="SL"/>
    <m/>
    <s v="1 SL"/>
    <n v="1"/>
    <m/>
  </r>
  <r>
    <x v="175"/>
    <d v="2022-09-07T00:00:00"/>
    <x v="56"/>
    <s v="GALARDE DELFIN A."/>
    <s v="CHARACTER"/>
    <x v="0"/>
    <d v="2022-06-28T00:00:00"/>
    <d v="2022-06-28T00:00:00"/>
    <s v="SL"/>
    <m/>
    <s v="1 SL"/>
    <n v="1"/>
    <m/>
  </r>
  <r>
    <x v="176"/>
    <d v="2022-09-07T00:00:00"/>
    <x v="4"/>
    <s v="FELLO VIRGILIO O."/>
    <s v="PICNIC GROVE"/>
    <x v="0"/>
    <d v="2022-06-25T00:00:00"/>
    <d v="2022-06-29T00:00:00"/>
    <s v="SL"/>
    <m/>
    <s v="3 SL"/>
    <n v="3"/>
    <m/>
  </r>
  <r>
    <x v="176"/>
    <d v="2022-09-07T00:00:00"/>
    <x v="4"/>
    <s v="FELLO VIRGILIO O."/>
    <s v="PICNIC GROVE"/>
    <x v="0"/>
    <d v="2022-07-01T00:00:00"/>
    <d v="2022-07-01T00:00:00"/>
    <s v="SL"/>
    <m/>
    <s v="1 SL"/>
    <n v="1"/>
    <m/>
  </r>
  <r>
    <x v="177"/>
    <d v="2022-09-07T00:00:00"/>
    <x v="70"/>
    <s v="DOGELIO CHRISTIAN B."/>
    <s v="LEGAL"/>
    <x v="0"/>
    <d v="2022-06-30T00:00:00"/>
    <d v="2022-07-01T00:00:00"/>
    <s v="OTHER"/>
    <s v="SEC 25 EO 292- FORCE LEAVE"/>
    <s v="2 OTHER"/>
    <n v="2"/>
    <m/>
  </r>
  <r>
    <x v="178"/>
    <d v="2022-09-07T00:00:00"/>
    <x v="66"/>
    <s v="DESIPEDA MACARIA P."/>
    <s v="TICC"/>
    <x v="0"/>
    <d v="2022-07-12T00:00:00"/>
    <d v="2022-07-14T00:00:00"/>
    <s v="OTHER"/>
    <s v="SEC 25 EO 292- FORCE LEAVE"/>
    <s v="3 OTHER"/>
    <n v="3"/>
    <m/>
  </r>
  <r>
    <x v="179"/>
    <d v="2022-09-07T00:00:00"/>
    <x v="45"/>
    <s v="DE LARA GRACE L."/>
    <s v="ONT"/>
    <x v="0"/>
    <d v="2022-07-11T00:00:00"/>
    <d v="2022-07-13T00:00:00"/>
    <s v="OTHER"/>
    <s v="SEC 21 EO 292- SPECIAL PRIVILEGE"/>
    <s v="3 OTHER"/>
    <n v="3"/>
    <m/>
  </r>
  <r>
    <x v="180"/>
    <d v="2022-09-07T00:00:00"/>
    <x v="76"/>
    <s v="DEMATERA PEDRO B."/>
    <s v="CCR"/>
    <x v="0"/>
    <d v="2022-07-11T00:00:00"/>
    <d v="2022-07-15T00:00:00"/>
    <s v="VL"/>
    <m/>
    <s v="5 VL"/>
    <n v="5"/>
    <m/>
  </r>
  <r>
    <x v="181"/>
    <d v="2022-09-07T00:00:00"/>
    <x v="36"/>
    <s v="DERLA ARTHUR D."/>
    <s v="CENRO"/>
    <x v="0"/>
    <d v="2022-07-06T00:00:00"/>
    <d v="2022-07-07T00:00:00"/>
    <s v="SL"/>
    <m/>
    <s v="2 SL"/>
    <n v="2"/>
    <m/>
  </r>
  <r>
    <x v="182"/>
    <d v="2022-09-07T00:00:00"/>
    <x v="22"/>
    <s v="SUMAGUI FELICITAS M."/>
    <s v="CSWDO"/>
    <x v="0"/>
    <d v="2022-06-03T00:00:00"/>
    <d v="2022-06-03T00:00:00"/>
    <s v="SL"/>
    <m/>
    <s v="1 SL"/>
    <n v="1"/>
    <m/>
  </r>
  <r>
    <x v="183"/>
    <d v="2022-09-07T00:00:00"/>
    <x v="77"/>
    <s v="SUMAGUI LORENA P."/>
    <s v="BIR"/>
    <x v="0"/>
    <d v="2022-08-23T00:00:00"/>
    <d v="2022-08-23T00:00:00"/>
    <s v="SL"/>
    <m/>
    <s v="1 SL"/>
    <n v="1"/>
    <m/>
  </r>
  <r>
    <x v="183"/>
    <d v="2022-09-07T00:00:00"/>
    <x v="77"/>
    <s v="SUMAGUI LORENA P."/>
    <s v="BIR"/>
    <x v="0"/>
    <d v="2022-08-25T00:00:00"/>
    <d v="2022-08-25T00:00:00"/>
    <s v="SL"/>
    <m/>
    <s v="1 SL"/>
    <n v="1"/>
    <m/>
  </r>
  <r>
    <x v="184"/>
    <d v="2022-09-07T00:00:00"/>
    <x v="37"/>
    <s v="SUMAGUI LORENA P."/>
    <s v="BIR"/>
    <x v="0"/>
    <d v="2022-05-05T00:00:00"/>
    <d v="2022-05-05T00:00:00"/>
    <s v="SL"/>
    <m/>
    <s v="1 SL"/>
    <n v="1"/>
    <m/>
  </r>
  <r>
    <x v="185"/>
    <d v="2022-09-07T00:00:00"/>
    <x v="78"/>
    <s v="ENRIQUEZ ANABEL O."/>
    <s v="CHO"/>
    <x v="0"/>
    <d v="2022-07-29T00:00:00"/>
    <d v="2022-07-29T00:00:00"/>
    <s v="SL"/>
    <m/>
    <s v="1 SL"/>
    <n v="1"/>
    <m/>
  </r>
  <r>
    <x v="185"/>
    <d v="2022-09-07T00:00:00"/>
    <x v="78"/>
    <s v="ENRIQUEZ ANABEL O."/>
    <s v="CHO"/>
    <x v="0"/>
    <d v="2022-08-01T00:00:00"/>
    <d v="2022-08-01T00:00:00"/>
    <s v="SL"/>
    <m/>
    <s v="1 SL"/>
    <n v="1"/>
    <m/>
  </r>
  <r>
    <x v="186"/>
    <d v="2022-09-07T00:00:00"/>
    <x v="79"/>
    <s v="REYES NORALYN B."/>
    <s v="SP"/>
    <x v="1"/>
    <d v="2022-08-16T00:00:00"/>
    <d v="2022-08-16T00:00:00"/>
    <s v="OTHER"/>
    <s v="SEC 21 EO 292- SPECIAL PRIVILEGE"/>
    <s v="1 OTHER"/>
    <n v="1"/>
    <m/>
  </r>
  <r>
    <x v="187"/>
    <d v="2022-09-07T00:00:00"/>
    <x v="8"/>
    <s v="ESTOLE JOCELYN D."/>
    <s v="CCT"/>
    <x v="0"/>
    <d v="2022-07-12T00:00:00"/>
    <d v="2022-07-14T00:00:00"/>
    <s v="SL"/>
    <m/>
    <s v="3 SL"/>
    <n v="3"/>
    <m/>
  </r>
  <r>
    <x v="188"/>
    <d v="2022-09-07T00:00:00"/>
    <x v="80"/>
    <s v="AMBAT JAIME L."/>
    <s v="VMO/SP"/>
    <x v="0"/>
    <d v="2022-08-02T00:00:00"/>
    <d v="2022-08-02T00:00:00"/>
    <s v="SL"/>
    <m/>
    <s v="1 SL"/>
    <n v="1"/>
    <m/>
  </r>
  <r>
    <x v="189"/>
    <d v="2022-09-07T00:00:00"/>
    <x v="56"/>
    <s v="LANDICHO ROSALINA B."/>
    <s v="EEO/CITY MARKET"/>
    <x v="0"/>
    <d v="2022-06-28T00:00:00"/>
    <d v="2022-06-28T00:00:00"/>
    <s v="SL"/>
    <m/>
    <s v="1 SL"/>
    <n v="1"/>
    <m/>
  </r>
  <r>
    <x v="190"/>
    <d v="2022-09-07T00:00:00"/>
    <x v="71"/>
    <s v="LABANANCIA TEDDY BOY N."/>
    <s v="SUNGAY ELEM SCH"/>
    <x v="0"/>
    <d v="2022-07-05T00:00:00"/>
    <d v="2022-07-11T00:00:00"/>
    <s v="VL"/>
    <m/>
    <s v="5 VL"/>
    <n v="5"/>
    <m/>
  </r>
  <r>
    <x v="191"/>
    <d v="2022-09-07T00:00:00"/>
    <x v="81"/>
    <s v="SARDIÑOLA REBECCA C."/>
    <s v="SP"/>
    <x v="0"/>
    <d v="2022-08-04T00:00:00"/>
    <d v="2022-08-05T00:00:00"/>
    <s v="SL"/>
    <m/>
    <s v="2 SL"/>
    <n v="2"/>
    <m/>
  </r>
  <r>
    <x v="192"/>
    <d v="2022-09-07T00:00:00"/>
    <x v="78"/>
    <s v="SARDIÑOLA REBECCA C."/>
    <s v="SP"/>
    <x v="0"/>
    <d v="2022-08-02T00:00:00"/>
    <d v="2022-08-03T00:00:00"/>
    <s v="SL"/>
    <m/>
    <s v="2 SL"/>
    <n v="2"/>
    <m/>
  </r>
  <r>
    <x v="193"/>
    <d v="2022-09-15T00:00:00"/>
    <x v="82"/>
    <s v="ALMAREZ MELENCIO M."/>
    <s v="SP"/>
    <x v="0"/>
    <m/>
    <m/>
    <s v="OTHER"/>
    <s v="TERMINAL LEAVE"/>
    <s v="0 OTHER"/>
    <n v="0"/>
    <m/>
  </r>
  <r>
    <x v="194"/>
    <d v="2022-09-27T00:00:00"/>
    <x v="83"/>
    <s v="AYCARDO PILILLA V."/>
    <s v="COA"/>
    <x v="1"/>
    <m/>
    <m/>
    <s v="OTHER"/>
    <s v="TERMINAL LEAVE"/>
    <s v="0 OTHER"/>
    <n v="0"/>
    <m/>
  </r>
  <r>
    <x v="195"/>
    <d v="2022-10-04T00:00:00"/>
    <x v="8"/>
    <s v="DIAZ CAROLINA P."/>
    <s v="SP"/>
    <x v="0"/>
    <d v="2022-07-20T00:00:00"/>
    <d v="2022-07-22T00:00:00"/>
    <s v="VL"/>
    <m/>
    <s v="3 VL"/>
    <n v="3"/>
    <m/>
  </r>
  <r>
    <x v="196"/>
    <d v="2022-10-04T00:00:00"/>
    <x v="84"/>
    <s v="DIAZ CAROLINA P."/>
    <s v="SP"/>
    <x v="0"/>
    <d v="2022-07-25T00:00:00"/>
    <d v="2022-07-27T00:00:00"/>
    <s v="SL"/>
    <m/>
    <s v="3 SL"/>
    <n v="3"/>
    <m/>
  </r>
  <r>
    <x v="197"/>
    <d v="2022-10-04T00:00:00"/>
    <x v="85"/>
    <s v="DIAZ CAROLINA P."/>
    <s v="SP"/>
    <x v="0"/>
    <d v="2022-09-28T00:00:00"/>
    <d v="2022-09-28T00:00:00"/>
    <s v="SL"/>
    <m/>
    <s v="1 SL"/>
    <n v="1"/>
    <m/>
  </r>
  <r>
    <x v="198"/>
    <d v="2022-10-04T00:00:00"/>
    <x v="35"/>
    <s v="SARDINOLA  GINABLETH J."/>
    <s v="MO"/>
    <x v="1"/>
    <d v="2022-07-28T00:00:00"/>
    <d v="2022-07-29T00:00:00"/>
    <s v="SL"/>
    <m/>
    <s v="2 SL"/>
    <n v="2"/>
    <m/>
  </r>
  <r>
    <x v="199"/>
    <d v="2022-10-04T00:00:00"/>
    <x v="86"/>
    <s v="MARINDUQUE ROWENA G."/>
    <s v="SP"/>
    <x v="0"/>
    <d v="2022-08-17T00:00:00"/>
    <d v="2022-08-17T00:00:00"/>
    <s v="SL"/>
    <m/>
    <s v="1 SL"/>
    <n v="1"/>
    <m/>
  </r>
  <r>
    <x v="200"/>
    <d v="2022-10-04T00:00:00"/>
    <x v="86"/>
    <s v="MARINDUQUE ROWENA G."/>
    <s v="SP"/>
    <x v="0"/>
    <d v="2022-08-19T00:00:00"/>
    <d v="2022-08-19T00:00:00"/>
    <s v="SL"/>
    <m/>
    <s v="1 SL"/>
    <n v="1"/>
    <m/>
  </r>
  <r>
    <x v="201"/>
    <d v="2022-10-04T00:00:00"/>
    <x v="87"/>
    <s v="MARINDUQUE ROWENA G."/>
    <s v="SP"/>
    <x v="0"/>
    <d v="2022-09-02T00:00:00"/>
    <d v="2022-09-02T00:00:00"/>
    <s v="SL"/>
    <m/>
    <s v="1 SL"/>
    <n v="1"/>
    <m/>
  </r>
  <r>
    <x v="202"/>
    <d v="2022-10-04T00:00:00"/>
    <x v="88"/>
    <s v="MAURICIO MARIZIEL M."/>
    <s v="SP"/>
    <x v="0"/>
    <d v="2022-09-05T00:00:00"/>
    <d v="2022-09-06T00:00:00"/>
    <s v="SL"/>
    <m/>
    <s v="2 SL"/>
    <n v="2"/>
    <m/>
  </r>
  <r>
    <x v="203"/>
    <d v="2022-10-04T00:00:00"/>
    <x v="89"/>
    <s v="DESINGAŃO PURIFICACION A."/>
    <s v="SP"/>
    <x v="0"/>
    <d v="2022-08-26T00:00:00"/>
    <d v="2022-08-26T00:00:00"/>
    <s v="SL"/>
    <m/>
    <s v="1 SL"/>
    <n v="1"/>
    <m/>
  </r>
  <r>
    <x v="204"/>
    <d v="2022-10-04T00:00:00"/>
    <x v="88"/>
    <s v="ABALLA JAMAICA C."/>
    <s v="TCNHS-ISHS"/>
    <x v="0"/>
    <d v="2022-09-08T00:00:00"/>
    <d v="2022-09-09T00:00:00"/>
    <s v="WITHOUTPAY"/>
    <s v="WITHOUTPAY"/>
    <s v="2 WITHOUTPAY"/>
    <n v="2"/>
    <m/>
  </r>
  <r>
    <x v="205"/>
    <d v="2022-10-04T00:00:00"/>
    <x v="90"/>
    <s v="BUTALON DIANNE H."/>
    <s v="ONT"/>
    <x v="0"/>
    <d v="2022-07-20T00:00:00"/>
    <d v="2022-07-20T00:00:00"/>
    <s v="SL"/>
    <m/>
    <s v="1 SL"/>
    <n v="1"/>
    <m/>
  </r>
  <r>
    <x v="206"/>
    <d v="2022-10-04T00:00:00"/>
    <x v="84"/>
    <s v="ANGCAYA JENNY ROSE S."/>
    <s v="CTO-LICENSE"/>
    <x v="0"/>
    <d v="2022-07-27T00:00:00"/>
    <d v="2022-07-27T00:00:00"/>
    <s v="VL"/>
    <m/>
    <s v="1 VL"/>
    <n v="1"/>
    <m/>
  </r>
  <r>
    <x v="207"/>
    <d v="2022-10-04T00:00:00"/>
    <x v="14"/>
    <s v="AMULONG GERONIMO M."/>
    <s v="EEO/CITY MARKET"/>
    <x v="0"/>
    <d v="2022-08-01T00:00:00"/>
    <d v="2022-08-04T00:00:00"/>
    <s v="VL"/>
    <m/>
    <s v="4 VL"/>
    <n v="4"/>
    <m/>
  </r>
  <r>
    <x v="207"/>
    <d v="2022-10-04T00:00:00"/>
    <x v="91"/>
    <s v="AMULONG GERONIMO M."/>
    <s v="EEO/CITY MARKET"/>
    <x v="0"/>
    <d v="2022-08-06T00:00:00"/>
    <d v="2022-08-06T00:00:00"/>
    <s v="VL"/>
    <m/>
    <s v="0 VL"/>
    <n v="0"/>
    <m/>
  </r>
  <r>
    <x v="208"/>
    <d v="2022-10-04T00:00:00"/>
    <x v="91"/>
    <s v="COSA PAOLA GRACE P."/>
    <s v="ASSESSOR"/>
    <x v="0"/>
    <d v="2022-07-25T00:00:00"/>
    <d v="2022-07-25T00:00:00"/>
    <s v="SL"/>
    <m/>
    <s v="1 SL"/>
    <n v="1"/>
    <m/>
  </r>
  <r>
    <x v="209"/>
    <d v="2022-10-04T00:00:00"/>
    <x v="34"/>
    <s v="COSA PAOLA GRACE P."/>
    <s v="ASSESSOR"/>
    <x v="0"/>
    <d v="2022-07-20T00:00:00"/>
    <d v="2022-07-20T00:00:00"/>
    <s v="SL"/>
    <m/>
    <s v="1 SL"/>
    <n v="1"/>
    <m/>
  </r>
  <r>
    <x v="210"/>
    <d v="2022-10-04T00:00:00"/>
    <x v="32"/>
    <s v="COLETO ASHLEY M."/>
    <s v="ASSESSOR"/>
    <x v="0"/>
    <d v="2022-06-24T00:00:00"/>
    <d v="2022-06-24T00:00:00"/>
    <s v="SL"/>
    <m/>
    <s v="1 SL"/>
    <n v="1"/>
    <m/>
  </r>
  <r>
    <x v="211"/>
    <d v="2022-10-04T00:00:00"/>
    <x v="22"/>
    <s v="COLETO ASHLEY M."/>
    <s v="ASSESSOR"/>
    <x v="0"/>
    <d v="2022-05-13T00:00:00"/>
    <d v="2022-05-16T00:00:00"/>
    <s v="VL"/>
    <m/>
    <s v="2 VL"/>
    <n v="2"/>
    <m/>
  </r>
  <r>
    <x v="212"/>
    <d v="2022-10-04T00:00:00"/>
    <x v="14"/>
    <s v="COLETO ASHLEY M."/>
    <s v="ASSESSOR"/>
    <x v="0"/>
    <d v="2022-07-29T00:00:00"/>
    <d v="2022-07-29T00:00:00"/>
    <s v="OTHER"/>
    <s v="BIRTHDAY LEAVE"/>
    <s v="1 OTHER"/>
    <n v="1"/>
    <m/>
  </r>
  <r>
    <x v="213"/>
    <d v="2022-10-04T00:00:00"/>
    <x v="84"/>
    <s v="GATPANDAN MICHAEL E."/>
    <s v="GSO"/>
    <x v="0"/>
    <d v="2022-07-26T00:00:00"/>
    <d v="2022-07-27T00:00:00"/>
    <s v="SL"/>
    <m/>
    <s v="2 SL"/>
    <n v="2"/>
    <m/>
  </r>
  <r>
    <x v="214"/>
    <d v="2022-10-04T00:00:00"/>
    <x v="84"/>
    <s v="DESINGAŃO PURIFICACION A."/>
    <s v="SP"/>
    <x v="0"/>
    <d v="2022-07-27T00:00:00"/>
    <d v="2022-07-27T00:00:00"/>
    <s v="SL"/>
    <m/>
    <s v="1 SL"/>
    <n v="1"/>
    <m/>
  </r>
  <r>
    <x v="215"/>
    <d v="2022-10-04T00:00:00"/>
    <x v="92"/>
    <s v="COLETO ASHLEY M."/>
    <s v="ASSESSOR"/>
    <x v="0"/>
    <d v="2022-09-06T00:00:00"/>
    <d v="2022-09-07T00:00:00"/>
    <s v="SL"/>
    <m/>
    <s v="2 SL"/>
    <n v="2"/>
    <m/>
  </r>
  <r>
    <x v="216"/>
    <d v="2022-10-04T00:00:00"/>
    <x v="88"/>
    <s v="DIMAPILIS DENNIS C."/>
    <s v="TOPS (ADMIN CSU)"/>
    <x v="1"/>
    <d v="2022-09-05T00:00:00"/>
    <d v="2022-09-06T00:00:00"/>
    <s v="SL"/>
    <m/>
    <s v="2 SL"/>
    <n v="2"/>
    <m/>
  </r>
  <r>
    <x v="217"/>
    <d v="2022-10-04T00:00:00"/>
    <x v="64"/>
    <s v="MANALO FERNANDO G."/>
    <s v="ONT"/>
    <x v="0"/>
    <d v="2022-07-18T00:00:00"/>
    <d v="2022-07-22T00:00:00"/>
    <s v="VL"/>
    <m/>
    <s v="5 VL"/>
    <n v="5"/>
    <m/>
  </r>
  <r>
    <x v="218"/>
    <d v="2022-10-04T00:00:00"/>
    <x v="86"/>
    <s v="MAGUINAO NIÑA F."/>
    <s v="ONT"/>
    <x v="0"/>
    <d v="2022-08-23T00:00:00"/>
    <d v="2022-08-26T00:00:00"/>
    <s v="OTHER"/>
    <s v="MOURNING LEAVE"/>
    <s v="4 OTHER"/>
    <n v="4"/>
    <m/>
  </r>
  <r>
    <x v="219"/>
    <d v="2022-10-04T00:00:00"/>
    <x v="93"/>
    <s v="EMELO MARY JANE T."/>
    <s v="ONT"/>
    <x v="1"/>
    <d v="2022-08-17T00:00:00"/>
    <d v="2022-08-17T00:00:00"/>
    <s v="SL"/>
    <m/>
    <s v="1 SL"/>
    <n v="1"/>
    <m/>
  </r>
  <r>
    <x v="220"/>
    <d v="2022-10-04T00:00:00"/>
    <x v="93"/>
    <s v="HAPITA MELANIE A."/>
    <s v="ONT"/>
    <x v="0"/>
    <d v="2022-08-14T00:00:00"/>
    <d v="2022-08-15T00:00:00"/>
    <s v="SL"/>
    <m/>
    <s v="1 SL"/>
    <n v="1"/>
    <m/>
  </r>
  <r>
    <x v="220"/>
    <d v="2022-10-04T00:00:00"/>
    <x v="93"/>
    <s v="HAPITA MELANIE A."/>
    <s v="ONT"/>
    <x v="0"/>
    <d v="2022-08-18T00:00:00"/>
    <d v="2022-08-19T00:00:00"/>
    <s v="SL"/>
    <m/>
    <s v="2 SL"/>
    <n v="2"/>
    <m/>
  </r>
  <r>
    <x v="221"/>
    <d v="2022-10-10T00:00:00"/>
    <x v="90"/>
    <s v="DE CASTRO  CHRISTINE JEAN D."/>
    <s v="CSWDO"/>
    <x v="0"/>
    <d v="2022-07-26T00:00:00"/>
    <d v="2022-07-26T00:00:00"/>
    <s v="SL"/>
    <m/>
    <s v="1 SL"/>
    <n v="1"/>
    <m/>
  </r>
  <r>
    <x v="222"/>
    <d v="2022-10-10T00:00:00"/>
    <x v="91"/>
    <s v="SUMAGUI LORENA P."/>
    <s v="BIR"/>
    <x v="0"/>
    <d v="2022-07-20T00:00:00"/>
    <d v="2022-07-20T00:00:00"/>
    <s v="OTHER"/>
    <s v="SEC 21 EO 292- SPECIAL PRIVILEGE"/>
    <s v="1 OTHER"/>
    <n v="1"/>
    <m/>
  </r>
  <r>
    <x v="222"/>
    <d v="2022-10-10T00:00:00"/>
    <x v="91"/>
    <s v="SUMAGUI LORENA P."/>
    <s v="BIR"/>
    <x v="0"/>
    <d v="2022-07-28T00:00:00"/>
    <d v="2022-07-28T00:00:00"/>
    <s v="OTHER"/>
    <s v="SEC 21 EO 292- SPECIAL PRIVILEGE"/>
    <s v="1 OTHER"/>
    <n v="1"/>
    <m/>
  </r>
  <r>
    <x v="223"/>
    <d v="2022-10-10T00:00:00"/>
    <x v="14"/>
    <s v="DILIDILI AIREEN M."/>
    <s v="TICC"/>
    <x v="0"/>
    <d v="2022-08-05T00:00:00"/>
    <d v="2022-08-05T00:00:00"/>
    <s v="VL"/>
    <m/>
    <s v="1 VL"/>
    <n v="1"/>
    <m/>
  </r>
  <r>
    <x v="224"/>
    <d v="2022-10-10T00:00:00"/>
    <x v="14"/>
    <s v="VILLANUEVA MARILYN L."/>
    <s v="TICC"/>
    <x v="0"/>
    <d v="2022-07-21T00:00:00"/>
    <d v="2022-07-22T00:00:00"/>
    <s v="SL"/>
    <m/>
    <s v="2 SL"/>
    <n v="2"/>
    <m/>
  </r>
  <r>
    <x v="225"/>
    <d v="2022-10-10T00:00:00"/>
    <x v="14"/>
    <s v="RODRIGUEZ ARNEL  "/>
    <s v="CENRO"/>
    <x v="0"/>
    <d v="2022-08-01T00:00:00"/>
    <d v="2022-08-01T00:00:00"/>
    <s v="OTHER"/>
    <s v="SEC 25 EO 292- FORCE LEAVE"/>
    <s v="1 OTHER"/>
    <n v="1"/>
    <m/>
  </r>
  <r>
    <x v="226"/>
    <d v="2022-10-10T00:00:00"/>
    <x v="90"/>
    <s v="OBINA APOLINARIO B."/>
    <s v="CENRO"/>
    <x v="0"/>
    <d v="2022-07-25T00:00:00"/>
    <d v="2022-07-26T00:00:00"/>
    <s v="SL"/>
    <m/>
    <s v="2 SL"/>
    <n v="2"/>
    <m/>
  </r>
  <r>
    <x v="227"/>
    <d v="2022-10-10T00:00:00"/>
    <x v="84"/>
    <s v="FLORES RICHARD  "/>
    <s v="CENRO"/>
    <x v="0"/>
    <d v="2022-07-26T00:00:00"/>
    <d v="2022-07-27T00:00:00"/>
    <s v="VL"/>
    <m/>
    <s v="2 VL"/>
    <n v="2"/>
    <m/>
  </r>
  <r>
    <x v="228"/>
    <d v="2022-10-10T00:00:00"/>
    <x v="14"/>
    <s v="ALBARRACIN ROLAND  "/>
    <s v="CENRO"/>
    <x v="0"/>
    <d v="2022-08-01T00:00:00"/>
    <d v="2022-08-05T00:00:00"/>
    <s v="VL"/>
    <m/>
    <s v="5 VL"/>
    <n v="5"/>
    <m/>
  </r>
  <r>
    <x v="228"/>
    <d v="2022-10-10T00:00:00"/>
    <x v="14"/>
    <s v="ALBARRACIN ROLAND  "/>
    <s v="CENRO"/>
    <x v="0"/>
    <d v="2022-08-08T00:00:00"/>
    <d v="2022-08-12T00:00:00"/>
    <s v="VL"/>
    <m/>
    <s v="5 VL"/>
    <n v="5"/>
    <m/>
  </r>
  <r>
    <x v="228"/>
    <d v="2022-10-10T00:00:00"/>
    <x v="91"/>
    <s v="ALBARRACIN ROLAND  "/>
    <s v="CENRO"/>
    <x v="0"/>
    <d v="2022-08-15T00:00:00"/>
    <d v="2022-08-18T00:00:00"/>
    <s v="VL"/>
    <m/>
    <s v="4 VL"/>
    <n v="4"/>
    <m/>
  </r>
  <r>
    <x v="229"/>
    <d v="2022-10-10T00:00:00"/>
    <x v="14"/>
    <s v="LANDICHO CHARLENE R."/>
    <s v="GSO"/>
    <x v="0"/>
    <d v="2022-07-29T00:00:00"/>
    <d v="2022-07-29T00:00:00"/>
    <s v="VL"/>
    <m/>
    <s v="1 VL"/>
    <n v="1"/>
    <m/>
  </r>
  <r>
    <x v="230"/>
    <d v="2022-10-10T00:00:00"/>
    <x v="90"/>
    <s v="TINAZA JHOANNA MARIE D."/>
    <s v="ONT"/>
    <x v="0"/>
    <d v="2022-08-10T00:00:00"/>
    <d v="2022-08-10T00:00:00"/>
    <s v="OTHER"/>
    <s v="SEC 21 EO 292- SPECIAL PRIVILEGE"/>
    <s v="1 OTHER"/>
    <n v="1"/>
    <m/>
  </r>
  <r>
    <x v="231"/>
    <d v="2022-10-10T00:00:00"/>
    <x v="6"/>
    <s v="LARIOSA ALBERT R."/>
    <s v="GSO"/>
    <x v="0"/>
    <d v="2022-05-31T00:00:00"/>
    <d v="2022-06-30T00:00:00"/>
    <s v="WITHOUTPAY"/>
    <s v="WITHOUTPAY"/>
    <s v="23 WITHOUTPAY"/>
    <n v="23"/>
    <m/>
  </r>
  <r>
    <x v="232"/>
    <d v="2022-10-10T00:00:00"/>
    <x v="91"/>
    <s v="PARAISO MARIA LORENA D."/>
    <s v="EEO/CITY MARKET"/>
    <x v="0"/>
    <d v="2022-07-25T00:00:00"/>
    <d v="2022-07-25T00:00:00"/>
    <s v="SL"/>
    <m/>
    <s v="1 SL"/>
    <n v="1"/>
    <m/>
  </r>
  <r>
    <x v="233"/>
    <d v="2022-10-10T00:00:00"/>
    <x v="84"/>
    <s v="MARASIGAN BIENVENIDO E."/>
    <s v="GSO"/>
    <x v="0"/>
    <d v="2022-07-22T00:00:00"/>
    <d v="2022-07-22T00:00:00"/>
    <s v="SL"/>
    <m/>
    <s v="1 SL"/>
    <n v="1"/>
    <m/>
  </r>
  <r>
    <x v="233"/>
    <d v="2022-10-10T00:00:00"/>
    <x v="84"/>
    <s v="MARASIGAN BIENVENIDO E."/>
    <s v="GSO"/>
    <x v="0"/>
    <d v="2022-07-25T00:00:00"/>
    <d v="2022-07-27T00:00:00"/>
    <s v="SL"/>
    <m/>
    <s v="3 SL"/>
    <n v="3"/>
    <m/>
  </r>
  <r>
    <x v="234"/>
    <d v="2022-10-10T00:00:00"/>
    <x v="14"/>
    <s v="RODRIGUEZ NARCISCO E."/>
    <s v="EEO/CITY MARKET"/>
    <x v="0"/>
    <d v="2022-07-14T00:00:00"/>
    <d v="2022-07-14T00:00:00"/>
    <s v="SL"/>
    <m/>
    <s v="1 SL"/>
    <n v="1"/>
    <m/>
  </r>
  <r>
    <x v="235"/>
    <d v="2022-10-10T00:00:00"/>
    <x v="19"/>
    <s v="SABULAAN MARIA LEAH M."/>
    <s v="CPDO"/>
    <x v="0"/>
    <d v="2022-07-22T00:00:00"/>
    <d v="2022-07-22T00:00:00"/>
    <s v="VL"/>
    <m/>
    <s v="1 VL"/>
    <n v="1"/>
    <m/>
  </r>
  <r>
    <x v="235"/>
    <d v="2022-10-10T00:00:00"/>
    <x v="19"/>
    <s v="SABULAAN MARIA LEAH M."/>
    <s v="CPDO"/>
    <x v="0"/>
    <d v="2022-07-25T00:00:00"/>
    <d v="2022-07-25T00:00:00"/>
    <s v="VL"/>
    <m/>
    <s v="1 VL"/>
    <n v="1"/>
    <m/>
  </r>
  <r>
    <x v="236"/>
    <d v="2022-10-11T00:00:00"/>
    <x v="40"/>
    <s v="LORILLA LOIDA P."/>
    <s v="TCSNHS-ISHS"/>
    <x v="0"/>
    <d v="2022-04-18T00:00:00"/>
    <d v="2022-04-19T00:00:00"/>
    <s v="SL"/>
    <m/>
    <s v="2 SL"/>
    <n v="2"/>
    <m/>
  </r>
  <r>
    <x v="237"/>
    <d v="2022-10-11T00:00:00"/>
    <x v="94"/>
    <s v="DERLA ARTHUR D."/>
    <s v="CENRO"/>
    <x v="0"/>
    <d v="2022-08-01T00:00:00"/>
    <d v="2022-08-01T00:00:00"/>
    <s v="OTHER"/>
    <s v="SEC 21 EO 292- SPECIAL PRIVILEGE"/>
    <s v="1 OTHER"/>
    <n v="1"/>
    <m/>
  </r>
  <r>
    <x v="238"/>
    <d v="2022-10-11T00:00:00"/>
    <x v="48"/>
    <s v="HERNANDEZ RODERICK M."/>
    <s v="EEO/CITY MARKET"/>
    <x v="0"/>
    <d v="2022-08-04T00:00:00"/>
    <d v="2022-08-04T00:00:00"/>
    <s v="VL"/>
    <m/>
    <s v="1 VL"/>
    <n v="1"/>
    <m/>
  </r>
  <r>
    <x v="238"/>
    <d v="2022-10-11T00:00:00"/>
    <x v="48"/>
    <s v="HERNANDEZ RODERICK M."/>
    <s v="EEO/CITY MARKET"/>
    <x v="0"/>
    <d v="2022-08-10T00:00:00"/>
    <d v="2022-08-11T00:00:00"/>
    <s v="VL"/>
    <m/>
    <s v="2 VL"/>
    <n v="2"/>
    <m/>
  </r>
  <r>
    <x v="239"/>
    <d v="2022-10-11T00:00:00"/>
    <x v="48"/>
    <s v="DIMAANO LEOVIGILDA A."/>
    <s v="EEO/CITY MARKET"/>
    <x v="0"/>
    <d v="2022-08-10T00:00:00"/>
    <d v="2022-08-10T00:00:00"/>
    <s v="VL"/>
    <m/>
    <s v="1 VL"/>
    <n v="1"/>
    <m/>
  </r>
  <r>
    <x v="239"/>
    <d v="2022-10-11T00:00:00"/>
    <x v="48"/>
    <s v="DIMAANO LEOVIGILDA A."/>
    <s v="EEO/CITY MARKET"/>
    <x v="0"/>
    <d v="2022-08-18T00:00:00"/>
    <d v="2022-08-19T00:00:00"/>
    <s v="VL"/>
    <m/>
    <s v="2 VL"/>
    <n v="2"/>
    <m/>
  </r>
  <r>
    <x v="240"/>
    <d v="2022-10-11T00:00:00"/>
    <x v="29"/>
    <s v="MARASIGAN BIENVENIDO E."/>
    <s v="GSO"/>
    <x v="0"/>
    <d v="2022-07-11T00:00:00"/>
    <d v="2022-07-11T00:00:00"/>
    <s v="SL"/>
    <m/>
    <s v="1 SL"/>
    <n v="1"/>
    <m/>
  </r>
  <r>
    <x v="241"/>
    <d v="2022-10-11T00:00:00"/>
    <x v="95"/>
    <s v="MARASIGAN BIENVENIDO E."/>
    <s v="GSO"/>
    <x v="0"/>
    <d v="2022-05-10T00:00:00"/>
    <d v="2022-05-31T00:00:00"/>
    <s v="WITHOUTPAY"/>
    <s v="WITHOUTPAY"/>
    <s v="16 WITHOUTPAY"/>
    <n v="16"/>
    <m/>
  </r>
  <r>
    <x v="242"/>
    <d v="2022-10-11T00:00:00"/>
    <x v="21"/>
    <s v="MARASIGAN BIENVENIDO E."/>
    <s v="GSO"/>
    <x v="0"/>
    <d v="2022-07-14T00:00:00"/>
    <d v="2022-07-15T00:00:00"/>
    <s v="WITHOUTPAY"/>
    <s v="WITHOUTPAY"/>
    <s v="2 WITHOUTPAY"/>
    <n v="2"/>
    <m/>
  </r>
  <r>
    <x v="242"/>
    <d v="2022-10-11T00:00:00"/>
    <x v="21"/>
    <s v="MARASIGAN BIENVENIDO E."/>
    <s v="GSO"/>
    <x v="0"/>
    <d v="2022-07-18T00:00:00"/>
    <d v="2022-07-19T00:00:00"/>
    <s v="WITHOUTPAY"/>
    <s v="WITHOUTPAY "/>
    <s v="2 WITHOUTPAY"/>
    <n v="2"/>
    <m/>
  </r>
  <r>
    <x v="243"/>
    <d v="2022-10-11T00:00:00"/>
    <x v="96"/>
    <s v="ANGCAYA JENNY ROSE S."/>
    <s v="CTO-LICENSE"/>
    <x v="0"/>
    <d v="2022-08-08T00:00:00"/>
    <d v="2022-08-08T00:00:00"/>
    <s v="OTHER"/>
    <s v="SEC 21 EO 292- SPECIAL PRIVILEGE"/>
    <s v="1 OTHER"/>
    <n v="1"/>
    <m/>
  </r>
  <r>
    <x v="244"/>
    <d v="2022-10-11T00:00:00"/>
    <x v="74"/>
    <s v="MARASIGAN BIENVENIDO E."/>
    <s v="GSO"/>
    <x v="0"/>
    <d v="2022-04-26T00:00:00"/>
    <d v="2022-04-29T00:00:00"/>
    <s v="WITHOUTPAY"/>
    <s v="WITHOUTPAY"/>
    <s v="4 WITHOUTPAY"/>
    <n v="4"/>
    <m/>
  </r>
  <r>
    <x v="244"/>
    <d v="2022-10-11T00:00:00"/>
    <x v="74"/>
    <s v="MARASIGAN BIENVENIDO E."/>
    <s v="GSO"/>
    <x v="0"/>
    <d v="2022-05-02T00:00:00"/>
    <d v="2022-05-06T00:00:00"/>
    <s v="WITHOUTPAY"/>
    <s v="WITHOUTPAY"/>
    <s v="5 WITHOUTPAY"/>
    <n v="5"/>
    <m/>
  </r>
  <r>
    <x v="245"/>
    <d v="2022-10-11T00:00:00"/>
    <x v="78"/>
    <s v="TIBAYAN EUFEMIA O."/>
    <s v="CHO"/>
    <x v="0"/>
    <d v="2022-08-01T00:00:00"/>
    <d v="2022-08-03T00:00:00"/>
    <s v="SL"/>
    <m/>
    <s v="3 SL"/>
    <n v="3"/>
    <m/>
  </r>
  <r>
    <x v="245"/>
    <d v="2022-10-11T00:00:00"/>
    <x v="78"/>
    <s v="TIBAYAN EUFEMIA O."/>
    <s v="CHO"/>
    <x v="0"/>
    <d v="2022-08-05T00:00:00"/>
    <d v="2022-08-05T00:00:00"/>
    <s v="OTHER"/>
    <s v="BIRTHDAY LEAVE"/>
    <s v="1 OTHER"/>
    <n v="1"/>
    <m/>
  </r>
  <r>
    <x v="246"/>
    <d v="2022-10-11T00:00:00"/>
    <x v="80"/>
    <s v="DEL MUNDO JONASA B."/>
    <s v="CHO"/>
    <x v="0"/>
    <d v="2022-08-03T00:00:00"/>
    <d v="2022-08-03T00:00:00"/>
    <s v="SL"/>
    <m/>
    <s v="1 SL"/>
    <n v="1"/>
    <m/>
  </r>
  <r>
    <x v="247"/>
    <d v="2022-10-11T00:00:00"/>
    <x v="95"/>
    <s v="MERCARDO RENGIE M."/>
    <s v="LCR"/>
    <x v="0"/>
    <d v="2022-05-02T00:00:00"/>
    <d v="2022-05-02T00:00:00"/>
    <s v="SL"/>
    <m/>
    <s v="1 SL"/>
    <n v="1"/>
    <m/>
  </r>
  <r>
    <x v="248"/>
    <d v="2022-10-11T00:00:00"/>
    <x v="16"/>
    <s v="MERCARDO RENGIE M."/>
    <s v="LCR"/>
    <x v="0"/>
    <d v="2022-06-06T00:00:00"/>
    <d v="2022-06-06T00:00:00"/>
    <s v="SL"/>
    <m/>
    <s v="1 SL"/>
    <n v="1"/>
    <m/>
  </r>
  <r>
    <x v="249"/>
    <d v="2022-10-11T00:00:00"/>
    <x v="46"/>
    <s v="MERCADO ARLENNIE D."/>
    <s v="BPLO"/>
    <x v="0"/>
    <d v="2022-05-18T00:00:00"/>
    <d v="2022-05-18T00:00:00"/>
    <s v="SL"/>
    <m/>
    <s v="1 SL"/>
    <n v="1"/>
    <m/>
  </r>
  <r>
    <x v="250"/>
    <d v="2022-10-11T00:00:00"/>
    <x v="35"/>
    <s v="MERCADO ARLENNIE D."/>
    <s v="BPLO"/>
    <x v="0"/>
    <d v="2022-08-08T00:00:00"/>
    <d v="2022-08-08T00:00:00"/>
    <s v="OTHER"/>
    <s v="SEC 21 EO 292- SPECIAL PRIVILEGE"/>
    <s v="1 OTHER"/>
    <n v="1"/>
    <m/>
  </r>
  <r>
    <x v="251"/>
    <d v="2022-10-11T00:00:00"/>
    <x v="37"/>
    <s v="MARASIGAN CHRISTIAN M."/>
    <s v="MO"/>
    <x v="0"/>
    <d v="2022-05-16T00:00:00"/>
    <d v="2022-05-16T00:00:00"/>
    <s v="OTHER"/>
    <s v="SEC 25 EO 292- FORCE LEAVE"/>
    <s v="1 OTHER"/>
    <n v="1"/>
    <m/>
  </r>
  <r>
    <x v="252"/>
    <d v="2022-10-11T00:00:00"/>
    <x v="35"/>
    <s v="MARASIGAN CHRISTIAN M."/>
    <s v="MO"/>
    <x v="0"/>
    <d v="2022-07-28T00:00:00"/>
    <d v="2022-07-29T00:00:00"/>
    <s v="SL"/>
    <m/>
    <s v="2 SL"/>
    <n v="2"/>
    <m/>
  </r>
  <r>
    <x v="253"/>
    <d v="2022-10-11T00:00:00"/>
    <x v="97"/>
    <s v="MARASIGAN BIENVENIDO E."/>
    <s v="GSO"/>
    <x v="0"/>
    <d v="2022-09-19T00:00:00"/>
    <d v="2022-09-19T00:00:00"/>
    <s v="SL"/>
    <m/>
    <s v="1 SL"/>
    <n v="1"/>
    <m/>
  </r>
  <r>
    <x v="254"/>
    <d v="2022-10-11T00:00:00"/>
    <x v="86"/>
    <s v="MARASIGAN BIENVENIDO E."/>
    <s v="GSO"/>
    <x v="0"/>
    <d v="2022-09-12T00:00:00"/>
    <d v="2022-09-16T00:00:00"/>
    <s v="VL"/>
    <m/>
    <s v="5 VL"/>
    <n v="5"/>
    <m/>
  </r>
  <r>
    <x v="255"/>
    <d v="2022-10-11T00:00:00"/>
    <x v="98"/>
    <s v="GARCIA JOAN B."/>
    <s v="ONT"/>
    <x v="0"/>
    <d v="2022-10-26T00:00:00"/>
    <d v="2022-10-28T00:00:00"/>
    <s v="OTHER"/>
    <s v="SEC 25 EO 292- FORCE LEAVE"/>
    <s v="3 OTHER"/>
    <n v="3"/>
    <m/>
  </r>
  <r>
    <x v="256"/>
    <d v="2022-10-11T00:00:00"/>
    <x v="98"/>
    <s v="GARCIA JOAN B."/>
    <s v="ONT"/>
    <x v="0"/>
    <d v="2022-10-21T00:00:00"/>
    <d v="2022-10-21T00:00:00"/>
    <s v="OTHER"/>
    <s v="SEC 21 EO 292- SPECIAL PRIVILEGE"/>
    <s v="1 OTHER"/>
    <n v="1"/>
    <m/>
  </r>
  <r>
    <x v="257"/>
    <d v="2022-10-11T00:00:00"/>
    <x v="99"/>
    <s v="PEJI NARCISO V."/>
    <s v="TCIS"/>
    <x v="2"/>
    <d v="2022-10-13T00:00:00"/>
    <d v="2022-10-14T00:00:00"/>
    <s v="WITHOUTPAY"/>
    <s v="SL WITHOUTPAY"/>
    <s v="2 WITHOUTPAY"/>
    <n v="2"/>
    <m/>
  </r>
  <r>
    <x v="257"/>
    <d v="2022-10-11T00:00:00"/>
    <x v="99"/>
    <s v="PEJI NARCISO V."/>
    <s v="TCIS"/>
    <x v="2"/>
    <d v="2022-10-17T00:00:00"/>
    <d v="2022-10-21T00:00:00"/>
    <s v="WITHOUTPAY"/>
    <s v="SL WITHOUTPAY"/>
    <s v="5 WITHOUTPAY"/>
    <n v="5"/>
    <m/>
  </r>
  <r>
    <x v="257"/>
    <d v="2022-10-11T00:00:00"/>
    <x v="99"/>
    <s v="PEJI NARCISO V."/>
    <s v="TCIS"/>
    <x v="2"/>
    <d v="2022-10-24T00:00:00"/>
    <d v="2022-10-28T00:00:00"/>
    <s v="WITHOUTPAY"/>
    <s v="SL WITHOUTPAY"/>
    <s v="5 WITHOUTPAY"/>
    <n v="5"/>
    <m/>
  </r>
  <r>
    <x v="257"/>
    <d v="2022-10-11T00:00:00"/>
    <x v="99"/>
    <s v="PEJI NARCISO V."/>
    <s v="TCIS"/>
    <x v="2"/>
    <d v="2022-10-31T00:00:00"/>
    <d v="2022-10-31T00:00:00"/>
    <s v="WITHOUTPAY"/>
    <s v="SL WITHOUTPAY"/>
    <s v="1 WITHOUTPAY"/>
    <n v="1"/>
    <m/>
  </r>
  <r>
    <x v="258"/>
    <d v="2022-10-12T00:00:00"/>
    <x v="100"/>
    <s v="RODRIGUEZ JERALD  "/>
    <s v="CENRO"/>
    <x v="0"/>
    <d v="2022-09-21T00:00:00"/>
    <d v="2022-09-22T00:00:00"/>
    <s v="SL"/>
    <m/>
    <s v="2 SL"/>
    <n v="2"/>
    <m/>
  </r>
  <r>
    <x v="259"/>
    <d v="2022-10-12T00:00:00"/>
    <x v="101"/>
    <s v="AMBION HERSHEY D."/>
    <s v="CHO"/>
    <x v="0"/>
    <d v="2022-09-08T00:00:00"/>
    <d v="2022-09-08T00:00:00"/>
    <s v="VL"/>
    <m/>
    <s v="1 VL"/>
    <n v="1"/>
    <m/>
  </r>
  <r>
    <x v="260"/>
    <d v="2022-10-12T00:00:00"/>
    <x v="102"/>
    <s v="CONTRERAS SARAH JANE P."/>
    <s v="TCNHS-ISHS"/>
    <x v="0"/>
    <d v="2022-09-07T00:00:00"/>
    <d v="2022-09-07T00:00:00"/>
    <s v="VL"/>
    <m/>
    <s v="1 VL"/>
    <n v="1"/>
    <m/>
  </r>
  <r>
    <x v="261"/>
    <d v="2022-10-12T00:00:00"/>
    <x v="35"/>
    <s v="ESTIEBER ARISTOTLE B."/>
    <s v="CENRO"/>
    <x v="0"/>
    <d v="2022-07-28T00:00:00"/>
    <d v="2022-07-29T00:00:00"/>
    <s v="SL"/>
    <m/>
    <s v="2 SL"/>
    <n v="2"/>
    <m/>
  </r>
  <r>
    <x v="262"/>
    <d v="2022-10-12T00:00:00"/>
    <x v="79"/>
    <s v="DE CASTRO  CHRISTINE JEAN D."/>
    <s v="CSWDO"/>
    <x v="0"/>
    <d v="2022-08-10T00:00:00"/>
    <d v="2022-08-10T00:00:00"/>
    <s v="OTHER"/>
    <s v="SEC 21 EO 292- SPECIAL PRIVILEGE"/>
    <s v="1 OTHER"/>
    <n v="1"/>
    <m/>
  </r>
  <r>
    <x v="263"/>
    <d v="2022-10-12T00:00:00"/>
    <x v="79"/>
    <s v="ZAFRA REYNANTE B."/>
    <s v="TICC"/>
    <x v="0"/>
    <d v="2022-07-21T00:00:00"/>
    <d v="2022-07-22T00:00:00"/>
    <s v="SL"/>
    <m/>
    <s v="2 SL"/>
    <n v="2"/>
    <m/>
  </r>
  <r>
    <x v="263"/>
    <d v="2022-10-12T00:00:00"/>
    <x v="79"/>
    <s v="ZAFRA REYNANTE B."/>
    <s v="TICC"/>
    <x v="0"/>
    <d v="2022-07-24T00:00:00"/>
    <d v="2022-07-24T00:00:00"/>
    <s v="SL"/>
    <m/>
    <s v="0 SL"/>
    <n v="0"/>
    <m/>
  </r>
  <r>
    <x v="264"/>
    <d v="2022-10-12T00:00:00"/>
    <x v="79"/>
    <s v="VILLANUEVA RICHELLE A."/>
    <s v="TICC"/>
    <x v="0"/>
    <d v="2022-08-10T00:00:00"/>
    <d v="2022-08-10T00:00:00"/>
    <s v="OTHER"/>
    <s v="SEC 21 EO 292- SPECIAL PRIVILEGE"/>
    <s v="1 OTHER"/>
    <n v="1"/>
    <m/>
  </r>
  <r>
    <x v="265"/>
    <d v="2022-10-12T00:00:00"/>
    <x v="80"/>
    <s v="ANGCAYA IRENE V."/>
    <s v="TICC"/>
    <x v="0"/>
    <d v="2022-07-29T00:00:00"/>
    <d v="2022-07-29T00:00:00"/>
    <s v="OTHER"/>
    <s v="SEC 21 EO 292- SPECIAL PRIVILEGE"/>
    <s v="1 OTHER"/>
    <n v="1"/>
    <m/>
  </r>
  <r>
    <x v="266"/>
    <d v="2022-10-12T00:00:00"/>
    <x v="80"/>
    <s v="ANGCAYA IRENE V."/>
    <s v="TICC"/>
    <x v="0"/>
    <d v="2022-08-01T00:00:00"/>
    <d v="2022-08-01T00:00:00"/>
    <s v="SL"/>
    <m/>
    <s v="1 SL"/>
    <n v="1"/>
    <m/>
  </r>
  <r>
    <x v="267"/>
    <d v="2022-10-12T00:00:00"/>
    <x v="35"/>
    <s v="PANGANIBAN CAROLINA L."/>
    <s v="TICC"/>
    <x v="0"/>
    <d v="2022-07-31T00:00:00"/>
    <d v="2022-07-31T00:00:00"/>
    <s v="SL"/>
    <m/>
    <s v="0 SL"/>
    <n v="0"/>
    <m/>
  </r>
  <r>
    <x v="268"/>
    <d v="2022-10-12T00:00:00"/>
    <x v="35"/>
    <s v="PUNZALAN LUCIANA A."/>
    <s v="TCNHS"/>
    <x v="0"/>
    <d v="2022-07-25T00:00:00"/>
    <d v="2022-07-27T00:00:00"/>
    <s v="SL"/>
    <m/>
    <s v="3 SL"/>
    <n v="3"/>
    <m/>
  </r>
  <r>
    <x v="269"/>
    <d v="2022-10-12T00:00:00"/>
    <x v="90"/>
    <s v="LORILLA LOIDA P."/>
    <s v="TCSNHS-ISHS"/>
    <x v="0"/>
    <d v="2022-07-25T00:00:00"/>
    <d v="2022-07-27T00:00:00"/>
    <s v="OTHER"/>
    <s v="BIRTHDAY LEAVE"/>
    <s v="3 OTHER"/>
    <n v="3"/>
    <m/>
  </r>
  <r>
    <x v="270"/>
    <d v="2022-10-12T00:00:00"/>
    <x v="35"/>
    <s v="DISEPEDA MACARIA P."/>
    <s v="TICC"/>
    <x v="0"/>
    <d v="2022-07-28T00:00:00"/>
    <d v="2022-07-28T00:00:00"/>
    <s v="SL"/>
    <m/>
    <s v="1 SL"/>
    <n v="1"/>
    <m/>
  </r>
  <r>
    <x v="270"/>
    <d v="2022-10-12T00:00:00"/>
    <x v="35"/>
    <s v="DISEPEDA MACARIA P."/>
    <s v="TICC"/>
    <x v="0"/>
    <d v="2022-07-30T00:00:00"/>
    <d v="2022-07-30T00:00:00"/>
    <s v="SL"/>
    <m/>
    <s v="0 SL"/>
    <n v="0"/>
    <m/>
  </r>
  <r>
    <x v="271"/>
    <d v="2022-10-12T00:00:00"/>
    <x v="35"/>
    <s v="MERJILLA JEANETTE B."/>
    <s v="TICC"/>
    <x v="0"/>
    <d v="2022-07-27T00:00:00"/>
    <d v="2022-07-27T00:00:00"/>
    <s v="SL"/>
    <m/>
    <s v="1 SL"/>
    <n v="1"/>
    <m/>
  </r>
  <r>
    <x v="272"/>
    <d v="2022-10-12T00:00:00"/>
    <x v="35"/>
    <s v="GUTIERREZ RENCELLE LALAINE A."/>
    <s v="MO"/>
    <x v="0"/>
    <d v="2022-07-28T00:00:00"/>
    <d v="2022-07-29T00:00:00"/>
    <s v="SL"/>
    <m/>
    <s v="2 SL"/>
    <n v="2"/>
    <m/>
  </r>
  <r>
    <x v="273"/>
    <d v="2022-10-12T00:00:00"/>
    <x v="35"/>
    <s v="PEJI REGINE B."/>
    <s v="MO"/>
    <x v="0"/>
    <d v="2022-07-25T00:00:00"/>
    <d v="2022-07-25T00:00:00"/>
    <s v="VL"/>
    <m/>
    <s v="1 VL"/>
    <n v="1"/>
    <m/>
  </r>
  <r>
    <x v="274"/>
    <d v="2022-10-12T00:00:00"/>
    <x v="35"/>
    <s v="PEJI REGINE B."/>
    <s v="MO"/>
    <x v="0"/>
    <d v="2022-07-28T00:00:00"/>
    <d v="2022-07-29T00:00:00"/>
    <s v="SL"/>
    <m/>
    <s v="2 SL"/>
    <n v="2"/>
    <m/>
  </r>
  <r>
    <x v="275"/>
    <d v="2022-10-12T00:00:00"/>
    <x v="48"/>
    <s v="PAGLINAWAN JESSIE M."/>
    <s v="CENRO"/>
    <x v="0"/>
    <d v="2022-07-28T00:00:00"/>
    <d v="2022-07-28T00:00:00"/>
    <s v="SL"/>
    <m/>
    <s v="1 SL"/>
    <n v="1"/>
    <m/>
  </r>
  <r>
    <x v="276"/>
    <d v="2022-10-12T00:00:00"/>
    <x v="20"/>
    <s v="COSA PAOLA GRACE P."/>
    <s v="ASSESSOR"/>
    <x v="0"/>
    <d v="2022-08-05T00:00:00"/>
    <d v="2022-08-05T00:00:00"/>
    <s v="VL"/>
    <m/>
    <s v="1 VL"/>
    <n v="1"/>
    <m/>
  </r>
  <r>
    <x v="277"/>
    <d v="2022-10-12T00:00:00"/>
    <x v="84"/>
    <s v="DILIDILI AIREEN M."/>
    <s v="TICC"/>
    <x v="0"/>
    <d v="2022-07-27T00:00:00"/>
    <d v="2022-07-27T00:00:00"/>
    <s v="SL"/>
    <m/>
    <s v="1 SL"/>
    <n v="1"/>
    <m/>
  </r>
  <r>
    <x v="278"/>
    <d v="2022-10-12T00:00:00"/>
    <x v="80"/>
    <s v="GATPANDAN MICHAEL E."/>
    <s v="GSO"/>
    <x v="0"/>
    <d v="2022-08-02T00:00:00"/>
    <d v="2022-08-02T00:00:00"/>
    <s v="SL"/>
    <m/>
    <s v="1 SL"/>
    <n v="1"/>
    <m/>
  </r>
  <r>
    <x v="279"/>
    <d v="2022-10-12T00:00:00"/>
    <x v="2"/>
    <s v="NATANAUAN MARY JANE G."/>
    <s v="PICNIC GROVE"/>
    <x v="0"/>
    <d v="2022-05-21T00:00:00"/>
    <d v="2022-05-23T00:00:00"/>
    <s v="SL"/>
    <m/>
    <s v="1 SL"/>
    <n v="1"/>
    <m/>
  </r>
  <r>
    <x v="280"/>
    <d v="2022-10-12T00:00:00"/>
    <x v="35"/>
    <s v="GUEVARRA ROLANDO  "/>
    <s v="CENRO"/>
    <x v="0"/>
    <d v="2022-08-08T00:00:00"/>
    <d v="2022-08-10T00:00:00"/>
    <s v="OTHER"/>
    <s v="SEC 25 EO 292- FORCE LEAVE"/>
    <s v="3 OTHER"/>
    <n v="3"/>
    <m/>
  </r>
  <r>
    <x v="281"/>
    <d v="2022-10-12T00:00:00"/>
    <x v="35"/>
    <s v="GONZALES CHRISTI NERISSE E."/>
    <s v="CEO"/>
    <x v="0"/>
    <d v="2022-07-29T00:00:00"/>
    <d v="2022-07-29T00:00:00"/>
    <s v="SL"/>
    <m/>
    <s v="1 SL"/>
    <n v="1"/>
    <m/>
  </r>
  <r>
    <x v="282"/>
    <d v="2022-10-12T00:00:00"/>
    <x v="79"/>
    <s v="GONZALES MARY JANE D."/>
    <s v="CSWDO"/>
    <x v="0"/>
    <d v="2022-07-29T00:00:00"/>
    <d v="2022-07-29T00:00:00"/>
    <s v="SL"/>
    <m/>
    <s v="1 SL"/>
    <n v="1"/>
    <m/>
  </r>
  <r>
    <x v="282"/>
    <d v="2022-10-12T00:00:00"/>
    <x v="79"/>
    <s v="GONZALES MARY JANE D."/>
    <s v="CSWDO"/>
    <x v="0"/>
    <d v="2022-08-01T00:00:00"/>
    <d v="2022-08-03T00:00:00"/>
    <s v="SL"/>
    <m/>
    <s v="3 SL"/>
    <n v="3"/>
    <m/>
  </r>
  <r>
    <x v="283"/>
    <d v="2022-10-12T00:00:00"/>
    <x v="103"/>
    <s v="GONZALES MARY JANE D."/>
    <s v="CSWDO"/>
    <x v="0"/>
    <d v="2022-08-12T00:00:00"/>
    <d v="2022-08-12T00:00:00"/>
    <s v="SL"/>
    <m/>
    <s v="1 SL"/>
    <n v="1"/>
    <m/>
  </r>
  <r>
    <x v="283"/>
    <d v="2022-10-12T00:00:00"/>
    <x v="103"/>
    <s v="GONZALES MARY JANE D."/>
    <s v="CSWDO"/>
    <x v="0"/>
    <d v="2022-08-15T00:00:00"/>
    <d v="2022-08-16T00:00:00"/>
    <s v="SL"/>
    <m/>
    <s v="2 SL"/>
    <n v="2"/>
    <m/>
  </r>
  <r>
    <x v="284"/>
    <d v="2022-10-12T00:00:00"/>
    <x v="14"/>
    <s v="HERNANDEZ RODERICK M."/>
    <s v="EEO/CITY MARKET"/>
    <x v="0"/>
    <d v="2022-07-14T00:00:00"/>
    <d v="2022-07-14T00:00:00"/>
    <s v="SL"/>
    <m/>
    <s v="1 SL"/>
    <n v="1"/>
    <m/>
  </r>
  <r>
    <x v="284"/>
    <d v="2022-10-12T00:00:00"/>
    <x v="14"/>
    <s v="HERNANDEZ RODERICK M."/>
    <s v="EEO/CITY MARKET"/>
    <x v="0"/>
    <d v="2022-07-16T00:00:00"/>
    <d v="2022-07-16T00:00:00"/>
    <s v="SL"/>
    <m/>
    <s v="0 SL"/>
    <n v="0"/>
    <m/>
  </r>
  <r>
    <x v="284"/>
    <d v="2022-10-12T00:00:00"/>
    <x v="14"/>
    <s v="HERNANDEZ RODERICK M."/>
    <s v="EEO/CITY MARKET"/>
    <x v="0"/>
    <d v="2022-07-18T00:00:00"/>
    <d v="2022-07-21T00:00:00"/>
    <s v="SL"/>
    <m/>
    <s v="4 SL"/>
    <n v="4"/>
    <m/>
  </r>
  <r>
    <x v="284"/>
    <d v="2022-10-12T00:00:00"/>
    <x v="14"/>
    <s v="HERNANDEZ RODERICK M."/>
    <s v="EEO/CITY MARKET"/>
    <x v="0"/>
    <d v="2022-07-27T00:00:00"/>
    <d v="2022-07-28T00:00:00"/>
    <s v="SL"/>
    <m/>
    <s v="2 SL"/>
    <n v="2"/>
    <m/>
  </r>
  <r>
    <x v="285"/>
    <d v="2022-10-12T00:00:00"/>
    <x v="3"/>
    <s v="LORILLA LOIDA P."/>
    <s v="TCSNHS-ISHS"/>
    <x v="0"/>
    <d v="2022-07-11T00:00:00"/>
    <d v="2022-07-13T00:00:00"/>
    <s v="SL"/>
    <m/>
    <s v="3 SL"/>
    <n v="3"/>
    <m/>
  </r>
  <r>
    <x v="286"/>
    <d v="2022-10-12T00:00:00"/>
    <x v="36"/>
    <s v="LANDICHO ROSALINA B."/>
    <s v="EEO/CITY MARKET"/>
    <x v="0"/>
    <d v="2022-07-04T00:00:00"/>
    <d v="2022-07-06T00:00:00"/>
    <s v="SL"/>
    <m/>
    <s v="3 SL"/>
    <n v="3"/>
    <m/>
  </r>
  <r>
    <x v="287"/>
    <d v="2022-10-12T00:00:00"/>
    <x v="23"/>
    <s v="LUNA LALAINE D."/>
    <s v="TCIS"/>
    <x v="2"/>
    <d v="2022-05-30T00:00:00"/>
    <d v="2022-05-30T00:00:00"/>
    <s v="SL"/>
    <m/>
    <s v="1 SL"/>
    <n v="1"/>
    <m/>
  </r>
  <r>
    <x v="288"/>
    <d v="2022-10-12T00:00:00"/>
    <x v="13"/>
    <s v="LANDICHO CHARLENE R."/>
    <s v="GSO"/>
    <x v="0"/>
    <d v="2022-05-24T00:00:00"/>
    <d v="2022-05-24T00:00:00"/>
    <s v="OTHER"/>
    <s v="DOMESTIC EMERGENCY"/>
    <s v="1 OTHER"/>
    <n v="1"/>
    <m/>
  </r>
  <r>
    <x v="289"/>
    <d v="2022-10-12T00:00:00"/>
    <x v="48"/>
    <s v="OCAMPO NOVELYN U."/>
    <s v="CSWDO"/>
    <x v="0"/>
    <d v="2022-08-01T00:00:00"/>
    <d v="2022-08-01T00:00:00"/>
    <s v="SL"/>
    <m/>
    <s v="1 SL"/>
    <n v="1"/>
    <m/>
  </r>
  <r>
    <x v="290"/>
    <d v="2022-10-12T00:00:00"/>
    <x v="95"/>
    <s v="VILLANUEVA DAVE RONILLO V."/>
    <s v="CEO"/>
    <x v="0"/>
    <d v="2022-05-04T00:00:00"/>
    <d v="2022-05-06T00:00:00"/>
    <s v="Paternity"/>
    <m/>
    <s v="3 Paternity"/>
    <n v="3"/>
    <m/>
  </r>
  <r>
    <x v="290"/>
    <d v="2022-10-12T00:00:00"/>
    <x v="95"/>
    <s v="VILLANUEVA DAVE RONILLO V."/>
    <s v="CEO"/>
    <x v="0"/>
    <d v="2022-05-10T00:00:00"/>
    <d v="2022-05-13T00:00:00"/>
    <s v="Paternity"/>
    <m/>
    <s v="4 Paternity"/>
    <n v="4"/>
    <m/>
  </r>
  <r>
    <x v="291"/>
    <d v="2022-10-12T00:00:00"/>
    <x v="7"/>
    <s v="VILLANUEVA DAVE RONILLO V."/>
    <s v="CEO"/>
    <x v="0"/>
    <d v="2022-06-09T00:00:00"/>
    <d v="2022-06-09T00:00:00"/>
    <s v="OTHER"/>
    <s v="SEC 21 EO 292- SPECIAL PRIVILEGE"/>
    <s v="1 OTHER"/>
    <n v="1"/>
    <m/>
  </r>
  <r>
    <x v="292"/>
    <d v="2022-10-12T00:00:00"/>
    <x v="104"/>
    <s v="GONZALES MARIO O."/>
    <s v="GSO"/>
    <x v="0"/>
    <d v="2022-10-06T00:00:00"/>
    <d v="2022-10-07T00:00:00"/>
    <s v="SL"/>
    <m/>
    <s v="2 SL"/>
    <n v="2"/>
    <m/>
  </r>
  <r>
    <x v="293"/>
    <d v="2022-10-12T00:00:00"/>
    <x v="99"/>
    <s v="MARASIGAN BIENVENIDO E."/>
    <s v="GSO"/>
    <x v="0"/>
    <d v="2022-10-04T00:00:00"/>
    <d v="2022-10-07T00:00:00"/>
    <s v="SL"/>
    <m/>
    <s v="4 SL"/>
    <n v="4"/>
    <m/>
  </r>
  <r>
    <x v="294"/>
    <d v="2022-10-12T00:00:00"/>
    <x v="105"/>
    <s v="ABELA IMELDA C."/>
    <s v="ACCOUNTING"/>
    <x v="0"/>
    <d v="2022-09-07T00:00:00"/>
    <d v="2022-09-07T00:00:00"/>
    <s v="SL"/>
    <m/>
    <s v="1 SL"/>
    <n v="1"/>
    <m/>
  </r>
  <r>
    <x v="295"/>
    <d v="2022-10-12T00:00:00"/>
    <x v="106"/>
    <s v="VILLANUEVA ISMAEL D."/>
    <s v="CHO"/>
    <x v="0"/>
    <d v="2022-08-11T00:00:00"/>
    <d v="2022-08-11T00:00:00"/>
    <s v="SL"/>
    <m/>
    <s v="1 SL"/>
    <n v="1"/>
    <m/>
  </r>
  <r>
    <x v="296"/>
    <d v="2022-10-12T00:00:00"/>
    <x v="81"/>
    <s v="DERLA APOLONIO JR D."/>
    <s v="CENRO"/>
    <x v="0"/>
    <d v="2022-08-09T00:00:00"/>
    <d v="2022-08-09T00:00:00"/>
    <s v="SL"/>
    <m/>
    <s v="1 SL"/>
    <n v="1"/>
    <m/>
  </r>
  <r>
    <x v="297"/>
    <d v="2022-10-12T00:00:00"/>
    <x v="81"/>
    <s v="COSME CORAZON O."/>
    <s v="TCIS"/>
    <x v="0"/>
    <d v="2022-08-15T00:00:00"/>
    <d v="2022-08-15T00:00:00"/>
    <s v="VL"/>
    <m/>
    <s v="1 VL"/>
    <n v="1"/>
    <m/>
  </r>
  <r>
    <x v="298"/>
    <d v="2022-10-12T00:00:00"/>
    <x v="79"/>
    <s v="SUMAGUI FELICITAS M."/>
    <s v="CSWDO"/>
    <x v="0"/>
    <d v="2022-08-09T00:00:00"/>
    <d v="2022-08-09T00:00:00"/>
    <s v="OTHER"/>
    <s v="SEC 21 EO 292- SPECIAL PRIVILEGE"/>
    <s v="1 OTHER"/>
    <n v="1"/>
    <m/>
  </r>
  <r>
    <x v="299"/>
    <d v="2022-10-12T00:00:00"/>
    <x v="15"/>
    <s v="PEJI REGINE B."/>
    <s v="MO"/>
    <x v="0"/>
    <d v="2022-06-08T00:00:00"/>
    <d v="2022-06-08T00:00:00"/>
    <s v="OTHER"/>
    <s v="SEC 21 EO 292- SPECIAL PRIVILEGE"/>
    <s v="1 OTHER"/>
    <n v="1"/>
    <m/>
  </r>
  <r>
    <x v="300"/>
    <d v="2022-10-12T00:00:00"/>
    <x v="107"/>
    <s v="OPO CONEY V."/>
    <s v="HOUSING"/>
    <x v="0"/>
    <d v="2022-09-13T00:00:00"/>
    <d v="2022-09-15T00:00:00"/>
    <s v="SL"/>
    <m/>
    <s v="3 SL"/>
    <n v="3"/>
    <m/>
  </r>
  <r>
    <x v="301"/>
    <d v="2022-10-12T00:00:00"/>
    <x v="108"/>
    <s v="DE GUIA MARIVIC B."/>
    <s v="TICC"/>
    <x v="2"/>
    <d v="2022-09-01T00:00:00"/>
    <d v="2022-09-01T00:00:00"/>
    <s v="WITHOUTPAY"/>
    <s v="WITHOUTPAY"/>
    <s v="1 WITHOUTPAY"/>
    <n v="1"/>
    <m/>
  </r>
  <r>
    <x v="302"/>
    <d v="2022-10-12T00:00:00"/>
    <x v="108"/>
    <s v="MELADO LEONILA JR P."/>
    <s v="TICC"/>
    <x v="2"/>
    <d v="2022-09-05T00:00:00"/>
    <d v="2022-09-05T00:00:00"/>
    <s v="WITHOUTPAY"/>
    <s v="SL WITHOUTPAY"/>
    <s v="1 WITHOUTPAY"/>
    <n v="1"/>
    <m/>
  </r>
  <r>
    <x v="303"/>
    <d v="2022-10-12T00:00:00"/>
    <x v="108"/>
    <s v="NUÑEZ RUBEN JR J."/>
    <s v="TICC"/>
    <x v="2"/>
    <d v="2022-09-05T00:00:00"/>
    <d v="2022-09-05T00:00:00"/>
    <s v="WITHOUTPAY"/>
    <s v="SL WITHOUTPAY"/>
    <s v="1 WITHOUTPAY"/>
    <n v="1"/>
    <m/>
  </r>
  <r>
    <x v="304"/>
    <d v="2022-10-12T00:00:00"/>
    <x v="86"/>
    <s v="PUNZALAN LUCIANA A."/>
    <s v="TCNHS"/>
    <x v="0"/>
    <d v="2022-08-11T00:00:00"/>
    <d v="2022-08-12T00:00:00"/>
    <s v="SL"/>
    <m/>
    <s v="2 SL"/>
    <n v="2"/>
    <m/>
  </r>
  <r>
    <x v="305"/>
    <d v="2022-10-12T00:00:00"/>
    <x v="102"/>
    <s v="PUNZALAN LUCIANA A."/>
    <s v="TCNHS"/>
    <x v="0"/>
    <d v="2022-09-21T00:00:00"/>
    <d v="2022-09-22T00:00:00"/>
    <s v="SL"/>
    <m/>
    <s v="2 SL"/>
    <n v="2"/>
    <m/>
  </r>
  <r>
    <x v="306"/>
    <d v="2022-10-12T00:00:00"/>
    <x v="86"/>
    <s v="PUNZALAN LUCIANA A."/>
    <s v="TCNHS"/>
    <x v="0"/>
    <d v="2022-08-09T00:00:00"/>
    <d v="2022-08-10T00:00:00"/>
    <s v="SL"/>
    <m/>
    <s v="2 SL"/>
    <n v="2"/>
    <m/>
  </r>
  <r>
    <x v="307"/>
    <d v="2022-10-12T00:00:00"/>
    <x v="102"/>
    <s v="NACARIO GLENN B."/>
    <s v="TCNHS"/>
    <x v="0"/>
    <d v="2022-09-21T00:00:00"/>
    <d v="2022-09-22T00:00:00"/>
    <s v="SL"/>
    <m/>
    <s v="2 SL"/>
    <n v="2"/>
    <m/>
  </r>
  <r>
    <x v="308"/>
    <d v="2022-10-12T00:00:00"/>
    <x v="109"/>
    <s v="CAGUITLA ELSA A."/>
    <s v="PICNIC GROVE"/>
    <x v="0"/>
    <d v="2022-09-05T00:00:00"/>
    <d v="2022-09-09T00:00:00"/>
    <s v="SL"/>
    <m/>
    <s v="5 SL"/>
    <n v="5"/>
    <m/>
  </r>
  <r>
    <x v="308"/>
    <d v="2022-10-12T00:00:00"/>
    <x v="109"/>
    <s v="CAGUITLA ELSA A."/>
    <s v="PICNIC GROVE"/>
    <x v="0"/>
    <d v="2022-09-12T00:00:00"/>
    <d v="2022-09-14T00:00:00"/>
    <s v="SL"/>
    <m/>
    <s v="3 SL"/>
    <n v="3"/>
    <m/>
  </r>
  <r>
    <x v="309"/>
    <d v="2022-10-12T00:00:00"/>
    <x v="109"/>
    <s v="CAGUITLA ELSA A."/>
    <s v="PICNIC GROVE"/>
    <x v="0"/>
    <d v="2022-09-15T00:00:00"/>
    <d v="2022-09-16T00:00:00"/>
    <s v="VL"/>
    <m/>
    <s v="2 VL"/>
    <n v="2"/>
    <m/>
  </r>
  <r>
    <x v="309"/>
    <d v="2022-10-12T00:00:00"/>
    <x v="109"/>
    <s v="CAGUITLA ELSA A."/>
    <s v="PICNIC GROVE"/>
    <x v="0"/>
    <d v="2022-09-19T00:00:00"/>
    <d v="2022-09-23T00:00:00"/>
    <s v="VL"/>
    <m/>
    <s v="5 VL"/>
    <n v="5"/>
    <m/>
  </r>
  <r>
    <x v="309"/>
    <d v="2022-10-12T00:00:00"/>
    <x v="109"/>
    <s v="CAGUITLA ELSA A."/>
    <s v="PICNIC GROVE"/>
    <x v="0"/>
    <d v="2022-09-26T00:00:00"/>
    <d v="2022-09-27T00:00:00"/>
    <s v="VL"/>
    <m/>
    <s v="2 VL"/>
    <n v="2"/>
    <m/>
  </r>
  <r>
    <x v="310"/>
    <d v="2022-10-12T00:00:00"/>
    <x v="109"/>
    <s v="BUTALON DIANNE H."/>
    <s v="ONT"/>
    <x v="0"/>
    <d v="2022-09-16T00:00:00"/>
    <d v="2022-09-16T00:00:00"/>
    <s v="SL"/>
    <m/>
    <s v="1 SL"/>
    <n v="1"/>
    <m/>
  </r>
  <r>
    <x v="311"/>
    <d v="2022-10-12T00:00:00"/>
    <x v="109"/>
    <s v="COSME CORAZON O."/>
    <s v="TCIS"/>
    <x v="0"/>
    <d v="2022-09-22T00:00:00"/>
    <d v="2022-09-22T00:00:00"/>
    <s v="SL"/>
    <m/>
    <s v="1 SL"/>
    <n v="1"/>
    <m/>
  </r>
  <r>
    <x v="312"/>
    <d v="2022-10-12T00:00:00"/>
    <x v="109"/>
    <s v="DAVID MELANIE D."/>
    <s v="TCIS"/>
    <x v="0"/>
    <d v="2022-09-29T00:00:00"/>
    <d v="2022-09-30T00:00:00"/>
    <s v="VL"/>
    <s v="STUDY LEAVE"/>
    <s v="2 VL"/>
    <n v="2"/>
    <m/>
  </r>
  <r>
    <x v="312"/>
    <d v="2022-10-12T00:00:00"/>
    <x v="109"/>
    <s v="DAVID MELANIE D."/>
    <s v="TCIS"/>
    <x v="0"/>
    <d v="2022-10-03T00:00:00"/>
    <d v="2022-10-03T00:00:00"/>
    <s v="VL"/>
    <s v="STUDY LEAVE"/>
    <s v="1 VL"/>
    <n v="1"/>
    <m/>
  </r>
  <r>
    <x v="313"/>
    <d v="2022-10-12T00:00:00"/>
    <x v="109"/>
    <s v="BALBUENA KRISNA MIGUELA S."/>
    <s v="TCIS"/>
    <x v="0"/>
    <d v="2022-09-29T00:00:00"/>
    <d v="2022-09-30T00:00:00"/>
    <s v="VL"/>
    <m/>
    <s v="2 VL"/>
    <n v="2"/>
    <m/>
  </r>
  <r>
    <x v="313"/>
    <d v="2022-10-12T00:00:00"/>
    <x v="109"/>
    <s v="BALBUENA KRISNA MIGUELA S."/>
    <s v="TCIS"/>
    <x v="0"/>
    <d v="2022-10-03T00:00:00"/>
    <d v="2022-10-03T00:00:00"/>
    <s v="VL"/>
    <m/>
    <s v="1 VL"/>
    <n v="1"/>
    <m/>
  </r>
  <r>
    <x v="314"/>
    <d v="2022-10-12T00:00:00"/>
    <x v="110"/>
    <s v="TIMPLE ALLAN R."/>
    <s v="TCIS"/>
    <x v="0"/>
    <d v="2022-09-20T00:00:00"/>
    <d v="2022-09-22T00:00:00"/>
    <s v="SL"/>
    <m/>
    <s v="3 SL"/>
    <n v="3"/>
    <m/>
  </r>
  <r>
    <x v="315"/>
    <d v="2022-10-12T00:00:00"/>
    <x v="109"/>
    <s v="PAZ JOSUE O."/>
    <s v="CENRO"/>
    <x v="0"/>
    <d v="2022-09-29T00:00:00"/>
    <d v="2022-09-29T00:00:00"/>
    <s v="OTHER"/>
    <s v="SEC 21 EO 292- SPECIAL PRIVILEGE"/>
    <s v="1 OTHER"/>
    <n v="1"/>
    <m/>
  </r>
  <r>
    <x v="316"/>
    <d v="2022-10-12T00:00:00"/>
    <x v="111"/>
    <s v="DIMAANO LEOVIGILDA A."/>
    <s v="EEO/CITY MARKET"/>
    <x v="0"/>
    <d v="2022-09-29T00:00:00"/>
    <d v="2022-09-30T00:00:00"/>
    <s v="VL"/>
    <m/>
    <s v="2 VL"/>
    <n v="2"/>
    <m/>
  </r>
  <r>
    <x v="317"/>
    <d v="2022-10-12T00:00:00"/>
    <x v="109"/>
    <s v="RODRIGUEZ NARCISCO E."/>
    <s v="EEO/CITY MARKET"/>
    <x v="0"/>
    <d v="2022-09-29T00:00:00"/>
    <d v="2022-09-29T00:00:00"/>
    <s v="OTHER"/>
    <s v="SEC 21 EO 292- SPECIAL PRIVILEGE"/>
    <s v="1 OTHER"/>
    <n v="1"/>
    <m/>
  </r>
  <r>
    <x v="317"/>
    <d v="2022-10-12T00:00:00"/>
    <x v="109"/>
    <s v="RODRIGUEZ NARCISCO E."/>
    <s v="EEO/CITY MARKET"/>
    <x v="0"/>
    <d v="2022-10-01T00:00:00"/>
    <d v="2022-10-01T00:00:00"/>
    <s v="OTHER"/>
    <s v="SEC 21 EO 292- SPECIAL PRIVILEGE"/>
    <s v="0 OTHER"/>
    <n v="0"/>
    <m/>
  </r>
  <r>
    <x v="317"/>
    <d v="2022-10-12T00:00:00"/>
    <x v="109"/>
    <s v="RODRIGUEZ NARCISCO E."/>
    <s v="EEO/CITY MARKET"/>
    <x v="0"/>
    <d v="2022-10-03T00:00:00"/>
    <d v="2022-10-03T00:00:00"/>
    <s v="OTHER"/>
    <s v="SEC 21 EO 292- SPECIAL PRIVILEGE"/>
    <s v="1 OTHER"/>
    <n v="1"/>
    <m/>
  </r>
  <r>
    <x v="318"/>
    <d v="2022-10-12T00:00:00"/>
    <x v="109"/>
    <s v="VARGAS MELINDA M."/>
    <s v="CSWDO"/>
    <x v="0"/>
    <d v="2022-09-27T00:00:00"/>
    <d v="2022-09-27T00:00:00"/>
    <s v="SL"/>
    <m/>
    <s v="1 SL"/>
    <n v="1"/>
    <m/>
  </r>
  <r>
    <x v="319"/>
    <d v="2022-10-12T00:00:00"/>
    <x v="102"/>
    <s v="MAGUINAO NIÑA F."/>
    <s v="ONT"/>
    <x v="0"/>
    <d v="2022-09-23T00:00:00"/>
    <d v="2022-09-23T00:00:00"/>
    <s v="SL"/>
    <m/>
    <s v="1 SL"/>
    <n v="1"/>
    <m/>
  </r>
  <r>
    <x v="320"/>
    <d v="2022-10-12T00:00:00"/>
    <x v="110"/>
    <s v="ANGCAYA IRENE V."/>
    <s v="TICC"/>
    <x v="0"/>
    <d v="2022-09-20T00:00:00"/>
    <d v="2022-09-21T00:00:00"/>
    <s v="SL"/>
    <m/>
    <s v="2 SL"/>
    <n v="2"/>
    <m/>
  </r>
  <r>
    <x v="321"/>
    <d v="2022-10-12T00:00:00"/>
    <x v="100"/>
    <s v="MERJILLA JEANETTE B."/>
    <s v="TICC"/>
    <x v="0"/>
    <d v="2022-09-22T00:00:00"/>
    <d v="2022-09-22T00:00:00"/>
    <s v="SL"/>
    <m/>
    <s v="1 SL"/>
    <n v="1"/>
    <m/>
  </r>
  <r>
    <x v="322"/>
    <d v="2022-10-12T00:00:00"/>
    <x v="102"/>
    <s v="ZAFRA REYNANTE B."/>
    <s v="TICC"/>
    <x v="0"/>
    <d v="2022-09-22T00:00:00"/>
    <d v="2022-09-23T00:00:00"/>
    <s v="SL"/>
    <m/>
    <s v="2 SL"/>
    <n v="2"/>
    <m/>
  </r>
  <r>
    <x v="323"/>
    <d v="2022-10-12T00:00:00"/>
    <x v="102"/>
    <s v="MELADO LEONILA JR P."/>
    <s v="TICC"/>
    <x v="2"/>
    <d v="2022-09-23T00:00:00"/>
    <d v="2022-09-24T00:00:00"/>
    <s v="SL"/>
    <m/>
    <s v="1 SL"/>
    <n v="1"/>
    <m/>
  </r>
  <r>
    <x v="324"/>
    <d v="2022-10-12T00:00:00"/>
    <x v="102"/>
    <s v="DILIDILI AIREEN M."/>
    <s v="TICC"/>
    <x v="0"/>
    <d v="2022-09-23T00:00:00"/>
    <d v="2022-09-23T00:00:00"/>
    <s v="SL"/>
    <m/>
    <s v="1 SL"/>
    <n v="1"/>
    <m/>
  </r>
  <r>
    <x v="325"/>
    <d v="2022-10-12T00:00:00"/>
    <x v="100"/>
    <s v="PEPA ARIEL N."/>
    <s v="CHO"/>
    <x v="0"/>
    <d v="2022-09-22T00:00:00"/>
    <d v="2022-09-22T00:00:00"/>
    <s v="SL"/>
    <m/>
    <s v="1 SL"/>
    <n v="1"/>
    <m/>
  </r>
  <r>
    <x v="326"/>
    <d v="2022-10-12T00:00:00"/>
    <x v="100"/>
    <s v="PEPA ARIEL N."/>
    <s v="CHO"/>
    <x v="0"/>
    <d v="2022-09-15T00:00:00"/>
    <d v="2022-09-15T00:00:00"/>
    <s v="SL"/>
    <m/>
    <s v="1 SL"/>
    <n v="1"/>
    <m/>
  </r>
  <r>
    <x v="327"/>
    <d v="2022-10-12T00:00:00"/>
    <x v="110"/>
    <s v="DE LEON ANALITA B."/>
    <s v="PICNIC GROVE"/>
    <x v="0"/>
    <d v="2022-09-17T00:00:00"/>
    <d v="2022-09-21T00:00:00"/>
    <s v="SL"/>
    <m/>
    <s v="3 SL"/>
    <n v="3"/>
    <m/>
  </r>
  <r>
    <x v="328"/>
    <d v="2022-10-12T00:00:00"/>
    <x v="110"/>
    <s v="COSINO RIMWELL  "/>
    <s v="CHO"/>
    <x v="0"/>
    <d v="2022-09-21T00:00:00"/>
    <d v="2022-09-23T00:00:00"/>
    <s v="SL"/>
    <m/>
    <s v="3 SL"/>
    <n v="3"/>
    <m/>
  </r>
  <r>
    <x v="329"/>
    <d v="2022-10-12T00:00:00"/>
    <x v="99"/>
    <s v="MARASIGAN AGUINO D."/>
    <s v="TOPS-CSU"/>
    <x v="0"/>
    <d v="2022-10-17T00:00:00"/>
    <d v="2022-10-21T00:00:00"/>
    <s v="VL"/>
    <m/>
    <s v="5 VL"/>
    <n v="5"/>
    <m/>
  </r>
  <r>
    <x v="329"/>
    <d v="2022-10-12T00:00:00"/>
    <x v="99"/>
    <s v="MARASIGAN AGUINO D."/>
    <s v="TOPS-CSU"/>
    <x v="0"/>
    <d v="2022-10-24T00:00:00"/>
    <d v="2022-10-28T00:00:00"/>
    <s v="VL"/>
    <m/>
    <s v="5 VL"/>
    <n v="5"/>
    <m/>
  </r>
  <r>
    <x v="330"/>
    <d v="2022-10-12T00:00:00"/>
    <x v="112"/>
    <s v="BRIZUELA LENIE E."/>
    <s v="CTO-LICENSE"/>
    <x v="0"/>
    <d v="2022-08-30T00:00:00"/>
    <d v="2022-08-30T00:00:00"/>
    <s v="SL"/>
    <m/>
    <s v="1 SL"/>
    <n v="1"/>
    <m/>
  </r>
  <r>
    <x v="331"/>
    <d v="2022-10-24T00:00:00"/>
    <x v="64"/>
    <s v="DOGELIO JEAN MELODY M."/>
    <s v="CTO"/>
    <x v="2"/>
    <d v="2022-06-20T00:00:00"/>
    <d v="2022-06-23T00:00:00"/>
    <s v="WITHOUTPAY"/>
    <s v="SL WITHOUTPAY"/>
    <s v="4 WITHOUTPAY"/>
    <n v="4"/>
    <m/>
  </r>
  <r>
    <x v="332"/>
    <d v="2022-10-24T00:00:00"/>
    <x v="64"/>
    <s v="DOGELIO JEAN MELODY M."/>
    <s v="CTO"/>
    <x v="2"/>
    <d v="2022-06-30T00:00:00"/>
    <d v="2022-06-30T00:00:00"/>
    <s v="WITHOUTPAY"/>
    <s v="SL WITHOUTPAY"/>
    <s v="1 WITHOUTPAY"/>
    <n v="1"/>
    <m/>
  </r>
  <r>
    <x v="332"/>
    <d v="2022-10-24T00:00:00"/>
    <x v="113"/>
    <s v="ZAFRA REYNANTE B."/>
    <s v="TICC"/>
    <x v="0"/>
    <d v="2022-04-27T00:00:00"/>
    <d v="2022-04-27T00:00:00"/>
    <s v="SL"/>
    <m/>
    <s v="1 SL"/>
    <n v="1"/>
    <m/>
  </r>
  <r>
    <x v="333"/>
    <d v="2022-10-24T00:00:00"/>
    <x v="114"/>
    <s v="ZAFRA REYNANTE B."/>
    <s v="TICC"/>
    <x v="0"/>
    <d v="2022-05-25T00:00:00"/>
    <d v="2022-05-25T00:00:00"/>
    <s v="SL"/>
    <m/>
    <s v="1 SL"/>
    <n v="1"/>
    <m/>
  </r>
  <r>
    <x v="334"/>
    <d v="2022-10-24T00:00:00"/>
    <x v="7"/>
    <s v="ZAFRA REYNANTE B."/>
    <s v="TICC"/>
    <x v="0"/>
    <d v="2022-06-08T00:00:00"/>
    <d v="2022-06-08T00:00:00"/>
    <s v="VL"/>
    <m/>
    <s v="1 VL"/>
    <n v="1"/>
    <m/>
  </r>
  <r>
    <x v="335"/>
    <d v="2022-10-24T00:00:00"/>
    <x v="14"/>
    <s v="ZAFRA REYNANTE B."/>
    <s v="TICC"/>
    <x v="0"/>
    <d v="2022-07-18T00:00:00"/>
    <d v="2022-07-20T00:00:00"/>
    <s v="SL"/>
    <m/>
    <s v="3 SL"/>
    <n v="3"/>
    <m/>
  </r>
  <r>
    <x v="336"/>
    <d v="2022-10-24T00:00:00"/>
    <x v="66"/>
    <s v="MARAÑON AMY LOU T."/>
    <s v="VMO/SP"/>
    <x v="0"/>
    <m/>
    <m/>
    <s v="OTHER"/>
    <s v="TERMINAL LEAVE"/>
    <s v="0 OTHER"/>
    <n v="0"/>
    <m/>
  </r>
  <r>
    <x v="337"/>
    <d v="2022-10-24T00:00:00"/>
    <x v="115"/>
    <s v="CAGUITLA GEMINIANO M."/>
    <s v="CENRO"/>
    <x v="0"/>
    <m/>
    <m/>
    <s v="OTHER"/>
    <s v="TERMINAL LEAVE"/>
    <s v="0 OTHER"/>
    <n v="0"/>
    <m/>
  </r>
  <r>
    <x v="338"/>
    <d v="2022-10-25T00:00:00"/>
    <x v="38"/>
    <s v="COSME CORAZON O."/>
    <s v="TCIS"/>
    <x v="0"/>
    <d v="2022-04-27T00:00:00"/>
    <d v="2022-04-27T00:00:00"/>
    <s v="VL"/>
    <m/>
    <s v="1 VL"/>
    <n v="1"/>
    <m/>
  </r>
  <r>
    <x v="338"/>
    <d v="2022-10-25T00:00:00"/>
    <x v="38"/>
    <s v="COSME CORAZON O."/>
    <s v="TCIS"/>
    <x v="0"/>
    <d v="2022-04-29T00:00:00"/>
    <d v="2022-04-29T00:00:00"/>
    <s v="VL"/>
    <m/>
    <s v="1 VL"/>
    <n v="1"/>
    <m/>
  </r>
  <r>
    <x v="339"/>
    <d v="2022-10-25T00:00:00"/>
    <x v="63"/>
    <s v="GUEVARRA ROLANDO  "/>
    <s v="CENRO"/>
    <x v="0"/>
    <d v="2022-07-18T00:00:00"/>
    <d v="2022-07-18T00:00:00"/>
    <s v="VL"/>
    <m/>
    <s v="1 VL"/>
    <n v="1"/>
    <m/>
  </r>
  <r>
    <x v="340"/>
    <d v="2022-10-25T00:00:00"/>
    <x v="44"/>
    <s v="SORIANO FRANCISCO O."/>
    <s v="TICC"/>
    <x v="0"/>
    <d v="2022-05-17T00:00:00"/>
    <d v="2022-05-17T00:00:00"/>
    <s v="OTHER"/>
    <s v="SEC 21 EO 292- SPECIAL PRIVILEGE"/>
    <s v="1 OTHER"/>
    <n v="1"/>
    <m/>
  </r>
  <r>
    <x v="341"/>
    <d v="2022-10-25T00:00:00"/>
    <x v="60"/>
    <s v="GUEVARRA ROLANDO  "/>
    <s v="CENRO"/>
    <x v="0"/>
    <d v="2022-05-16T00:00:00"/>
    <d v="2022-05-17T00:00:00"/>
    <s v="SL"/>
    <m/>
    <s v="2 SL"/>
    <n v="2"/>
    <m/>
  </r>
  <r>
    <x v="342"/>
    <d v="2022-10-25T00:00:00"/>
    <x v="116"/>
    <s v="VILLANUEVA MARILYN L."/>
    <s v="TICC"/>
    <x v="0"/>
    <d v="2022-06-24T00:00:00"/>
    <d v="2022-06-24T00:00:00"/>
    <s v="VL"/>
    <m/>
    <s v="1 VL"/>
    <n v="1"/>
    <m/>
  </r>
  <r>
    <x v="342"/>
    <d v="2022-10-25T00:00:00"/>
    <x v="116"/>
    <s v="VILLANUEVA MARILYN L."/>
    <s v="TICC"/>
    <x v="0"/>
    <d v="2022-06-27T00:00:00"/>
    <d v="2022-06-30T00:00:00"/>
    <s v="VL"/>
    <m/>
    <s v="4 VL"/>
    <n v="4"/>
    <m/>
  </r>
  <r>
    <x v="343"/>
    <d v="2022-10-25T00:00:00"/>
    <x v="116"/>
    <s v="VILLANUEVA MARILYN L."/>
    <s v="TICC"/>
    <x v="0"/>
    <d v="2022-06-16T00:00:00"/>
    <d v="2022-06-17T00:00:00"/>
    <s v="OTHER"/>
    <s v="SEC 25 EO 292- FORCE LEAVE"/>
    <s v="2 OTHER"/>
    <n v="2"/>
    <m/>
  </r>
  <r>
    <x v="343"/>
    <d v="2022-10-25T00:00:00"/>
    <x v="116"/>
    <s v="VILLANUEVA MARILYN L."/>
    <s v="TICC"/>
    <x v="0"/>
    <d v="2022-06-20T00:00:00"/>
    <d v="2022-06-20T00:00:00"/>
    <s v="OTHER"/>
    <s v="SEC 25 EO 292- FORCE LEAVE"/>
    <s v="1 OTHER"/>
    <n v="1"/>
    <m/>
  </r>
  <r>
    <x v="343"/>
    <d v="2022-10-25T00:00:00"/>
    <x v="116"/>
    <s v="VILLANUEVA MARILYN L."/>
    <s v="TICC"/>
    <x v="0"/>
    <d v="2022-06-22T00:00:00"/>
    <d v="2022-06-23T00:00:00"/>
    <s v="OTHER"/>
    <s v="SEC 25 EO 292- FORCE LEAVE"/>
    <s v="2 OTHER"/>
    <n v="2"/>
    <m/>
  </r>
  <r>
    <x v="344"/>
    <d v="2022-10-25T00:00:00"/>
    <x v="25"/>
    <s v="VILLANUEVA MARILYN L."/>
    <s v="TICC"/>
    <x v="0"/>
    <d v="2022-06-02T00:00:00"/>
    <d v="2022-06-02T00:00:00"/>
    <s v="SL"/>
    <m/>
    <s v="1 SL"/>
    <n v="1"/>
    <m/>
  </r>
  <r>
    <x v="345"/>
    <d v="2022-10-25T00:00:00"/>
    <x v="32"/>
    <s v="DISEPEDA MACARIA P."/>
    <s v="TICC"/>
    <x v="0"/>
    <d v="2022-06-25T00:00:00"/>
    <d v="2022-06-25T00:00:00"/>
    <s v="SL"/>
    <m/>
    <s v="0 SL"/>
    <n v="0"/>
    <m/>
  </r>
  <r>
    <x v="346"/>
    <d v="2022-10-25T00:00:00"/>
    <x v="117"/>
    <s v="MERJILLA JEANETTE B."/>
    <s v="TICC"/>
    <x v="0"/>
    <d v="2022-07-11T00:00:00"/>
    <d v="2022-07-11T00:00:00"/>
    <s v="OTHER"/>
    <s v="ANNIVERSARY LEAVE"/>
    <s v="1 OTHER"/>
    <n v="1"/>
    <m/>
  </r>
  <r>
    <x v="347"/>
    <d v="2022-10-25T00:00:00"/>
    <x v="117"/>
    <s v="MERJILLA JEANETTE B."/>
    <s v="TICC"/>
    <x v="0"/>
    <d v="2022-07-19T00:00:00"/>
    <d v="2022-07-19T00:00:00"/>
    <s v="OTHER"/>
    <s v="BIRTHDAY LEAVE"/>
    <s v="1 OTHER"/>
    <n v="1"/>
    <m/>
  </r>
  <r>
    <x v="348"/>
    <d v="2022-10-25T00:00:00"/>
    <x v="31"/>
    <s v="MERJILLA JEANETTE B."/>
    <s v="TICC"/>
    <x v="0"/>
    <d v="2022-06-09T00:00:00"/>
    <d v="2022-06-10T00:00:00"/>
    <s v="SL"/>
    <m/>
    <s v="2 SL"/>
    <n v="2"/>
    <m/>
  </r>
  <r>
    <x v="349"/>
    <d v="2022-10-25T00:00:00"/>
    <x v="57"/>
    <s v="MERJILLA JEANETTE B."/>
    <s v="TICC"/>
    <x v="0"/>
    <d v="2022-06-20T00:00:00"/>
    <d v="2022-06-20T00:00:00"/>
    <s v="SL"/>
    <m/>
    <s v="1 SL"/>
    <n v="1"/>
    <m/>
  </r>
  <r>
    <x v="350"/>
    <d v="2022-10-25T00:00:00"/>
    <x v="61"/>
    <s v="DILIDILI AIREEN M."/>
    <s v="TICC"/>
    <x v="0"/>
    <d v="2022-06-29T00:00:00"/>
    <d v="2022-06-29T00:00:00"/>
    <s v="OTHER"/>
    <s v="ANNIVERSARY LEAVE"/>
    <s v="1 OTHER"/>
    <n v="1"/>
    <m/>
  </r>
  <r>
    <x v="351"/>
    <d v="2022-10-25T00:00:00"/>
    <x v="0"/>
    <s v="PANGANIBAN CAROLINA L."/>
    <s v="TICC"/>
    <x v="0"/>
    <d v="2022-06-05T00:00:00"/>
    <d v="2022-06-05T00:00:00"/>
    <s v="SL"/>
    <m/>
    <s v="0 SL"/>
    <n v="0"/>
    <m/>
  </r>
  <r>
    <x v="352"/>
    <d v="2022-10-25T00:00:00"/>
    <x v="58"/>
    <s v="RODRIGUEZ JOSEPHINE R."/>
    <s v="TICC"/>
    <x v="0"/>
    <d v="2022-06-13T00:00:00"/>
    <d v="2022-06-13T00:00:00"/>
    <s v="SL"/>
    <m/>
    <s v="1 SL"/>
    <n v="1"/>
    <m/>
  </r>
  <r>
    <x v="353"/>
    <d v="2022-10-25T00:00:00"/>
    <x v="9"/>
    <s v="ESTIEBER ARISTOTLE B."/>
    <s v="CENRO"/>
    <x v="0"/>
    <d v="2022-06-18T00:00:00"/>
    <d v="2022-06-19T00:00:00"/>
    <s v="SL"/>
    <m/>
    <s v="0 SL"/>
    <n v="0"/>
    <m/>
  </r>
  <r>
    <x v="354"/>
    <d v="2022-10-25T00:00:00"/>
    <x v="118"/>
    <s v="DERLA ARTHUR D."/>
    <s v="CENRO"/>
    <x v="0"/>
    <d v="2022-07-16T00:00:00"/>
    <d v="2022-07-16T00:00:00"/>
    <s v="VL"/>
    <m/>
    <s v="0 VL"/>
    <n v="0"/>
    <m/>
  </r>
  <r>
    <x v="355"/>
    <d v="2022-10-25T00:00:00"/>
    <x v="119"/>
    <s v="DERLA ARTHUR D."/>
    <s v="CENRO"/>
    <x v="0"/>
    <d v="2022-06-20T00:00:00"/>
    <d v="2022-06-20T00:00:00"/>
    <s v="SL"/>
    <m/>
    <s v="1 SL"/>
    <n v="1"/>
    <m/>
  </r>
  <r>
    <x v="355"/>
    <d v="2022-10-25T00:00:00"/>
    <x v="119"/>
    <s v="DERLA ARTHUR D."/>
    <s v="CENRO"/>
    <x v="0"/>
    <d v="2022-06-22T00:00:00"/>
    <d v="2022-06-23T00:00:00"/>
    <s v="SL"/>
    <m/>
    <s v="2 SL"/>
    <n v="2"/>
    <m/>
  </r>
  <r>
    <x v="356"/>
    <d v="2022-10-25T00:00:00"/>
    <x v="63"/>
    <s v="SORIANO FRANCISCO O."/>
    <s v="TICC"/>
    <x v="0"/>
    <d v="2022-08-02T00:00:00"/>
    <d v="2022-08-05T00:00:00"/>
    <s v="VL"/>
    <m/>
    <s v="4 VL"/>
    <n v="4"/>
    <m/>
  </r>
  <r>
    <x v="357"/>
    <d v="2022-10-25T00:00:00"/>
    <x v="71"/>
    <s v="DISEPEDA MACARIA P."/>
    <s v="TICC"/>
    <x v="0"/>
    <d v="2022-07-02T00:00:00"/>
    <d v="2022-07-02T00:00:00"/>
    <s v="SL"/>
    <m/>
    <s v="0 SL"/>
    <n v="0"/>
    <m/>
  </r>
  <r>
    <x v="357"/>
    <d v="2022-10-25T00:00:00"/>
    <x v="71"/>
    <s v="DISEPEDA MACARIA P."/>
    <s v="TICC"/>
    <x v="0"/>
    <d v="2022-07-04T00:00:00"/>
    <d v="2022-07-04T00:00:00"/>
    <s v="SL"/>
    <m/>
    <s v="1 SL"/>
    <n v="1"/>
    <m/>
  </r>
  <r>
    <x v="358"/>
    <d v="2022-10-25T00:00:00"/>
    <x v="10"/>
    <s v="CESICAR JOCHELLE JOAN S."/>
    <s v="TICC/TCCH"/>
    <x v="0"/>
    <d v="2022-07-20T00:00:00"/>
    <d v="2022-07-20T00:00:00"/>
    <s v="SL"/>
    <m/>
    <s v="1 SL"/>
    <n v="1"/>
    <m/>
  </r>
  <r>
    <x v="359"/>
    <d v="2022-10-25T00:00:00"/>
    <x v="3"/>
    <s v="PANGANIBAN CAROLINA L."/>
    <s v="TICC"/>
    <x v="0"/>
    <d v="2022-07-07T00:00:00"/>
    <d v="2022-07-09T00:00:00"/>
    <s v="SL"/>
    <m/>
    <s v="2 SL"/>
    <n v="2"/>
    <m/>
  </r>
  <r>
    <x v="360"/>
    <d v="2022-10-25T00:00:00"/>
    <x v="8"/>
    <s v="PAZ JOSUE O."/>
    <s v="CENRO"/>
    <x v="0"/>
    <d v="2022-07-13T00:00:00"/>
    <d v="2022-07-14T00:00:00"/>
    <s v="SL"/>
    <m/>
    <s v="2 SL"/>
    <n v="2"/>
    <m/>
  </r>
  <r>
    <x v="361"/>
    <d v="2022-10-25T00:00:00"/>
    <x v="37"/>
    <s v="MENDOZA MARVIC M."/>
    <s v="ONT"/>
    <x v="1"/>
    <d v="2022-05-18T00:00:00"/>
    <d v="2022-05-18T00:00:00"/>
    <s v="VL"/>
    <m/>
    <s v="1 VL"/>
    <n v="1"/>
    <m/>
  </r>
  <r>
    <x v="362"/>
    <d v="2022-10-25T00:00:00"/>
    <x v="25"/>
    <s v="CAJAS MINA H."/>
    <s v="PICNIC GROVE"/>
    <x v="0"/>
    <m/>
    <m/>
    <s v="OTHER"/>
    <s v="TERMINAL LEAVE"/>
    <s v="0 OTHER"/>
    <n v="0"/>
    <m/>
  </r>
  <r>
    <x v="363"/>
    <d v="2022-10-27T00:00:00"/>
    <x v="120"/>
    <s v="OLAZO LIZA E."/>
    <s v="TERMINAL"/>
    <x v="2"/>
    <d v="2022-09-13T00:00:00"/>
    <d v="2022-12-26T00:00:00"/>
    <s v="WITHOUTPAY"/>
    <s v="ML"/>
    <s v="72 WITHOUTPAY"/>
    <n v="72"/>
    <m/>
  </r>
  <r>
    <x v="364"/>
    <d v="2022-10-27T00:00:00"/>
    <x v="102"/>
    <s v="SEMBRANA JENNIE S."/>
    <s v="CHO"/>
    <x v="2"/>
    <d v="2022-09-27T00:00:00"/>
    <d v="2022-10-03T00:00:00"/>
    <s v="WITHOUTPAY"/>
    <s v="SL QUARANTIVE LEAVE"/>
    <s v="5 WITHOUTPAY"/>
    <n v="5"/>
    <m/>
  </r>
  <r>
    <x v="365"/>
    <d v="2022-10-27T00:00:00"/>
    <x v="102"/>
    <s v="DIMAPILIS VINCE BENEDICT R."/>
    <s v="CHO"/>
    <x v="2"/>
    <d v="2022-09-20T00:00:00"/>
    <d v="2022-09-23T00:00:00"/>
    <s v="WITHOUTPAY"/>
    <s v="SL QUARANTIVE LEAVE"/>
    <s v="4 WITHOUTPAY"/>
    <n v="4"/>
    <m/>
  </r>
  <r>
    <x v="366"/>
    <d v="2022-10-27T00:00:00"/>
    <x v="111"/>
    <s v="LOGROÑO JONATHAN C."/>
    <s v="EEO/CITY MARKET"/>
    <x v="2"/>
    <d v="2022-09-28T00:00:00"/>
    <d v="2022-09-28T00:00:00"/>
    <s v="WITHOUTPAY"/>
    <s v="BIRTHDAY LEAVE"/>
    <s v="1 WITHOUTPAY"/>
    <n v="1"/>
    <m/>
  </r>
  <r>
    <x v="367"/>
    <d v="2022-10-27T00:00:00"/>
    <x v="121"/>
    <s v="DOGELIO JEAN MELODY M."/>
    <s v="CTO"/>
    <x v="2"/>
    <d v="2022-09-15T00:00:00"/>
    <d v="2022-09-16T00:00:00"/>
    <s v="WITHOUTPAY"/>
    <s v="VL WITHOUTPAY"/>
    <s v="2 WITHOUTPAY"/>
    <n v="2"/>
    <m/>
  </r>
  <r>
    <x v="368"/>
    <d v="2022-10-27T00:00:00"/>
    <x v="120"/>
    <s v="DOGELIO JEAN MELODY M."/>
    <s v="CTO"/>
    <x v="2"/>
    <d v="2022-09-19T00:00:00"/>
    <d v="2022-09-20T00:00:00"/>
    <s v="WITHOUTPAY"/>
    <s v="VL WITHOUTPAY"/>
    <s v="2 WITHOUTPAY"/>
    <n v="2"/>
    <m/>
  </r>
  <r>
    <x v="369"/>
    <d v="2022-10-27T00:00:00"/>
    <x v="122"/>
    <s v="DE GUIA MARIVIC B."/>
    <s v="TICC"/>
    <x v="2"/>
    <d v="2022-08-16T00:00:00"/>
    <d v="2022-08-17T00:00:00"/>
    <s v="WITHOUTPAY"/>
    <s v="SL WITHOUTPAY"/>
    <s v="2 WITHOUTPAY"/>
    <n v="2"/>
    <m/>
  </r>
  <r>
    <x v="370"/>
    <d v="2022-10-27T00:00:00"/>
    <x v="89"/>
    <s v="ABELA IMELDA C."/>
    <s v="ACCOUNTING"/>
    <x v="0"/>
    <d v="2022-08-23T00:00:00"/>
    <d v="2022-08-23T00:00:00"/>
    <s v="SL"/>
    <m/>
    <s v="1 SL"/>
    <n v="1"/>
    <m/>
  </r>
  <r>
    <x v="370"/>
    <d v="2022-10-27T00:00:00"/>
    <x v="101"/>
    <s v="ABELA IMELDA C."/>
    <s v="ACCOUNTING"/>
    <x v="0"/>
    <d v="2022-08-26T00:00:00"/>
    <d v="2022-08-26T00:00:00"/>
    <s v="SL"/>
    <m/>
    <s v="1 SL"/>
    <n v="1"/>
    <m/>
  </r>
  <r>
    <x v="371"/>
    <d v="2022-10-27T00:00:00"/>
    <x v="103"/>
    <s v="ABELA IMELDA C."/>
    <s v="ACCOUNTING"/>
    <x v="0"/>
    <d v="2022-08-12T00:00:00"/>
    <d v="2022-08-12T00:00:00"/>
    <s v="SL"/>
    <m/>
    <s v="1 SL"/>
    <n v="1"/>
    <m/>
  </r>
  <r>
    <x v="371"/>
    <d v="2022-10-27T00:00:00"/>
    <x v="123"/>
    <s v="ABELA IMELDA C."/>
    <s v="ACCOUNTING"/>
    <x v="0"/>
    <d v="2022-08-16T00:00:00"/>
    <d v="2022-08-16T00:00:00"/>
    <s v="SL"/>
    <m/>
    <s v="1 SL"/>
    <n v="1"/>
    <m/>
  </r>
  <r>
    <x v="372"/>
    <d v="2022-10-27T00:00:00"/>
    <x v="86"/>
    <s v="ALBARRACIN ROLAND  "/>
    <s v="CENRO"/>
    <x v="0"/>
    <d v="2022-08-29T00:00:00"/>
    <d v="2022-08-31T00:00:00"/>
    <s v="VL"/>
    <s v="SEC 25 EO 292- FORCE LEAVE"/>
    <s v="2 VL"/>
    <n v="2"/>
    <m/>
  </r>
  <r>
    <x v="372"/>
    <d v="2022-10-27T00:00:00"/>
    <x v="124"/>
    <s v="ALBARRACIN ROLAND  "/>
    <s v="CENRO"/>
    <x v="0"/>
    <d v="2022-09-01T00:00:00"/>
    <d v="2022-09-02T00:00:00"/>
    <s v="VL"/>
    <s v="SEC 25 EO 292- FORCE LEAVE"/>
    <s v="2 VL"/>
    <n v="2"/>
    <m/>
  </r>
  <r>
    <x v="373"/>
    <d v="2022-10-27T00:00:00"/>
    <x v="125"/>
    <s v="ACUB MA. MARILYN L."/>
    <s v="PICNIC GROVE"/>
    <x v="0"/>
    <d v="2022-08-22T00:00:00"/>
    <d v="2022-08-24T00:00:00"/>
    <s v="SL"/>
    <m/>
    <s v="3 SL"/>
    <n v="3"/>
    <m/>
  </r>
  <r>
    <x v="374"/>
    <d v="2022-10-27T00:00:00"/>
    <x v="126"/>
    <s v="ACUB MA. MARILYN L."/>
    <s v="PICNIC GROVE"/>
    <x v="0"/>
    <d v="2022-08-18T00:00:00"/>
    <d v="2022-08-20T00:00:00"/>
    <s v="SL"/>
    <m/>
    <s v="2 SL"/>
    <n v="2"/>
    <m/>
  </r>
  <r>
    <x v="375"/>
    <d v="2022-10-27T00:00:00"/>
    <x v="62"/>
    <s v="ANGCAYA JENNY ROSE S."/>
    <s v="CTO-LICENSE"/>
    <x v="0"/>
    <d v="2022-08-22T00:00:00"/>
    <d v="2022-08-22T00:00:00"/>
    <s v="SL"/>
    <m/>
    <s v="1 SL"/>
    <n v="1"/>
    <m/>
  </r>
  <r>
    <x v="376"/>
    <d v="2022-10-27T00:00:00"/>
    <x v="112"/>
    <s v="ANGCAYA JENNY ROSE S."/>
    <s v="CTO-LICENSE"/>
    <x v="0"/>
    <d v="2022-09-01T00:00:00"/>
    <d v="2022-09-01T00:00:00"/>
    <s v="OTHER"/>
    <s v="SEC 21 EO 292- SPECIAL PRIVILEGE"/>
    <s v="1 OTHER"/>
    <n v="1"/>
    <m/>
  </r>
  <r>
    <x v="377"/>
    <d v="2022-10-27T00:00:00"/>
    <x v="77"/>
    <s v="ALERA JEFFREY B."/>
    <s v="TICC"/>
    <x v="2"/>
    <d v="2022-08-24T00:00:00"/>
    <d v="2022-08-24T00:00:00"/>
    <s v="WITHOUTPAY"/>
    <s v="SL WITHOUTPAY"/>
    <s v="1 WITHOUTPAY"/>
    <n v="1"/>
    <m/>
  </r>
  <r>
    <x v="378"/>
    <d v="2022-10-27T00:00:00"/>
    <x v="124"/>
    <s v="BAYBAY ARNOLD C."/>
    <s v="CENRO"/>
    <x v="0"/>
    <d v="2022-08-23T00:00:00"/>
    <d v="2022-08-23T00:00:00"/>
    <s v="SL"/>
    <m/>
    <s v="1 SL"/>
    <n v="1"/>
    <m/>
  </r>
  <r>
    <x v="378"/>
    <d v="2022-10-27T00:00:00"/>
    <x v="93"/>
    <s v="BAYBAY ARNOLD C."/>
    <s v="CENRO"/>
    <x v="0"/>
    <d v="2022-08-27T00:00:00"/>
    <d v="2022-08-27T00:00:00"/>
    <s v="SL"/>
    <m/>
    <s v="0 SL"/>
    <n v="0"/>
    <m/>
  </r>
  <r>
    <x v="379"/>
    <d v="2022-10-27T00:00:00"/>
    <x v="82"/>
    <s v="BUTALON DIANNE H."/>
    <s v="ONT"/>
    <x v="0"/>
    <d v="2022-08-18T00:00:00"/>
    <d v="2022-08-19T00:00:00"/>
    <s v="VL"/>
    <m/>
    <s v="2 VL"/>
    <n v="2"/>
    <m/>
  </r>
  <r>
    <x v="380"/>
    <d v="2022-10-27T00:00:00"/>
    <x v="127"/>
    <s v="BATHAN ELVIRA R."/>
    <s v="TICC"/>
    <x v="0"/>
    <d v="2022-08-19T00:00:00"/>
    <d v="2022-08-19T00:00:00"/>
    <s v="OTHER"/>
    <s v="SEC 21 EO 292- SPECIAL PRIVILEGE"/>
    <s v="1 OTHER"/>
    <n v="1"/>
    <m/>
  </r>
  <r>
    <x v="381"/>
    <d v="2022-10-27T00:00:00"/>
    <x v="128"/>
    <s v="CARLITO ELENA M."/>
    <s v="ONT"/>
    <x v="0"/>
    <d v="2022-08-22T00:00:00"/>
    <d v="2022-08-26T00:00:00"/>
    <s v="VL"/>
    <m/>
    <s v="5 VL"/>
    <n v="5"/>
    <m/>
  </r>
  <r>
    <x v="381"/>
    <d v="2022-10-27T00:00:00"/>
    <x v="103"/>
    <s v="CARLITO ELENA M."/>
    <s v="ONT"/>
    <x v="0"/>
    <d v="2022-08-29T00:00:00"/>
    <d v="2022-08-31T00:00:00"/>
    <s v="VL"/>
    <m/>
    <s v="2 VL"/>
    <n v="2"/>
    <m/>
  </r>
  <r>
    <x v="382"/>
    <d v="2022-10-27T00:00:00"/>
    <x v="103"/>
    <s v="CESICAR JOCHELLE JOAN S."/>
    <s v="TICC/TCCH"/>
    <x v="0"/>
    <d v="2022-08-15T00:00:00"/>
    <d v="2022-08-15T00:00:00"/>
    <s v="SL"/>
    <m/>
    <s v="1 SL"/>
    <n v="1"/>
    <m/>
  </r>
  <r>
    <x v="383"/>
    <d v="2022-10-27T00:00:00"/>
    <x v="19"/>
    <s v="CONTRERAS SARAH JANE P."/>
    <s v="TCNHS-ISHS"/>
    <x v="0"/>
    <d v="2022-07-25T00:00:00"/>
    <d v="2022-07-25T00:00:00"/>
    <s v="VL"/>
    <m/>
    <s v="1 VL"/>
    <n v="1"/>
    <m/>
  </r>
  <r>
    <x v="383"/>
    <d v="2022-10-27T00:00:00"/>
    <x v="63"/>
    <s v="CONTRERAS SARAH JANE P."/>
    <s v="TCNHS-ISHS"/>
    <x v="0"/>
    <d v="2022-07-29T00:00:00"/>
    <d v="2022-07-29T00:00:00"/>
    <s v="VL"/>
    <m/>
    <s v="1 VL"/>
    <n v="1"/>
    <m/>
  </r>
  <r>
    <x v="384"/>
    <d v="2022-10-27T00:00:00"/>
    <x v="128"/>
    <s v="COSA PAOLA GRACE P."/>
    <s v="ASSESSOR"/>
    <x v="0"/>
    <d v="2022-08-22T00:00:00"/>
    <d v="2022-08-22T00:00:00"/>
    <s v="VL"/>
    <m/>
    <s v="1 VL"/>
    <n v="1"/>
    <m/>
  </r>
  <r>
    <x v="385"/>
    <d v="2022-10-27T00:00:00"/>
    <x v="128"/>
    <s v="COSA PAOLA GRACE P."/>
    <s v="ASSESSOR"/>
    <x v="0"/>
    <d v="2022-08-15T00:00:00"/>
    <d v="2022-08-15T00:00:00"/>
    <s v="SL"/>
    <m/>
    <s v="1 SL"/>
    <n v="1"/>
    <m/>
  </r>
  <r>
    <x v="386"/>
    <d v="2022-10-27T00:00:00"/>
    <x v="89"/>
    <s v="CESICAR JOCHELLE JOAN S."/>
    <s v="TICC/TCCH"/>
    <x v="0"/>
    <d v="2022-09-05T00:00:00"/>
    <d v="2022-09-06T00:00:00"/>
    <s v="VL"/>
    <m/>
    <s v="2 VL"/>
    <n v="2"/>
    <m/>
  </r>
  <r>
    <x v="386"/>
    <d v="2022-10-27T00:00:00"/>
    <x v="89"/>
    <s v="CESICAR JOCHELLE JOAN S."/>
    <s v="TICC/TCCH"/>
    <x v="0"/>
    <d v="2022-09-10T00:00:00"/>
    <d v="2022-09-10T00:00:00"/>
    <s v="VL"/>
    <m/>
    <s v="0 VL"/>
    <n v="0"/>
    <m/>
  </r>
  <r>
    <x v="387"/>
    <d v="2022-10-27T00:00:00"/>
    <x v="89"/>
    <s v="CABANLIT ZOSIMA M."/>
    <s v="MAHOGANY MARKET"/>
    <x v="0"/>
    <d v="2022-09-04T00:00:00"/>
    <d v="2022-09-04T00:00:00"/>
    <s v="OTHER"/>
    <s v="ANNIVERSARY LEAVE"/>
    <s v="0 OTHER"/>
    <n v="0"/>
    <m/>
  </r>
  <r>
    <x v="388"/>
    <d v="2022-10-27T00:00:00"/>
    <x v="89"/>
    <s v="DIMARANAN JOEL M."/>
    <s v="TICC"/>
    <x v="2"/>
    <d v="2022-08-29T00:00:00"/>
    <d v="2022-08-29T00:00:00"/>
    <s v="WITHOUTPAY"/>
    <s v="SL WITHOUTPAY"/>
    <s v="0 WITHOUTPAY"/>
    <n v="0"/>
    <m/>
  </r>
  <r>
    <x v="389"/>
    <d v="2022-10-27T00:00:00"/>
    <x v="124"/>
    <s v="DIMAILIG ARLYN R."/>
    <s v="MAHOGANY MARKET"/>
    <x v="0"/>
    <d v="2022-08-22T00:00:00"/>
    <d v="2022-08-22T00:00:00"/>
    <s v="OTHER"/>
    <s v="ENROLLMENT"/>
    <s v="1 OTHER"/>
    <n v="1"/>
    <m/>
  </r>
  <r>
    <x v="390"/>
    <d v="2022-10-27T00:00:00"/>
    <x v="82"/>
    <s v="DIMARANAN ANNA P."/>
    <s v="COOP"/>
    <x v="2"/>
    <d v="2022-08-09T00:00:00"/>
    <d v="2022-08-09T00:00:00"/>
    <s v="SL"/>
    <m/>
    <s v="1 SL"/>
    <n v="1"/>
    <m/>
  </r>
  <r>
    <x v="391"/>
    <d v="2022-10-27T00:00:00"/>
    <x v="82"/>
    <s v="DERLA ARTHUR D."/>
    <s v="CENRO"/>
    <x v="0"/>
    <d v="2022-08-06T00:00:00"/>
    <d v="2022-08-06T00:00:00"/>
    <s v="SL"/>
    <m/>
    <s v="0 SL"/>
    <n v="0"/>
    <m/>
  </r>
  <r>
    <x v="391"/>
    <d v="2022-10-27T00:00:00"/>
    <x v="82"/>
    <s v="DERLA ARTHUR D."/>
    <s v="CENRO"/>
    <x v="0"/>
    <d v="2022-08-08T00:00:00"/>
    <d v="2022-08-09T00:00:00"/>
    <s v="SL"/>
    <m/>
    <s v="2 SL"/>
    <n v="2"/>
    <m/>
  </r>
  <r>
    <x v="392"/>
    <d v="2022-10-27T00:00:00"/>
    <x v="96"/>
    <s v="DIMAANO LEOVIGILDA A."/>
    <s v="EEO/CITY MARKET"/>
    <x v="0"/>
    <d v="2022-08-20T00:00:00"/>
    <d v="2022-08-20T00:00:00"/>
    <s v="OTHER"/>
    <s v="BIRTHDAY LEAVE"/>
    <s v="0 OTHER"/>
    <n v="0"/>
    <m/>
  </r>
  <r>
    <x v="393"/>
    <d v="2022-10-27T00:00:00"/>
    <x v="82"/>
    <s v="DILIDILI AIREEN M."/>
    <s v="TICC"/>
    <x v="0"/>
    <d v="2022-08-22T00:00:00"/>
    <d v="2022-08-22T00:00:00"/>
    <s v="OTHER"/>
    <s v="SEC 21 EO 292- SPECIAL PRIVILEGE"/>
    <s v="1 OTHER"/>
    <n v="1"/>
    <m/>
  </r>
  <r>
    <x v="394"/>
    <d v="2022-10-27T00:00:00"/>
    <x v="129"/>
    <s v="DERLA APOLONIO JR D."/>
    <s v="CENRO"/>
    <x v="0"/>
    <d v="2022-08-17T00:00:00"/>
    <d v="2022-08-17T00:00:00"/>
    <s v="SL"/>
    <m/>
    <s v="1 SL"/>
    <n v="1"/>
    <m/>
  </r>
  <r>
    <x v="394"/>
    <d v="2022-10-27T00:00:00"/>
    <x v="129"/>
    <s v="DERLA APOLONIO JR D."/>
    <s v="CENRO"/>
    <x v="0"/>
    <d v="2022-08-27T00:00:00"/>
    <d v="2022-08-27T00:00:00"/>
    <s v="SL"/>
    <m/>
    <s v="0 SL"/>
    <n v="0"/>
    <m/>
  </r>
  <r>
    <x v="395"/>
    <d v="2022-10-27T00:00:00"/>
    <x v="81"/>
    <s v="FERMA ETHEL GRACE N."/>
    <s v="ONT"/>
    <x v="0"/>
    <d v="2022-08-06T00:00:00"/>
    <d v="2022-08-09T00:00:00"/>
    <s v="SL"/>
    <m/>
    <s v="2 SL"/>
    <n v="2"/>
    <m/>
  </r>
  <r>
    <x v="396"/>
    <d v="2022-10-27T00:00:00"/>
    <x v="122"/>
    <s v="FLORES RICHARD  "/>
    <s v="CENRO"/>
    <x v="0"/>
    <d v="2022-08-16T00:00:00"/>
    <d v="2022-08-18T00:00:00"/>
    <s v="SL"/>
    <m/>
    <s v="3 SL"/>
    <n v="3"/>
    <m/>
  </r>
  <r>
    <x v="397"/>
    <d v="2022-10-27T00:00:00"/>
    <x v="101"/>
    <s v="FERMA RAYMOND  "/>
    <s v="CENRO"/>
    <x v="0"/>
    <d v="2022-08-30T00:00:00"/>
    <d v="2022-08-30T00:00:00"/>
    <s v="SL"/>
    <m/>
    <s v="1 SL"/>
    <n v="1"/>
    <m/>
  </r>
  <r>
    <x v="398"/>
    <d v="2022-10-27T00:00:00"/>
    <x v="122"/>
    <s v="GALARDE DELFIN A."/>
    <s v="CHARACTER"/>
    <x v="0"/>
    <d v="2022-08-16T00:00:00"/>
    <d v="2022-08-17T00:00:00"/>
    <s v="SL"/>
    <m/>
    <s v="2 SL"/>
    <n v="2"/>
    <m/>
  </r>
  <r>
    <x v="399"/>
    <d v="2022-10-27T00:00:00"/>
    <x v="130"/>
    <s v="GATPANDAN MICHAEL E."/>
    <s v="GSO"/>
    <x v="0"/>
    <d v="2022-08-08T00:00:00"/>
    <d v="2022-08-10T00:00:00"/>
    <s v="SL"/>
    <m/>
    <s v="3 SL"/>
    <n v="3"/>
    <m/>
  </r>
  <r>
    <x v="400"/>
    <d v="2022-10-27T00:00:00"/>
    <x v="86"/>
    <s v="GONZALES MARIO O."/>
    <s v="GSO"/>
    <x v="0"/>
    <d v="2022-08-19T00:00:00"/>
    <d v="2022-08-19T00:00:00"/>
    <s v="SL"/>
    <m/>
    <s v="1 SL"/>
    <n v="1"/>
    <m/>
  </r>
  <r>
    <x v="401"/>
    <d v="2022-10-27T00:00:00"/>
    <x v="131"/>
    <s v="GONZALES MARIO O."/>
    <s v="GSO"/>
    <x v="0"/>
    <d v="2022-08-11T00:00:00"/>
    <d v="2022-08-12T00:00:00"/>
    <s v="SL"/>
    <m/>
    <s v="2 SL"/>
    <n v="2"/>
    <m/>
  </r>
  <r>
    <x v="402"/>
    <d v="2022-10-27T00:00:00"/>
    <x v="131"/>
    <s v="GONZALES CHRISTI NERISSE E."/>
    <s v="CEO"/>
    <x v="0"/>
    <d v="2022-08-22T00:00:00"/>
    <d v="2022-08-23T00:00:00"/>
    <s v="VL"/>
    <m/>
    <s v="2 VL"/>
    <n v="2"/>
    <m/>
  </r>
  <r>
    <x v="403"/>
    <d v="2022-10-27T00:00:00"/>
    <x v="35"/>
    <s v="LUNA LALAINE D."/>
    <s v="TCIS"/>
    <x v="2"/>
    <d v="2022-07-25T00:00:00"/>
    <d v="2022-07-27T00:00:00"/>
    <s v="SL"/>
    <m/>
    <s v="3 SL"/>
    <n v="3"/>
    <m/>
  </r>
  <r>
    <x v="404"/>
    <d v="2022-10-27T00:00:00"/>
    <x v="132"/>
    <s v="MERCADO ARLENNIE D."/>
    <s v="BPLO"/>
    <x v="0"/>
    <d v="2022-08-03T00:00:00"/>
    <d v="2022-08-03T00:00:00"/>
    <s v="SL"/>
    <m/>
    <s v="1 SL"/>
    <n v="1"/>
    <m/>
  </r>
  <r>
    <x v="405"/>
    <d v="2022-10-27T00:00:00"/>
    <x v="133"/>
    <s v="MERHAN FRANCISCO  "/>
    <s v="CENRO"/>
    <x v="0"/>
    <d v="2022-08-03T00:00:00"/>
    <d v="2022-08-05T00:00:00"/>
    <s v="SL"/>
    <m/>
    <s v="3 SL"/>
    <n v="3"/>
    <m/>
  </r>
  <r>
    <x v="406"/>
    <d v="2022-10-27T00:00:00"/>
    <x v="132"/>
    <s v="MENDOZA MARVIC M."/>
    <s v="ONT"/>
    <x v="1"/>
    <d v="2022-08-15T00:00:00"/>
    <d v="2022-08-16T00:00:00"/>
    <s v="OTHER"/>
    <s v="SEC 25 EO 292- FORCE LEAVE"/>
    <s v="2 OTHER"/>
    <n v="2"/>
    <m/>
  </r>
  <r>
    <x v="407"/>
    <d v="2022-10-27T00:00:00"/>
    <x v="81"/>
    <s v="MERCADO ARLENNIE D."/>
    <s v="BPLO"/>
    <x v="0"/>
    <d v="2022-08-09T00:00:00"/>
    <d v="2022-08-11T00:00:00"/>
    <s v="SL"/>
    <m/>
    <s v="3 SL"/>
    <n v="3"/>
    <m/>
  </r>
  <r>
    <x v="408"/>
    <d v="2022-10-27T00:00:00"/>
    <x v="78"/>
    <s v="NACARIO GLENN B."/>
    <s v="TCNHS"/>
    <x v="0"/>
    <d v="2022-08-02T00:00:00"/>
    <d v="2022-08-02T00:00:00"/>
    <s v="SL"/>
    <m/>
    <s v="1 SL"/>
    <n v="1"/>
    <m/>
  </r>
  <r>
    <x v="408"/>
    <d v="2022-10-27T00:00:00"/>
    <x v="78"/>
    <s v="NACARIO GLENN B."/>
    <s v="TCNHS"/>
    <x v="0"/>
    <d v="2022-08-05T00:00:00"/>
    <d v="2022-08-05T00:00:00"/>
    <s v="SL"/>
    <m/>
    <s v="1 SL"/>
    <n v="1"/>
    <m/>
  </r>
  <r>
    <x v="409"/>
    <d v="2022-10-27T00:00:00"/>
    <x v="132"/>
    <s v="NUESTRO RICA MAY G."/>
    <s v="TCNHS - ISHS"/>
    <x v="0"/>
    <d v="2022-08-22T00:00:00"/>
    <d v="2022-08-26T00:00:00"/>
    <s v="WITHOUTPAY"/>
    <s v="VL WITHOUTPAY"/>
    <s v="5 WITHOUTPAY"/>
    <n v="5"/>
    <m/>
  </r>
  <r>
    <x v="409"/>
    <d v="2022-10-27T00:00:00"/>
    <x v="132"/>
    <s v="NUESTRO RICA MAY G."/>
    <s v="TCNHS - ISHS"/>
    <x v="0"/>
    <d v="2022-08-30T00:00:00"/>
    <d v="2022-08-31T00:00:00"/>
    <s v="WITHOUTPAY"/>
    <s v="VL WITHOUTPAY"/>
    <s v="2 WITHOUTPAY"/>
    <n v="2"/>
    <m/>
  </r>
  <r>
    <x v="410"/>
    <d v="2022-10-27T00:00:00"/>
    <x v="62"/>
    <s v="MULINGTAPANG GUILLERMA O."/>
    <s v="GSO"/>
    <x v="0"/>
    <d v="2022-08-24T00:00:00"/>
    <d v="2022-08-24T00:00:00"/>
    <s v="SL"/>
    <m/>
    <s v="1 SL"/>
    <n v="1"/>
    <m/>
  </r>
  <r>
    <x v="411"/>
    <d v="2022-10-27T00:00:00"/>
    <x v="124"/>
    <s v="MULINGTAPANG GUILLERMA O."/>
    <s v="GSO"/>
    <x v="0"/>
    <d v="2022-08-30T00:00:00"/>
    <d v="2022-08-30T00:00:00"/>
    <s v="OTHER"/>
    <s v="SEC 25 EO 292- FORCE LEAVE"/>
    <s v="1 OTHER"/>
    <n v="1"/>
    <m/>
  </r>
  <r>
    <x v="412"/>
    <d v="2022-10-27T00:00:00"/>
    <x v="96"/>
    <s v="MERJILLA JEANETTE B."/>
    <s v="TICC"/>
    <x v="0"/>
    <d v="2022-08-08T00:00:00"/>
    <d v="2022-08-08T00:00:00"/>
    <s v="SL"/>
    <m/>
    <s v="1 SL"/>
    <n v="1"/>
    <m/>
  </r>
  <r>
    <x v="413"/>
    <d v="2022-10-27T00:00:00"/>
    <x v="81"/>
    <s v="MERJILLA JEANETTE B."/>
    <s v="TICC"/>
    <x v="0"/>
    <d v="2022-08-11T00:00:00"/>
    <d v="2022-08-11T00:00:00"/>
    <s v="SL"/>
    <m/>
    <s v="1 SL"/>
    <n v="1"/>
    <m/>
  </r>
  <r>
    <x v="414"/>
    <d v="2022-10-27T00:00:00"/>
    <x v="48"/>
    <s v="OCAMPO MERLINDA R."/>
    <s v="ONT"/>
    <x v="0"/>
    <d v="2022-07-26T00:00:00"/>
    <d v="2022-07-26T00:00:00"/>
    <s v="SL"/>
    <m/>
    <s v="1 SL"/>
    <n v="1"/>
    <m/>
  </r>
  <r>
    <x v="414"/>
    <d v="2022-10-27T00:00:00"/>
    <x v="48"/>
    <s v="OCAMPO MERLINDA R."/>
    <s v="ONT"/>
    <x v="0"/>
    <d v="2022-07-28T00:00:00"/>
    <d v="2022-07-29T00:00:00"/>
    <s v="SL"/>
    <m/>
    <s v="2 SL"/>
    <n v="2"/>
    <m/>
  </r>
  <r>
    <x v="415"/>
    <d v="2022-10-27T00:00:00"/>
    <x v="82"/>
    <s v="OPO CONEY V."/>
    <s v="HOUSING"/>
    <x v="0"/>
    <d v="2022-08-09T00:00:00"/>
    <d v="2022-08-09T00:00:00"/>
    <s v="SL"/>
    <m/>
    <s v="1 SL"/>
    <n v="1"/>
    <m/>
  </r>
  <r>
    <x v="416"/>
    <d v="2022-10-27T00:00:00"/>
    <x v="128"/>
    <s v="OBINA APOLINARIO B."/>
    <s v="CENRO"/>
    <x v="0"/>
    <d v="2022-08-08T00:00:00"/>
    <d v="2022-08-12T00:00:00"/>
    <s v="SL"/>
    <m/>
    <s v="5 SL"/>
    <n v="5"/>
    <m/>
  </r>
  <r>
    <x v="417"/>
    <d v="2022-10-27T00:00:00"/>
    <x v="122"/>
    <s v="OBINA JAIME  "/>
    <s v="CENRO"/>
    <x v="0"/>
    <d v="2022-08-07T00:00:00"/>
    <d v="2022-08-08T00:00:00"/>
    <s v="SL"/>
    <m/>
    <s v="1 SL"/>
    <n v="1"/>
    <m/>
  </r>
  <r>
    <x v="418"/>
    <d v="2022-10-27T00:00:00"/>
    <x v="132"/>
    <s v="PUNZALAN LUCIANA A."/>
    <s v="TCNHS"/>
    <x v="0"/>
    <d v="2022-08-15T00:00:00"/>
    <d v="2022-08-19T00:00:00"/>
    <s v="VL"/>
    <m/>
    <s v="5 VL"/>
    <n v="5"/>
    <m/>
  </r>
  <r>
    <x v="419"/>
    <d v="2022-10-27T00:00:00"/>
    <x v="128"/>
    <s v="PAZ JOSUE O."/>
    <s v="CENRO"/>
    <x v="0"/>
    <d v="2022-08-11T00:00:00"/>
    <d v="2022-08-12T00:00:00"/>
    <s v="SL"/>
    <m/>
    <s v="2 SL"/>
    <n v="2"/>
    <m/>
  </r>
  <r>
    <x v="419"/>
    <d v="2022-10-27T00:00:00"/>
    <x v="128"/>
    <s v="PAZ JOSUE O."/>
    <s v="CENRO"/>
    <x v="0"/>
    <d v="2022-08-15T00:00:00"/>
    <d v="2022-08-15T00:00:00"/>
    <s v="SL"/>
    <m/>
    <s v="1 SL"/>
    <n v="1"/>
    <m/>
  </r>
  <r>
    <x v="420"/>
    <d v="2022-10-27T00:00:00"/>
    <x v="132"/>
    <s v="PAYAD RONALDO  "/>
    <s v="CENRO"/>
    <x v="0"/>
    <d v="2022-08-04T00:00:00"/>
    <d v="2022-08-04T00:00:00"/>
    <s v="SL"/>
    <m/>
    <s v="1 SL"/>
    <n v="1"/>
    <m/>
  </r>
  <r>
    <x v="421"/>
    <d v="2022-10-27T00:00:00"/>
    <x v="122"/>
    <s v="PAJENAGO FRANCIS B."/>
    <s v="CSWDO"/>
    <x v="0"/>
    <d v="2022-08-15T00:00:00"/>
    <d v="2022-08-18T00:00:00"/>
    <s v="SL"/>
    <m/>
    <s v="4 SL"/>
    <n v="4"/>
    <m/>
  </r>
  <r>
    <x v="422"/>
    <d v="2022-10-27T00:00:00"/>
    <x v="77"/>
    <s v="PATRICIO APRIL V."/>
    <n v="0"/>
    <x v="1"/>
    <d v="2022-09-01T00:00:00"/>
    <d v="2022-09-01T00:00:00"/>
    <s v="OTHER"/>
    <s v="SEC 21 EO 292- SPECIAL PRIVILEGE"/>
    <s v="1 OTHER"/>
    <n v="1"/>
    <m/>
  </r>
  <r>
    <x v="423"/>
    <d v="2022-10-27T00:00:00"/>
    <x v="128"/>
    <s v="PATERNO MARIA LOURDERS P."/>
    <s v="CCT"/>
    <x v="0"/>
    <d v="2022-08-15T00:00:00"/>
    <d v="2022-08-15T00:00:00"/>
    <s v="SL"/>
    <m/>
    <s v="1 SL"/>
    <n v="1"/>
    <m/>
  </r>
  <r>
    <x v="424"/>
    <d v="2022-10-27T00:00:00"/>
    <x v="96"/>
    <s v="PATERNO MARIA LOURDERS P."/>
    <s v="CCT"/>
    <x v="0"/>
    <d v="2022-08-08T00:00:00"/>
    <d v="2022-08-08T00:00:00"/>
    <s v="SL"/>
    <m/>
    <s v="1 SL"/>
    <n v="1"/>
    <m/>
  </r>
  <r>
    <x v="425"/>
    <d v="2022-10-27T00:00:00"/>
    <x v="103"/>
    <s v="PATRICIO APRIL V."/>
    <n v="0"/>
    <x v="1"/>
    <d v="2022-08-15T00:00:00"/>
    <d v="2022-08-16T00:00:00"/>
    <s v="SL"/>
    <m/>
    <s v="2 SL"/>
    <n v="2"/>
    <m/>
  </r>
  <r>
    <x v="426"/>
    <d v="2022-10-27T00:00:00"/>
    <x v="129"/>
    <s v="PAGLINAWAN JESSIE M."/>
    <s v="CENRO"/>
    <x v="0"/>
    <d v="2022-08-22T00:00:00"/>
    <d v="2022-08-22T00:00:00"/>
    <s v="SL"/>
    <m/>
    <s v="1 SL"/>
    <n v="1"/>
    <m/>
  </r>
  <r>
    <x v="426"/>
    <d v="2022-10-27T00:00:00"/>
    <x v="129"/>
    <s v="PAGLINAWAN JESSIE M."/>
    <s v="CENRO"/>
    <x v="0"/>
    <d v="2022-08-27T00:00:00"/>
    <d v="2022-08-27T00:00:00"/>
    <s v="SL"/>
    <m/>
    <s v="0 SL"/>
    <n v="0"/>
    <m/>
  </r>
  <r>
    <x v="427"/>
    <d v="2022-10-27T00:00:00"/>
    <x v="105"/>
    <s v="PAGLINAWAN JESSIE M."/>
    <s v="CENRO"/>
    <x v="0"/>
    <d v="2022-08-10T00:00:00"/>
    <d v="2022-08-10T00:00:00"/>
    <s v="SL"/>
    <m/>
    <s v="1 SL"/>
    <n v="1"/>
    <m/>
  </r>
  <r>
    <x v="428"/>
    <d v="2022-10-27T00:00:00"/>
    <x v="130"/>
    <s v="RAMA RAQUEL J."/>
    <s v="INTERNAL"/>
    <x v="0"/>
    <d v="2022-08-26T00:00:00"/>
    <d v="2022-08-26T00:00:00"/>
    <s v="OTHER"/>
    <s v="SEC 21 EO 292- SPECIAL PRIVILEGE"/>
    <s v="1 OTHER"/>
    <n v="1"/>
    <m/>
  </r>
  <r>
    <x v="429"/>
    <d v="2022-10-27T00:00:00"/>
    <x v="131"/>
    <s v="RODRIGUEZ RAYMUNDO  "/>
    <s v="CENRO"/>
    <x v="0"/>
    <d v="2022-08-04T00:00:00"/>
    <d v="2022-08-06T00:00:00"/>
    <s v="Paternity"/>
    <m/>
    <s v="2 Paternity"/>
    <n v="2"/>
    <m/>
  </r>
  <r>
    <x v="429"/>
    <d v="2022-10-27T00:00:00"/>
    <x v="131"/>
    <s v="RODRIGUEZ RAYMUNDO  "/>
    <s v="CENRO"/>
    <x v="0"/>
    <d v="2022-08-08T00:00:00"/>
    <d v="2022-08-13T00:00:00"/>
    <s v="Paternity"/>
    <m/>
    <s v="5 Paternity"/>
    <n v="5"/>
    <m/>
  </r>
  <r>
    <x v="430"/>
    <d v="2022-10-27T00:00:00"/>
    <x v="93"/>
    <s v="RODRIGUEZ ARNEL  "/>
    <s v="CENRO"/>
    <x v="0"/>
    <d v="2022-09-03T00:00:00"/>
    <d v="2022-09-05T00:00:00"/>
    <s v="VL"/>
    <m/>
    <s v="1 VL"/>
    <n v="1"/>
    <m/>
  </r>
  <r>
    <x v="431"/>
    <d v="2022-10-27T00:00:00"/>
    <x v="101"/>
    <s v="ROMILLA MARIBEL P."/>
    <s v="ACCOUNTING"/>
    <x v="0"/>
    <d v="2022-09-07T00:00:00"/>
    <d v="2022-09-08T00:00:00"/>
    <s v="VL"/>
    <m/>
    <s v="2 VL"/>
    <n v="2"/>
    <m/>
  </r>
  <r>
    <x v="432"/>
    <d v="2022-10-27T00:00:00"/>
    <x v="79"/>
    <s v="ROMILLA MARIBEL P."/>
    <s v="ACCOUNTING"/>
    <x v="0"/>
    <d v="2022-08-02T00:00:00"/>
    <d v="2022-08-02T00:00:00"/>
    <s v="SL"/>
    <m/>
    <s v="1 SL"/>
    <n v="1"/>
    <m/>
  </r>
  <r>
    <x v="433"/>
    <d v="2022-10-27T00:00:00"/>
    <x v="79"/>
    <s v="ROMILLA MARIBEL P."/>
    <s v="ACCOUNTING"/>
    <x v="0"/>
    <d v="2022-07-25T00:00:00"/>
    <d v="2022-07-25T00:00:00"/>
    <s v="SL"/>
    <m/>
    <s v="1 SL"/>
    <n v="1"/>
    <m/>
  </r>
  <r>
    <x v="434"/>
    <d v="2022-10-27T00:00:00"/>
    <x v="130"/>
    <s v="ROMILLA MARIBEL P."/>
    <s v="ACCOUNTING"/>
    <x v="0"/>
    <d v="2022-08-22T00:00:00"/>
    <d v="2022-08-22T00:00:00"/>
    <s v="VL"/>
    <m/>
    <s v="1 VL"/>
    <n v="1"/>
    <m/>
  </r>
  <r>
    <x v="435"/>
    <d v="2022-10-27T00:00:00"/>
    <x v="131"/>
    <s v="QUIAMBAO ERICSON B."/>
    <s v="TICC"/>
    <x v="2"/>
    <d v="2022-08-15T00:00:00"/>
    <d v="2022-08-15T00:00:00"/>
    <s v="WITHOUTPAY"/>
    <s v="SL WITHOUTPAY"/>
    <s v="1 WITHOUTPAY"/>
    <n v="1"/>
    <m/>
  </r>
  <r>
    <x v="436"/>
    <d v="2022-10-27T00:00:00"/>
    <x v="123"/>
    <s v="SABULAAN MARIA LEAH M."/>
    <s v="CPDO"/>
    <x v="0"/>
    <d v="2022-08-31T00:00:00"/>
    <d v="2022-08-31T00:00:00"/>
    <s v="OTHER"/>
    <s v="SEC 21 EO 292- SPECIAL PRIVILEGE"/>
    <s v="1 OTHER"/>
    <n v="1"/>
    <m/>
  </r>
  <r>
    <x v="437"/>
    <d v="2022-10-27T00:00:00"/>
    <x v="89"/>
    <s v="SESMA LAZARO C."/>
    <s v="PICNIC GROVE"/>
    <x v="0"/>
    <d v="2022-08-21T00:00:00"/>
    <d v="2022-11-30T00:00:00"/>
    <s v="SL"/>
    <m/>
    <s v="71 SL"/>
    <n v="71"/>
    <m/>
  </r>
  <r>
    <x v="438"/>
    <d v="2022-10-27T00:00:00"/>
    <x v="131"/>
    <s v="SUMAGUI LORENA P."/>
    <s v="BIR"/>
    <x v="0"/>
    <d v="2022-08-03T00:00:00"/>
    <d v="2022-08-05T00:00:00"/>
    <s v="VL"/>
    <m/>
    <s v="3 VL"/>
    <n v="3"/>
    <m/>
  </r>
  <r>
    <x v="438"/>
    <d v="2022-10-27T00:00:00"/>
    <x v="131"/>
    <s v="SUMAGUI LORENA P."/>
    <s v="BIR"/>
    <x v="0"/>
    <d v="2022-08-08T00:00:00"/>
    <d v="2022-08-12T00:00:00"/>
    <s v="VL"/>
    <m/>
    <s v="5 VL"/>
    <n v="5"/>
    <m/>
  </r>
  <r>
    <x v="439"/>
    <d v="2022-10-27T00:00:00"/>
    <x v="86"/>
    <s v="SUMAGUI LORENA P."/>
    <s v="BIR"/>
    <x v="0"/>
    <d v="2022-08-22T00:00:00"/>
    <d v="2022-08-22T00:00:00"/>
    <s v="SL"/>
    <m/>
    <s v="1 SL"/>
    <n v="1"/>
    <m/>
  </r>
  <r>
    <x v="440"/>
    <d v="2022-10-27T00:00:00"/>
    <x v="89"/>
    <s v="SIM JO RITZELLE C."/>
    <s v="CHO"/>
    <x v="0"/>
    <d v="2022-09-01T00:00:00"/>
    <d v="2022-09-01T00:00:00"/>
    <s v="VL"/>
    <m/>
    <s v="1 VL"/>
    <n v="1"/>
    <m/>
  </r>
  <r>
    <x v="441"/>
    <d v="2022-10-27T00:00:00"/>
    <x v="89"/>
    <s v="TAPAY EDWARD  "/>
    <s v="CENRO"/>
    <x v="0"/>
    <d v="2022-08-27T00:00:00"/>
    <d v="2022-08-27T00:00:00"/>
    <s v="SL"/>
    <m/>
    <s v="0 SL"/>
    <n v="0"/>
    <m/>
  </r>
  <r>
    <x v="441"/>
    <d v="2022-10-27T00:00:00"/>
    <x v="89"/>
    <s v="TAPAY EDWARD  "/>
    <s v="CENRO"/>
    <x v="0"/>
    <d v="2022-08-30T00:00:00"/>
    <d v="2022-08-30T00:00:00"/>
    <s v="SL"/>
    <m/>
    <s v="1 SL"/>
    <n v="1"/>
    <m/>
  </r>
  <r>
    <x v="442"/>
    <d v="2022-10-27T00:00:00"/>
    <x v="81"/>
    <s v="TIBAYAN EUFEMIA O."/>
    <s v="CHO"/>
    <x v="0"/>
    <d v="2022-08-09T00:00:00"/>
    <d v="2022-08-10T00:00:00"/>
    <s v="SL"/>
    <m/>
    <s v="2 SL"/>
    <n v="2"/>
    <m/>
  </r>
  <r>
    <x v="443"/>
    <d v="2022-10-27T00:00:00"/>
    <x v="48"/>
    <s v="VILLANUEVA DAVE RONILLO V."/>
    <s v="CEO"/>
    <x v="0"/>
    <d v="2022-08-01T00:00:00"/>
    <d v="2022-08-01T00:00:00"/>
    <s v="OTHER"/>
    <s v="SEC 21 EO 292- SPECIAL PRIVILEGE"/>
    <s v="1 OTHER"/>
    <n v="1"/>
    <m/>
  </r>
  <r>
    <x v="444"/>
    <d v="2022-10-27T00:00:00"/>
    <x v="78"/>
    <s v="VILLANUEVA DAVE RONILLO V."/>
    <s v="CEO"/>
    <x v="0"/>
    <d v="2022-08-03T00:00:00"/>
    <d v="2022-08-05T00:00:00"/>
    <s v="SL"/>
    <m/>
    <s v="3 SL"/>
    <n v="3"/>
    <m/>
  </r>
  <r>
    <x v="445"/>
    <d v="2022-10-27T00:00:00"/>
    <x v="124"/>
    <s v="VILLANUEVA MARILYN L."/>
    <s v="TICC"/>
    <x v="0"/>
    <d v="2022-08-22T00:00:00"/>
    <d v="2022-08-22T00:00:00"/>
    <s v="SL"/>
    <m/>
    <s v="1 SL"/>
    <n v="1"/>
    <m/>
  </r>
  <r>
    <x v="446"/>
    <d v="2022-10-27T00:00:00"/>
    <x v="81"/>
    <s v="VILLANUEVA RICHELLE A."/>
    <s v="TICC"/>
    <x v="0"/>
    <d v="2022-08-16T00:00:00"/>
    <d v="2022-08-16T00:00:00"/>
    <s v="VL"/>
    <m/>
    <s v="1 VL"/>
    <n v="1"/>
    <m/>
  </r>
  <r>
    <x v="447"/>
    <d v="2022-10-27T00:00:00"/>
    <x v="101"/>
    <s v="VARGAS MELINDA M."/>
    <s v="CSWDO"/>
    <x v="0"/>
    <d v="2022-08-30T00:00:00"/>
    <d v="2022-08-30T00:00:00"/>
    <s v="SL"/>
    <m/>
    <s v="1 SL"/>
    <n v="1"/>
    <m/>
  </r>
  <r>
    <x v="448"/>
    <d v="2022-11-15T00:00:00"/>
    <x v="134"/>
    <s v="MAULLON JAENA F."/>
    <s v="SP"/>
    <x v="0"/>
    <d v="2022-10-25T00:00:00"/>
    <d v="2022-10-25T00:00:00"/>
    <s v="VL"/>
    <m/>
    <s v="1 VL"/>
    <n v="1"/>
    <m/>
  </r>
  <r>
    <x v="448"/>
    <d v="2022-11-15T00:00:00"/>
    <x v="134"/>
    <s v="MAULLON JAENA F."/>
    <s v="SP"/>
    <x v="0"/>
    <d v="2022-10-20T00:00:00"/>
    <d v="2022-10-20T00:00:00"/>
    <s v="VL"/>
    <m/>
    <s v="1 VL"/>
    <n v="1"/>
    <m/>
  </r>
  <r>
    <x v="448"/>
    <d v="2022-11-15T00:00:00"/>
    <x v="134"/>
    <s v="MAULLON JAENA F."/>
    <s v="SP"/>
    <x v="0"/>
    <d v="2022-10-18T00:00:00"/>
    <d v="2022-10-18T00:00:00"/>
    <s v="VL"/>
    <m/>
    <s v="1 VL"/>
    <n v="1"/>
    <m/>
  </r>
  <r>
    <x v="449"/>
    <d v="2022-11-15T00:00:00"/>
    <x v="135"/>
    <s v="DE SAGUN NANCY D."/>
    <s v="SP"/>
    <x v="0"/>
    <d v="2022-10-19T00:00:00"/>
    <d v="2022-10-19T00:00:00"/>
    <s v="SL"/>
    <m/>
    <s v="1 SL"/>
    <n v="1"/>
    <m/>
  </r>
  <r>
    <x v="450"/>
    <d v="2022-11-15T00:00:00"/>
    <x v="136"/>
    <s v="MAULLON JAENA F."/>
    <s v="SP"/>
    <x v="0"/>
    <d v="2022-11-18T00:00:00"/>
    <d v="2022-11-18T00:00:00"/>
    <s v="VL"/>
    <m/>
    <s v="1 VL"/>
    <n v="1"/>
    <m/>
  </r>
  <r>
    <x v="450"/>
    <d v="2022-11-15T00:00:00"/>
    <x v="136"/>
    <s v="MAULLON JAENA F."/>
    <s v="SP"/>
    <x v="0"/>
    <d v="2022-11-22T00:00:00"/>
    <d v="2022-11-22T00:00:00"/>
    <s v="VL"/>
    <m/>
    <s v="1 VL"/>
    <n v="1"/>
    <m/>
  </r>
  <r>
    <x v="450"/>
    <d v="2022-11-15T00:00:00"/>
    <x v="136"/>
    <s v="MAULLON JAENA F."/>
    <s v="SP"/>
    <x v="0"/>
    <d v="2022-11-29T00:00:00"/>
    <d v="2022-11-29T00:00:00"/>
    <s v="VL"/>
    <m/>
    <s v="1 VL"/>
    <n v="1"/>
    <m/>
  </r>
  <r>
    <x v="451"/>
    <d v="2022-11-15T00:00:00"/>
    <x v="98"/>
    <s v="MARINDUQUE ROWENA G."/>
    <s v="SP"/>
    <x v="0"/>
    <d v="2022-10-06T00:00:00"/>
    <d v="2022-10-06T00:00:00"/>
    <s v="SL"/>
    <m/>
    <s v="1 SL"/>
    <n v="1"/>
    <m/>
  </r>
  <r>
    <x v="452"/>
    <d v="2022-11-15T00:00:00"/>
    <x v="137"/>
    <s v="ANGELES ANNABEL D."/>
    <n v="0"/>
    <x v="0"/>
    <d v="2022-10-26T00:00:00"/>
    <d v="2022-10-28T00:00:00"/>
    <s v="SL"/>
    <m/>
    <s v="3 SL"/>
    <n v="3"/>
    <m/>
  </r>
  <r>
    <x v="453"/>
    <d v="2022-11-15T00:00:00"/>
    <x v="135"/>
    <s v="ANGELES ANNABEL D."/>
    <n v="0"/>
    <x v="0"/>
    <d v="2022-10-20T00:00:00"/>
    <d v="2022-10-21T00:00:00"/>
    <s v="SL"/>
    <m/>
    <s v="2 SL"/>
    <n v="2"/>
    <m/>
  </r>
  <r>
    <x v="454"/>
    <d v="2022-11-15T00:00:00"/>
    <x v="87"/>
    <s v="MARASIGAN AGUINO D."/>
    <s v="TOPS-CSU"/>
    <x v="0"/>
    <d v="2022-09-12T00:00:00"/>
    <d v="2022-09-16T00:00:00"/>
    <s v="VL"/>
    <m/>
    <s v="5 VL"/>
    <n v="5"/>
    <m/>
  </r>
  <r>
    <x v="454"/>
    <d v="2022-11-15T00:00:00"/>
    <x v="87"/>
    <s v="MARASIGAN AGUINO D."/>
    <s v="TOPS-CSU"/>
    <x v="0"/>
    <d v="2022-09-19T00:00:00"/>
    <d v="2022-09-23T00:00:00"/>
    <s v="VL"/>
    <m/>
    <s v="5 VL"/>
    <n v="5"/>
    <m/>
  </r>
  <r>
    <x v="454"/>
    <d v="2022-11-15T00:00:00"/>
    <x v="87"/>
    <s v="MARASIGAN AGUINO D."/>
    <s v="TOPS-CSU"/>
    <x v="0"/>
    <d v="2022-09-26T00:00:00"/>
    <d v="2022-09-30T00:00:00"/>
    <s v="VL"/>
    <m/>
    <s v="5 VL"/>
    <n v="5"/>
    <m/>
  </r>
  <r>
    <x v="455"/>
    <d v="2022-11-15T00:00:00"/>
    <x v="105"/>
    <s v="DIGNO DANILO  "/>
    <s v="CENRO"/>
    <x v="0"/>
    <d v="2022-09-21T00:00:00"/>
    <d v="2022-09-22T00:00:00"/>
    <s v="VL"/>
    <s v="SEC 25 EO 292- FORCE LEAVE"/>
    <s v="2 VL"/>
    <n v="2"/>
    <m/>
  </r>
  <r>
    <x v="456"/>
    <d v="2022-11-15T00:00:00"/>
    <x v="97"/>
    <s v="MERCARDO RENGIE M."/>
    <s v="LCR"/>
    <x v="0"/>
    <d v="2022-09-19T00:00:00"/>
    <d v="2022-09-19T00:00:00"/>
    <s v="SL"/>
    <m/>
    <s v="1 SL"/>
    <n v="1"/>
    <m/>
  </r>
  <r>
    <x v="457"/>
    <d v="2022-11-15T00:00:00"/>
    <x v="138"/>
    <s v="MAMARIL JOSEFINA P."/>
    <s v="TICC"/>
    <x v="0"/>
    <d v="2022-09-10T00:00:00"/>
    <d v="2022-09-10T00:00:00"/>
    <s v="SL"/>
    <m/>
    <s v="0 SL"/>
    <n v="0"/>
    <m/>
  </r>
  <r>
    <x v="458"/>
    <d v="2022-11-15T00:00:00"/>
    <x v="139"/>
    <s v="MALANAN JENNYLYN R."/>
    <s v="PICNIC GROVE"/>
    <x v="0"/>
    <d v="2022-09-19T00:00:00"/>
    <d v="2022-09-23T00:00:00"/>
    <s v="VL"/>
    <m/>
    <s v="5 VL"/>
    <n v="5"/>
    <m/>
  </r>
  <r>
    <x v="459"/>
    <d v="2022-11-15T00:00:00"/>
    <x v="111"/>
    <s v="MENDOZA MARICEL C."/>
    <s v="ONT"/>
    <x v="0"/>
    <d v="2022-09-09T00:00:00"/>
    <d v="2022-09-11T00:00:00"/>
    <s v="SL"/>
    <m/>
    <s v="1 SL"/>
    <n v="1"/>
    <m/>
  </r>
  <r>
    <x v="459"/>
    <d v="2022-11-15T00:00:00"/>
    <x v="111"/>
    <s v="MENDOZA MARICEL C."/>
    <s v="ONT"/>
    <x v="0"/>
    <d v="2022-09-14T00:00:00"/>
    <d v="2022-09-14T00:00:00"/>
    <s v="SL"/>
    <m/>
    <s v="1 SL"/>
    <n v="1"/>
    <m/>
  </r>
  <r>
    <x v="460"/>
    <d v="2022-11-15T00:00:00"/>
    <x v="87"/>
    <s v="MENDOZA MARIA ABIGAIL A."/>
    <s v="CHO"/>
    <x v="1"/>
    <d v="2022-09-16T00:00:00"/>
    <d v="2022-09-16T00:00:00"/>
    <s v="VL"/>
    <m/>
    <s v="1 VL"/>
    <n v="1"/>
    <m/>
  </r>
  <r>
    <x v="461"/>
    <d v="2022-11-15T00:00:00"/>
    <x v="140"/>
    <s v="MERJILLA JEANETTE B."/>
    <s v="TICC"/>
    <x v="0"/>
    <d v="2022-09-15T00:00:00"/>
    <d v="2022-09-15T00:00:00"/>
    <s v="SL"/>
    <m/>
    <s v="1 SL"/>
    <n v="1"/>
    <m/>
  </r>
  <r>
    <x v="462"/>
    <d v="2022-11-15T00:00:00"/>
    <x v="140"/>
    <s v="MERHAN FRANCISCO  "/>
    <s v="CENRO"/>
    <x v="0"/>
    <d v="2022-09-01T00:00:00"/>
    <d v="2022-09-02T00:00:00"/>
    <s v="SL"/>
    <m/>
    <s v="2 SL"/>
    <n v="2"/>
    <m/>
  </r>
  <r>
    <x v="462"/>
    <d v="2022-11-15T00:00:00"/>
    <x v="140"/>
    <s v="MERHAN FRANCISCO  "/>
    <s v="CENRO"/>
    <x v="0"/>
    <d v="2022-09-05T00:00:00"/>
    <d v="2022-09-09T00:00:00"/>
    <s v="SL"/>
    <m/>
    <s v="5 SL"/>
    <n v="5"/>
    <m/>
  </r>
  <r>
    <x v="462"/>
    <d v="2022-11-15T00:00:00"/>
    <x v="140"/>
    <s v="MERHAN FRANCISCO  "/>
    <s v="CENRO"/>
    <x v="0"/>
    <d v="2022-09-12T00:00:00"/>
    <d v="2022-09-16T00:00:00"/>
    <s v="SL"/>
    <m/>
    <s v="5 SL"/>
    <n v="5"/>
    <m/>
  </r>
  <r>
    <x v="462"/>
    <d v="2022-11-15T00:00:00"/>
    <x v="140"/>
    <s v="MERHAN FRANCISCO  "/>
    <s v="CENRO"/>
    <x v="0"/>
    <d v="2022-09-19T00:00:00"/>
    <d v="2022-09-23T00:00:00"/>
    <s v="SL"/>
    <m/>
    <s v="5 SL"/>
    <n v="5"/>
    <m/>
  </r>
  <r>
    <x v="462"/>
    <d v="2022-11-15T00:00:00"/>
    <x v="140"/>
    <s v="MERHAN FRANCISCO  "/>
    <s v="CENRO"/>
    <x v="0"/>
    <d v="2022-09-26T00:00:00"/>
    <d v="2022-09-30T00:00:00"/>
    <s v="SL"/>
    <m/>
    <s v="5 SL"/>
    <n v="5"/>
    <m/>
  </r>
  <r>
    <x v="462"/>
    <d v="2022-11-15T00:00:00"/>
    <x v="140"/>
    <s v="MERHAN FRANCISCO  "/>
    <s v="CENRO"/>
    <x v="0"/>
    <d v="2022-10-03T00:00:00"/>
    <d v="2022-10-07T00:00:00"/>
    <s v="SL"/>
    <m/>
    <s v="5 SL"/>
    <n v="5"/>
    <m/>
  </r>
  <r>
    <x v="462"/>
    <d v="2022-11-15T00:00:00"/>
    <x v="140"/>
    <s v="MERHAN FRANCISCO  "/>
    <s v="CENRO"/>
    <x v="0"/>
    <d v="2022-10-10T00:00:00"/>
    <d v="2022-10-12T00:00:00"/>
    <s v="SL"/>
    <m/>
    <s v="3 SL"/>
    <n v="3"/>
    <m/>
  </r>
  <r>
    <x v="463"/>
    <d v="2022-11-15T00:00:00"/>
    <x v="112"/>
    <s v="MERHAN FRANCISCO  "/>
    <s v="CENRO"/>
    <x v="0"/>
    <d v="2022-08-20T00:00:00"/>
    <d v="2022-08-20T00:00:00"/>
    <s v="SL"/>
    <m/>
    <s v="0 SL"/>
    <n v="0"/>
    <m/>
  </r>
  <r>
    <x v="463"/>
    <d v="2022-11-15T00:00:00"/>
    <x v="112"/>
    <s v="MERHAN FRANCISCO  "/>
    <s v="CENRO"/>
    <x v="0"/>
    <d v="2022-08-22T00:00:00"/>
    <d v="2022-08-27T00:00:00"/>
    <s v="SL"/>
    <m/>
    <s v="5 SL"/>
    <n v="5"/>
    <m/>
  </r>
  <r>
    <x v="463"/>
    <d v="2022-11-15T00:00:00"/>
    <x v="111"/>
    <s v="LANDICHO ROSALINA B."/>
    <s v="EEO/CITY MARKET"/>
    <x v="0"/>
    <d v="2022-09-28T00:00:00"/>
    <d v="2022-09-28T00:00:00"/>
    <s v="OTHER"/>
    <s v="SEC 21 EO 292- SPECIAL PRIVILEGE"/>
    <s v="1 OTHER"/>
    <n v="1"/>
    <m/>
  </r>
  <r>
    <x v="464"/>
    <d v="2022-11-15T00:00:00"/>
    <x v="85"/>
    <s v="LANDICHO ROSALINA B."/>
    <s v="EEO/CITY MARKET"/>
    <x v="0"/>
    <d v="2022-09-16T00:00:00"/>
    <d v="2022-09-17T00:00:00"/>
    <s v="SL"/>
    <m/>
    <s v="1 SL"/>
    <n v="1"/>
    <m/>
  </r>
  <r>
    <x v="465"/>
    <d v="2022-11-15T00:00:00"/>
    <x v="138"/>
    <s v="LANDICHO ROSALINA B."/>
    <s v="EEO/CITY MARKET"/>
    <x v="0"/>
    <d v="2022-09-10T00:00:00"/>
    <d v="2022-09-10T00:00:00"/>
    <s v="SL"/>
    <m/>
    <s v="0 SL"/>
    <n v="0"/>
    <m/>
  </r>
  <r>
    <x v="465"/>
    <d v="2022-11-15T00:00:00"/>
    <x v="138"/>
    <s v="LANDICHO ROSALINA B."/>
    <s v="EEO/CITY MARKET"/>
    <x v="0"/>
    <d v="2022-09-12T00:00:00"/>
    <d v="2022-09-14T00:00:00"/>
    <s v="SL"/>
    <m/>
    <s v="3 SL"/>
    <n v="3"/>
    <m/>
  </r>
  <r>
    <x v="466"/>
    <d v="2022-11-15T00:00:00"/>
    <x v="87"/>
    <s v="ZAFRA REYNANTE B."/>
    <s v="TICC"/>
    <x v="0"/>
    <d v="2022-09-01T00:00:00"/>
    <d v="2022-09-02T00:00:00"/>
    <s v="SL"/>
    <m/>
    <s v="2 SL"/>
    <n v="2"/>
    <m/>
  </r>
  <r>
    <x v="467"/>
    <d v="2022-11-15T00:00:00"/>
    <x v="83"/>
    <s v="VILLANUEVA ISMAEL D."/>
    <s v="CHO"/>
    <x v="0"/>
    <d v="2022-09-20T00:00:00"/>
    <d v="2022-09-20T00:00:00"/>
    <s v="SL"/>
    <m/>
    <s v="1 SL"/>
    <n v="1"/>
    <m/>
  </r>
  <r>
    <x v="468"/>
    <d v="2022-11-15T00:00:00"/>
    <x v="140"/>
    <s v="VILLANUEVA RICHELLE A."/>
    <s v="TICC"/>
    <x v="0"/>
    <d v="2022-09-15T00:00:00"/>
    <d v="2022-09-15T00:00:00"/>
    <s v="SL"/>
    <m/>
    <s v="1 SL"/>
    <n v="1"/>
    <m/>
  </r>
  <r>
    <x v="469"/>
    <d v="2022-11-15T00:00:00"/>
    <x v="141"/>
    <s v="VILLANUEVA RICHELLE A."/>
    <s v="TICC"/>
    <x v="0"/>
    <d v="2022-09-06T00:00:00"/>
    <d v="2022-09-06T00:00:00"/>
    <s v="SL"/>
    <m/>
    <s v="1 SL"/>
    <n v="1"/>
    <m/>
  </r>
  <r>
    <x v="469"/>
    <d v="2022-11-15T00:00:00"/>
    <x v="141"/>
    <s v="VILLANUEVA RICHELLE A."/>
    <s v="TICC"/>
    <x v="0"/>
    <d v="2022-09-12T00:00:00"/>
    <d v="2022-09-12T00:00:00"/>
    <s v="SL"/>
    <m/>
    <s v="1 SL"/>
    <n v="1"/>
    <m/>
  </r>
  <r>
    <x v="470"/>
    <d v="2022-11-15T00:00:00"/>
    <x v="142"/>
    <s v="TOPACIO ABEGAIL P."/>
    <s v="ONT"/>
    <x v="0"/>
    <d v="2022-08-09T00:00:00"/>
    <d v="2022-08-10T00:00:00"/>
    <s v="SL"/>
    <m/>
    <s v="2 SL"/>
    <n v="2"/>
    <m/>
  </r>
  <r>
    <x v="471"/>
    <d v="2022-11-15T00:00:00"/>
    <x v="85"/>
    <s v="TOPACIO ABEGAIL P."/>
    <s v="ONT"/>
    <x v="0"/>
    <d v="2022-09-02T00:00:00"/>
    <d v="2022-09-03T00:00:00"/>
    <s v="SL"/>
    <m/>
    <s v="1 SL"/>
    <n v="1"/>
    <m/>
  </r>
  <r>
    <x v="472"/>
    <d v="2022-11-15T00:00:00"/>
    <x v="105"/>
    <s v="TORRES MOISES Q."/>
    <s v="MAHOGANY MARKET"/>
    <x v="0"/>
    <d v="2022-09-08T00:00:00"/>
    <d v="2022-09-10T00:00:00"/>
    <s v="SL"/>
    <m/>
    <s v="2 SL"/>
    <n v="2"/>
    <m/>
  </r>
  <r>
    <x v="473"/>
    <d v="2022-11-15T00:00:00"/>
    <x v="85"/>
    <s v="SIM JO RITZELLE C."/>
    <s v="CHO"/>
    <x v="0"/>
    <d v="2022-09-28T00:00:00"/>
    <d v="2022-09-28T00:00:00"/>
    <s v="SL"/>
    <m/>
    <s v="1 SL"/>
    <n v="1"/>
    <m/>
  </r>
  <r>
    <x v="474"/>
    <d v="2022-11-15T00:00:00"/>
    <x v="121"/>
    <s v="TIMPLE ALLAN R."/>
    <s v="TCIS"/>
    <x v="0"/>
    <d v="2022-09-14T00:00:00"/>
    <d v="2022-09-14T00:00:00"/>
    <s v="SL"/>
    <m/>
    <s v="1 SL"/>
    <n v="1"/>
    <m/>
  </r>
  <r>
    <x v="475"/>
    <d v="2022-11-15T00:00:00"/>
    <x v="109"/>
    <s v="ROLLE CARIZA P."/>
    <s v="CHO"/>
    <x v="0"/>
    <d v="2022-10-10T00:00:00"/>
    <d v="2022-10-10T00:00:00"/>
    <s v="OTHER"/>
    <s v="SEC 21 EO 292- SPECIAL PRIVILEGE"/>
    <s v="1 OTHER"/>
    <n v="1"/>
    <m/>
  </r>
  <r>
    <x v="476"/>
    <d v="2022-11-15T00:00:00"/>
    <x v="143"/>
    <s v="AUSTRIA KIM E."/>
    <s v="ONT"/>
    <x v="1"/>
    <d v="2022-10-03T00:00:00"/>
    <d v="2022-10-04T00:00:00"/>
    <s v="VL"/>
    <m/>
    <s v="2 VL"/>
    <n v="2"/>
    <m/>
  </r>
  <r>
    <x v="477"/>
    <d v="2022-11-15T00:00:00"/>
    <x v="107"/>
    <s v="ACERON ANGELU V."/>
    <s v="ONT"/>
    <x v="1"/>
    <d v="2022-10-08T00:00:00"/>
    <d v="2022-10-09T00:00:00"/>
    <s v="OTHER"/>
    <s v="SEC 21 EO 292- SPECIAL PRIVILEGE"/>
    <s v="0 OTHER"/>
    <n v="0"/>
    <m/>
  </r>
  <r>
    <x v="478"/>
    <d v="2022-11-15T00:00:00"/>
    <x v="107"/>
    <s v="ACERON ANGELU V."/>
    <s v="ONT"/>
    <x v="1"/>
    <d v="2022-10-23T00:00:00"/>
    <d v="2022-10-24T00:00:00"/>
    <s v="VL"/>
    <m/>
    <s v="1 VL"/>
    <n v="1"/>
    <m/>
  </r>
  <r>
    <x v="479"/>
    <d v="2022-11-15T00:00:00"/>
    <x v="108"/>
    <s v="ABELA IMELDA C."/>
    <s v="ACCOUNTING"/>
    <x v="0"/>
    <d v="2022-09-01T00:00:00"/>
    <d v="2022-09-01T00:00:00"/>
    <s v="SL"/>
    <m/>
    <s v="1 SL"/>
    <n v="1"/>
    <m/>
  </r>
  <r>
    <x v="480"/>
    <d v="2022-11-15T00:00:00"/>
    <x v="140"/>
    <s v="AMBION MARIETA B."/>
    <s v="CENRO"/>
    <x v="0"/>
    <d v="2022-09-27T00:00:00"/>
    <d v="2022-09-27T00:00:00"/>
    <s v="VL"/>
    <s v="SEC 25 EO 292- FORCE LEAVE"/>
    <s v="1 VL"/>
    <n v="1"/>
    <m/>
  </r>
  <r>
    <x v="481"/>
    <d v="2022-11-15T00:00:00"/>
    <x v="140"/>
    <s v="ASIDO LEONILA R."/>
    <s v="PICNIC GROVE"/>
    <x v="0"/>
    <d v="2022-09-12T00:00:00"/>
    <d v="2022-09-14T00:00:00"/>
    <s v="SL"/>
    <m/>
    <s v="3 SL"/>
    <n v="3"/>
    <m/>
  </r>
  <r>
    <x v="481"/>
    <d v="2022-11-15T00:00:00"/>
    <x v="140"/>
    <s v="ASIDO LEONILA R."/>
    <s v="PICNIC GROVE"/>
    <x v="0"/>
    <d v="2022-09-17T00:00:00"/>
    <d v="2022-09-17T00:00:00"/>
    <s v="SL"/>
    <m/>
    <s v="0 SL"/>
    <n v="0"/>
    <m/>
  </r>
  <r>
    <x v="482"/>
    <d v="2022-11-15T00:00:00"/>
    <x v="140"/>
    <s v="ANGCAYA JENNY ROSE S."/>
    <s v="CTO-LICENSE"/>
    <x v="0"/>
    <d v="2022-09-16T00:00:00"/>
    <d v="2022-09-16T00:00:00"/>
    <s v="SL"/>
    <m/>
    <s v="1 SL"/>
    <n v="1"/>
    <m/>
  </r>
  <r>
    <x v="483"/>
    <d v="2022-11-15T00:00:00"/>
    <x v="141"/>
    <s v="AMBION MARIETA B."/>
    <s v="CENRO"/>
    <x v="0"/>
    <d v="2022-10-07T00:00:00"/>
    <d v="2022-10-07T00:00:00"/>
    <s v="VL"/>
    <s v="SEC 25 EO 292- FORCE LEAVE"/>
    <s v="1 VL"/>
    <n v="1"/>
    <m/>
  </r>
  <r>
    <x v="484"/>
    <d v="2022-11-15T00:00:00"/>
    <x v="120"/>
    <s v="AMBION HERSHEY D."/>
    <s v="CHO"/>
    <x v="0"/>
    <d v="2022-09-12T00:00:00"/>
    <d v="2022-09-13T00:00:00"/>
    <s v="SL"/>
    <m/>
    <s v="2 SL"/>
    <n v="2"/>
    <m/>
  </r>
  <r>
    <x v="485"/>
    <d v="2022-11-15T00:00:00"/>
    <x v="120"/>
    <s v="ANGCAYA IRENE V."/>
    <s v="TICC"/>
    <x v="0"/>
    <d v="2022-09-26T00:00:00"/>
    <d v="2022-09-26T00:00:00"/>
    <s v="VL"/>
    <m/>
    <s v="1 VL"/>
    <n v="1"/>
    <m/>
  </r>
  <r>
    <x v="485"/>
    <d v="2022-11-15T00:00:00"/>
    <x v="120"/>
    <s v="ANGCAYA IRENE V."/>
    <s v="TICC"/>
    <x v="0"/>
    <d v="2022-09-29T00:00:00"/>
    <d v="2022-09-29T00:00:00"/>
    <s v="VL"/>
    <m/>
    <s v="1 VL"/>
    <n v="1"/>
    <m/>
  </r>
  <r>
    <x v="486"/>
    <d v="2022-11-15T00:00:00"/>
    <x v="120"/>
    <s v="ANGCAYA IRENE V."/>
    <s v="TICC"/>
    <x v="0"/>
    <d v="2022-09-28T00:00:00"/>
    <d v="2022-09-28T00:00:00"/>
    <s v="OTHER"/>
    <s v="SEC 21 EO 292- SPECIAL PRIVILEGE"/>
    <s v="1 OTHER"/>
    <n v="1"/>
    <m/>
  </r>
  <r>
    <x v="487"/>
    <d v="2022-11-15T00:00:00"/>
    <x v="142"/>
    <s v="BRON FLORENCIO L."/>
    <s v="EEO/CITY MARKET"/>
    <x v="0"/>
    <d v="2022-09-11T00:00:00"/>
    <d v="2022-09-11T00:00:00"/>
    <s v="VL"/>
    <m/>
    <s v="0 VL"/>
    <n v="0"/>
    <m/>
  </r>
  <r>
    <x v="488"/>
    <d v="2022-11-15T00:00:00"/>
    <x v="105"/>
    <s v="BERGADO MARILOU B."/>
    <s v="ONT"/>
    <x v="0"/>
    <d v="2022-09-28T00:00:00"/>
    <d v="2022-09-30T00:00:00"/>
    <s v="VL"/>
    <m/>
    <s v="3 VL"/>
    <n v="3"/>
    <m/>
  </r>
  <r>
    <x v="489"/>
    <d v="2022-11-15T00:00:00"/>
    <x v="105"/>
    <s v="BUTALON DIANNE H."/>
    <s v="ONT"/>
    <x v="0"/>
    <d v="2022-09-05T00:00:00"/>
    <d v="1900-01-08T12:00:00"/>
    <s v="SL"/>
    <m/>
    <s v="-31998 SL"/>
    <n v="-31998"/>
    <m/>
  </r>
  <r>
    <x v="490"/>
    <d v="2022-11-15T00:00:00"/>
    <x v="140"/>
    <s v="CESICAR JOCHELLE JOAN S."/>
    <s v="TICC/TCCH"/>
    <x v="0"/>
    <d v="2022-09-09T00:00:00"/>
    <d v="2022-09-09T00:00:00"/>
    <s v="SL"/>
    <m/>
    <s v="1 SL"/>
    <n v="1"/>
    <m/>
  </r>
  <r>
    <x v="490"/>
    <d v="2022-11-15T00:00:00"/>
    <x v="140"/>
    <s v="CESICAR JOCHELLE JOAN S."/>
    <s v="TICC/TCCH"/>
    <x v="0"/>
    <d v="2022-09-11T00:00:00"/>
    <d v="2022-09-15T00:00:00"/>
    <s v="SL"/>
    <m/>
    <s v="4 SL"/>
    <n v="4"/>
    <m/>
  </r>
  <r>
    <x v="491"/>
    <d v="2022-11-15T00:00:00"/>
    <x v="112"/>
    <s v="CESICAR JOCHELLE JOAN S."/>
    <s v="TICC/TCCH"/>
    <x v="0"/>
    <d v="2022-08-31T00:00:00"/>
    <d v="2022-08-31T00:00:00"/>
    <s v="SL"/>
    <m/>
    <s v="1 SL"/>
    <n v="1"/>
    <m/>
  </r>
  <r>
    <x v="492"/>
    <d v="2022-11-15T00:00:00"/>
    <x v="87"/>
    <s v="COSME CORAZON O."/>
    <s v="TCIS"/>
    <x v="0"/>
    <d v="2022-09-01T00:00:00"/>
    <d v="2022-09-02T00:00:00"/>
    <s v="SL"/>
    <m/>
    <s v="2 SL"/>
    <n v="2"/>
    <m/>
  </r>
  <r>
    <x v="493"/>
    <d v="2022-11-15T00:00:00"/>
    <x v="107"/>
    <s v="CAPUNO OLIVER M."/>
    <s v="FIRE DEPARTMENT"/>
    <x v="0"/>
    <d v="2022-09-21T00:00:00"/>
    <d v="2022-09-23T00:00:00"/>
    <s v="VL"/>
    <m/>
    <s v="3 VL"/>
    <n v="3"/>
    <m/>
  </r>
  <r>
    <x v="493"/>
    <d v="2022-11-15T00:00:00"/>
    <x v="107"/>
    <s v="CAPUNO OLIVER M."/>
    <s v="FIRE DEPARTMENT"/>
    <x v="0"/>
    <d v="2022-09-27T00:00:00"/>
    <d v="2022-09-29T00:00:00"/>
    <s v="VL"/>
    <m/>
    <s v="3 VL"/>
    <n v="3"/>
    <m/>
  </r>
  <r>
    <x v="494"/>
    <d v="2022-11-15T00:00:00"/>
    <x v="107"/>
    <s v="COSA PAOLA GRACE P."/>
    <s v="ASSESSOR"/>
    <x v="0"/>
    <d v="2022-09-15T00:00:00"/>
    <d v="2022-09-15T00:00:00"/>
    <s v="SL"/>
    <m/>
    <s v="1 SL"/>
    <n v="1"/>
    <m/>
  </r>
  <r>
    <x v="495"/>
    <d v="2022-11-15T00:00:00"/>
    <x v="120"/>
    <s v="COSA PAOLA GRACE P."/>
    <s v="ASSESSOR"/>
    <x v="0"/>
    <d v="2022-09-21T00:00:00"/>
    <d v="2022-09-21T00:00:00"/>
    <s v="VL"/>
    <m/>
    <s v="1 VL"/>
    <n v="1"/>
    <m/>
  </r>
  <r>
    <x v="496"/>
    <d v="2022-11-15T00:00:00"/>
    <x v="105"/>
    <s v="CABANTING AIRA P."/>
    <s v="ONT"/>
    <x v="0"/>
    <d v="2022-10-05T00:00:00"/>
    <d v="2022-10-07T00:00:00"/>
    <s v="OTHER"/>
    <s v="SEC 21 EO 292- SPECIAL PRIVILEGE"/>
    <s v="3 OTHER"/>
    <n v="3"/>
    <m/>
  </r>
  <r>
    <x v="497"/>
    <d v="2022-11-15T00:00:00"/>
    <x v="105"/>
    <s v="CABANLIT ZOSIMA M."/>
    <s v="MAHOGANY MARKET"/>
    <x v="0"/>
    <d v="2022-09-11T00:00:00"/>
    <d v="2022-09-11T00:00:00"/>
    <s v="SL"/>
    <m/>
    <s v="0 SL"/>
    <n v="0"/>
    <m/>
  </r>
  <r>
    <x v="498"/>
    <d v="2022-11-15T00:00:00"/>
    <x v="141"/>
    <s v="CABANLIT ZOSIMA M."/>
    <s v="MAHOGANY MARKET"/>
    <x v="0"/>
    <d v="2022-09-30T00:00:00"/>
    <d v="2022-10-04T00:00:00"/>
    <s v="SL"/>
    <m/>
    <s v="3 SL"/>
    <n v="3"/>
    <m/>
  </r>
  <r>
    <x v="498"/>
    <d v="2022-11-15T00:00:00"/>
    <x v="141"/>
    <s v="CABANLIT ZOSIMA M."/>
    <s v="MAHOGANY MARKET"/>
    <x v="0"/>
    <d v="2022-10-07T00:00:00"/>
    <d v="2022-10-07T00:00:00"/>
    <s v="SL"/>
    <m/>
    <s v="1 SL"/>
    <n v="1"/>
    <m/>
  </r>
  <r>
    <x v="499"/>
    <d v="2022-11-15T00:00:00"/>
    <x v="107"/>
    <s v="DATU SHIRLEY G."/>
    <s v="ONT"/>
    <x v="0"/>
    <d v="2022-09-09T00:00:00"/>
    <d v="2022-09-09T00:00:00"/>
    <s v="SL"/>
    <m/>
    <s v="1 SL"/>
    <n v="1"/>
    <m/>
  </r>
  <r>
    <x v="499"/>
    <d v="2022-11-15T00:00:00"/>
    <x v="107"/>
    <s v="DATU SHIRLEY G."/>
    <s v="ONT"/>
    <x v="0"/>
    <d v="2022-09-11T00:00:00"/>
    <d v="2022-09-11T00:00:00"/>
    <s v="SL"/>
    <m/>
    <s v="0 SL"/>
    <n v="0"/>
    <m/>
  </r>
  <r>
    <x v="499"/>
    <d v="2022-11-15T00:00:00"/>
    <x v="107"/>
    <s v="DATU SHIRLEY G."/>
    <s v="ONT"/>
    <x v="0"/>
    <d v="2022-09-14T00:00:00"/>
    <d v="2022-09-14T00:00:00"/>
    <s v="SL"/>
    <m/>
    <s v="1 SL"/>
    <n v="1"/>
    <m/>
  </r>
  <r>
    <x v="500"/>
    <d v="2022-11-15T00:00:00"/>
    <x v="85"/>
    <s v="DIMAILIG ARLYN R."/>
    <s v="MAHOGANY MARKET"/>
    <x v="0"/>
    <d v="2022-09-27T00:00:00"/>
    <d v="2022-09-28T00:00:00"/>
    <s v="SL"/>
    <m/>
    <s v="2 SL"/>
    <n v="2"/>
    <m/>
  </r>
  <r>
    <x v="501"/>
    <d v="2022-11-15T00:00:00"/>
    <x v="120"/>
    <s v="DISEPEDA MACARIA P."/>
    <s v="TICC"/>
    <x v="0"/>
    <d v="2022-09-09T00:00:00"/>
    <d v="2022-09-09T00:00:00"/>
    <s v="SL"/>
    <m/>
    <s v="1 SL"/>
    <n v="1"/>
    <m/>
  </r>
  <r>
    <x v="502"/>
    <d v="2022-11-15T00:00:00"/>
    <x v="142"/>
    <s v="DISEPEDA MACARIA P."/>
    <s v="TICC"/>
    <x v="0"/>
    <d v="2022-09-02T00:00:00"/>
    <d v="2022-09-02T00:00:00"/>
    <s v="SL"/>
    <m/>
    <s v="1 SL"/>
    <n v="1"/>
    <m/>
  </r>
  <r>
    <x v="503"/>
    <d v="2022-11-15T00:00:00"/>
    <x v="87"/>
    <s v="DOGELIO CHRISTIAN B."/>
    <s v="LEGAL"/>
    <x v="0"/>
    <d v="2022-09-05T00:00:00"/>
    <d v="2022-09-05T00:00:00"/>
    <s v="VL"/>
    <m/>
    <s v="1 VL"/>
    <n v="1"/>
    <m/>
  </r>
  <r>
    <x v="503"/>
    <d v="2022-11-15T00:00:00"/>
    <x v="87"/>
    <s v="DOGELIO CHRISTIAN B."/>
    <s v="LEGAL"/>
    <x v="0"/>
    <d v="2022-09-06T00:00:00"/>
    <d v="2022-09-06T00:00:00"/>
    <s v="OTHER"/>
    <s v="SEC 21 EO 292- SPECIAL PRIVILEGE"/>
    <s v="1 OTHER"/>
    <n v="1"/>
    <m/>
  </r>
  <r>
    <x v="503"/>
    <d v="2022-11-15T00:00:00"/>
    <x v="87"/>
    <s v="DOGELIO CHRISTIAN B."/>
    <s v="LEGAL"/>
    <x v="0"/>
    <d v="2022-09-19T00:00:00"/>
    <d v="2022-09-20T00:00:00"/>
    <s v="OTHER"/>
    <s v="SEC 21 EO 292- SPECIAL PRIVILEGE"/>
    <s v="2 OTHER"/>
    <n v="2"/>
    <m/>
  </r>
  <r>
    <x v="504"/>
    <d v="2022-11-15T00:00:00"/>
    <x v="142"/>
    <s v="DILIDILI AIREEN M."/>
    <s v="TICC"/>
    <x v="0"/>
    <d v="2022-09-19T00:00:00"/>
    <d v="2022-09-19T00:00:00"/>
    <s v="OTHER"/>
    <s v="SEC 21 EO 292- SPECIAL PRIVILEGE"/>
    <s v="1 OTHER"/>
    <n v="1"/>
    <m/>
  </r>
  <r>
    <x v="505"/>
    <d v="2022-11-15T00:00:00"/>
    <x v="112"/>
    <s v="DIGO MARIE BERNADETTE C."/>
    <s v="ONT"/>
    <x v="0"/>
    <d v="2022-08-01T00:00:00"/>
    <d v="2022-08-19T00:00:00"/>
    <s v="SL"/>
    <m/>
    <s v="15 SL"/>
    <n v="15"/>
    <m/>
  </r>
  <r>
    <x v="506"/>
    <d v="2022-11-15T00:00:00"/>
    <x v="100"/>
    <s v="DIMAILIG ARLYN R."/>
    <s v="MAHOGANY MARKET"/>
    <x v="0"/>
    <d v="2022-09-22T00:00:00"/>
    <d v="2022-09-22T00:00:00"/>
    <s v="SL"/>
    <m/>
    <s v="1 SL"/>
    <n v="1"/>
    <m/>
  </r>
  <r>
    <x v="507"/>
    <d v="2022-11-15T00:00:00"/>
    <x v="111"/>
    <s v="DIMAILIG ARLYN R."/>
    <s v="MAHOGANY MARKET"/>
    <x v="0"/>
    <d v="2022-09-30T00:00:00"/>
    <d v="2022-09-30T00:00:00"/>
    <s v="OTHER"/>
    <s v="SEC 21 EO 292- SPECIAL PRIVILEGE"/>
    <s v="1 OTHER"/>
    <n v="1"/>
    <m/>
  </r>
  <r>
    <x v="508"/>
    <d v="2022-11-15T00:00:00"/>
    <x v="133"/>
    <s v="DATU SHIRLEY G."/>
    <s v="ONT"/>
    <x v="0"/>
    <d v="2022-09-08T00:00:00"/>
    <d v="2022-09-08T00:00:00"/>
    <s v="OTHER"/>
    <s v="SEC 21 EO 292- SPECIAL PRIVILEGE"/>
    <s v="1 OTHER"/>
    <n v="1"/>
    <m/>
  </r>
  <r>
    <x v="509"/>
    <d v="2022-11-15T00:00:00"/>
    <x v="88"/>
    <s v="DERLA ARTHUR D."/>
    <s v="CENRO"/>
    <x v="0"/>
    <d v="2022-09-06T00:00:00"/>
    <d v="2022-09-06T00:00:00"/>
    <s v="SL"/>
    <m/>
    <s v="1 SL"/>
    <n v="1"/>
    <m/>
  </r>
  <r>
    <x v="510"/>
    <d v="2022-11-15T00:00:00"/>
    <x v="81"/>
    <s v="FERMA ETHEL GRACE N."/>
    <s v="ONT"/>
    <x v="0"/>
    <d v="2022-08-06T00:00:00"/>
    <d v="2022-08-09T00:00:00"/>
    <s v="SL"/>
    <m/>
    <s v="2 SL"/>
    <n v="2"/>
    <m/>
  </r>
  <r>
    <x v="511"/>
    <d v="2022-11-15T00:00:00"/>
    <x v="105"/>
    <s v="DE CASTRO  CHRISTINE JEAN D."/>
    <s v="CSWDO"/>
    <x v="0"/>
    <d v="2022-09-09T00:00:00"/>
    <d v="2022-09-09T00:00:00"/>
    <s v="SL"/>
    <m/>
    <s v="1 SL"/>
    <n v="1"/>
    <m/>
  </r>
  <r>
    <x v="512"/>
    <d v="2022-11-15T00:00:00"/>
    <x v="85"/>
    <s v="DE SAGUN NANCY D."/>
    <s v="SP"/>
    <x v="0"/>
    <d v="2022-09-28T00:00:00"/>
    <d v="2022-09-28T00:00:00"/>
    <s v="SL"/>
    <m/>
    <s v="1 SL"/>
    <n v="1"/>
    <m/>
  </r>
  <r>
    <x v="513"/>
    <d v="2022-11-15T00:00:00"/>
    <x v="100"/>
    <s v="ENRIQUEZ ANABEL O."/>
    <s v="CHO"/>
    <x v="0"/>
    <d v="2022-09-28T00:00:00"/>
    <d v="2022-09-29T00:00:00"/>
    <s v="VL"/>
    <m/>
    <s v="2 VL"/>
    <n v="2"/>
    <m/>
  </r>
  <r>
    <x v="514"/>
    <d v="2022-11-15T00:00:00"/>
    <x v="105"/>
    <s v="GONZALES CHRISTI NERISSE E."/>
    <s v="CEO"/>
    <x v="0"/>
    <d v="2022-09-09T00:00:00"/>
    <d v="2022-09-09T00:00:00"/>
    <s v="SL"/>
    <m/>
    <s v="1 SL"/>
    <n v="1"/>
    <m/>
  </r>
  <r>
    <x v="515"/>
    <d v="2022-11-15T00:00:00"/>
    <x v="141"/>
    <s v="GATPANDAN MICHAEL E."/>
    <s v="GSO"/>
    <x v="0"/>
    <d v="2022-09-29T00:00:00"/>
    <d v="2022-09-29T00:00:00"/>
    <s v="SL"/>
    <m/>
    <s v="1 SL"/>
    <n v="1"/>
    <m/>
  </r>
  <r>
    <x v="516"/>
    <d v="2022-11-15T00:00:00"/>
    <x v="112"/>
    <s v="GONZALES MARIO O."/>
    <s v="GSO"/>
    <x v="0"/>
    <d v="2022-08-30T00:00:00"/>
    <d v="2022-08-31T00:00:00"/>
    <s v="SL"/>
    <m/>
    <s v="2 SL"/>
    <n v="2"/>
    <m/>
  </r>
  <r>
    <x v="517"/>
    <d v="2022-11-15T00:00:00"/>
    <x v="105"/>
    <s v="GONZALES MARIO O."/>
    <s v="GSO"/>
    <x v="0"/>
    <d v="2022-09-05T00:00:00"/>
    <d v="2022-09-09T00:00:00"/>
    <s v="SL"/>
    <m/>
    <s v="5 SL"/>
    <n v="5"/>
    <m/>
  </r>
  <r>
    <x v="518"/>
    <d v="2022-11-15T00:00:00"/>
    <x v="97"/>
    <s v="GONZALES MARIO O."/>
    <s v="GSO"/>
    <x v="0"/>
    <d v="2022-09-19T00:00:00"/>
    <d v="2022-09-19T00:00:00"/>
    <s v="SL"/>
    <m/>
    <s v="1 SL"/>
    <n v="1"/>
    <m/>
  </r>
  <r>
    <x v="519"/>
    <d v="2022-11-15T00:00:00"/>
    <x v="87"/>
    <s v="OPO CONEY V."/>
    <s v="HOUSING"/>
    <x v="0"/>
    <d v="2022-09-02T00:00:00"/>
    <d v="2022-09-02T00:00:00"/>
    <s v="SL"/>
    <m/>
    <s v="1 SL"/>
    <n v="1"/>
    <m/>
  </r>
  <r>
    <x v="520"/>
    <d v="2022-11-15T00:00:00"/>
    <x v="110"/>
    <s v="PEREA BABEL G."/>
    <s v="HOUSING"/>
    <x v="0"/>
    <d v="2022-10-05T00:00:00"/>
    <d v="2022-10-05T00:00:00"/>
    <s v="OTHER"/>
    <s v="SEC 21 EO 292- SPECIAL PRIVILEGE"/>
    <s v="1 OTHER"/>
    <n v="1"/>
    <m/>
  </r>
  <r>
    <x v="521"/>
    <d v="2022-11-15T00:00:00"/>
    <x v="108"/>
    <s v="PEREA BABEL G."/>
    <s v="HOUSING"/>
    <x v="0"/>
    <d v="2022-09-01T00:00:00"/>
    <d v="2022-09-01T00:00:00"/>
    <s v="OTHER"/>
    <s v="SEC 21 EO 292- SPECIAL PRIVILEGE"/>
    <s v="1 OTHER"/>
    <n v="1"/>
    <m/>
  </r>
  <r>
    <x v="522"/>
    <d v="2022-11-15T00:00:00"/>
    <x v="111"/>
    <s v="PADILLA JANE Z."/>
    <s v="CPDO"/>
    <x v="1"/>
    <d v="2022-09-22T00:00:00"/>
    <d v="2022-09-22T00:00:00"/>
    <s v="OTHER"/>
    <s v="SEC 21 EO 292- SPECIAL PRIVILEGE"/>
    <s v="1 OTHER"/>
    <n v="1"/>
    <m/>
  </r>
  <r>
    <x v="523"/>
    <d v="2022-11-15T00:00:00"/>
    <x v="88"/>
    <s v="PATERNO MARIA LOURDERS P."/>
    <s v="CCT"/>
    <x v="0"/>
    <d v="2022-09-02T00:00:00"/>
    <d v="2022-09-02T00:00:00"/>
    <s v="SL"/>
    <m/>
    <s v="1 SL"/>
    <n v="1"/>
    <m/>
  </r>
  <r>
    <x v="523"/>
    <d v="2022-11-15T00:00:00"/>
    <x v="88"/>
    <s v="PATERNO MARIA LOURDERS P."/>
    <s v="CCT"/>
    <x v="0"/>
    <d v="2022-09-05T00:00:00"/>
    <d v="2022-09-06T00:00:00"/>
    <s v="SL"/>
    <m/>
    <s v="2 SL"/>
    <n v="2"/>
    <m/>
  </r>
  <r>
    <x v="524"/>
    <d v="2022-11-15T00:00:00"/>
    <x v="110"/>
    <s v="PANGANIBAN CAROLINA L."/>
    <s v="TICC"/>
    <x v="0"/>
    <d v="2022-09-19T00:00:00"/>
    <d v="2022-09-19T00:00:00"/>
    <s v="SL"/>
    <m/>
    <s v="1 SL"/>
    <n v="1"/>
    <m/>
  </r>
  <r>
    <x v="525"/>
    <d v="2022-11-15T00:00:00"/>
    <x v="138"/>
    <s v="PANGANIBAN CAROLINA L."/>
    <s v="TICC"/>
    <x v="0"/>
    <d v="2022-09-10T00:00:00"/>
    <d v="2022-09-10T00:00:00"/>
    <s v="SL"/>
    <m/>
    <s v="0 SL"/>
    <n v="0"/>
    <m/>
  </r>
  <r>
    <x v="526"/>
    <d v="2022-11-15T00:00:00"/>
    <x v="133"/>
    <s v="RODRIGUEZ NARCISCO E."/>
    <s v="EEO/CITY MARKET"/>
    <x v="0"/>
    <d v="2022-09-01T00:00:00"/>
    <d v="2022-09-01T00:00:00"/>
    <s v="SL"/>
    <m/>
    <s v="1 SL"/>
    <n v="1"/>
    <m/>
  </r>
  <r>
    <x v="527"/>
    <d v="2022-11-15T00:00:00"/>
    <x v="109"/>
    <s v="REGINALDO MARISSA C."/>
    <s v="TCIS"/>
    <x v="2"/>
    <d v="2022-09-29T00:00:00"/>
    <d v="2022-09-30T00:00:00"/>
    <s v="OTHER"/>
    <s v="SEC 21 EO 292- SPECIAL PRIVILEGE"/>
    <s v="2 OTHER"/>
    <n v="2"/>
    <m/>
  </r>
  <r>
    <x v="527"/>
    <d v="2022-11-15T00:00:00"/>
    <x v="109"/>
    <s v="REGINALDO MARISSA C."/>
    <s v="TCIS"/>
    <x v="2"/>
    <d v="2022-10-03T00:00:00"/>
    <d v="2022-10-03T00:00:00"/>
    <s v="OTHER"/>
    <s v="SEC 21 EO 292- SPECIAL PRIVILEGE"/>
    <s v="1 OTHER"/>
    <n v="1"/>
    <m/>
  </r>
  <r>
    <x v="528"/>
    <d v="2022-11-15T00:00:00"/>
    <x v="140"/>
    <s v="RAMA RAQUEL J."/>
    <s v="INTERNAL"/>
    <x v="0"/>
    <d v="2022-10-12T00:00:00"/>
    <d v="2022-10-12T00:00:00"/>
    <s v="OTHER"/>
    <s v="SEC 21 EO 292- SPECIAL PRIVILEGE"/>
    <s v="1 OTHER"/>
    <n v="1"/>
    <m/>
  </r>
  <r>
    <x v="528"/>
    <d v="2022-11-15T00:00:00"/>
    <x v="140"/>
    <s v="RAMA RAQUEL J."/>
    <s v="INTERNAL"/>
    <x v="0"/>
    <d v="2022-10-14T00:00:00"/>
    <d v="2022-10-14T00:00:00"/>
    <s v="OTHER"/>
    <s v="SEC 21 EO 292- SPECIAL PRIVILEGE"/>
    <s v="1 OTHER"/>
    <n v="1"/>
    <m/>
  </r>
  <r>
    <x v="529"/>
    <d v="2022-11-15T00:00:00"/>
    <x v="140"/>
    <s v="RODRIGUEZ MANNY  "/>
    <s v="CENRO"/>
    <x v="0"/>
    <d v="2022-09-29T00:00:00"/>
    <d v="2022-09-30T00:00:00"/>
    <s v="VL"/>
    <s v="SEC 25 EO 292- FORCE LEAVE"/>
    <s v="2 VL"/>
    <n v="2"/>
    <m/>
  </r>
  <r>
    <x v="530"/>
    <d v="2022-11-15T00:00:00"/>
    <x v="105"/>
    <s v="ROMILLA MARIBEL P."/>
    <s v="ACCOUNTING"/>
    <x v="0"/>
    <d v="2022-09-02T00:00:00"/>
    <d v="2022-09-02T00:00:00"/>
    <s v="SL"/>
    <m/>
    <s v="1 SL"/>
    <n v="1"/>
    <m/>
  </r>
  <r>
    <x v="530"/>
    <d v="2022-11-15T00:00:00"/>
    <x v="105"/>
    <s v="ROMILLA MARIBEL P."/>
    <s v="ACCOUNTING"/>
    <x v="0"/>
    <d v="2022-09-09T00:00:00"/>
    <d v="2022-09-09T00:00:00"/>
    <s v="SL"/>
    <m/>
    <s v="1 SL"/>
    <n v="1"/>
    <m/>
  </r>
  <r>
    <x v="531"/>
    <d v="2022-11-15T00:00:00"/>
    <x v="83"/>
    <s v="ROMILLA MARIBEL P."/>
    <s v="ACCOUNTING"/>
    <x v="0"/>
    <d v="2022-09-28T00:00:00"/>
    <d v="2022-09-28T00:00:00"/>
    <s v="VL"/>
    <m/>
    <s v="1 VL"/>
    <n v="1"/>
    <m/>
  </r>
  <r>
    <x v="532"/>
    <d v="2022-11-15T00:00:00"/>
    <x v="142"/>
    <s v="ROLLE MICHELLYN G."/>
    <s v="ONT"/>
    <x v="0"/>
    <d v="2022-09-05T00:00:00"/>
    <d v="2022-09-05T00:00:00"/>
    <s v="SL"/>
    <m/>
    <s v="1 SL"/>
    <n v="1"/>
    <m/>
  </r>
  <r>
    <x v="533"/>
    <d v="2022-11-15T00:00:00"/>
    <x v="142"/>
    <s v="ROLLE MICHELLYN G."/>
    <s v="ONT"/>
    <x v="0"/>
    <d v="2022-09-16T00:00:00"/>
    <d v="2022-09-16T00:00:00"/>
    <s v="OTHER"/>
    <s v="SEC 21 EO 292- SPECIAL PRIVILEGE"/>
    <s v="1 OTHER"/>
    <n v="1"/>
    <m/>
  </r>
  <r>
    <x v="534"/>
    <d v="2022-11-15T00:00:00"/>
    <x v="87"/>
    <s v="ROLLE MICHELLYN G."/>
    <s v="ONT"/>
    <x v="0"/>
    <d v="2022-09-12T00:00:00"/>
    <d v="2022-09-12T00:00:00"/>
    <s v="VL"/>
    <m/>
    <s v="1 VL"/>
    <n v="1"/>
    <m/>
  </r>
  <r>
    <x v="534"/>
    <d v="2022-11-15T00:00:00"/>
    <x v="87"/>
    <s v="ROLLE MICHELLYN G."/>
    <s v="ONT"/>
    <x v="0"/>
    <d v="2022-09-16T00:00:00"/>
    <d v="2022-09-16T00:00:00"/>
    <s v="VL"/>
    <m/>
    <s v="1 VL"/>
    <n v="1"/>
    <m/>
  </r>
  <r>
    <x v="535"/>
    <d v="2022-11-15T00:00:00"/>
    <x v="141"/>
    <s v="SUMAGUI FELICITAS M."/>
    <s v="CSWDO"/>
    <x v="0"/>
    <d v="2022-09-29T00:00:00"/>
    <d v="2022-09-29T00:00:00"/>
    <s v="SL"/>
    <m/>
    <s v="1 SL"/>
    <n v="1"/>
    <m/>
  </r>
  <r>
    <x v="536"/>
    <d v="2022-11-17T00:00:00"/>
    <x v="144"/>
    <s v="DIMARANAN ANNA P."/>
    <s v="COOP"/>
    <x v="2"/>
    <d v="2022-10-27T00:00:00"/>
    <d v="2022-10-27T00:00:00"/>
    <s v="WITHOUTPAY"/>
    <s v="VL WITHOUTPAY"/>
    <s v="1 WITHOUTPAY"/>
    <n v="1"/>
    <m/>
  </r>
  <r>
    <x v="537"/>
    <d v="2022-11-17T00:00:00"/>
    <x v="135"/>
    <s v="DIMARANAN KHRISSELLE E."/>
    <s v="TCIS"/>
    <x v="2"/>
    <d v="2022-09-28T00:00:00"/>
    <d v="2022-10-07T00:00:00"/>
    <s v="WITHOUTPAY"/>
    <s v="SL WITHOUTPAY"/>
    <s v="8 WITHOUTPAY"/>
    <n v="8"/>
    <m/>
  </r>
  <r>
    <x v="538"/>
    <d v="2022-11-17T00:00:00"/>
    <x v="134"/>
    <s v="AMBAT JAIME L."/>
    <s v="VMO/SP"/>
    <x v="0"/>
    <d v="2022-10-21T00:00:00"/>
    <d v="2022-10-21T00:00:00"/>
    <s v="OTHER"/>
    <s v="SEC 21 EO 292- SPECIAL PRIVILEGE"/>
    <s v="1 OTHER"/>
    <n v="1"/>
    <m/>
  </r>
  <r>
    <x v="539"/>
    <d v="2022-11-17T00:00:00"/>
    <x v="145"/>
    <s v="CASTILLO ROBENSON  "/>
    <s v="CENRO"/>
    <x v="0"/>
    <d v="2022-10-20T00:00:00"/>
    <d v="2022-10-21T00:00:00"/>
    <s v="SL"/>
    <m/>
    <s v="2 SL"/>
    <n v="2"/>
    <m/>
  </r>
  <r>
    <x v="540"/>
    <d v="2022-11-17T00:00:00"/>
    <x v="146"/>
    <s v="CORTADO JOEL B."/>
    <s v="PICNIC GROVE"/>
    <x v="0"/>
    <d v="2022-10-16T00:00:00"/>
    <d v="2022-10-26T00:00:00"/>
    <m/>
    <m/>
    <s v="8 "/>
    <n v="8"/>
    <m/>
  </r>
  <r>
    <x v="541"/>
    <d v="2022-11-17T00:00:00"/>
    <x v="147"/>
    <s v="CAGUICLA JO HAENA D."/>
    <n v="0"/>
    <x v="2"/>
    <d v="2022-10-07T00:00:00"/>
    <d v="2022-10-07T00:00:00"/>
    <s v="SL"/>
    <m/>
    <s v="1 SL"/>
    <n v="1"/>
    <m/>
  </r>
  <r>
    <x v="542"/>
    <d v="2022-11-17T00:00:00"/>
    <x v="148"/>
    <s v="COSINO RIMWELL  "/>
    <s v="CHO"/>
    <x v="0"/>
    <d v="2022-11-04T00:00:00"/>
    <d v="2022-11-04T00:00:00"/>
    <s v="SL"/>
    <m/>
    <s v="1 SL"/>
    <n v="1"/>
    <m/>
  </r>
  <r>
    <x v="543"/>
    <d v="2022-11-17T00:00:00"/>
    <x v="149"/>
    <s v="COSINO RIMWELL  "/>
    <s v="CHO"/>
    <x v="0"/>
    <d v="2022-10-20T00:00:00"/>
    <d v="2022-10-21T00:00:00"/>
    <s v="VL"/>
    <m/>
    <s v="2 VL"/>
    <n v="2"/>
    <m/>
  </r>
  <r>
    <x v="544"/>
    <d v="2022-11-17T00:00:00"/>
    <x v="104"/>
    <s v="BITUIN LUCKY NIKKO G."/>
    <s v="CHO"/>
    <x v="0"/>
    <d v="2022-10-11T00:00:00"/>
    <d v="2022-10-19T00:00:00"/>
    <s v="Paternity"/>
    <m/>
    <s v="7 Paternity"/>
    <n v="7"/>
    <m/>
  </r>
  <r>
    <x v="545"/>
    <d v="2022-11-17T00:00:00"/>
    <x v="98"/>
    <s v="BELOSTRINO JULIETA P."/>
    <s v="LCR"/>
    <x v="0"/>
    <d v="2022-11-02T00:00:00"/>
    <d v="2022-11-02T00:00:00"/>
    <s v="OTHER"/>
    <s v="SEC 21 EO 292- SPECIAL PRIVILEGE"/>
    <s v="0 OTHER"/>
    <n v="0"/>
    <m/>
  </r>
  <r>
    <x v="545"/>
    <d v="2022-11-17T00:00:00"/>
    <x v="98"/>
    <s v="BELOSTRINO JULIETA P."/>
    <s v="LCR"/>
    <x v="0"/>
    <d v="2022-11-03T00:00:00"/>
    <d v="2022-11-04T00:00:00"/>
    <s v="SL"/>
    <m/>
    <s v="2 SL"/>
    <n v="2"/>
    <m/>
  </r>
  <r>
    <x v="546"/>
    <d v="2022-11-17T00:00:00"/>
    <x v="150"/>
    <s v="BELOSTRINO JULIETA P."/>
    <s v="LCR"/>
    <x v="0"/>
    <d v="2022-10-03T00:00:00"/>
    <d v="2022-10-03T00:00:00"/>
    <s v="SL"/>
    <m/>
    <s v="1 SL"/>
    <n v="1"/>
    <m/>
  </r>
  <r>
    <x v="547"/>
    <d v="2022-11-17T00:00:00"/>
    <x v="151"/>
    <s v="BELOSTRINO JULIETA P."/>
    <s v="LCR"/>
    <x v="0"/>
    <d v="2022-10-05T00:00:00"/>
    <d v="2022-10-05T00:00:00"/>
    <s v="SL"/>
    <m/>
    <s v="1 SL"/>
    <n v="1"/>
    <m/>
  </r>
  <r>
    <x v="548"/>
    <d v="2022-11-17T00:00:00"/>
    <x v="152"/>
    <s v="BERGADO MARILOU B."/>
    <s v="ONT"/>
    <x v="0"/>
    <d v="2022-10-22T00:00:00"/>
    <d v="2022-10-24T00:00:00"/>
    <s v="VL"/>
    <m/>
    <s v="1 VL"/>
    <n v="1"/>
    <m/>
  </r>
  <r>
    <x v="549"/>
    <d v="2022-11-17T00:00:00"/>
    <x v="153"/>
    <s v="BAY AMIE  "/>
    <s v="CENRO"/>
    <x v="0"/>
    <d v="2022-10-19T00:00:00"/>
    <d v="2022-10-21T00:00:00"/>
    <s v="SL"/>
    <m/>
    <s v="3 SL"/>
    <n v="3"/>
    <m/>
  </r>
  <r>
    <x v="550"/>
    <d v="2022-11-17T00:00:00"/>
    <x v="147"/>
    <s v="BAROA JONA A."/>
    <s v="CSU"/>
    <x v="0"/>
    <d v="2022-10-24T00:00:00"/>
    <d v="2022-10-25T00:00:00"/>
    <s v="VL"/>
    <m/>
    <s v="2 VL"/>
    <n v="2"/>
    <m/>
  </r>
  <r>
    <x v="551"/>
    <d v="2022-11-17T00:00:00"/>
    <x v="154"/>
    <s v="AMULONG GERONIMO M."/>
    <s v="EEO/CITY MARKET"/>
    <x v="0"/>
    <d v="2022-11-16T00:00:00"/>
    <d v="2022-11-18T00:00:00"/>
    <s v="VL"/>
    <m/>
    <s v="3 VL"/>
    <n v="3"/>
    <m/>
  </r>
  <r>
    <x v="552"/>
    <d v="2022-11-17T00:00:00"/>
    <x v="155"/>
    <s v="ANACAY RICHARD B."/>
    <s v="ONT"/>
    <x v="0"/>
    <d v="2022-10-29T00:00:00"/>
    <d v="2022-10-29T00:00:00"/>
    <s v="SL"/>
    <m/>
    <s v="0 SL"/>
    <n v="0"/>
    <m/>
  </r>
  <r>
    <x v="553"/>
    <d v="2022-11-17T00:00:00"/>
    <x v="156"/>
    <s v="ANTIENZA VENUS R."/>
    <s v="CENRO"/>
    <x v="0"/>
    <d v="2022-11-11T00:00:00"/>
    <d v="2022-11-12T00:00:00"/>
    <s v="VL"/>
    <s v="SEC 25 EO 292- FORCE LEAVE"/>
    <s v="1 VL"/>
    <n v="1"/>
    <m/>
  </r>
  <r>
    <x v="554"/>
    <d v="2022-11-17T00:00:00"/>
    <x v="157"/>
    <s v="ANTIENZA VENUS R."/>
    <s v="CENRO"/>
    <x v="0"/>
    <d v="2022-11-10T00:00:00"/>
    <d v="2022-11-10T00:00:00"/>
    <s v="OTHER"/>
    <s v="SEC 21 EO 292- SPECIAL PRIVILEGE"/>
    <s v="1 OTHER"/>
    <n v="1"/>
    <m/>
  </r>
  <r>
    <x v="555"/>
    <d v="2022-11-17T00:00:00"/>
    <x v="157"/>
    <s v="ANDAG ALEX C."/>
    <s v="CENRO"/>
    <x v="0"/>
    <d v="2022-11-10T00:00:00"/>
    <d v="2022-11-12T00:00:00"/>
    <s v="VL"/>
    <s v="SEC 25 EO 292- FORCE LEAVE"/>
    <s v="2 VL"/>
    <n v="2"/>
    <m/>
  </r>
  <r>
    <x v="556"/>
    <d v="2022-11-17T00:00:00"/>
    <x v="146"/>
    <s v="ABLANEDA ARMANDO  "/>
    <s v="CENRO"/>
    <x v="0"/>
    <d v="2022-11-01T00:00:00"/>
    <d v="2022-11-01T00:00:00"/>
    <s v="SL"/>
    <m/>
    <s v="1 SL"/>
    <n v="1"/>
    <m/>
  </r>
  <r>
    <x v="557"/>
    <d v="2022-11-17T00:00:00"/>
    <x v="158"/>
    <s v="AMBROCIO MELODY B."/>
    <s v="CSWDO"/>
    <x v="0"/>
    <d v="2022-12-29T00:00:00"/>
    <d v="2022-12-19T00:00:00"/>
    <s v="VL"/>
    <m/>
    <s v="-8 VL"/>
    <n v="-8"/>
    <m/>
  </r>
  <r>
    <x v="558"/>
    <d v="2022-11-17T00:00:00"/>
    <x v="159"/>
    <s v="ALERA JEFFREY B."/>
    <s v="TICC"/>
    <x v="2"/>
    <d v="2022-10-30T00:00:00"/>
    <d v="2022-10-30T00:00:00"/>
    <s v="WITHOUTPAY"/>
    <s v="SL WITHOUTPAY"/>
    <s v="0 WITHOUTPAY"/>
    <n v="0"/>
    <m/>
  </r>
  <r>
    <x v="559"/>
    <d v="2022-11-17T00:00:00"/>
    <x v="137"/>
    <s v="COSA PAOLA GRACE P."/>
    <s v="ASSESSOR"/>
    <x v="0"/>
    <d v="2022-10-24T00:00:00"/>
    <d v="2022-10-24T00:00:00"/>
    <s v="OTHER"/>
    <s v="SEC 21 EO 292- SPECIAL PRIVILEGE"/>
    <s v="1 OTHER"/>
    <n v="1"/>
    <m/>
  </r>
  <r>
    <x v="560"/>
    <d v="2022-11-17T00:00:00"/>
    <x v="160"/>
    <s v="COSA PAOLA GRACE P."/>
    <s v="ASSESSOR"/>
    <x v="0"/>
    <d v="2022-10-13T00:00:00"/>
    <d v="2022-10-13T00:00:00"/>
    <s v="SL"/>
    <m/>
    <s v="1 SL"/>
    <n v="1"/>
    <m/>
  </r>
  <r>
    <x v="561"/>
    <d v="2022-11-17T00:00:00"/>
    <x v="94"/>
    <s v="CESICAR JOCHELLE JOAN S."/>
    <s v="TICC/TCCH"/>
    <x v="0"/>
    <d v="2022-07-29T00:00:00"/>
    <d v="2022-08-04T00:00:00"/>
    <s v="SL"/>
    <m/>
    <s v="5 SL"/>
    <n v="5"/>
    <m/>
  </r>
  <r>
    <x v="561"/>
    <d v="2022-11-17T00:00:00"/>
    <x v="94"/>
    <s v="CESICAR JOCHELLE JOAN S."/>
    <s v="TICC/TCCH"/>
    <x v="0"/>
    <d v="2022-08-12T00:00:00"/>
    <d v="2022-08-18T00:00:00"/>
    <s v="SL"/>
    <m/>
    <s v="5 SL"/>
    <n v="5"/>
    <m/>
  </r>
  <r>
    <x v="561"/>
    <d v="2022-11-17T00:00:00"/>
    <x v="94"/>
    <s v="CESICAR JOCHELLE JOAN S."/>
    <s v="TICC/TCCH"/>
    <x v="0"/>
    <d v="2022-08-26T00:00:00"/>
    <d v="2022-08-27T00:00:00"/>
    <s v="SL"/>
    <m/>
    <s v="1 SL"/>
    <n v="1"/>
    <m/>
  </r>
  <r>
    <x v="562"/>
    <d v="2022-11-17T00:00:00"/>
    <x v="144"/>
    <s v="CESICAR JOCHELLE JOAN S."/>
    <s v="TICC/TCCH"/>
    <x v="0"/>
    <d v="2022-10-25T00:00:00"/>
    <d v="2022-10-25T00:00:00"/>
    <s v="SL"/>
    <m/>
    <s v="1 SL"/>
    <n v="1"/>
    <m/>
  </r>
  <r>
    <x v="563"/>
    <d v="2022-11-17T00:00:00"/>
    <x v="161"/>
    <s v="BUTALON DIANNE H."/>
    <s v="ONT"/>
    <x v="0"/>
    <d v="2022-10-20T00:00:00"/>
    <d v="2022-10-21T00:00:00"/>
    <s v="OTHER"/>
    <s v="SEC 21 EO 292- SPECIAL PRIVILEGE"/>
    <s v="2 OTHER"/>
    <n v="2"/>
    <m/>
  </r>
  <r>
    <x v="564"/>
    <d v="2022-11-17T00:00:00"/>
    <x v="158"/>
    <s v="BRON FLORENCIO L."/>
    <s v="EEO/CITY MARKET"/>
    <x v="0"/>
    <d v="2022-11-08T00:00:00"/>
    <d v="2022-11-08T00:00:00"/>
    <s v="SL"/>
    <m/>
    <s v="1 SL"/>
    <n v="1"/>
    <m/>
  </r>
  <r>
    <x v="565"/>
    <d v="2022-11-17T00:00:00"/>
    <x v="162"/>
    <s v="ACERON ANGELU V."/>
    <s v="ONT"/>
    <x v="1"/>
    <d v="2022-11-17T00:00:00"/>
    <d v="2022-11-21T00:00:00"/>
    <s v="VL"/>
    <s v="SEC 25 EO 292- FORCE LEAVE"/>
    <s v="3 VL"/>
    <n v="3"/>
    <m/>
  </r>
  <r>
    <x v="566"/>
    <d v="2022-11-17T00:00:00"/>
    <x v="163"/>
    <s v="ACERON ANGELU V."/>
    <s v="ONT"/>
    <x v="1"/>
    <d v="2022-11-03T00:00:00"/>
    <d v="2022-11-04T00:00:00"/>
    <s v="VL"/>
    <m/>
    <s v="2 VL"/>
    <n v="2"/>
    <m/>
  </r>
  <r>
    <x v="567"/>
    <d v="2022-11-17T00:00:00"/>
    <x v="157"/>
    <s v="AALA MELODY M."/>
    <s v="GSO"/>
    <x v="0"/>
    <d v="2022-11-11T00:00:00"/>
    <d v="2022-11-14T00:00:00"/>
    <s v="VL"/>
    <m/>
    <s v="2 VL"/>
    <n v="2"/>
    <m/>
  </r>
  <r>
    <x v="568"/>
    <d v="2022-11-17T00:00:00"/>
    <x v="163"/>
    <s v="AMBION HERSHEY D."/>
    <s v="CHO"/>
    <x v="0"/>
    <d v="2022-11-07T00:00:00"/>
    <d v="2022-11-07T00:00:00"/>
    <s v="OTHER"/>
    <s v="SEC 21 EO 292- SPECIAL PRIVILEGE"/>
    <s v="1 OTHER"/>
    <n v="1"/>
    <m/>
  </r>
  <r>
    <x v="569"/>
    <d v="2022-11-17T00:00:00"/>
    <x v="164"/>
    <s v="AMBION HERSHEY D."/>
    <s v="CHO"/>
    <x v="0"/>
    <d v="2022-10-24T00:00:00"/>
    <d v="2022-10-24T00:00:00"/>
    <s v="VL"/>
    <m/>
    <s v="1 VL"/>
    <n v="1"/>
    <m/>
  </r>
  <r>
    <x v="570"/>
    <d v="2022-11-17T00:00:00"/>
    <x v="161"/>
    <s v="ACUB MA. MARILYN L."/>
    <s v="PICNIC GROVE"/>
    <x v="0"/>
    <d v="2022-10-21T00:00:00"/>
    <d v="2022-10-31T00:00:00"/>
    <s v="VL"/>
    <m/>
    <s v="7 VL"/>
    <n v="7"/>
    <m/>
  </r>
  <r>
    <x v="571"/>
    <d v="2022-11-17T00:00:00"/>
    <x v="141"/>
    <s v="ABALLA JAMAICA C."/>
    <s v="TCNHS-ISHS"/>
    <x v="0"/>
    <d v="2022-10-03T00:00:00"/>
    <d v="2022-10-03T00:00:00"/>
    <s v="SL"/>
    <m/>
    <s v="1 SL"/>
    <n v="1"/>
    <m/>
  </r>
  <r>
    <x v="572"/>
    <d v="2022-11-17T00:00:00"/>
    <x v="162"/>
    <s v="ANGCAYA JENNY ROSE S."/>
    <s v="CTO-LICENSE"/>
    <x v="0"/>
    <d v="2022-10-14T00:00:00"/>
    <d v="2022-10-14T00:00:00"/>
    <s v="SL"/>
    <m/>
    <s v="1 SL"/>
    <n v="1"/>
    <m/>
  </r>
  <r>
    <x v="573"/>
    <d v="2022-11-17T00:00:00"/>
    <x v="150"/>
    <s v="AMBION MARIETA B."/>
    <s v="CENRO"/>
    <x v="0"/>
    <d v="2022-10-03T00:00:00"/>
    <d v="2022-10-03T00:00:00"/>
    <s v="SL"/>
    <m/>
    <s v="1 SL"/>
    <n v="1"/>
    <m/>
  </r>
  <r>
    <x v="574"/>
    <d v="2022-11-17T00:00:00"/>
    <x v="137"/>
    <s v="AALA MELODY M."/>
    <s v="GSO"/>
    <x v="0"/>
    <d v="2022-11-03T00:00:00"/>
    <d v="2022-11-03T00:00:00"/>
    <s v="OTHER"/>
    <s v="SOLO PARENT"/>
    <s v="1 OTHER"/>
    <n v="1"/>
    <m/>
  </r>
  <r>
    <x v="575"/>
    <d v="2022-11-17T00:00:00"/>
    <x v="137"/>
    <s v="AALA MELODY M."/>
    <s v="GSO"/>
    <x v="0"/>
    <d v="2022-11-02T00:00:00"/>
    <d v="2022-11-02T00:00:00"/>
    <s v="OTHER"/>
    <s v="SEC 25 EO 292- FORCE LEAVE"/>
    <s v="0 OTHER"/>
    <n v="0"/>
    <m/>
  </r>
  <r>
    <x v="576"/>
    <d v="2022-11-17T00:00:00"/>
    <x v="148"/>
    <s v="ABELA IMELDA C."/>
    <s v="ACCOUNTING"/>
    <x v="0"/>
    <d v="2022-11-28T00:00:00"/>
    <d v="2022-11-28T00:00:00"/>
    <s v="OTHER"/>
    <s v="SEC 21 EO 292- SPECIAL PRIVILEGE"/>
    <s v="1 OTHER"/>
    <n v="1"/>
    <m/>
  </r>
  <r>
    <x v="576"/>
    <d v="2022-11-17T00:00:00"/>
    <x v="148"/>
    <s v="ABELA IMELDA C."/>
    <s v="ACCOUNTING"/>
    <x v="0"/>
    <d v="2022-11-29T00:00:00"/>
    <d v="2022-11-29T00:00:00"/>
    <s v="VL"/>
    <m/>
    <s v="1 VL"/>
    <n v="1"/>
    <m/>
  </r>
  <r>
    <x v="577"/>
    <d v="2022-11-17T00:00:00"/>
    <x v="146"/>
    <s v="ABELA IMELDA C."/>
    <s v="ACCOUNTING"/>
    <x v="0"/>
    <d v="2022-11-23T00:00:00"/>
    <d v="2022-11-25T00:00:00"/>
    <s v="VL"/>
    <m/>
    <s v="3 VL"/>
    <n v="3"/>
    <m/>
  </r>
  <r>
    <x v="578"/>
    <d v="2022-11-17T00:00:00"/>
    <x v="159"/>
    <s v="ABELA IMELDA C."/>
    <s v="ACCOUNTING"/>
    <x v="0"/>
    <d v="2022-10-27T00:00:00"/>
    <d v="2022-10-28T00:00:00"/>
    <s v="SL"/>
    <m/>
    <s v="2 SL"/>
    <n v="2"/>
    <m/>
  </r>
  <r>
    <x v="579"/>
    <d v="2022-11-17T00:00:00"/>
    <x v="134"/>
    <s v="ABELA IMELDA C."/>
    <s v="ACCOUNTING"/>
    <x v="0"/>
    <d v="2022-10-21T00:00:00"/>
    <d v="2022-10-21T00:00:00"/>
    <s v="VL"/>
    <m/>
    <s v="1 VL"/>
    <n v="1"/>
    <m/>
  </r>
  <r>
    <x v="580"/>
    <d v="2022-11-17T00:00:00"/>
    <x v="145"/>
    <s v="ABELA IMELDA C."/>
    <s v="ACCOUNTING"/>
    <x v="0"/>
    <d v="2022-10-20T00:00:00"/>
    <d v="2022-10-20T00:00:00"/>
    <s v="SL"/>
    <m/>
    <s v="1 SL"/>
    <n v="1"/>
    <m/>
  </r>
  <r>
    <x v="581"/>
    <d v="2022-11-17T00:00:00"/>
    <x v="151"/>
    <s v="ABELA IMELDA C."/>
    <s v="ACCOUNTING"/>
    <x v="0"/>
    <d v="2022-10-11T00:00:00"/>
    <d v="2022-10-11T00:00:00"/>
    <s v="OTHER"/>
    <s v="SEC 21 EO 292- SPECIAL PRIVILEGE"/>
    <s v="1 OTHER"/>
    <n v="1"/>
    <m/>
  </r>
  <r>
    <x v="582"/>
    <d v="2022-11-17T00:00:00"/>
    <x v="99"/>
    <s v="ABELA IMELDA C."/>
    <s v="ACCOUNTING"/>
    <x v="0"/>
    <d v="2022-10-07T00:00:00"/>
    <d v="2022-10-07T00:00:00"/>
    <s v="SL"/>
    <m/>
    <s v="1 SL"/>
    <n v="1"/>
    <m/>
  </r>
  <r>
    <x v="583"/>
    <d v="2022-11-17T00:00:00"/>
    <x v="165"/>
    <s v="ANGCAYA IRENE V."/>
    <s v="TICC"/>
    <x v="0"/>
    <d v="2022-10-10T00:00:00"/>
    <d v="2022-10-10T00:00:00"/>
    <s v="SL"/>
    <m/>
    <s v="1 SL"/>
    <n v="1"/>
    <m/>
  </r>
  <r>
    <x v="584"/>
    <d v="2022-11-17T00:00:00"/>
    <x v="155"/>
    <s v="DISEPEDA MACARIA P."/>
    <s v="TICC"/>
    <x v="0"/>
    <d v="2022-10-09T00:00:00"/>
    <d v="2022-10-09T00:00:00"/>
    <s v="SL"/>
    <m/>
    <s v="0 SL"/>
    <n v="0"/>
    <m/>
  </r>
  <r>
    <x v="585"/>
    <d v="2022-11-17T00:00:00"/>
    <x v="160"/>
    <s v="ANGCAYA IRENE V."/>
    <s v="TICC"/>
    <x v="0"/>
    <d v="2022-10-14T00:00:00"/>
    <d v="2022-10-14T00:00:00"/>
    <s v="SL"/>
    <m/>
    <s v="1 SL"/>
    <n v="1"/>
    <m/>
  </r>
  <r>
    <x v="586"/>
    <d v="2022-11-17T00:00:00"/>
    <x v="135"/>
    <s v="ANGCAYA IRENE V."/>
    <s v="TICC"/>
    <x v="0"/>
    <d v="2022-11-09T00:00:00"/>
    <d v="2022-11-10T00:00:00"/>
    <s v="VL"/>
    <m/>
    <s v="2 VL"/>
    <n v="2"/>
    <m/>
  </r>
  <r>
    <x v="587"/>
    <d v="2022-11-17T00:00:00"/>
    <x v="159"/>
    <s v="MENDOZA MARVIC M."/>
    <s v="ONT"/>
    <x v="1"/>
    <d v="2022-11-21T00:00:00"/>
    <d v="2022-11-23T00:00:00"/>
    <s v="VL"/>
    <m/>
    <s v="3 VL"/>
    <n v="3"/>
    <m/>
  </r>
  <r>
    <x v="588"/>
    <d v="2022-11-17T00:00:00"/>
    <x v="99"/>
    <s v="MELADO LEONILA JR P."/>
    <s v="TICC"/>
    <x v="2"/>
    <d v="2022-09-29T00:00:00"/>
    <d v="2022-09-30T00:00:00"/>
    <s v="SL"/>
    <m/>
    <s v="2 SL"/>
    <n v="2"/>
    <m/>
  </r>
  <r>
    <x v="589"/>
    <d v="2022-11-17T00:00:00"/>
    <x v="99"/>
    <s v="MENDOZA PATRICK O."/>
    <s v="TICC"/>
    <x v="2"/>
    <d v="2022-10-09T00:00:00"/>
    <d v="2022-10-09T00:00:00"/>
    <s v="WITHOUTPAY"/>
    <s v="SL WITHOUTPAY"/>
    <s v="0 WITHOUTPAY"/>
    <n v="0"/>
    <m/>
  </r>
  <r>
    <x v="590"/>
    <d v="2022-11-17T00:00:00"/>
    <x v="165"/>
    <s v="MULINGTAPANG GUILLERMA O."/>
    <s v="GSO"/>
    <x v="0"/>
    <d v="2022-10-19T00:00:00"/>
    <d v="2022-10-19T00:00:00"/>
    <s v="VL"/>
    <s v="SEC 25 EO 292- FORCE LEAVE"/>
    <s v="1 VL"/>
    <n v="1"/>
    <m/>
  </r>
  <r>
    <x v="590"/>
    <d v="2022-11-17T00:00:00"/>
    <x v="165"/>
    <s v="MULINGTAPANG GUILLERMA O."/>
    <s v="GSO"/>
    <x v="0"/>
    <d v="2022-10-21T00:00:00"/>
    <d v="2022-10-21T00:00:00"/>
    <s v="OTHER"/>
    <s v="SEC 21 EO 292- SPECIAL PRIVILEGE"/>
    <s v="1 OTHER"/>
    <n v="1"/>
    <m/>
  </r>
  <r>
    <x v="591"/>
    <d v="2022-11-17T00:00:00"/>
    <x v="153"/>
    <s v="MULINGTAPANG GUILLERMA O."/>
    <s v="GSO"/>
    <x v="0"/>
    <d v="2022-10-26T00:00:00"/>
    <d v="2022-10-26T00:00:00"/>
    <s v="OTHER"/>
    <s v="SEC 21 EO 292- SPECIAL PRIVILEGE"/>
    <s v="1 OTHER"/>
    <n v="1"/>
    <m/>
  </r>
  <r>
    <x v="592"/>
    <d v="2022-11-17T00:00:00"/>
    <x v="145"/>
    <s v="MERHAN FRANCISCO  "/>
    <s v="CENRO"/>
    <x v="0"/>
    <d v="2022-10-13T00:00:00"/>
    <d v="2022-10-28T00:00:00"/>
    <s v="SL"/>
    <m/>
    <s v="12 SL"/>
    <n v="12"/>
    <m/>
  </r>
  <r>
    <x v="593"/>
    <d v="2022-11-17T00:00:00"/>
    <x v="158"/>
    <s v="MERHAN FRANCISCO  "/>
    <s v="CENRO"/>
    <x v="0"/>
    <d v="2022-11-02T00:00:00"/>
    <d v="2022-11-29T00:00:00"/>
    <s v="SL"/>
    <m/>
    <s v="19 SL"/>
    <n v="19"/>
    <m/>
  </r>
  <r>
    <x v="594"/>
    <d v="2022-11-17T00:00:00"/>
    <x v="137"/>
    <s v="MERJILLA JEANETTE B."/>
    <s v="TICC"/>
    <x v="0"/>
    <d v="2022-11-07T00:00:00"/>
    <d v="2022-11-07T00:00:00"/>
    <s v="VL"/>
    <m/>
    <s v="1 VL"/>
    <n v="1"/>
    <m/>
  </r>
  <r>
    <x v="594"/>
    <d v="2022-11-17T00:00:00"/>
    <x v="137"/>
    <s v="MERJILLA JEANETTE B."/>
    <s v="TICC"/>
    <x v="0"/>
    <d v="2022-11-28T00:00:00"/>
    <d v="2022-11-28T00:00:00"/>
    <s v="VL"/>
    <m/>
    <s v="1 VL"/>
    <n v="1"/>
    <m/>
  </r>
  <r>
    <x v="595"/>
    <d v="2022-11-17T00:00:00"/>
    <x v="157"/>
    <s v="MERJILLA JEANETTE B."/>
    <s v="TICC"/>
    <x v="0"/>
    <d v="2022-11-02T00:00:00"/>
    <d v="2022-11-03T00:00:00"/>
    <s v="SL"/>
    <m/>
    <s v="1 SL"/>
    <n v="1"/>
    <m/>
  </r>
  <r>
    <x v="596"/>
    <d v="2022-11-17T00:00:00"/>
    <x v="137"/>
    <s v="MERJILLA JEANETTE B."/>
    <s v="TICC"/>
    <x v="0"/>
    <d v="2022-10-24T00:00:00"/>
    <d v="2022-10-24T00:00:00"/>
    <s v="SL"/>
    <m/>
    <s v="1 SL"/>
    <n v="1"/>
    <m/>
  </r>
  <r>
    <x v="597"/>
    <d v="2022-11-17T00:00:00"/>
    <x v="137"/>
    <s v="MARASIGAN BIENVENIDO E."/>
    <s v="GSO"/>
    <x v="0"/>
    <d v="2022-10-24T00:00:00"/>
    <d v="2022-10-24T00:00:00"/>
    <s v="SL"/>
    <m/>
    <s v="1 SL"/>
    <n v="1"/>
    <m/>
  </r>
  <r>
    <x v="598"/>
    <d v="2022-11-17T00:00:00"/>
    <x v="150"/>
    <s v="LUNA LALAINE D."/>
    <s v="TCIS"/>
    <x v="2"/>
    <d v="2022-10-03T00:00:00"/>
    <d v="2022-10-03T00:00:00"/>
    <s v="SL"/>
    <m/>
    <s v="1 SL"/>
    <n v="1"/>
    <m/>
  </r>
  <r>
    <x v="599"/>
    <d v="2022-11-17T00:00:00"/>
    <x v="166"/>
    <s v="GONZALES MARY JANE D."/>
    <s v="CSWDO"/>
    <x v="0"/>
    <d v="2022-12-27T00:00:00"/>
    <d v="2022-12-29T00:00:00"/>
    <s v="OTHER"/>
    <s v="SEC 21 EO 292- SPECIAL PRIVILEGE"/>
    <s v="3 OTHER"/>
    <n v="3"/>
    <m/>
  </r>
  <r>
    <x v="600"/>
    <d v="2022-11-17T00:00:00"/>
    <x v="166"/>
    <s v="GONZALES MARY JANE D."/>
    <s v="CSWDO"/>
    <x v="0"/>
    <d v="2022-12-26T00:00:00"/>
    <d v="2022-12-26T00:00:00"/>
    <s v="VL"/>
    <s v="SEC 25 EO 292- FORCE LEAVE"/>
    <s v="0 VL"/>
    <n v="0"/>
    <m/>
  </r>
  <r>
    <x v="601"/>
    <d v="2022-11-17T00:00:00"/>
    <x v="167"/>
    <s v="GONZALES CHRISTI NERISSE E."/>
    <s v="CEO"/>
    <x v="0"/>
    <d v="2022-10-18T00:00:00"/>
    <d v="2022-10-18T00:00:00"/>
    <s v="SL"/>
    <m/>
    <s v="1 SL"/>
    <n v="1"/>
    <m/>
  </r>
  <r>
    <x v="602"/>
    <d v="2022-11-17T00:00:00"/>
    <x v="151"/>
    <s v="GUEVARRA ROLANDO  "/>
    <s v="CENRO"/>
    <x v="0"/>
    <d v="2022-10-05T00:00:00"/>
    <d v="2022-10-05T00:00:00"/>
    <s v="SL"/>
    <m/>
    <s v="1 SL"/>
    <n v="1"/>
    <m/>
  </r>
  <r>
    <x v="603"/>
    <d v="2022-11-17T00:00:00"/>
    <x v="165"/>
    <s v="GATPANDAN MICHAEL E."/>
    <s v="GSO"/>
    <x v="0"/>
    <d v="2022-10-07T00:00:00"/>
    <d v="2022-10-11T00:00:00"/>
    <s v="SL"/>
    <m/>
    <s v="3 SL"/>
    <n v="3"/>
    <m/>
  </r>
  <r>
    <x v="604"/>
    <d v="2022-11-17T00:00:00"/>
    <x v="134"/>
    <s v="GONZALES MARIO O."/>
    <s v="GSO"/>
    <x v="0"/>
    <d v="2022-10-13T00:00:00"/>
    <d v="2022-10-13T00:00:00"/>
    <s v="SL"/>
    <m/>
    <s v="1 SL"/>
    <n v="1"/>
    <m/>
  </r>
  <r>
    <x v="605"/>
    <d v="2022-11-17T00:00:00"/>
    <x v="146"/>
    <s v="GATPANDAN MICHAEL E."/>
    <s v="GSO"/>
    <x v="0"/>
    <d v="2022-11-02T00:00:00"/>
    <d v="2022-11-02T00:00:00"/>
    <s v="SL"/>
    <m/>
    <s v="0 SL"/>
    <n v="0"/>
    <m/>
  </r>
  <r>
    <x v="606"/>
    <d v="2022-11-17T00:00:00"/>
    <x v="162"/>
    <s v="GATPANDAN MICHAEL E."/>
    <s v="GSO"/>
    <x v="0"/>
    <d v="2022-10-17T00:00:00"/>
    <d v="2022-10-17T00:00:00"/>
    <s v="SL"/>
    <m/>
    <s v="1 SL"/>
    <n v="1"/>
    <m/>
  </r>
  <r>
    <x v="607"/>
    <d v="2022-11-17T00:00:00"/>
    <x v="148"/>
    <s v="FERMA ETHEL GRACE N."/>
    <s v="ONT"/>
    <x v="0"/>
    <d v="2022-11-17T00:00:00"/>
    <d v="2022-11-21T00:00:00"/>
    <s v="VL"/>
    <s v="SEC 25 EO 292- FORCE LEAVE"/>
    <s v="3 VL"/>
    <n v="3"/>
    <m/>
  </r>
  <r>
    <x v="608"/>
    <d v="2022-11-17T00:00:00"/>
    <x v="144"/>
    <s v="FERMA RAYMOND  "/>
    <s v="CENRO"/>
    <x v="0"/>
    <d v="2022-11-09T00:00:00"/>
    <d v="2022-11-14T00:00:00"/>
    <s v="VL"/>
    <s v="SEC 25 EO 292- FORCE LEAVE"/>
    <s v="4 VL"/>
    <n v="4"/>
    <m/>
  </r>
  <r>
    <x v="609"/>
    <d v="2022-11-17T00:00:00"/>
    <x v="137"/>
    <s v="FERMA RAYMOND  "/>
    <s v="CENRO"/>
    <x v="0"/>
    <d v="2022-10-24T00:00:00"/>
    <d v="2022-10-24T00:00:00"/>
    <s v="SL"/>
    <m/>
    <s v="1 SL"/>
    <n v="1"/>
    <m/>
  </r>
  <r>
    <x v="610"/>
    <d v="2022-11-17T00:00:00"/>
    <x v="166"/>
    <s v="DE CASTRO  CHRISTINE JEAN D."/>
    <s v="CSWDO"/>
    <x v="0"/>
    <d v="2022-12-15T00:00:00"/>
    <d v="2022-12-16T00:00:00"/>
    <s v="VL"/>
    <m/>
    <s v="2 VL"/>
    <n v="2"/>
    <m/>
  </r>
  <r>
    <x v="611"/>
    <d v="2022-11-17T00:00:00"/>
    <x v="153"/>
    <s v="DERLA ARTHUR D."/>
    <s v="CENRO"/>
    <x v="0"/>
    <d v="2022-11-07T00:00:00"/>
    <d v="2022-11-11T00:00:00"/>
    <s v="VL"/>
    <s v="SEC 25 EO 292- FORCE LEAVE"/>
    <s v="5 VL"/>
    <n v="5"/>
    <m/>
  </r>
  <r>
    <x v="612"/>
    <d v="2022-11-17T00:00:00"/>
    <x v="168"/>
    <s v="DERLA ARTHUR D."/>
    <s v="CENRO"/>
    <x v="0"/>
    <d v="2022-10-20T00:00:00"/>
    <d v="2022-10-20T00:00:00"/>
    <s v="OTHER"/>
    <s v="SEC 21 EO 292- SPECIAL PRIVILEGE"/>
    <s v="1 OTHER"/>
    <n v="1"/>
    <m/>
  </r>
  <r>
    <x v="613"/>
    <d v="2022-11-17T00:00:00"/>
    <x v="169"/>
    <s v="DERLA APOLONIO JR D."/>
    <s v="CENRO"/>
    <x v="0"/>
    <d v="2022-10-04T00:00:00"/>
    <d v="2022-10-04T00:00:00"/>
    <s v="SL"/>
    <m/>
    <s v="1 SL"/>
    <n v="1"/>
    <m/>
  </r>
  <r>
    <x v="613"/>
    <d v="2022-11-17T00:00:00"/>
    <x v="169"/>
    <s v="DERLA APOLONIO JR D."/>
    <s v="CENRO"/>
    <x v="0"/>
    <d v="2022-10-07T00:00:00"/>
    <d v="2022-10-07T00:00:00"/>
    <s v="SL"/>
    <m/>
    <s v="1 SL"/>
    <n v="1"/>
    <m/>
  </r>
  <r>
    <x v="613"/>
    <d v="2022-11-17T00:00:00"/>
    <x v="169"/>
    <s v="DERLA APOLONIO JR D."/>
    <s v="CENRO"/>
    <x v="0"/>
    <d v="2022-10-12T00:00:00"/>
    <d v="2022-10-12T00:00:00"/>
    <s v="SL"/>
    <m/>
    <s v="1 SL"/>
    <n v="1"/>
    <m/>
  </r>
  <r>
    <x v="614"/>
    <d v="2022-11-17T00:00:00"/>
    <x v="152"/>
    <s v="DIMARANAN JOEL M."/>
    <s v="TICC"/>
    <x v="2"/>
    <d v="2022-10-02T00:00:00"/>
    <d v="2022-10-02T00:00:00"/>
    <s v="SL"/>
    <m/>
    <s v="0 SL"/>
    <n v="0"/>
    <m/>
  </r>
  <r>
    <x v="615"/>
    <d v="2022-11-17T00:00:00"/>
    <x v="146"/>
    <s v="DOGELIO CHRISTIAN B."/>
    <s v="LEGAL"/>
    <x v="0"/>
    <d v="2022-11-11T00:00:00"/>
    <d v="2022-11-14T00:00:00"/>
    <s v="VL"/>
    <m/>
    <s v="2 VL"/>
    <n v="2"/>
    <m/>
  </r>
  <r>
    <x v="616"/>
    <d v="2022-11-17T00:00:00"/>
    <x v="148"/>
    <s v="DIMAILIG ARLYN R."/>
    <s v="MAHOGANY MARKET"/>
    <x v="0"/>
    <d v="2022-11-03T00:00:00"/>
    <d v="2022-11-03T00:00:00"/>
    <s v="SL"/>
    <m/>
    <s v="1 SL"/>
    <n v="1"/>
    <m/>
  </r>
  <r>
    <x v="617"/>
    <d v="2022-11-17T00:00:00"/>
    <x v="150"/>
    <s v="DISEPEDA MACARIA P."/>
    <s v="TICC"/>
    <x v="0"/>
    <d v="2022-09-25T00:00:00"/>
    <d v="2022-09-25T00:00:00"/>
    <s v="SL"/>
    <m/>
    <s v="0 SL"/>
    <n v="0"/>
    <m/>
  </r>
  <r>
    <x v="618"/>
    <d v="2022-11-17T00:00:00"/>
    <x v="152"/>
    <s v="DIMAANO LEOVIGILDA A."/>
    <s v="EEO/CITY MARKET"/>
    <x v="0"/>
    <d v="2022-10-19T00:00:00"/>
    <d v="2022-10-19T00:00:00"/>
    <s v="OTHER"/>
    <s v="SEC 21 EO 292- SPECIAL PRIVILEGE"/>
    <s v="1 OTHER"/>
    <n v="1"/>
    <m/>
  </r>
  <r>
    <x v="619"/>
    <d v="2022-11-17T00:00:00"/>
    <x v="135"/>
    <s v="DIMAANO LEOVIGILDA A."/>
    <s v="EEO/CITY MARKET"/>
    <x v="0"/>
    <d v="2022-10-26T00:00:00"/>
    <d v="2022-10-27T00:00:00"/>
    <s v="OTHER"/>
    <s v="SEC 21 EO 292- SPECIAL PRIVILEGE"/>
    <s v="2 OTHER"/>
    <n v="2"/>
    <m/>
  </r>
  <r>
    <x v="620"/>
    <d v="2022-11-17T00:00:00"/>
    <x v="167"/>
    <s v="DILIDILI AIREEN M."/>
    <s v="TICC"/>
    <x v="0"/>
    <d v="2022-10-24T00:00:00"/>
    <d v="2022-10-24T00:00:00"/>
    <s v="VL"/>
    <m/>
    <s v="1 VL"/>
    <n v="1"/>
    <m/>
  </r>
  <r>
    <x v="621"/>
    <d v="2022-11-17T00:00:00"/>
    <x v="135"/>
    <s v="DATU SHIRLEY G."/>
    <s v="ONT"/>
    <x v="0"/>
    <d v="2022-11-03T00:00:00"/>
    <d v="2022-11-07T00:00:00"/>
    <s v="VL"/>
    <s v="SEC 25 EO 292- FORCE LEAVE"/>
    <s v="3 VL"/>
    <n v="3"/>
    <m/>
  </r>
  <r>
    <x v="622"/>
    <d v="2022-11-17T00:00:00"/>
    <x v="135"/>
    <s v="DATU SHIRLEY G."/>
    <s v="ONT"/>
    <x v="0"/>
    <d v="2022-10-26T00:00:00"/>
    <d v="2022-10-26T00:00:00"/>
    <s v="SL"/>
    <m/>
    <s v="1 SL"/>
    <n v="1"/>
    <m/>
  </r>
  <r>
    <x v="623"/>
    <d v="2022-11-17T00:00:00"/>
    <x v="99"/>
    <s v="COSME CORAZON O."/>
    <s v="TCIS"/>
    <x v="0"/>
    <d v="2022-11-03T00:00:00"/>
    <d v="2022-11-11T00:00:00"/>
    <s v="VL"/>
    <m/>
    <s v="7 VL"/>
    <n v="7"/>
    <m/>
  </r>
  <r>
    <x v="624"/>
    <d v="2022-11-17T00:00:00"/>
    <x v="99"/>
    <s v="COSME CORAZON O."/>
    <s v="TCIS"/>
    <x v="0"/>
    <d v="2022-10-17T00:00:00"/>
    <d v="2022-10-31T00:00:00"/>
    <s v="VL"/>
    <m/>
    <s v="11 VL"/>
    <n v="11"/>
    <m/>
  </r>
  <r>
    <x v="625"/>
    <d v="2022-11-17T00:00:00"/>
    <x v="137"/>
    <s v="CABANTING AIRA P."/>
    <s v="ONT"/>
    <x v="0"/>
    <d v="2022-11-17T00:00:00"/>
    <d v="2022-11-17T00:00:00"/>
    <s v="VL"/>
    <m/>
    <s v="1 VL"/>
    <n v="1"/>
    <m/>
  </r>
  <r>
    <x v="625"/>
    <d v="2022-11-17T00:00:00"/>
    <x v="137"/>
    <s v="CABANTING AIRA P."/>
    <s v="ONT"/>
    <x v="0"/>
    <d v="2022-11-24T00:00:00"/>
    <d v="2022-11-24T00:00:00"/>
    <s v="VL"/>
    <m/>
    <s v="1 VL"/>
    <n v="1"/>
    <m/>
  </r>
  <r>
    <x v="626"/>
    <d v="2022-11-17T00:00:00"/>
    <x v="144"/>
    <s v="COSTANTE HERBERT F."/>
    <s v="BPLO"/>
    <x v="2"/>
    <d v="2022-10-24T00:00:00"/>
    <d v="2022-10-25T00:00:00"/>
    <s v="WITHOUTPAY"/>
    <s v="VL WITHOUTPAY"/>
    <s v="2 WITHOUTPAY"/>
    <n v="2"/>
    <m/>
  </r>
  <r>
    <x v="626"/>
    <d v="2022-11-17T00:00:00"/>
    <x v="144"/>
    <s v="COSTANTE HERBERT F."/>
    <s v="BPLO"/>
    <x v="2"/>
    <d v="2022-10-27T00:00:00"/>
    <d v="2022-10-27T00:00:00"/>
    <s v="WITHOUTPAY"/>
    <s v="VL WITHOUTPAY"/>
    <s v="1 WITHOUTPAY"/>
    <n v="1"/>
    <m/>
  </r>
  <r>
    <x v="627"/>
    <d v="2022-11-17T00:00:00"/>
    <x v="167"/>
    <s v="VARGAS MELINDA M."/>
    <s v="CSWDO"/>
    <x v="0"/>
    <d v="2022-10-18T00:00:00"/>
    <d v="2022-10-18T00:00:00"/>
    <s v="SL"/>
    <m/>
    <s v="1 SL"/>
    <n v="1"/>
    <m/>
  </r>
  <r>
    <x v="628"/>
    <d v="2022-11-17T00:00:00"/>
    <x v="149"/>
    <s v="VILLANUEVA RICHELLE A."/>
    <s v="TICC"/>
    <x v="0"/>
    <d v="2022-09-30T00:00:00"/>
    <d v="2022-09-30T00:00:00"/>
    <s v="SL"/>
    <m/>
    <s v="1 SL"/>
    <n v="1"/>
    <m/>
  </r>
  <r>
    <x v="629"/>
    <d v="2022-11-17T00:00:00"/>
    <x v="137"/>
    <s v="VILLANUEVA RICHELLE A."/>
    <s v="TICC"/>
    <x v="0"/>
    <d v="2022-10-24T00:00:00"/>
    <d v="2022-10-24T00:00:00"/>
    <s v="SL"/>
    <m/>
    <s v="1 SL"/>
    <n v="1"/>
    <m/>
  </r>
  <r>
    <x v="630"/>
    <d v="2022-11-17T00:00:00"/>
    <x v="158"/>
    <s v="VILLANUEVA RICHELLE A."/>
    <s v="TICC"/>
    <x v="0"/>
    <d v="2022-11-15T00:00:00"/>
    <d v="2022-11-15T00:00:00"/>
    <s v="VL"/>
    <m/>
    <s v="1 VL"/>
    <n v="1"/>
    <m/>
  </r>
  <r>
    <x v="631"/>
    <d v="2022-11-17T00:00:00"/>
    <x v="147"/>
    <s v="VILLANUEVA RICHELLE A."/>
    <s v="TICC"/>
    <x v="0"/>
    <d v="2022-10-12T00:00:00"/>
    <d v="2022-10-12T00:00:00"/>
    <s v="SL"/>
    <m/>
    <s v="1 SL"/>
    <n v="1"/>
    <m/>
  </r>
  <r>
    <x v="632"/>
    <d v="2022-11-17T00:00:00"/>
    <x v="167"/>
    <s v="VILLANUEVA DAVE RONILLO V."/>
    <s v="CEO"/>
    <x v="0"/>
    <d v="2022-10-18T00:00:00"/>
    <d v="2022-10-18T00:00:00"/>
    <s v="SL"/>
    <m/>
    <s v="1 SL"/>
    <n v="1"/>
    <m/>
  </r>
  <r>
    <x v="633"/>
    <d v="2022-11-17T00:00:00"/>
    <x v="160"/>
    <s v="TIBAYAN EUFEMIA O."/>
    <s v="CHO"/>
    <x v="0"/>
    <d v="2022-10-10T00:00:00"/>
    <d v="2022-10-14T00:00:00"/>
    <s v="OTHER"/>
    <s v="QUARANTINE LEAVE"/>
    <s v="5 OTHER"/>
    <n v="5"/>
    <m/>
  </r>
  <r>
    <x v="634"/>
    <d v="2022-11-17T00:00:00"/>
    <x v="168"/>
    <s v="TAPAY EDWARD  "/>
    <s v="CENRO"/>
    <x v="0"/>
    <d v="2022-10-28T00:00:00"/>
    <d v="2022-11-02T00:00:00"/>
    <s v="VL"/>
    <m/>
    <s v="3 VL"/>
    <n v="3"/>
    <m/>
  </r>
  <r>
    <x v="635"/>
    <d v="2022-11-17T00:00:00"/>
    <x v="163"/>
    <s v="SIM JO RITZELLE C."/>
    <s v="CHO"/>
    <x v="0"/>
    <d v="2022-10-18T00:00:00"/>
    <d v="2022-10-27T00:00:00"/>
    <s v="SL"/>
    <m/>
    <s v="8 SL"/>
    <n v="8"/>
    <m/>
  </r>
  <r>
    <x v="636"/>
    <d v="2022-11-17T00:00:00"/>
    <x v="170"/>
    <s v="SIM JO RITZELLE C."/>
    <s v="CHO"/>
    <x v="0"/>
    <d v="2022-11-07T00:00:00"/>
    <d v="2022-11-08T00:00:00"/>
    <s v="VL"/>
    <m/>
    <s v="2 VL"/>
    <n v="2"/>
    <m/>
  </r>
  <r>
    <x v="637"/>
    <d v="2022-11-17T00:00:00"/>
    <x v="134"/>
    <s v="SUMAGUI LORENA P."/>
    <s v="BIR"/>
    <x v="0"/>
    <d v="2022-10-04T00:00:00"/>
    <d v="2022-10-04T00:00:00"/>
    <s v="SL"/>
    <m/>
    <s v="1 SL"/>
    <n v="1"/>
    <m/>
  </r>
  <r>
    <x v="637"/>
    <d v="2022-11-17T00:00:00"/>
    <x v="134"/>
    <s v="SUMAGUI LORENA P."/>
    <s v="BIR"/>
    <x v="0"/>
    <d v="2022-10-11T00:00:00"/>
    <d v="2022-10-11T00:00:00"/>
    <s v="SL"/>
    <m/>
    <s v="1 SL"/>
    <n v="1"/>
    <m/>
  </r>
  <r>
    <x v="638"/>
    <d v="2022-11-17T00:00:00"/>
    <x v="153"/>
    <s v="SUMAGUI LORENA P."/>
    <s v="BIR"/>
    <x v="0"/>
    <d v="2022-10-17T00:00:00"/>
    <d v="2022-10-17T00:00:00"/>
    <s v="SL"/>
    <m/>
    <s v="1 SL"/>
    <n v="1"/>
    <m/>
  </r>
  <r>
    <x v="638"/>
    <d v="2022-11-17T00:00:00"/>
    <x v="153"/>
    <s v="SUMAGUI LORENA P."/>
    <s v="BIR"/>
    <x v="0"/>
    <d v="2022-10-21T00:00:00"/>
    <d v="2022-10-21T00:00:00"/>
    <s v="SL"/>
    <m/>
    <s v="1 SL"/>
    <n v="1"/>
    <m/>
  </r>
  <r>
    <x v="639"/>
    <d v="2022-11-17T00:00:00"/>
    <x v="167"/>
    <s v="SUMAGUI LORENA P."/>
    <s v="BIR"/>
    <x v="0"/>
    <d v="2022-10-17T00:00:00"/>
    <d v="2022-10-17T00:00:00"/>
    <s v="SL"/>
    <m/>
    <s v="1 SL"/>
    <n v="1"/>
    <m/>
  </r>
  <r>
    <x v="640"/>
    <d v="2022-11-17T00:00:00"/>
    <x v="158"/>
    <s v="RODRIGUEZ MANNY  "/>
    <s v="CENRO"/>
    <x v="0"/>
    <d v="2022-11-13T00:00:00"/>
    <d v="2022-11-13T00:00:00"/>
    <s v="OTHER"/>
    <s v="SEC 21 EO 292- SPECIAL PRIVILEGE"/>
    <s v="0 OTHER"/>
    <n v="0"/>
    <m/>
  </r>
  <r>
    <x v="641"/>
    <d v="2022-11-17T00:00:00"/>
    <x v="161"/>
    <s v="ROLLE MICHELLYN G."/>
    <s v="ONT"/>
    <x v="0"/>
    <d v="2022-10-28T00:00:00"/>
    <d v="2022-10-28T00:00:00"/>
    <s v="VL"/>
    <m/>
    <s v="1 VL"/>
    <n v="1"/>
    <m/>
  </r>
  <r>
    <x v="642"/>
    <d v="2022-11-17T00:00:00"/>
    <x v="162"/>
    <s v="RAMA RAQUEL J."/>
    <s v="INTERNAL"/>
    <x v="0"/>
    <d v="2022-10-24T00:00:00"/>
    <d v="2022-10-24T00:00:00"/>
    <s v="VL"/>
    <m/>
    <s v="1 VL"/>
    <n v="1"/>
    <m/>
  </r>
  <r>
    <x v="643"/>
    <d v="2022-11-17T00:00:00"/>
    <x v="85"/>
    <s v="CROOX VALERIE R."/>
    <s v="ONT"/>
    <x v="0"/>
    <d v="2022-10-12T00:00:00"/>
    <d v="2022-10-22T00:00:00"/>
    <s v="WITHOUTPAY"/>
    <s v="VL WITHOUTPAY"/>
    <s v="8 WITHOUTPAY"/>
    <n v="8"/>
    <m/>
  </r>
  <r>
    <x v="644"/>
    <d v="2022-11-17T00:00:00"/>
    <x v="153"/>
    <s v="RODRIGUEZ ARNEL  "/>
    <s v="CENRO"/>
    <x v="0"/>
    <d v="2022-11-03T00:00:00"/>
    <d v="2022-11-03T00:00:00"/>
    <s v="VL"/>
    <s v="SEC 25 EO 292- FORCE LEAVE"/>
    <s v="1 VL"/>
    <n v="1"/>
    <m/>
  </r>
  <r>
    <x v="645"/>
    <d v="2022-11-17T00:00:00"/>
    <x v="159"/>
    <s v="ROMILLA MARIBEL P."/>
    <s v="ACCOUNTING"/>
    <x v="0"/>
    <d v="2022-11-07T00:00:00"/>
    <d v="2022-11-07T00:00:00"/>
    <s v="VL"/>
    <m/>
    <s v="1 VL"/>
    <n v="1"/>
    <m/>
  </r>
  <r>
    <x v="646"/>
    <d v="2022-11-17T00:00:00"/>
    <x v="135"/>
    <s v="ROMILLA MARIBEL P."/>
    <s v="ACCOUNTING"/>
    <x v="0"/>
    <d v="2022-10-27T00:00:00"/>
    <d v="2022-10-27T00:00:00"/>
    <s v="VL"/>
    <m/>
    <s v="1 VL"/>
    <n v="1"/>
    <m/>
  </r>
  <r>
    <x v="647"/>
    <d v="2022-11-17T00:00:00"/>
    <x v="160"/>
    <s v="ROMILLA MARIBEL P."/>
    <s v="ACCOUNTING"/>
    <x v="0"/>
    <d v="2022-10-10T00:00:00"/>
    <d v="2022-10-10T00:00:00"/>
    <s v="SL"/>
    <m/>
    <s v="1 SL"/>
    <n v="1"/>
    <m/>
  </r>
  <r>
    <x v="647"/>
    <d v="2022-11-17T00:00:00"/>
    <x v="160"/>
    <s v="ROMILLA MARIBEL P."/>
    <s v="ACCOUNTING"/>
    <x v="0"/>
    <d v="2022-10-13T00:00:00"/>
    <d v="2022-10-14T00:00:00"/>
    <s v="SL"/>
    <m/>
    <s v="2 SL"/>
    <n v="2"/>
    <m/>
  </r>
  <r>
    <x v="648"/>
    <d v="2022-11-17T00:00:00"/>
    <x v="160"/>
    <s v="RODRIGUEZ RAYMUNDO  "/>
    <s v="CENRO"/>
    <x v="0"/>
    <d v="2022-10-27T00:00:00"/>
    <d v="2022-10-28T00:00:00"/>
    <s v="VL"/>
    <s v="SEC 25 EO 292- FORCE LEAVE"/>
    <s v="2 VL"/>
    <n v="2"/>
    <m/>
  </r>
  <r>
    <x v="649"/>
    <d v="2022-11-17T00:00:00"/>
    <x v="135"/>
    <s v="RODRIGUEZ NARCISCO E."/>
    <s v="EEO/CITY MARKET"/>
    <x v="0"/>
    <d v="2022-10-29T00:00:00"/>
    <d v="2022-10-29T00:00:00"/>
    <s v="OTHER"/>
    <s v="SEC 21 EO 292- SPECIAL PRIVILEGE"/>
    <s v="0 OTHER"/>
    <n v="0"/>
    <m/>
  </r>
  <r>
    <x v="650"/>
    <d v="2022-11-17T00:00:00"/>
    <x v="168"/>
    <s v="RODRIGUEZ NARCISCO E."/>
    <s v="EEO/CITY MARKET"/>
    <x v="0"/>
    <d v="2022-10-20T00:00:00"/>
    <d v="2022-10-20T00:00:00"/>
    <s v="SL"/>
    <m/>
    <s v="1 SL"/>
    <n v="1"/>
    <m/>
  </r>
  <r>
    <x v="651"/>
    <d v="2022-11-17T00:00:00"/>
    <x v="148"/>
    <s v="PAYAD RONALDO  "/>
    <s v="CENRO"/>
    <x v="0"/>
    <d v="2022-11-14T00:00:00"/>
    <d v="2022-11-16T00:00:00"/>
    <s v="VL"/>
    <s v="SEC 25 EO 292- FORCE LEAVE"/>
    <s v="3 VL"/>
    <n v="3"/>
    <m/>
  </r>
  <r>
    <x v="652"/>
    <d v="2022-11-17T00:00:00"/>
    <x v="150"/>
    <s v="PANGANIBAN CAROLINA L."/>
    <s v="TICC"/>
    <x v="0"/>
    <d v="2022-09-28T00:00:00"/>
    <d v="2022-09-29T00:00:00"/>
    <s v="SL"/>
    <m/>
    <s v="2 SL"/>
    <n v="2"/>
    <m/>
  </r>
  <r>
    <x v="653"/>
    <d v="2022-11-17T00:00:00"/>
    <x v="168"/>
    <s v="PATERNO MARIA LOURDERS P."/>
    <s v="CCT"/>
    <x v="0"/>
    <d v="2022-10-19T00:00:00"/>
    <d v="2022-10-20T00:00:00"/>
    <s v="SL"/>
    <m/>
    <s v="2 SL"/>
    <n v="2"/>
    <m/>
  </r>
  <r>
    <x v="654"/>
    <d v="2022-11-17T00:00:00"/>
    <x v="155"/>
    <s v="PATERNO MARIA LOURDERS P."/>
    <s v="CCT"/>
    <x v="0"/>
    <d v="2022-11-07T00:00:00"/>
    <d v="2022-11-07T00:00:00"/>
    <s v="SL"/>
    <m/>
    <s v="1 SL"/>
    <n v="1"/>
    <m/>
  </r>
  <r>
    <x v="655"/>
    <d v="2022-11-17T00:00:00"/>
    <x v="159"/>
    <s v="PATERNO MARIA LOURDERS P."/>
    <s v="CCT"/>
    <x v="0"/>
    <d v="2022-10-28T00:00:00"/>
    <d v="2022-10-28T00:00:00"/>
    <s v="SL"/>
    <m/>
    <s v="1 SL"/>
    <n v="1"/>
    <m/>
  </r>
  <r>
    <x v="656"/>
    <d v="2022-11-17T00:00:00"/>
    <x v="160"/>
    <s v="PAZ JOSUE O."/>
    <s v="CENRO"/>
    <x v="0"/>
    <d v="2022-10-24T00:00:00"/>
    <d v="2022-10-27T00:00:00"/>
    <s v="VL"/>
    <s v="SEC 25 EO 292- FORCE LEAVE"/>
    <s v="4 VL"/>
    <n v="4"/>
    <m/>
  </r>
  <r>
    <x v="657"/>
    <d v="2022-11-17T00:00:00"/>
    <x v="137"/>
    <s v="PAGLINAWAN JESSIE M."/>
    <s v="CENRO"/>
    <x v="0"/>
    <d v="2022-10-24T00:00:00"/>
    <d v="2022-10-24T00:00:00"/>
    <s v="SL"/>
    <m/>
    <s v="1 SL"/>
    <n v="1"/>
    <m/>
  </r>
  <r>
    <x v="658"/>
    <d v="2022-11-17T00:00:00"/>
    <x v="147"/>
    <s v="PAGLINAWAN JESSIE M."/>
    <s v="CENRO"/>
    <x v="0"/>
    <d v="2022-10-12T00:00:00"/>
    <d v="2022-10-12T00:00:00"/>
    <s v="SL"/>
    <m/>
    <s v="1 SL"/>
    <n v="1"/>
    <m/>
  </r>
  <r>
    <x v="659"/>
    <d v="2022-11-17T00:00:00"/>
    <x v="151"/>
    <s v="PAGLINAWAN JESSIE M."/>
    <s v="CENRO"/>
    <x v="0"/>
    <d v="2022-10-04T00:00:00"/>
    <d v="2022-10-05T00:00:00"/>
    <s v="SL"/>
    <m/>
    <s v="2 SL"/>
    <n v="2"/>
    <m/>
  </r>
  <r>
    <x v="660"/>
    <d v="2022-11-17T00:00:00"/>
    <x v="158"/>
    <s v="PAGLINAWAN JESSIE M."/>
    <s v="CENRO"/>
    <x v="0"/>
    <d v="2022-11-07T00:00:00"/>
    <d v="2022-11-08T00:00:00"/>
    <s v="SL"/>
    <m/>
    <s v="2 SL"/>
    <n v="2"/>
    <m/>
  </r>
  <r>
    <x v="661"/>
    <d v="2022-11-17T00:00:00"/>
    <x v="160"/>
    <s v="OPO CONEY V."/>
    <s v="HOUSING"/>
    <x v="0"/>
    <d v="2022-10-21T00:00:00"/>
    <d v="2022-10-21T00:00:00"/>
    <s v="VL"/>
    <m/>
    <s v="1 VL"/>
    <n v="1"/>
    <m/>
  </r>
  <r>
    <x v="662"/>
    <d v="2022-11-17T00:00:00"/>
    <x v="160"/>
    <s v="OPO CONEY V."/>
    <s v="HOUSING"/>
    <x v="0"/>
    <d v="2022-10-24T00:00:00"/>
    <d v="2022-10-24T00:00:00"/>
    <s v="OTHER"/>
    <s v="SEC 21 EO 292- SPECIAL PRIVILEGE"/>
    <s v="1 OTHER"/>
    <n v="1"/>
    <m/>
  </r>
  <r>
    <x v="663"/>
    <d v="2022-11-17T00:00:00"/>
    <x v="157"/>
    <s v="OCAMPO NOVELYN U."/>
    <s v="CSWDO"/>
    <x v="0"/>
    <d v="2022-11-03T00:00:00"/>
    <d v="2022-11-03T00:00:00"/>
    <s v="SL"/>
    <m/>
    <s v="1 SL"/>
    <n v="1"/>
    <m/>
  </r>
  <r>
    <x v="664"/>
    <d v="2022-11-17T00:00:00"/>
    <x v="160"/>
    <s v="OCAMPO NOVELYN U."/>
    <s v="CSWDO"/>
    <x v="0"/>
    <d v="2022-10-14T00:00:00"/>
    <d v="2022-10-14T00:00:00"/>
    <s v="SL"/>
    <m/>
    <s v="1 SL"/>
    <n v="1"/>
    <m/>
  </r>
  <r>
    <x v="665"/>
    <d v="2022-11-17T00:00:00"/>
    <x v="171"/>
    <s v="OCAMPO NOVELYN U."/>
    <s v="CSWDO"/>
    <x v="0"/>
    <d v="2022-11-23T00:00:00"/>
    <d v="2022-11-23T00:00:00"/>
    <s v="OTHER"/>
    <s v="SEC 21 EO 292- SPECIAL PRIVILEGE"/>
    <s v="1 OTHER"/>
    <n v="1"/>
    <m/>
  </r>
  <r>
    <x v="666"/>
    <d v="2022-11-17T00:00:00"/>
    <x v="166"/>
    <s v="SUMAGUI FELICITAS M."/>
    <s v="CSWDO"/>
    <x v="0"/>
    <d v="2022-12-26T00:00:00"/>
    <d v="2022-12-29T00:00:00"/>
    <s v="VL"/>
    <s v="SEC 25 EO 292- FORCE LEAVE"/>
    <s v="3 VL"/>
    <n v="3"/>
    <m/>
  </r>
  <r>
    <x v="667"/>
    <d v="2022-11-17T00:00:00"/>
    <x v="170"/>
    <s v="ZAFRA REYNANTE B."/>
    <s v="TICC"/>
    <x v="0"/>
    <d v="2022-11-07T00:00:00"/>
    <d v="2022-11-09T00:00:00"/>
    <s v="SL"/>
    <m/>
    <s v="3 SL"/>
    <n v="3"/>
    <m/>
  </r>
  <r>
    <x v="668"/>
    <d v="2022-11-17T00:00:00"/>
    <x v="99"/>
    <s v="ZAFRA REYNANTE B."/>
    <s v="TICC"/>
    <x v="0"/>
    <d v="2022-10-18T00:00:00"/>
    <d v="2022-10-20T00:00:00"/>
    <s v="VL"/>
    <m/>
    <s v="3 VL"/>
    <n v="3"/>
    <m/>
  </r>
  <r>
    <x v="669"/>
    <d v="2022-11-17T00:00:00"/>
    <x v="144"/>
    <s v="VILLANUEVA ISMAEL D."/>
    <s v="CHO"/>
    <x v="0"/>
    <d v="2022-10-24T00:00:00"/>
    <d v="2022-10-25T00:00:00"/>
    <s v="SL"/>
    <m/>
    <s v="2 SL"/>
    <n v="2"/>
    <m/>
  </r>
  <r>
    <x v="670"/>
    <d v="2022-11-17T00:00:00"/>
    <x v="159"/>
    <s v="VILLANUEVA MARILYN L."/>
    <s v="TICC"/>
    <x v="0"/>
    <d v="2022-11-09T00:00:00"/>
    <d v="2022-11-15T00:00:00"/>
    <s v="VL"/>
    <m/>
    <s v="5 VL"/>
    <n v="5"/>
    <m/>
  </r>
  <r>
    <x v="671"/>
    <d v="2022-11-17T00:00:00"/>
    <x v="151"/>
    <s v="ABELA IMELDA C."/>
    <s v="ACCOUNTING"/>
    <x v="0"/>
    <d v="2022-10-04T00:00:00"/>
    <d v="2022-10-05T00:00:00"/>
    <s v="SL"/>
    <m/>
    <s v="2 SL"/>
    <n v="2"/>
    <m/>
  </r>
  <r>
    <x v="672"/>
    <d v="2022-11-17T00:00:00"/>
    <x v="150"/>
    <s v="LUNA LALAINE D."/>
    <s v="TCIS"/>
    <x v="2"/>
    <d v="2022-09-13T00:00:00"/>
    <d v="2022-09-13T00:00:00"/>
    <s v="SL"/>
    <m/>
    <s v="1 SL"/>
    <n v="1"/>
    <m/>
  </r>
  <r>
    <x v="673"/>
    <d v="2022-11-17T00:00:00"/>
    <x v="163"/>
    <s v="CABANTING AIRA P."/>
    <s v="ONT"/>
    <x v="0"/>
    <d v="2022-11-03T00:00:00"/>
    <d v="2022-11-03T00:00:00"/>
    <s v="VL"/>
    <m/>
    <s v="1 VL"/>
    <n v="1"/>
    <m/>
  </r>
  <r>
    <x v="673"/>
    <d v="2022-11-17T00:00:00"/>
    <x v="163"/>
    <s v="CABANTING AIRA P."/>
    <s v="ONT"/>
    <x v="0"/>
    <d v="2022-11-07T00:00:00"/>
    <d v="2022-11-07T00:00:00"/>
    <s v="VL"/>
    <m/>
    <s v="1 VL"/>
    <n v="1"/>
    <m/>
  </r>
  <r>
    <x v="673"/>
    <d v="2022-11-17T00:00:00"/>
    <x v="163"/>
    <s v="CABANTING AIRA P."/>
    <s v="ONT"/>
    <x v="0"/>
    <d v="2022-11-10T00:00:00"/>
    <d v="2022-11-10T00:00:00"/>
    <s v="VL"/>
    <m/>
    <s v="1 VL"/>
    <n v="1"/>
    <m/>
  </r>
  <r>
    <x v="674"/>
    <d v="2022-11-28T00:00:00"/>
    <x v="148"/>
    <s v="CHANGCO KATHLEEN CARLA F."/>
    <s v="CHO"/>
    <x v="0"/>
    <d v="2022-09-06T00:00:00"/>
    <d v="2022-12-19T00:00:00"/>
    <s v="Maternity"/>
    <m/>
    <s v="73 Maternity"/>
    <n v="73"/>
    <m/>
  </r>
  <r>
    <x v="675"/>
    <d v="2022-11-28T00:00:00"/>
    <x v="172"/>
    <s v="SUMAGUI LORENA P."/>
    <s v="BIR"/>
    <x v="0"/>
    <d v="2022-11-11T00:00:00"/>
    <d v="2022-11-11T00:00:00"/>
    <s v="VL"/>
    <m/>
    <s v="1 VL"/>
    <n v="1"/>
    <m/>
  </r>
  <r>
    <x v="675"/>
    <d v="2022-11-28T00:00:00"/>
    <x v="172"/>
    <s v="SUMAGUI LORENA P."/>
    <s v="BIR"/>
    <x v="0"/>
    <d v="2022-11-17T00:00:00"/>
    <d v="2022-11-17T00:00:00"/>
    <s v="VL"/>
    <m/>
    <s v="1 VL"/>
    <n v="1"/>
    <m/>
  </r>
  <r>
    <x v="676"/>
    <d v="2022-11-28T00:00:00"/>
    <x v="164"/>
    <s v="SIERRA SALVADOR  "/>
    <s v="PICNIC GROVE"/>
    <x v="0"/>
    <d v="2022-11-07T00:00:00"/>
    <d v="2022-11-09T00:00:00"/>
    <s v="SL"/>
    <m/>
    <s v="3 SL"/>
    <n v="3"/>
    <m/>
  </r>
  <r>
    <x v="677"/>
    <d v="2022-11-28T00:00:00"/>
    <x v="164"/>
    <s v="SESMA LAZARO C."/>
    <s v="PICNIC GROVE"/>
    <x v="0"/>
    <d v="2022-12-01T00:00:00"/>
    <d v="2022-12-31T00:00:00"/>
    <s v="SL"/>
    <m/>
    <s v="19 SL"/>
    <n v="19"/>
    <m/>
  </r>
  <r>
    <x v="678"/>
    <d v="2022-11-28T00:00:00"/>
    <x v="170"/>
    <s v="ZAFRA CHEYSSER A."/>
    <s v="SP/VMO"/>
    <x v="0"/>
    <d v="2022-11-16T00:00:00"/>
    <d v="2022-11-18T00:00:00"/>
    <s v="VL"/>
    <s v="SEC 25 EO 292- FORCE LEAVE"/>
    <s v="3 VL"/>
    <n v="3"/>
    <m/>
  </r>
  <r>
    <x v="679"/>
    <d v="2022-11-28T00:00:00"/>
    <x v="134"/>
    <s v="VILLANUEVA AVERRYLE NICOLE V."/>
    <s v="CHO"/>
    <x v="2"/>
    <d v="2022-10-11T00:00:00"/>
    <d v="2022-10-13T00:00:00"/>
    <s v="OTHER"/>
    <s v="QUARANTINE LEAVE"/>
    <s v="3 OTHER"/>
    <n v="3"/>
    <m/>
  </r>
  <r>
    <x v="680"/>
    <d v="2022-11-28T00:00:00"/>
    <x v="159"/>
    <s v="NUÑEZ RUBEN JR J."/>
    <s v="TICC"/>
    <x v="2"/>
    <d v="2022-10-28T00:00:00"/>
    <d v="2022-10-28T00:00:00"/>
    <s v="WITHOUTPAY"/>
    <s v="SL WITHOUTPAY"/>
    <s v="1 WITHOUTPAY"/>
    <n v="1"/>
    <m/>
  </r>
  <r>
    <x v="681"/>
    <d v="2022-11-28T00:00:00"/>
    <x v="159"/>
    <s v="VASQUEZ JAYSON  "/>
    <s v="TICC"/>
    <x v="2"/>
    <d v="2022-10-31T00:00:00"/>
    <d v="2022-10-31T00:00:00"/>
    <s v="WITHOUTPAY"/>
    <s v="SL WITHOUTPAY"/>
    <s v="1 WITHOUTPAY"/>
    <n v="1"/>
    <m/>
  </r>
  <r>
    <x v="682"/>
    <d v="2022-11-28T00:00:00"/>
    <x v="104"/>
    <s v="VIDAMO ROXANNE D."/>
    <s v="TCNHS-ISHS"/>
    <x v="2"/>
    <d v="2022-10-04T00:00:00"/>
    <d v="2022-10-04T00:00:00"/>
    <s v="WITHOUTPAY"/>
    <s v="SL WITHOUTPAY"/>
    <s v="1 WITHOUTPAY"/>
    <n v="1"/>
    <m/>
  </r>
  <r>
    <x v="683"/>
    <d v="2022-11-28T00:00:00"/>
    <x v="148"/>
    <s v="TINAZA JHOANNA MARIE D."/>
    <s v="ONT"/>
    <x v="0"/>
    <d v="2022-11-19T00:00:00"/>
    <d v="2022-11-29T00:00:00"/>
    <s v="VL"/>
    <m/>
    <s v="7 VL"/>
    <n v="7"/>
    <m/>
  </r>
  <r>
    <x v="684"/>
    <d v="2022-11-28T00:00:00"/>
    <x v="137"/>
    <s v="TINAZA JHOANNA MARIE D."/>
    <s v="ONT"/>
    <x v="0"/>
    <d v="2022-10-15T00:00:00"/>
    <d v="2022-10-17T00:00:00"/>
    <s v="SL"/>
    <m/>
    <s v="1 SL"/>
    <n v="1"/>
    <m/>
  </r>
  <r>
    <x v="685"/>
    <d v="2022-11-28T00:00:00"/>
    <x v="160"/>
    <s v="TINAZA JHOANNA MARIE D."/>
    <s v="ONT"/>
    <x v="0"/>
    <d v="2022-10-05T00:00:00"/>
    <d v="2022-10-08T00:00:00"/>
    <s v="SL"/>
    <m/>
    <s v="3 SL"/>
    <n v="3"/>
    <m/>
  </r>
  <r>
    <x v="686"/>
    <d v="2022-11-28T00:00:00"/>
    <x v="99"/>
    <s v="SIERRA SALVADOR  "/>
    <s v="PICNIC GROVE"/>
    <x v="0"/>
    <d v="2022-09-26T00:00:00"/>
    <d v="2022-10-07T00:00:00"/>
    <s v="SL"/>
    <m/>
    <s v="10 SL"/>
    <n v="10"/>
    <m/>
  </r>
  <r>
    <x v="687"/>
    <d v="2022-11-28T00:00:00"/>
    <x v="173"/>
    <s v="SIERRA SALVADOR  "/>
    <s v="PICNIC GROVE"/>
    <x v="0"/>
    <d v="2022-11-10T00:00:00"/>
    <d v="2022-11-10T00:00:00"/>
    <s v="VL"/>
    <m/>
    <s v="1 VL"/>
    <n v="1"/>
    <m/>
  </r>
  <r>
    <x v="687"/>
    <d v="2022-11-28T00:00:00"/>
    <x v="173"/>
    <s v="SIERRA SALVADOR  "/>
    <s v="PICNIC GROVE"/>
    <x v="0"/>
    <d v="2022-11-12T00:00:00"/>
    <d v="2022-11-15T00:00:00"/>
    <s v="VL"/>
    <m/>
    <s v="2 VL"/>
    <n v="2"/>
    <m/>
  </r>
  <r>
    <x v="688"/>
    <d v="2022-11-28T00:00:00"/>
    <x v="149"/>
    <s v="SUMAGUI DESZERIE ANN A."/>
    <s v="ONT"/>
    <x v="1"/>
    <d v="2022-10-14T00:00:00"/>
    <d v="2022-10-14T00:00:00"/>
    <s v="OTHER"/>
    <s v="BIRTHDAY LEAVE"/>
    <s v="1 OTHER"/>
    <n v="1"/>
    <m/>
  </r>
  <r>
    <x v="689"/>
    <d v="2022-11-28T00:00:00"/>
    <x v="153"/>
    <s v="SUMAGUI DESZERIE ANN A."/>
    <s v="ONT"/>
    <x v="1"/>
    <d v="2022-11-16T00:00:00"/>
    <d v="2022-11-30T00:00:00"/>
    <s v="VL"/>
    <m/>
    <s v="11 VL"/>
    <n v="11"/>
    <m/>
  </r>
  <r>
    <x v="690"/>
    <d v="2022-11-28T00:00:00"/>
    <x v="150"/>
    <s v="SARMIENTO TERESA E."/>
    <s v="ONT"/>
    <x v="0"/>
    <d v="2022-10-17T00:00:00"/>
    <d v="2022-10-18T00:00:00"/>
    <s v="OTHER"/>
    <s v="SEC 21 EO 292- SPECIAL PRIVILEGE"/>
    <s v="2 OTHER"/>
    <n v="2"/>
    <m/>
  </r>
  <r>
    <x v="691"/>
    <d v="2022-11-28T00:00:00"/>
    <x v="152"/>
    <s v="SAN JUAN EVA RUTH M."/>
    <s v="PICNIC GROVE"/>
    <x v="0"/>
    <d v="2022-09-28T00:00:00"/>
    <d v="2022-10-02T00:00:00"/>
    <s v="SL"/>
    <m/>
    <s v="3 SL"/>
    <n v="3"/>
    <m/>
  </r>
  <r>
    <x v="692"/>
    <d v="2022-11-28T00:00:00"/>
    <x v="159"/>
    <s v="ROCILLO JUNE BYRONN  "/>
    <s v="TICC"/>
    <x v="2"/>
    <d v="2022-10-16T00:00:00"/>
    <d v="2022-10-18T00:00:00"/>
    <s v="WITHOUTPAY"/>
    <s v="SL WITHOUTPAY"/>
    <s v="2 WITHOUTPAY"/>
    <n v="2"/>
    <m/>
  </r>
  <r>
    <x v="693"/>
    <d v="2022-11-28T00:00:00"/>
    <x v="154"/>
    <s v="MIRANDO EDITH B."/>
    <s v="CHO"/>
    <x v="1"/>
    <d v="2022-11-09T00:00:00"/>
    <d v="2022-11-15T00:00:00"/>
    <s v="OTHER"/>
    <s v="QUARANTINE LEAVE"/>
    <s v="5 OTHER"/>
    <n v="5"/>
    <m/>
  </r>
  <r>
    <x v="694"/>
    <d v="2022-11-28T00:00:00"/>
    <x v="163"/>
    <s v="REMOLLENO MICHELLE U."/>
    <s v="CHO"/>
    <x v="1"/>
    <d v="2022-11-02T00:00:00"/>
    <d v="2022-11-03T00:00:00"/>
    <s v="VL"/>
    <m/>
    <s v="1 VL"/>
    <n v="1"/>
    <m/>
  </r>
  <r>
    <x v="695"/>
    <d v="2022-11-28T00:00:00"/>
    <x v="172"/>
    <s v="REMOLLENO MICHELLE U."/>
    <s v="CHO"/>
    <x v="1"/>
    <d v="2022-10-17T00:00:00"/>
    <d v="2022-10-19T00:00:00"/>
    <s v="SL"/>
    <m/>
    <s v="3 SL"/>
    <n v="3"/>
    <m/>
  </r>
  <r>
    <x v="696"/>
    <d v="2022-11-28T00:00:00"/>
    <x v="160"/>
    <s v="RODENAS ALBERT RAPHAEL  "/>
    <s v="CENRO"/>
    <x v="0"/>
    <d v="2022-10-24T00:00:00"/>
    <d v="2022-10-25T00:00:00"/>
    <s v="VL"/>
    <s v="SEC 25 EO 292- FORCE LEAVE"/>
    <s v="2 VL"/>
    <n v="2"/>
    <m/>
  </r>
  <r>
    <x v="697"/>
    <d v="2022-11-28T00:00:00"/>
    <x v="152"/>
    <s v="ROQUITE MAIRECAR L."/>
    <s v="CCT"/>
    <x v="0"/>
    <d v="2022-10-03T00:00:00"/>
    <d v="2022-10-04T00:00:00"/>
    <s v="SL"/>
    <m/>
    <s v="2 SL"/>
    <n v="2"/>
    <m/>
  </r>
  <r>
    <x v="698"/>
    <d v="2022-11-28T00:00:00"/>
    <x v="116"/>
    <s v="PEREÑA VERGILIO R."/>
    <s v="TICC"/>
    <x v="0"/>
    <d v="2022-06-07T00:00:00"/>
    <d v="2022-06-07T00:00:00"/>
    <s v="SL"/>
    <m/>
    <s v="1 SL"/>
    <n v="1"/>
    <m/>
  </r>
  <r>
    <x v="699"/>
    <d v="2022-11-28T00:00:00"/>
    <x v="167"/>
    <s v="PRIMO GRACE M."/>
    <s v="EEO/CITY MARKET"/>
    <x v="0"/>
    <d v="2022-10-18T00:00:00"/>
    <d v="2022-10-18T00:00:00"/>
    <s v="OTHER"/>
    <s v="SEC 21 EO 292- SPECIAL PRIVILEGE"/>
    <s v="1 OTHER"/>
    <n v="1"/>
    <m/>
  </r>
  <r>
    <x v="700"/>
    <d v="2022-11-28T00:00:00"/>
    <x v="99"/>
    <s v="PRIMO GRACE M."/>
    <s v="EEO/CITY MARKET"/>
    <x v="0"/>
    <d v="2022-10-06T00:00:00"/>
    <d v="2022-10-06T00:00:00"/>
    <s v="SL"/>
    <m/>
    <s v="1 SL"/>
    <n v="1"/>
    <m/>
  </r>
  <r>
    <x v="701"/>
    <d v="2022-11-28T00:00:00"/>
    <x v="174"/>
    <s v="PEREY EDWIN M."/>
    <s v="TCIS"/>
    <x v="0"/>
    <d v="2022-04-01T00:00:00"/>
    <d v="2022-04-29T00:00:00"/>
    <s v="VL"/>
    <m/>
    <s v="21 VL"/>
    <n v="21"/>
    <m/>
  </r>
  <r>
    <x v="702"/>
    <d v="2022-11-28T00:00:00"/>
    <x v="175"/>
    <s v="MARASIGAN JANINE C."/>
    <s v="ONT"/>
    <x v="1"/>
    <d v="2022-10-11T00:00:00"/>
    <d v="2022-10-11T00:00:00"/>
    <s v="OTHER"/>
    <s v="SEC 21 EO 292- SPECIAL PRIVILEGE"/>
    <s v="1 OTHER"/>
    <n v="1"/>
    <m/>
  </r>
  <r>
    <x v="703"/>
    <d v="2022-11-28T00:00:00"/>
    <x v="104"/>
    <s v="NUESTRO RICA MAY G."/>
    <s v="TCNHS - ISHS"/>
    <x v="0"/>
    <d v="2022-09-01T00:00:00"/>
    <d v="2022-09-01T00:00:00"/>
    <s v="SL"/>
    <m/>
    <s v="1 SL"/>
    <n v="1"/>
    <m/>
  </r>
  <r>
    <x v="703"/>
    <d v="2022-11-28T00:00:00"/>
    <x v="104"/>
    <s v="NUESTRO RICA MAY G."/>
    <s v="TCNHS - ISHS"/>
    <x v="0"/>
    <d v="2022-09-30T00:00:00"/>
    <d v="2022-09-30T00:00:00"/>
    <s v="SL"/>
    <m/>
    <s v="1 SL"/>
    <n v="1"/>
    <m/>
  </r>
  <r>
    <x v="704"/>
    <d v="2022-11-28T00:00:00"/>
    <x v="146"/>
    <s v="MARDO MELINDA E."/>
    <s v="CENRO"/>
    <x v="3"/>
    <d v="2022-11-01T00:00:00"/>
    <d v="2022-11-02T00:00:00"/>
    <s v="SL"/>
    <m/>
    <s v="1 SL"/>
    <n v="1"/>
    <m/>
  </r>
  <r>
    <x v="705"/>
    <d v="2022-11-28T00:00:00"/>
    <x v="144"/>
    <s v="MARDO MELINDA E."/>
    <s v="CENRO"/>
    <x v="3"/>
    <d v="2022-10-10T00:00:00"/>
    <d v="2022-10-22T00:00:00"/>
    <s v="VL"/>
    <m/>
    <s v="10 VL"/>
    <n v="10"/>
    <m/>
  </r>
  <r>
    <x v="706"/>
    <d v="2022-11-28T00:00:00"/>
    <x v="144"/>
    <s v="MARDO MELINDA E."/>
    <s v="CENRO"/>
    <x v="3"/>
    <d v="2022-10-24T00:00:00"/>
    <d v="2022-10-25T00:00:00"/>
    <s v="SL"/>
    <m/>
    <s v="2 SL"/>
    <n v="2"/>
    <m/>
  </r>
  <r>
    <x v="707"/>
    <d v="2022-11-28T00:00:00"/>
    <x v="149"/>
    <s v="MARDO MELINDA E."/>
    <s v="CENRO"/>
    <x v="3"/>
    <d v="2022-10-01T00:00:00"/>
    <d v="2022-10-01T00:00:00"/>
    <s v="SL"/>
    <m/>
    <s v="0 SL"/>
    <n v="0"/>
    <m/>
  </r>
  <r>
    <x v="708"/>
    <d v="2022-11-28T00:00:00"/>
    <x v="149"/>
    <s v="MARDO MELINDA E."/>
    <s v="CENRO"/>
    <x v="3"/>
    <d v="2022-09-28T00:00:00"/>
    <d v="2022-09-28T00:00:00"/>
    <s v="SL"/>
    <m/>
    <s v="1 SL"/>
    <n v="1"/>
    <m/>
  </r>
  <r>
    <x v="708"/>
    <d v="2022-11-28T00:00:00"/>
    <x v="149"/>
    <s v="MARDO MELINDA E."/>
    <s v="CENRO"/>
    <x v="3"/>
    <d v="2022-09-30T00:00:00"/>
    <d v="2022-09-30T00:00:00"/>
    <s v="SL"/>
    <m/>
    <s v="1 SL"/>
    <n v="1"/>
    <m/>
  </r>
  <r>
    <x v="709"/>
    <d v="2022-11-28T00:00:00"/>
    <x v="146"/>
    <s v="GARCIA JOAN B."/>
    <s v="ONT"/>
    <x v="0"/>
    <d v="2022-11-25T00:00:00"/>
    <d v="2022-11-28T00:00:00"/>
    <s v="VL"/>
    <m/>
    <s v="2 VL"/>
    <n v="2"/>
    <m/>
  </r>
  <r>
    <x v="710"/>
    <d v="2022-11-28T00:00:00"/>
    <x v="155"/>
    <s v="FLORES EDERLYN  "/>
    <s v="CENRO"/>
    <x v="0"/>
    <d v="2022-11-17T00:00:00"/>
    <d v="2022-11-19T00:00:00"/>
    <s v="VL"/>
    <s v="SEC 25 EO 292- FORCE LEAVE"/>
    <s v="2 VL"/>
    <n v="2"/>
    <m/>
  </r>
  <r>
    <x v="711"/>
    <d v="2022-11-28T00:00:00"/>
    <x v="165"/>
    <s v="FERMA ERIC N."/>
    <s v="GSO"/>
    <x v="0"/>
    <d v="2022-10-10T00:00:00"/>
    <d v="2022-10-11T00:00:00"/>
    <s v="SL"/>
    <m/>
    <s v="2 SL"/>
    <n v="2"/>
    <m/>
  </r>
  <r>
    <x v="712"/>
    <d v="2022-11-28T00:00:00"/>
    <x v="148"/>
    <s v="FERMA ERIC N."/>
    <s v="GSO"/>
    <x v="0"/>
    <d v="2022-11-02T00:00:00"/>
    <d v="2022-11-04T00:00:00"/>
    <s v="SL"/>
    <m/>
    <s v="2 SL"/>
    <n v="2"/>
    <m/>
  </r>
  <r>
    <x v="713"/>
    <d v="2022-11-28T00:00:00"/>
    <x v="165"/>
    <s v="FRONDOZO AILEEN D."/>
    <s v="TERMINAL"/>
    <x v="0"/>
    <d v="2022-10-24T00:00:00"/>
    <d v="2022-10-28T00:00:00"/>
    <s v="VL"/>
    <s v="SEC 25 EO 292- FORCE LEAVE"/>
    <s v="5 VL"/>
    <n v="5"/>
    <m/>
  </r>
  <r>
    <x v="714"/>
    <d v="2022-11-28T00:00:00"/>
    <x v="99"/>
    <s v="ESTABILLO JUSTINE CARL G."/>
    <s v="CHO"/>
    <x v="2"/>
    <d v="2022-10-10T00:00:00"/>
    <d v="2022-10-12T00:00:00"/>
    <s v="WITHOUTPAY"/>
    <s v="SL WITHOUTPAY"/>
    <s v="3 WITHOUTPAY"/>
    <n v="3"/>
    <m/>
  </r>
  <r>
    <x v="715"/>
    <d v="2022-11-28T00:00:00"/>
    <x v="160"/>
    <s v="ESPINOSA RUBY ANN V."/>
    <s v="ONT"/>
    <x v="0"/>
    <d v="2022-10-16T00:00:00"/>
    <d v="2022-10-16T00:00:00"/>
    <s v="SL"/>
    <m/>
    <s v="0 SL"/>
    <n v="0"/>
    <m/>
  </r>
  <r>
    <x v="716"/>
    <d v="2022-11-28T00:00:00"/>
    <x v="160"/>
    <s v="ESMAEL EMRAN  "/>
    <s v="CENRO"/>
    <x v="0"/>
    <d v="2022-10-24T00:00:00"/>
    <d v="2022-10-27T00:00:00"/>
    <s v="VL"/>
    <s v="SEC 25 EO 292- FORCE LEAVE"/>
    <s v="4 VL"/>
    <n v="4"/>
    <m/>
  </r>
  <r>
    <x v="717"/>
    <d v="2022-11-28T00:00:00"/>
    <x v="134"/>
    <s v="DEL MUNDO JONASA B."/>
    <s v="CHO"/>
    <x v="0"/>
    <d v="2022-10-13T00:00:00"/>
    <d v="2022-10-13T00:00:00"/>
    <s v="SL"/>
    <m/>
    <s v="1 SL"/>
    <n v="1"/>
    <m/>
  </r>
  <r>
    <x v="718"/>
    <d v="2022-11-28T00:00:00"/>
    <x v="159"/>
    <s v="DEMATERA PEDRO B."/>
    <s v="CCR"/>
    <x v="0"/>
    <d v="2022-10-19T00:00:00"/>
    <d v="2022-10-20T00:00:00"/>
    <s v="SL"/>
    <m/>
    <s v="2 SL"/>
    <n v="2"/>
    <m/>
  </r>
  <r>
    <x v="719"/>
    <d v="2022-11-28T00:00:00"/>
    <x v="152"/>
    <s v="DE GUZMAN CLEMENTE  "/>
    <s v="ONT"/>
    <x v="0"/>
    <d v="2022-09-28T00:00:00"/>
    <d v="2022-09-30T00:00:00"/>
    <s v="SL"/>
    <m/>
    <s v="3 SL"/>
    <n v="3"/>
    <m/>
  </r>
  <r>
    <x v="720"/>
    <d v="2022-11-28T00:00:00"/>
    <x v="99"/>
    <s v="ROCILLO JUNE BYRONN  "/>
    <s v="TICC"/>
    <x v="2"/>
    <d v="2022-10-03T00:00:00"/>
    <d v="2022-10-03T00:00:00"/>
    <s v="WITHOUTPAY"/>
    <s v="SL WITHOUTPAY"/>
    <s v="1 WITHOUTPAY"/>
    <n v="1"/>
    <m/>
  </r>
  <r>
    <x v="721"/>
    <d v="2022-11-28T00:00:00"/>
    <x v="160"/>
    <s v="JABINES MARIA SHELLY D."/>
    <s v="LIBRARY"/>
    <x v="0"/>
    <d v="2022-10-14T00:00:00"/>
    <d v="2022-10-14T00:00:00"/>
    <s v="SL"/>
    <m/>
    <s v="1 SL"/>
    <n v="1"/>
    <m/>
  </r>
  <r>
    <x v="685"/>
    <d v="2019-11-20T00:00:00"/>
    <x v="176"/>
    <s v="MARUNDAN MARIA FLOR M."/>
    <s v="ONT"/>
    <x v="1"/>
    <d v="2019-11-07T00:00:00"/>
    <d v="2019-11-08T00:00:00"/>
    <s v="VL"/>
    <m/>
    <s v="2 VL"/>
    <n v="2"/>
    <m/>
  </r>
  <r>
    <x v="686"/>
    <d v="2019-11-20T00:00:00"/>
    <x v="177"/>
    <s v="BAYHON VIOLETA  "/>
    <s v="ONT"/>
    <x v="1"/>
    <d v="2019-10-30T00:00:00"/>
    <d v="2019-10-30T00:00:00"/>
    <s v="SL"/>
    <m/>
    <s v="1 SL"/>
    <n v="1"/>
    <m/>
  </r>
  <r>
    <x v="687"/>
    <d v="2019-11-20T00:00:00"/>
    <x v="178"/>
    <s v="DIMAPILIS ANTHONY A."/>
    <s v="CTO"/>
    <x v="1"/>
    <d v="2019-10-25T00:00:00"/>
    <d v="2019-10-25T00:00:00"/>
    <s v="SL"/>
    <m/>
    <s v="1 SL"/>
    <n v="1"/>
    <m/>
  </r>
  <r>
    <x v="688"/>
    <d v="2019-11-20T00:00:00"/>
    <x v="179"/>
    <s v="DIMAPILIS ANTHONY A."/>
    <s v="CTO"/>
    <x v="1"/>
    <d v="2019-10-24T00:00:00"/>
    <d v="2019-10-24T00:00:00"/>
    <s v="VL"/>
    <m/>
    <s v="1 VL"/>
    <n v="1"/>
    <m/>
  </r>
  <r>
    <x v="689"/>
    <d v="2019-11-20T00:00:00"/>
    <x v="179"/>
    <s v="DIMAPILIS ANTHONY A."/>
    <s v="CTO"/>
    <x v="1"/>
    <d v="2019-10-23T00:00:00"/>
    <d v="2019-10-23T00:00:00"/>
    <s v="OTHER"/>
    <s v="SPECIAL PRIVILEGE"/>
    <s v="1 Other"/>
    <n v="1"/>
    <m/>
  </r>
  <r>
    <x v="690"/>
    <d v="2019-11-20T00:00:00"/>
    <x v="178"/>
    <s v="DIMAPILIS JONNA T."/>
    <s v="ADMIN OFFICE"/>
    <x v="1"/>
    <d v="2019-10-25T00:00:00"/>
    <d v="2019-10-25T00:00:00"/>
    <s v="SL"/>
    <m/>
    <s v="1 SL"/>
    <n v="1"/>
    <m/>
  </r>
  <r>
    <x v="691"/>
    <d v="2019-11-20T00:00:00"/>
    <x v="179"/>
    <s v="DIMAPILIS JONNA T."/>
    <s v="ADMIN OFFICE"/>
    <x v="1"/>
    <d v="2019-10-23T00:00:00"/>
    <d v="2019-10-24T00:00:00"/>
    <s v="OTHER"/>
    <s v="SPECIAL PRIVILEGE"/>
    <s v="2 Other"/>
    <n v="2"/>
    <m/>
  </r>
  <r>
    <x v="692"/>
    <d v="2019-11-20T00:00:00"/>
    <x v="180"/>
    <s v="PAITON MARY ANN M."/>
    <s v="CHARACTER OFFICE"/>
    <x v="1"/>
    <d v="2019-09-30T00:00:00"/>
    <d v="2019-09-30T00:00:00"/>
    <s v="SL"/>
    <m/>
    <s v="1 SL"/>
    <n v="1"/>
    <m/>
  </r>
  <r>
    <x v="693"/>
    <d v="2019-11-20T00:00:00"/>
    <x v="181"/>
    <s v="PAITON MARY ANN M."/>
    <s v="CHARACTER OFFICE"/>
    <x v="1"/>
    <d v="2019-09-12T00:00:00"/>
    <d v="2019-09-13T00:00:00"/>
    <s v="SL"/>
    <m/>
    <s v="2 SL"/>
    <n v="2"/>
    <m/>
  </r>
  <r>
    <x v="694"/>
    <d v="2019-11-20T00:00:00"/>
    <x v="182"/>
    <s v="LANTING AILEEN D."/>
    <s v="CHARACTER OFFICE"/>
    <x v="1"/>
    <d v="2019-10-02T00:00:00"/>
    <d v="2019-10-02T00:00:00"/>
    <s v="SL"/>
    <m/>
    <s v="1 SL"/>
    <n v="1"/>
    <m/>
  </r>
  <r>
    <x v="695"/>
    <d v="2019-11-20T00:00:00"/>
    <x v="181"/>
    <s v="ENRIQUEZ EDGAR P."/>
    <s v="MO"/>
    <x v="1"/>
    <d v="2019-09-13T00:00:00"/>
    <d v="2019-09-13T00:00:00"/>
    <s v="SL"/>
    <m/>
    <s v="1 SL"/>
    <n v="1"/>
    <m/>
  </r>
  <r>
    <x v="696"/>
    <d v="2019-11-20T00:00:00"/>
    <x v="183"/>
    <s v="HERNANDEZ ROBERTO M."/>
    <s v="FPTMNHS"/>
    <x v="1"/>
    <d v="2019-11-01T00:00:00"/>
    <d v="2019-11-30T00:00:00"/>
    <s v="SL"/>
    <m/>
    <s v="20 SL"/>
    <n v="20"/>
    <m/>
  </r>
  <r>
    <x v="697"/>
    <d v="2019-11-20T00:00:00"/>
    <x v="184"/>
    <s v="MARINDUQUE GERRY C."/>
    <s v="CHO"/>
    <x v="1"/>
    <d v="2019-10-28T00:00:00"/>
    <d v="2019-10-30T00:00:00"/>
    <s v="VL"/>
    <m/>
    <s v="3 VL"/>
    <n v="3"/>
    <m/>
  </r>
  <r>
    <x v="698"/>
    <d v="2019-11-20T00:00:00"/>
    <x v="179"/>
    <s v="SUSA NANETE B."/>
    <s v="ONT"/>
    <x v="1"/>
    <d v="2019-10-21T00:00:00"/>
    <d v="2019-10-22T00:00:00"/>
    <s v="VL"/>
    <m/>
    <s v="2 VL"/>
    <n v="2"/>
    <m/>
  </r>
  <r>
    <x v="699"/>
    <d v="2019-11-20T00:00:00"/>
    <x v="185"/>
    <s v="MANALO CELSA B."/>
    <s v="CPDO"/>
    <x v="1"/>
    <d v="2019-10-28T00:00:00"/>
    <d v="2019-10-30T00:00:00"/>
    <s v="VL"/>
    <m/>
    <s v="3 VL"/>
    <n v="3"/>
    <m/>
  </r>
  <r>
    <x v="700"/>
    <d v="2019-11-20T00:00:00"/>
    <x v="186"/>
    <s v="MARTINEZ EMER V."/>
    <s v="BPLO"/>
    <x v="1"/>
    <d v="2019-10-29T00:00:00"/>
    <d v="2019-10-30T00:00:00"/>
    <s v="SL"/>
    <m/>
    <s v="2 SL"/>
    <n v="2"/>
    <m/>
  </r>
  <r>
    <x v="701"/>
    <d v="2019-11-20T00:00:00"/>
    <x v="177"/>
    <s v="ROMILLA EDITH D."/>
    <s v="PIO"/>
    <x v="1"/>
    <d v="2019-11-05T00:00:00"/>
    <d v="2019-11-05T00:00:00"/>
    <s v="OTHER"/>
    <s v="BIRTHDAY LEAVE"/>
    <s v="1 Other"/>
    <n v="1"/>
    <m/>
  </r>
  <r>
    <x v="702"/>
    <d v="2019-11-20T00:00:00"/>
    <x v="187"/>
    <s v="ALCAZAR ZENAIDA S."/>
    <s v="CHO"/>
    <x v="1"/>
    <d v="2019-10-11T00:00:00"/>
    <d v="2019-10-11T00:00:00"/>
    <s v="SL"/>
    <m/>
    <s v="1 SL"/>
    <n v="1"/>
    <m/>
  </r>
  <r>
    <x v="703"/>
    <d v="2019-11-20T00:00:00"/>
    <x v="182"/>
    <s v="DE GUZMAN RONALD ANDREW G."/>
    <s v="CHO"/>
    <x v="1"/>
    <d v="2019-10-14T00:00:00"/>
    <d v="2019-10-18T00:00:00"/>
    <s v="VL"/>
    <m/>
    <s v="5 VL"/>
    <n v="5"/>
    <m/>
  </r>
  <r>
    <x v="704"/>
    <d v="2019-11-20T00:00:00"/>
    <x v="188"/>
    <s v="DIMARANAN RODORA G."/>
    <s v="HRMO"/>
    <x v="1"/>
    <d v="2019-11-11T00:00:00"/>
    <d v="2019-11-11T00:00:00"/>
    <s v="OTHER"/>
    <s v="BIRTHDAY LEAVE"/>
    <s v="1 Other"/>
    <n v="1"/>
    <m/>
  </r>
  <r>
    <x v="705"/>
    <d v="2019-11-20T00:00:00"/>
    <x v="189"/>
    <s v="GUTIERREZ LYDIA C."/>
    <s v="HRMO"/>
    <x v="1"/>
    <d v="2019-09-05T00:00:00"/>
    <d v="2019-09-10T00:00:00"/>
    <s v="VL"/>
    <m/>
    <s v="4 VL"/>
    <n v="4"/>
    <m/>
  </r>
  <r>
    <x v="706"/>
    <d v="2019-11-20T00:00:00"/>
    <x v="186"/>
    <s v="PANGANIBAN CRISTETA M."/>
    <s v="DOE"/>
    <x v="1"/>
    <d v="2019-10-29T00:00:00"/>
    <d v="2019-10-31T00:00:00"/>
    <s v="SL"/>
    <m/>
    <s v="3 SL"/>
    <n v="3"/>
    <m/>
  </r>
  <r>
    <x v="707"/>
    <d v="2019-11-20T00:00:00"/>
    <x v="185"/>
    <s v="PANGANIBAN CRISTETA M."/>
    <s v="DOE"/>
    <x v="1"/>
    <d v="2019-10-28T00:00:00"/>
    <d v="2019-10-28T00:00:00"/>
    <s v="OTHER"/>
    <s v="BIRTHDAY LEAVE"/>
    <s v="1 Other"/>
    <n v="1"/>
    <m/>
  </r>
  <r>
    <x v="708"/>
    <d v="2019-11-20T00:00:00"/>
    <x v="190"/>
    <s v="DIMAPILIS ALFREDO C."/>
    <s v="CBO"/>
    <x v="1"/>
    <d v="2019-10-23T00:00:00"/>
    <d v="2019-10-25T00:00:00"/>
    <s v="VL"/>
    <m/>
    <s v="3 VL"/>
    <n v="3"/>
    <m/>
  </r>
  <r>
    <x v="709"/>
    <d v="2019-11-20T00:00:00"/>
    <x v="178"/>
    <s v="MONTENEGRO MARISSA P."/>
    <s v="CBO"/>
    <x v="1"/>
    <d v="2019-10-21T00:00:00"/>
    <d v="2019-10-23T00:00:00"/>
    <s v="SL"/>
    <m/>
    <s v="3 SL"/>
    <n v="3"/>
    <m/>
  </r>
  <r>
    <x v="710"/>
    <d v="2019-11-20T00:00:00"/>
    <x v="178"/>
    <s v="BAYBAY MA. ROSA A."/>
    <s v="ONT"/>
    <x v="1"/>
    <d v="2019-10-22T00:00:00"/>
    <d v="2019-10-25T00:00:00"/>
    <s v="SL"/>
    <m/>
    <s v="4 SL"/>
    <n v="4"/>
    <m/>
  </r>
  <r>
    <x v="711"/>
    <d v="2019-11-20T00:00:00"/>
    <x v="187"/>
    <s v="PASCUA LORENA D."/>
    <s v="ONT"/>
    <x v="1"/>
    <d v="2019-10-19T00:00:00"/>
    <d v="2019-10-20T00:00:00"/>
    <s v="VL"/>
    <m/>
    <s v="2 VL"/>
    <n v="2"/>
    <m/>
  </r>
  <r>
    <x v="712"/>
    <d v="2019-11-20T00:00:00"/>
    <x v="191"/>
    <s v="JAVIER CARMELITA M."/>
    <s v="CCT"/>
    <x v="1"/>
    <d v="2019-11-07T00:00:00"/>
    <d v="2019-11-15T00:00:00"/>
    <s v="SL"/>
    <m/>
    <s v="7 SL"/>
    <n v="7"/>
    <m/>
  </r>
  <r>
    <x v="713"/>
    <d v="2019-11-20T00:00:00"/>
    <x v="192"/>
    <s v="ROBINO OFELIA M."/>
    <s v="PICNIC GROVE"/>
    <x v="1"/>
    <d v="2019-10-28T00:00:00"/>
    <d v="2019-10-28T00:00:00"/>
    <s v="OTHER"/>
    <s v="BIRTHDAY LEAVE"/>
    <s v="1 Other"/>
    <n v="1"/>
    <m/>
  </r>
  <r>
    <x v="714"/>
    <d v="2019-11-20T00:00:00"/>
    <x v="193"/>
    <s v="ALCAZAR AINEE JOY C."/>
    <s v="ONT"/>
    <x v="1"/>
    <d v="2019-09-29T00:00:00"/>
    <d v="2019-09-29T00:00:00"/>
    <s v="OTHER"/>
    <s v="BIRTHDAY LEAVE"/>
    <s v="1 Other"/>
    <n v="1"/>
    <m/>
  </r>
  <r>
    <x v="715"/>
    <d v="2019-11-20T00:00:00"/>
    <x v="187"/>
    <s v="SANTERA MARICRIS S."/>
    <s v="ONT"/>
    <x v="1"/>
    <d v="2019-10-23T00:00:00"/>
    <d v="2019-10-25T00:00:00"/>
    <s v="VL"/>
    <m/>
    <s v="3 VL"/>
    <n v="3"/>
    <m/>
  </r>
  <r>
    <x v="716"/>
    <d v="2019-11-20T00:00:00"/>
    <x v="186"/>
    <s v="BAYLA EVANGELINE C."/>
    <s v="PDAO"/>
    <x v="1"/>
    <d v="2019-09-30T00:00:00"/>
    <d v="2019-09-30T00:00:00"/>
    <s v="SL"/>
    <m/>
    <s v="1 SL"/>
    <n v="1"/>
    <m/>
  </r>
  <r>
    <x v="717"/>
    <d v="2019-11-20T00:00:00"/>
    <x v="185"/>
    <s v="DIMAPILIS ELIZABETH A."/>
    <s v="CSWDO"/>
    <x v="1"/>
    <d v="2019-10-23T00:00:00"/>
    <d v="2019-10-23T00:00:00"/>
    <s v="OTHER"/>
    <s v="PARENTAL OBLIGATION"/>
    <s v="1 Other"/>
    <n v="1"/>
    <m/>
  </r>
  <r>
    <x v="718"/>
    <d v="2019-11-20T00:00:00"/>
    <x v="184"/>
    <s v="PEÑERO LILIBETH B."/>
    <s v="CSWDO"/>
    <x v="1"/>
    <d v="2019-10-17T00:00:00"/>
    <d v="2019-10-21T00:00:00"/>
    <s v="SL"/>
    <m/>
    <s v="3 SL"/>
    <n v="3"/>
    <m/>
  </r>
  <r>
    <x v="719"/>
    <d v="2019-11-20T00:00:00"/>
    <x v="187"/>
    <s v="PEÑERO LILIBETH B."/>
    <s v="CSWDO"/>
    <x v="1"/>
    <d v="2019-10-11T00:00:00"/>
    <d v="2019-10-14T00:00:00"/>
    <s v="SL"/>
    <m/>
    <s v="2 SL"/>
    <n v="2"/>
    <m/>
  </r>
  <r>
    <x v="720"/>
    <d v="2019-11-20T00:00:00"/>
    <x v="185"/>
    <s v="GATPANDAN DOLORES J."/>
    <s v="CSWDO"/>
    <x v="1"/>
    <d v="2019-10-23T00:00:00"/>
    <d v="2019-10-24T00:00:00"/>
    <s v="VL"/>
    <m/>
    <s v="2 VL"/>
    <n v="2"/>
    <m/>
  </r>
  <r>
    <x v="721"/>
    <d v="2019-11-20T00:00:00"/>
    <x v="178"/>
    <s v="AMBION DORINDA A."/>
    <s v="CSWDO"/>
    <x v="1"/>
    <d v="2019-10-25T00:00:00"/>
    <d v="2019-10-25T00:00:00"/>
    <s v="SL"/>
    <m/>
    <s v="1 SL"/>
    <n v="1"/>
    <m/>
  </r>
  <r>
    <x v="722"/>
    <d v="2019-11-20T00:00:00"/>
    <x v="184"/>
    <s v="AMBION DORINDA A."/>
    <s v="CSWDO"/>
    <x v="1"/>
    <d v="2019-10-24T00:00:00"/>
    <d v="2019-10-24T00:00:00"/>
    <s v="OTHER"/>
    <s v="ANNIVERSARY LEAVE"/>
    <s v="1 Other"/>
    <n v="1"/>
    <m/>
  </r>
  <r>
    <x v="723"/>
    <d v="2019-11-20T00:00:00"/>
    <x v="185"/>
    <s v="AMBION DORINDA A."/>
    <s v="CSWDO"/>
    <x v="1"/>
    <d v="2019-10-18T00:00:00"/>
    <d v="2019-10-18T00:00:00"/>
    <s v="SL"/>
    <m/>
    <s v="1 SL"/>
    <n v="1"/>
    <m/>
  </r>
  <r>
    <x v="724"/>
    <d v="2019-11-20T00:00:00"/>
    <x v="179"/>
    <s v="PARRA MARCIANA L."/>
    <s v="CSWDO"/>
    <x v="1"/>
    <d v="2019-10-21T00:00:00"/>
    <d v="2019-10-25T00:00:00"/>
    <s v="VL"/>
    <m/>
    <s v="5 VL"/>
    <n v="5"/>
    <m/>
  </r>
  <r>
    <x v="725"/>
    <d v="2019-11-20T00:00:00"/>
    <x v="185"/>
    <s v="PARRA MARCIANA L."/>
    <s v="CSWDO"/>
    <x v="1"/>
    <d v="2019-10-16T00:00:00"/>
    <d v="2019-10-18T00:00:00"/>
    <s v="SL"/>
    <m/>
    <s v="3 SL"/>
    <n v="3"/>
    <m/>
  </r>
  <r>
    <x v="726"/>
    <d v="2019-11-20T00:00:00"/>
    <x v="183"/>
    <s v="ERIDAO ROSALINDA P."/>
    <s v="CSWDO"/>
    <x v="1"/>
    <d v="2019-12-09T00:00:00"/>
    <d v="2019-12-10T00:00:00"/>
    <s v="VL"/>
    <m/>
    <s v="2 VL"/>
    <n v="2"/>
    <m/>
  </r>
  <r>
    <x v="727"/>
    <d v="2019-11-20T00:00:00"/>
    <x v="194"/>
    <s v="ERIDAO ROSALINDA P."/>
    <s v="CSWDO"/>
    <x v="1"/>
    <d v="2019-10-28T00:00:00"/>
    <d v="2019-10-28T00:00:00"/>
    <s v="VL"/>
    <m/>
    <s v="1 VL"/>
    <n v="1"/>
    <m/>
  </r>
  <r>
    <x v="728"/>
    <d v="2019-11-20T00:00:00"/>
    <x v="195"/>
    <s v="HADAP JONALYN L."/>
    <s v="CSWDO"/>
    <x v="1"/>
    <d v="2019-10-15T00:00:00"/>
    <d v="2019-10-15T00:00:00"/>
    <s v="VL"/>
    <m/>
    <s v="1 VL"/>
    <n v="1"/>
    <m/>
  </r>
  <r>
    <x v="729"/>
    <d v="2019-11-20T00:00:00"/>
    <x v="195"/>
    <s v="CACAO ANDREA F."/>
    <s v="CSWDO"/>
    <x v="1"/>
    <d v="2019-10-15T00:00:00"/>
    <d v="2019-10-15T00:00:00"/>
    <s v="SL"/>
    <m/>
    <s v="1 SL"/>
    <n v="1"/>
    <m/>
  </r>
  <r>
    <x v="730"/>
    <d v="2019-11-20T00:00:00"/>
    <x v="183"/>
    <s v="CORTEZ FIDELA B."/>
    <s v="TCCH/TICC"/>
    <x v="1"/>
    <d v="2019-11-08T00:00:00"/>
    <d v="2019-11-08T00:00:00"/>
    <s v="VL"/>
    <m/>
    <s v="1 VL"/>
    <n v="1"/>
    <m/>
  </r>
  <r>
    <x v="731"/>
    <d v="2019-11-20T00:00:00"/>
    <x v="196"/>
    <s v="CORTEZ FIDELA B."/>
    <s v="TCCH/TICC"/>
    <x v="1"/>
    <d v="2019-10-14T00:00:00"/>
    <d v="2019-10-15T00:00:00"/>
    <s v="SL"/>
    <m/>
    <s v="2 SL"/>
    <n v="2"/>
    <m/>
  </r>
  <r>
    <x v="732"/>
    <d v="2019-11-20T00:00:00"/>
    <x v="197"/>
    <s v="CORTEZ FIDELA B."/>
    <s v="TCCH/TICC"/>
    <x v="1"/>
    <d v="2019-09-20T00:00:00"/>
    <d v="2019-09-20T00:00:00"/>
    <s v="SL"/>
    <m/>
    <s v="1 SL"/>
    <n v="1"/>
    <m/>
  </r>
  <r>
    <x v="733"/>
    <d v="2019-11-20T00:00:00"/>
    <x v="189"/>
    <s v="CORTEZ FIDELA B."/>
    <s v="TCCH/TICC"/>
    <x v="1"/>
    <d v="2019-09-03T00:00:00"/>
    <d v="2019-09-03T00:00:00"/>
    <s v="SL"/>
    <m/>
    <s v="1 SL"/>
    <n v="1"/>
    <m/>
  </r>
  <r>
    <x v="734"/>
    <d v="2019-11-20T00:00:00"/>
    <x v="182"/>
    <s v="PERIDO MARITES V."/>
    <s v="TCCH/TICC"/>
    <x v="1"/>
    <d v="2019-10-03T00:00:00"/>
    <d v="2019-10-03T00:00:00"/>
    <s v="SL"/>
    <m/>
    <s v="1 SL"/>
    <n v="1"/>
    <m/>
  </r>
  <r>
    <x v="735"/>
    <d v="2019-11-20T00:00:00"/>
    <x v="198"/>
    <s v="PERIDO MARITES V."/>
    <s v="TCCH/TICC"/>
    <x v="1"/>
    <d v="2019-09-27T00:00:00"/>
    <d v="2019-09-27T00:00:00"/>
    <s v="VL"/>
    <m/>
    <s v="1 VL"/>
    <n v="1"/>
    <m/>
  </r>
  <r>
    <x v="736"/>
    <d v="2019-11-20T00:00:00"/>
    <x v="199"/>
    <s v="PERIDO MARITES V."/>
    <s v="TCCH/TICC"/>
    <x v="1"/>
    <d v="2019-09-02T00:00:00"/>
    <d v="2019-09-02T00:00:00"/>
    <s v="SL"/>
    <m/>
    <s v="1 SL"/>
    <n v="1"/>
    <m/>
  </r>
  <r>
    <x v="736"/>
    <d v="2019-11-20T00:00:00"/>
    <x v="199"/>
    <s v="PERIDO MARITES V."/>
    <s v="TCCH/TICC"/>
    <x v="1"/>
    <d v="2019-09-05T00:00:00"/>
    <d v="2019-09-05T00:00:00"/>
    <s v="SL"/>
    <m/>
    <s v="1 SL"/>
    <n v="1"/>
    <m/>
  </r>
  <r>
    <x v="737"/>
    <d v="2019-11-20T00:00:00"/>
    <x v="195"/>
    <s v="DE SAGUN VICTOR V."/>
    <s v="TCCH/TICC"/>
    <x v="1"/>
    <d v="2019-10-10T00:00:00"/>
    <d v="2019-10-10T00:00:00"/>
    <s v="SL"/>
    <m/>
    <s v="1 SL"/>
    <n v="1"/>
    <m/>
  </r>
  <r>
    <x v="738"/>
    <d v="2019-11-20T00:00:00"/>
    <x v="197"/>
    <s v="DE SAGUN VICTOR V."/>
    <s v="TCCH/TICC"/>
    <x v="1"/>
    <d v="2019-10-01T00:00:00"/>
    <d v="2019-10-04T00:00:00"/>
    <s v="VL"/>
    <m/>
    <s v="4 VL"/>
    <n v="4"/>
    <m/>
  </r>
  <r>
    <x v="739"/>
    <d v="2019-11-20T00:00:00"/>
    <x v="197"/>
    <s v="DE SAGUN VICTOR V."/>
    <s v="TCCH/TICC"/>
    <x v="1"/>
    <d v="2019-09-19T00:00:00"/>
    <d v="2019-09-20T00:00:00"/>
    <s v="SL"/>
    <m/>
    <s v="2 SL"/>
    <n v="2"/>
    <m/>
  </r>
  <r>
    <x v="740"/>
    <d v="2019-11-20T00:00:00"/>
    <x v="200"/>
    <s v="DE SAGUN VICTOR V."/>
    <s v="TCCH/TICC"/>
    <x v="1"/>
    <d v="2019-09-13T00:00:00"/>
    <d v="2019-09-16T00:00:00"/>
    <s v="SL"/>
    <m/>
    <s v="2 SL"/>
    <n v="2"/>
    <m/>
  </r>
  <r>
    <x v="741"/>
    <d v="2019-11-20T00:00:00"/>
    <x v="178"/>
    <s v="BORJA EDWIN G."/>
    <s v="TCCH/TICC"/>
    <x v="1"/>
    <d v="2019-10-24T00:00:00"/>
    <d v="2019-10-25T00:00:00"/>
    <s v="SL"/>
    <m/>
    <s v="2 SL"/>
    <n v="2"/>
    <m/>
  </r>
  <r>
    <x v="742"/>
    <d v="2019-11-20T00:00:00"/>
    <x v="201"/>
    <s v="NAVARRO RITA A."/>
    <s v="DA"/>
    <x v="1"/>
    <d v="2019-10-24T00:00:00"/>
    <d v="2019-10-24T00:00:00"/>
    <s v="OTHER"/>
    <s v="BIRTHDAY LEAVE"/>
    <s v="1 Other"/>
    <n v="1"/>
    <m/>
  </r>
  <r>
    <x v="743"/>
    <d v="2019-11-20T00:00:00"/>
    <x v="202"/>
    <s v="AMBONAN AVELINA A."/>
    <s v="NUTRITION OFFICE"/>
    <x v="1"/>
    <d v="2019-09-19T00:00:00"/>
    <d v="2019-09-20T00:00:00"/>
    <s v="SL"/>
    <m/>
    <s v="2 SL"/>
    <n v="2"/>
    <m/>
  </r>
  <r>
    <x v="744"/>
    <d v="2019-11-20T00:00:00"/>
    <x v="197"/>
    <s v="DIMAPILIS MA. TRINIDAD S."/>
    <s v="NUTRITION OFFICE"/>
    <x v="1"/>
    <d v="2019-09-16T00:00:00"/>
    <d v="2019-09-20T00:00:00"/>
    <s v="SL"/>
    <m/>
    <s v="5 SL"/>
    <n v="5"/>
    <m/>
  </r>
  <r>
    <x v="745"/>
    <d v="2019-11-20T00:00:00"/>
    <x v="191"/>
    <s v="LUCIANO ADELAIDA C."/>
    <s v="MO"/>
    <x v="1"/>
    <d v="2019-11-05T00:00:00"/>
    <d v="2019-11-05T00:00:00"/>
    <s v="SL"/>
    <m/>
    <s v="1 SL"/>
    <n v="1"/>
    <m/>
  </r>
  <r>
    <x v="746"/>
    <d v="2019-11-20T00:00:00"/>
    <x v="185"/>
    <s v="COSME MA VICTORIA M."/>
    <s v="PICNIC GROVE"/>
    <x v="1"/>
    <d v="2019-12-06T00:00:00"/>
    <d v="2019-12-06T00:00:00"/>
    <s v="VL"/>
    <m/>
    <s v="1 VL"/>
    <n v="1"/>
    <m/>
  </r>
  <r>
    <x v="746"/>
    <d v="2019-11-20T00:00:00"/>
    <x v="201"/>
    <s v="COSME MA VICTORIA M."/>
    <s v="PICNIC GROVE"/>
    <x v="1"/>
    <d v="2019-12-13T00:00:00"/>
    <d v="2019-12-13T00:00:00"/>
    <s v="VL"/>
    <m/>
    <s v="1 VL"/>
    <n v="1"/>
    <m/>
  </r>
  <r>
    <x v="746"/>
    <d v="2019-11-20T00:00:00"/>
    <x v="190"/>
    <s v="COSME MA VICTORIA M."/>
    <s v="PICNIC GROVE"/>
    <x v="1"/>
    <d v="2019-12-20T00:00:00"/>
    <d v="2019-12-20T00:00:00"/>
    <s v="VL"/>
    <m/>
    <s v="1 VL"/>
    <n v="1"/>
    <m/>
  </r>
  <r>
    <x v="747"/>
    <d v="2019-11-20T00:00:00"/>
    <x v="203"/>
    <s v="COSME MA VICTORIA M."/>
    <s v="PICNIC GROVE"/>
    <x v="1"/>
    <d v="2019-11-22T00:00:00"/>
    <d v="2019-11-22T00:00:00"/>
    <s v="VL"/>
    <m/>
    <s v="1 VL"/>
    <n v="1"/>
    <m/>
  </r>
  <r>
    <x v="747"/>
    <d v="2019-11-20T00:00:00"/>
    <x v="203"/>
    <s v="COSME MA VICTORIA M."/>
    <s v="PICNIC GROVE"/>
    <x v="1"/>
    <d v="2019-11-29T00:00:00"/>
    <d v="2019-11-29T00:00:00"/>
    <s v="VL"/>
    <m/>
    <s v="1 VL"/>
    <n v="1"/>
    <m/>
  </r>
  <r>
    <x v="748"/>
    <d v="2019-11-22T00:00:00"/>
    <x v="204"/>
    <s v="AMBION PRISCO G."/>
    <s v="CEO"/>
    <x v="1"/>
    <d v="2020-02-11T00:00:00"/>
    <d v="2020-02-14T00:00:00"/>
    <s v="VL"/>
    <m/>
    <s v="4 VL"/>
    <n v="4"/>
    <m/>
  </r>
  <r>
    <x v="749"/>
    <d v="2019-11-22T00:00:00"/>
    <x v="203"/>
    <s v="COSME MA VICTORIA M."/>
    <s v="PICNIC GROVE"/>
    <x v="1"/>
    <d v="2019-10-25T00:00:00"/>
    <d v="2019-10-25T00:00:00"/>
    <s v="OTHER"/>
    <s v="SOLO PARENT"/>
    <s v="1 Other"/>
    <n v="1"/>
    <m/>
  </r>
  <r>
    <x v="749"/>
    <d v="2019-11-22T00:00:00"/>
    <x v="203"/>
    <s v="COSME MA VICTORIA M."/>
    <s v="PICNIC GROVE"/>
    <x v="1"/>
    <d v="2019-11-08T00:00:00"/>
    <d v="2019-11-09T00:00:00"/>
    <s v="OTHER"/>
    <s v="SOLO PARENT"/>
    <s v="1 Other"/>
    <n v="1"/>
    <m/>
  </r>
  <r>
    <x v="749"/>
    <d v="2019-11-22T00:00:00"/>
    <x v="203"/>
    <s v="COSME MA VICTORIA M."/>
    <s v="PICNIC GROVE"/>
    <x v="1"/>
    <d v="2019-11-15T00:00:00"/>
    <d v="2019-11-15T00:00:00"/>
    <s v="OTHER"/>
    <s v="SOLO PARENT"/>
    <s v="1 Other"/>
    <n v="1"/>
    <m/>
  </r>
  <r>
    <x v="750"/>
    <d v="2019-11-22T00:00:00"/>
    <x v="205"/>
    <s v="BAURILE LOURDES Q."/>
    <s v="PICNIC GROVE"/>
    <x v="1"/>
    <d v="2019-11-05T00:00:00"/>
    <d v="2019-11-05T00:00:00"/>
    <s v="VL"/>
    <m/>
    <s v="1 VL"/>
    <n v="1"/>
    <m/>
  </r>
  <r>
    <x v="750"/>
    <d v="2019-11-22T00:00:00"/>
    <x v="206"/>
    <s v="BAURILE LOURDES Q."/>
    <s v="PICNIC GROVE"/>
    <x v="1"/>
    <d v="2019-11-12T00:00:00"/>
    <d v="2019-11-12T00:00:00"/>
    <s v="VL"/>
    <m/>
    <s v="1 VL"/>
    <n v="1"/>
    <m/>
  </r>
  <r>
    <x v="750"/>
    <d v="2019-11-22T00:00:00"/>
    <x v="207"/>
    <s v="BAURILE LOURDES Q."/>
    <s v="PICNIC GROVE"/>
    <x v="1"/>
    <d v="2019-11-19T00:00:00"/>
    <d v="2019-11-19T00:00:00"/>
    <s v="VL"/>
    <m/>
    <s v="1 VL"/>
    <n v="1"/>
    <m/>
  </r>
  <r>
    <x v="750"/>
    <d v="2019-11-22T00:00:00"/>
    <x v="208"/>
    <s v="BAURILE LOURDES Q."/>
    <s v="PICNIC GROVE"/>
    <x v="1"/>
    <d v="2019-11-26T00:00:00"/>
    <d v="2019-11-26T00:00:00"/>
    <s v="VL"/>
    <m/>
    <s v="1 VL"/>
    <n v="1"/>
    <m/>
  </r>
  <r>
    <x v="750"/>
    <d v="2019-11-22T00:00:00"/>
    <x v="178"/>
    <s v="BAURILE LOURDES Q."/>
    <s v="PICNIC GROVE"/>
    <x v="1"/>
    <d v="2019-11-28T00:00:00"/>
    <d v="2019-11-28T00:00:00"/>
    <s v="VL"/>
    <m/>
    <s v="1 VL"/>
    <n v="1"/>
    <m/>
  </r>
  <r>
    <x v="751"/>
    <d v="2019-11-22T00:00:00"/>
    <x v="207"/>
    <s v="JAVIER HILARIO  "/>
    <s v="PICNIC GROVE"/>
    <x v="1"/>
    <d v="2019-11-03T00:00:00"/>
    <d v="2019-11-03T00:00:00"/>
    <s v="OTHER"/>
    <s v="BIRTHDAY LEAVE"/>
    <s v="1 Other"/>
    <n v="1"/>
    <m/>
  </r>
  <r>
    <x v="752"/>
    <d v="2019-11-22T00:00:00"/>
    <x v="185"/>
    <s v="TOLENTINO FE M."/>
    <s v="PICNIC GROVE"/>
    <x v="1"/>
    <d v="2019-12-23T00:00:00"/>
    <d v="2019-12-23T00:00:00"/>
    <s v="OTHER"/>
    <s v="SPECIAL PRIVILEGE"/>
    <s v="1 Other"/>
    <n v="1"/>
    <m/>
  </r>
  <r>
    <x v="753"/>
    <d v="2019-11-22T00:00:00"/>
    <x v="206"/>
    <s v="TOLENTINO FE M."/>
    <s v="PICNIC GROVE"/>
    <x v="1"/>
    <d v="2019-12-03T00:00:00"/>
    <d v="2019-12-04T00:00:00"/>
    <s v="VL"/>
    <m/>
    <s v="2 VL"/>
    <n v="2"/>
    <m/>
  </r>
  <r>
    <x v="754"/>
    <d v="2019-11-22T00:00:00"/>
    <x v="190"/>
    <s v="ANGCAYA IRENEO A."/>
    <s v="EEO/ CITY MARKET"/>
    <x v="1"/>
    <d v="2019-10-24T00:00:00"/>
    <d v="2019-10-24T00:00:00"/>
    <s v="OTHER"/>
    <s v="SPECIAL PRIVILEGE"/>
    <s v="1 Other"/>
    <n v="1"/>
    <m/>
  </r>
  <r>
    <x v="755"/>
    <d v="2019-11-22T00:00:00"/>
    <x v="190"/>
    <s v="ANGCAYA IRENEO A."/>
    <s v="EEO/ CITY MARKET"/>
    <x v="1"/>
    <d v="2019-10-20T00:00:00"/>
    <d v="2019-10-20T00:00:00"/>
    <s v="SL"/>
    <m/>
    <s v="1 SL"/>
    <n v="1"/>
    <m/>
  </r>
  <r>
    <x v="756"/>
    <d v="2019-11-22T00:00:00"/>
    <x v="195"/>
    <s v="ANGCAYA IRENEO A."/>
    <s v="EEO/ CITY MARKET"/>
    <x v="1"/>
    <d v="2019-10-02T00:00:00"/>
    <d v="2019-10-12T00:00:00"/>
    <s v="SL"/>
    <m/>
    <s v="8 SL"/>
    <n v="8"/>
    <m/>
  </r>
  <r>
    <x v="757"/>
    <d v="2019-11-22T00:00:00"/>
    <x v="200"/>
    <s v="ANGCAYA IRENEO A."/>
    <s v="EEO/ CITY MARKET"/>
    <x v="1"/>
    <d v="2019-09-07T00:00:00"/>
    <d v="2019-09-07T00:00:00"/>
    <s v="SL"/>
    <m/>
    <s v="1 SL"/>
    <n v="1"/>
    <m/>
  </r>
  <r>
    <x v="757"/>
    <d v="2019-11-22T00:00:00"/>
    <x v="200"/>
    <s v="ANGCAYA IRENEO A."/>
    <s v="EEO/ CITY MARKET"/>
    <x v="1"/>
    <d v="2019-09-11T00:00:00"/>
    <d v="2019-09-14T00:00:00"/>
    <s v="SL"/>
    <m/>
    <s v="3 SL"/>
    <n v="3"/>
    <m/>
  </r>
  <r>
    <x v="757"/>
    <d v="2019-11-22T00:00:00"/>
    <x v="200"/>
    <s v="ANGCAYA IRENEO A."/>
    <s v="EEO/ CITY MARKET"/>
    <x v="1"/>
    <d v="2019-09-18T00:00:00"/>
    <d v="2019-09-19T00:00:00"/>
    <s v="SL"/>
    <m/>
    <s v="2 SL"/>
    <n v="2"/>
    <m/>
  </r>
  <r>
    <x v="758"/>
    <d v="2019-11-22T00:00:00"/>
    <x v="201"/>
    <s v="DOCTORA ZENAIDA  "/>
    <s v="CENRO"/>
    <x v="1"/>
    <d v="2019-10-28T00:00:00"/>
    <d v="2019-10-31T00:00:00"/>
    <s v="VL"/>
    <m/>
    <s v="4 VL"/>
    <n v="4"/>
    <m/>
  </r>
  <r>
    <x v="758"/>
    <d v="2019-11-22T00:00:00"/>
    <x v="201"/>
    <s v="DOCTORA ZENAIDA  "/>
    <s v="CENRO"/>
    <x v="1"/>
    <d v="2019-11-04T00:00:00"/>
    <d v="2019-11-08T00:00:00"/>
    <s v="VL"/>
    <m/>
    <s v="5 VL"/>
    <n v="5"/>
    <m/>
  </r>
  <r>
    <x v="758"/>
    <d v="2019-11-22T00:00:00"/>
    <x v="201"/>
    <s v="DOCTORA ZENAIDA  "/>
    <s v="CENRO"/>
    <x v="1"/>
    <d v="2019-11-11T00:00:00"/>
    <d v="2019-11-15T00:00:00"/>
    <s v="VL"/>
    <m/>
    <s v="5 VL"/>
    <n v="5"/>
    <m/>
  </r>
  <r>
    <x v="759"/>
    <d v="2019-11-22T00:00:00"/>
    <x v="201"/>
    <s v="DOCTORA ZENAIDA  "/>
    <s v="CENRO"/>
    <x v="1"/>
    <d v="2019-10-21T00:00:00"/>
    <d v="2019-10-21T00:00:00"/>
    <s v="SL"/>
    <m/>
    <s v="1 SL"/>
    <n v="1"/>
    <m/>
  </r>
  <r>
    <x v="760"/>
    <d v="2019-11-22T00:00:00"/>
    <x v="184"/>
    <s v="DISEPEDA ROMELITO  "/>
    <s v="TOPS (ADMIN CSU)"/>
    <x v="1"/>
    <d v="2019-10-21T00:00:00"/>
    <d v="2019-10-25T00:00:00"/>
    <s v="OTHER"/>
    <s v="MOURNING LEAVE"/>
    <s v="5 OTHER"/>
    <n v="5"/>
    <m/>
  </r>
  <r>
    <x v="761"/>
    <d v="2019-11-22T00:00:00"/>
    <x v="209"/>
    <s v="DIMAPILIS DENNIS C."/>
    <s v="TOPS (ADMIN CSU)"/>
    <x v="1"/>
    <d v="2019-09-23T00:00:00"/>
    <d v="2019-09-24T00:00:00"/>
    <s v="SL"/>
    <m/>
    <s v="2 SL"/>
    <n v="2"/>
    <m/>
  </r>
  <r>
    <x v="762"/>
    <d v="2019-11-22T00:00:00"/>
    <x v="196"/>
    <s v="MONTENEGRO HELEN L."/>
    <s v="TOPS (ADMIN CSU)"/>
    <x v="1"/>
    <d v="2019-10-23T00:00:00"/>
    <d v="2019-10-25T00:00:00"/>
    <s v="OTHER"/>
    <s v="SEC 25 EO 292- FORCE LEAVE"/>
    <s v="3 Other"/>
    <n v="3"/>
    <m/>
  </r>
  <r>
    <x v="762"/>
    <d v="2019-11-22T00:00:00"/>
    <x v="196"/>
    <s v="MONTENEGRO HELEN L."/>
    <s v="TOPS (ADMIN CSU)"/>
    <x v="1"/>
    <d v="2019-12-06T00:00:00"/>
    <d v="2019-12-06T00:00:00"/>
    <s v="OTHER"/>
    <s v="SEC 25 EO 292- FORCE LEAVE"/>
    <s v="1 Other"/>
    <n v="1"/>
    <m/>
  </r>
  <r>
    <x v="762"/>
    <d v="2019-11-22T00:00:00"/>
    <x v="196"/>
    <s v="MONTENEGRO HELEN L."/>
    <s v="TOPS (ADMIN CSU)"/>
    <x v="1"/>
    <d v="2019-12-20T00:00:00"/>
    <d v="2019-12-20T00:00:00"/>
    <s v="OTHER"/>
    <s v="SEC 25 EO 292- FORCE LEAVE"/>
    <s v="1 Other"/>
    <n v="1"/>
    <m/>
  </r>
  <r>
    <x v="763"/>
    <d v="2019-11-22T00:00:00"/>
    <x v="210"/>
    <s v="SUMAONG DANILO  "/>
    <s v="ADMIN OFFICE - HALL OF JUSTICE"/>
    <x v="1"/>
    <d v="2019-09-23T00:00:00"/>
    <d v="2019-09-27T00:00:00"/>
    <s v="VL"/>
    <m/>
    <s v="5 VL"/>
    <n v="5"/>
    <m/>
  </r>
  <r>
    <x v="764"/>
    <d v="2019-11-22T00:00:00"/>
    <x v="185"/>
    <s v="PARAS TEOFILA A."/>
    <s v="CEO"/>
    <x v="1"/>
    <d v="2019-10-28T00:00:00"/>
    <d v="2019-10-29T00:00:00"/>
    <s v="VL"/>
    <m/>
    <s v="2 VL"/>
    <n v="2"/>
    <m/>
  </r>
  <r>
    <x v="765"/>
    <d v="2019-11-22T00:00:00"/>
    <x v="185"/>
    <s v="SUMAGUI MARISSA D."/>
    <s v="CEO"/>
    <x v="1"/>
    <d v="2019-10-17T00:00:00"/>
    <d v="2019-10-17T00:00:00"/>
    <s v="SL"/>
    <m/>
    <s v="1 SL"/>
    <n v="1"/>
    <m/>
  </r>
  <r>
    <x v="766"/>
    <d v="2019-11-22T00:00:00"/>
    <x v="196"/>
    <s v="SUMAGUI MARISSA D."/>
    <s v="CEO"/>
    <x v="1"/>
    <d v="2019-10-08T00:00:00"/>
    <d v="2019-10-08T00:00:00"/>
    <s v="SL"/>
    <m/>
    <s v="1 SL"/>
    <n v="1"/>
    <m/>
  </r>
  <r>
    <x v="767"/>
    <d v="2019-11-22T00:00:00"/>
    <x v="196"/>
    <s v="SUMAGUI MARISSA D."/>
    <s v="CEO"/>
    <x v="1"/>
    <d v="2019-09-19T00:00:00"/>
    <d v="2019-09-19T00:00:00"/>
    <s v="SL"/>
    <m/>
    <s v="1 SL"/>
    <n v="1"/>
    <m/>
  </r>
  <r>
    <x v="768"/>
    <d v="2019-11-22T00:00:00"/>
    <x v="196"/>
    <s v="MADRAZO ALLAN PAUL A."/>
    <s v="CEO"/>
    <x v="1"/>
    <d v="2019-10-08T00:00:00"/>
    <d v="2019-10-08T00:00:00"/>
    <s v="SL"/>
    <m/>
    <s v="1 SL"/>
    <n v="1"/>
    <m/>
  </r>
  <r>
    <x v="769"/>
    <d v="2019-11-22T00:00:00"/>
    <x v="196"/>
    <s v="MADRAZO ALLAN PAUL A."/>
    <s v="CEO"/>
    <x v="1"/>
    <d v="2019-10-16T00:00:00"/>
    <d v="2019-10-16T00:00:00"/>
    <s v="SL"/>
    <m/>
    <s v="1 SL"/>
    <n v="1"/>
    <m/>
  </r>
  <r>
    <x v="770"/>
    <d v="2019-11-22T00:00:00"/>
    <x v="185"/>
    <s v="MADRAZO ALLAN PAUL A."/>
    <s v="CEO"/>
    <x v="1"/>
    <d v="2019-10-17T00:00:00"/>
    <d v="2019-10-17T00:00:00"/>
    <s v="SL"/>
    <m/>
    <s v="1 SL"/>
    <n v="1"/>
    <m/>
  </r>
  <r>
    <x v="771"/>
    <d v="2019-11-22T00:00:00"/>
    <x v="185"/>
    <s v="MENDOZA PRESCILA S."/>
    <s v="CEO"/>
    <x v="1"/>
    <d v="2019-10-18T00:00:00"/>
    <d v="2019-10-18T00:00:00"/>
    <s v="SL"/>
    <m/>
    <s v="1 SL"/>
    <n v="1"/>
    <m/>
  </r>
  <r>
    <x v="772"/>
    <d v="2019-11-22T00:00:00"/>
    <x v="177"/>
    <s v="NOVICIO PERLITA G."/>
    <s v="LEGAL"/>
    <x v="1"/>
    <d v="2019-10-22T00:00:00"/>
    <d v="2019-10-25T00:00:00"/>
    <s v="SL"/>
    <m/>
    <s v="4 SL"/>
    <n v="4"/>
    <m/>
  </r>
  <r>
    <x v="772"/>
    <d v="2019-11-22T00:00:00"/>
    <x v="177"/>
    <s v="NOVICIO PERLITA G."/>
    <s v="LEGAL"/>
    <x v="1"/>
    <d v="2019-10-28T00:00:00"/>
    <d v="2019-10-31T00:00:00"/>
    <s v="SL"/>
    <m/>
    <s v="4 SL"/>
    <n v="4"/>
    <m/>
  </r>
  <r>
    <x v="773"/>
    <d v="2019-11-22T00:00:00"/>
    <x v="211"/>
    <s v="NOVICIO PERLITA G."/>
    <s v="LEGAL"/>
    <x v="1"/>
    <d v="2019-09-26T00:00:00"/>
    <d v="2019-09-27T00:00:00"/>
    <s v="SL"/>
    <m/>
    <s v="2 SL"/>
    <n v="2"/>
    <m/>
  </r>
  <r>
    <x v="773"/>
    <d v="2019-11-22T00:00:00"/>
    <x v="211"/>
    <s v="NOVICIO PERLITA G."/>
    <s v="LEGAL"/>
    <x v="1"/>
    <d v="2019-10-01T00:00:00"/>
    <d v="2019-10-01T00:00:00"/>
    <s v="SL"/>
    <m/>
    <s v="1 SL"/>
    <n v="1"/>
    <m/>
  </r>
  <r>
    <x v="774"/>
    <d v="2019-11-22T00:00:00"/>
    <x v="212"/>
    <s v="MARQUEZ LOLITA R."/>
    <s v="INTERNAL"/>
    <x v="1"/>
    <d v="2019-10-28T00:00:00"/>
    <d v="2019-10-29T00:00:00"/>
    <s v="SL"/>
    <m/>
    <s v="2 SL"/>
    <n v="2"/>
    <m/>
  </r>
  <r>
    <x v="775"/>
    <d v="2019-11-22T00:00:00"/>
    <x v="209"/>
    <s v="MENDOZA ARRIES N."/>
    <s v="COMELEC"/>
    <x v="1"/>
    <d v="2019-09-24T00:00:00"/>
    <d v="2019-09-24T00:00:00"/>
    <s v="SL"/>
    <m/>
    <s v="1 SL"/>
    <n v="1"/>
    <m/>
  </r>
  <r>
    <x v="776"/>
    <d v="2019-11-22T00:00:00"/>
    <x v="200"/>
    <s v="DE VILLA OFELIA G."/>
    <s v="COMELEC"/>
    <x v="1"/>
    <d v="2019-09-10T00:00:00"/>
    <d v="2019-09-12T00:00:00"/>
    <s v="SL"/>
    <m/>
    <s v="3 SL"/>
    <n v="3"/>
    <m/>
  </r>
  <r>
    <x v="777"/>
    <d v="2019-11-22T00:00:00"/>
    <x v="191"/>
    <s v="BAYBAY MA. PAZ R."/>
    <s v="MO"/>
    <x v="1"/>
    <d v="2019-11-04T00:00:00"/>
    <d v="2019-11-05T00:00:00"/>
    <s v="SL"/>
    <m/>
    <s v="2 SL"/>
    <n v="2"/>
    <m/>
  </r>
  <r>
    <x v="778"/>
    <d v="2019-11-22T00:00:00"/>
    <x v="185"/>
    <s v="BAYOT ELAINE B."/>
    <s v="ONT"/>
    <x v="1"/>
    <d v="2019-11-04T00:00:00"/>
    <d v="2019-11-08T00:00:00"/>
    <s v="OTHER"/>
    <s v="SEC 25 EO 292- FORCE LEAVE"/>
    <s v="5 Other"/>
    <n v="5"/>
    <m/>
  </r>
  <r>
    <x v="779"/>
    <d v="2019-11-22T00:00:00"/>
    <x v="212"/>
    <s v="VILLANUEVA PABLO B."/>
    <s v="PICNIC GROVE"/>
    <x v="1"/>
    <d v="2019-10-28T00:00:00"/>
    <d v="2019-10-29T00:00:00"/>
    <s v="SL"/>
    <m/>
    <s v="2 SL"/>
    <n v="2"/>
    <m/>
  </r>
  <r>
    <x v="780"/>
    <d v="2019-11-22T00:00:00"/>
    <x v="194"/>
    <s v="VILLANUEVA PABLO B."/>
    <s v="PICNIC GROVE"/>
    <x v="1"/>
    <d v="2019-10-10T00:00:00"/>
    <d v="2019-10-11T00:00:00"/>
    <s v="SL"/>
    <m/>
    <s v="2 SL"/>
    <n v="2"/>
    <m/>
  </r>
  <r>
    <x v="781"/>
    <d v="2019-11-22T00:00:00"/>
    <x v="182"/>
    <s v="VILLANUEVA PABLO B."/>
    <s v="PICNIC GROVE"/>
    <x v="1"/>
    <d v="2019-10-02T00:00:00"/>
    <d v="2019-10-04T00:00:00"/>
    <s v="SL"/>
    <m/>
    <s v="3 SL"/>
    <n v="3"/>
    <m/>
  </r>
  <r>
    <x v="782"/>
    <d v="2019-11-22T00:00:00"/>
    <x v="180"/>
    <s v="VILLANUEVA PABLO B."/>
    <s v="PICNIC GROVE"/>
    <x v="1"/>
    <d v="2019-09-11T00:00:00"/>
    <d v="2019-09-11T00:00:00"/>
    <s v="SL"/>
    <m/>
    <s v="1 SL"/>
    <n v="1"/>
    <m/>
  </r>
  <r>
    <x v="782"/>
    <d v="2019-11-22T00:00:00"/>
    <x v="180"/>
    <s v="VILLANUEVA PABLO B."/>
    <s v="PICNIC GROVE"/>
    <x v="1"/>
    <d v="2019-09-19T00:00:00"/>
    <d v="2019-09-19T00:00:00"/>
    <s v="SL"/>
    <m/>
    <s v="1 SL"/>
    <n v="1"/>
    <m/>
  </r>
  <r>
    <x v="782"/>
    <d v="2019-11-22T00:00:00"/>
    <x v="180"/>
    <s v="VILLANUEVA PABLO B."/>
    <s v="PICNIC GROVE"/>
    <x v="1"/>
    <d v="2019-09-30T00:00:00"/>
    <d v="2019-09-30T00:00:00"/>
    <s v="SL"/>
    <m/>
    <s v="1 SL"/>
    <n v="1"/>
    <m/>
  </r>
  <r>
    <x v="783"/>
    <d v="2019-11-22T00:00:00"/>
    <x v="213"/>
    <s v="VILLANUEVA PABLO B."/>
    <s v="PICNIC GROVE"/>
    <x v="1"/>
    <d v="2019-09-16T00:00:00"/>
    <d v="2019-09-17T00:00:00"/>
    <s v="SL"/>
    <m/>
    <s v="2 SL"/>
    <n v="2"/>
    <m/>
  </r>
  <r>
    <x v="784"/>
    <d v="2019-11-22T00:00:00"/>
    <x v="182"/>
    <s v="BAYBAY LINDA G."/>
    <s v="LCR"/>
    <x v="1"/>
    <d v="2019-10-02T00:00:00"/>
    <d v="2019-10-02T00:00:00"/>
    <s v="SL"/>
    <m/>
    <s v="1 SL"/>
    <n v="1"/>
    <m/>
  </r>
  <r>
    <x v="785"/>
    <d v="2019-11-22T00:00:00"/>
    <x v="214"/>
    <s v="LIMBOC FLORDELIZA J."/>
    <s v="LCR"/>
    <x v="1"/>
    <d v="2019-10-21T00:00:00"/>
    <d v="2019-10-21T00:00:00"/>
    <s v="SL"/>
    <m/>
    <s v="1 SL"/>
    <n v="1"/>
    <m/>
  </r>
  <r>
    <x v="785"/>
    <d v="2019-11-22T00:00:00"/>
    <x v="214"/>
    <s v="LIMBOC FLORDELIZA J."/>
    <s v="LCR"/>
    <x v="1"/>
    <d v="2019-10-28T00:00:00"/>
    <d v="2019-10-28T00:00:00"/>
    <s v="SL"/>
    <m/>
    <s v="1 SL"/>
    <n v="1"/>
    <m/>
  </r>
  <r>
    <x v="786"/>
    <d v="2019-11-25T00:00:00"/>
    <x v="206"/>
    <s v="MARINDUQUE ANNE RENELYN P."/>
    <s v="VMO"/>
    <x v="1"/>
    <d v="2019-10-24T00:00:00"/>
    <d v="2019-10-24T00:00:00"/>
    <s v="SL"/>
    <m/>
    <s v="1 SL"/>
    <n v="1"/>
    <m/>
  </r>
  <r>
    <x v="787"/>
    <d v="2019-11-25T00:00:00"/>
    <x v="179"/>
    <s v="DE OCAMPO MA. ELENA D."/>
    <s v="SP"/>
    <x v="1"/>
    <d v="2019-10-14T00:00:00"/>
    <d v="2019-10-15T00:00:00"/>
    <s v="OTHER"/>
    <s v="SPECIAL PRIVILEGE"/>
    <s v="2 Other"/>
    <n v="2"/>
    <m/>
  </r>
  <r>
    <x v="788"/>
    <d v="2019-11-25T00:00:00"/>
    <x v="177"/>
    <s v="GARCIA HAIZEL M."/>
    <s v="CCT"/>
    <x v="1"/>
    <d v="2019-10-30T00:00:00"/>
    <d v="2019-10-30T00:00:00"/>
    <s v="SL"/>
    <m/>
    <s v="1 SL"/>
    <n v="1"/>
    <m/>
  </r>
  <r>
    <x v="789"/>
    <d v="2019-11-25T00:00:00"/>
    <x v="206"/>
    <s v="OLEGARIO NENITA A."/>
    <s v="LIBRARY"/>
    <x v="1"/>
    <d v="2019-11-07T00:00:00"/>
    <d v="2019-11-08T00:00:00"/>
    <s v="VL"/>
    <m/>
    <s v="2 VL"/>
    <n v="2"/>
    <m/>
  </r>
  <r>
    <x v="789"/>
    <d v="2019-11-25T00:00:00"/>
    <x v="206"/>
    <s v="OLEGARIO NENITA A."/>
    <s v="LIBRARY"/>
    <x v="1"/>
    <d v="2019-11-11T00:00:00"/>
    <d v="2019-11-12T00:00:00"/>
    <s v="VL"/>
    <m/>
    <s v="2 VL"/>
    <n v="2"/>
    <m/>
  </r>
  <r>
    <x v="790"/>
    <d v="2019-11-25T00:00:00"/>
    <x v="201"/>
    <s v="GARCIA HAIZEL M."/>
    <s v="CCT"/>
    <x v="1"/>
    <d v="2019-10-11T00:00:00"/>
    <d v="2019-10-11T00:00:00"/>
    <s v="SL"/>
    <m/>
    <s v="1 SL"/>
    <n v="1"/>
    <m/>
  </r>
  <r>
    <x v="790"/>
    <d v="2019-11-25T00:00:00"/>
    <x v="201"/>
    <s v="GARCIA HAIZEL M."/>
    <s v="CCT"/>
    <x v="1"/>
    <d v="2019-10-18T00:00:00"/>
    <d v="2019-10-18T00:00:00"/>
    <s v="SL"/>
    <m/>
    <s v="1 SL"/>
    <n v="1"/>
    <m/>
  </r>
  <r>
    <x v="791"/>
    <d v="2019-11-25T00:00:00"/>
    <x v="206"/>
    <s v="OLEGARIO NENITA A."/>
    <s v="LIBRARY"/>
    <x v="1"/>
    <d v="2019-11-06T00:00:00"/>
    <d v="2019-11-06T00:00:00"/>
    <s v="OTHER"/>
    <s v="BIRTHDAY LEAVE"/>
    <s v="1 Other"/>
    <n v="1"/>
    <m/>
  </r>
  <r>
    <x v="792"/>
    <d v="2019-11-25T00:00:00"/>
    <x v="215"/>
    <s v="OLEGARIO NENITA A."/>
    <s v="LIBRARY"/>
    <x v="1"/>
    <d v="2019-09-27T00:00:00"/>
    <d v="2019-09-27T00:00:00"/>
    <s v="VL"/>
    <m/>
    <s v="1 VL"/>
    <n v="1"/>
    <m/>
  </r>
  <r>
    <x v="792"/>
    <d v="2019-11-25T00:00:00"/>
    <x v="215"/>
    <s v="OLEGARIO NENITA A."/>
    <s v="LIBRARY"/>
    <x v="1"/>
    <d v="2019-09-30T00:00:00"/>
    <d v="2019-09-30T00:00:00"/>
    <s v="VL"/>
    <m/>
    <s v="1 VL"/>
    <n v="1"/>
    <m/>
  </r>
  <r>
    <x v="793"/>
    <d v="2019-11-25T00:00:00"/>
    <x v="197"/>
    <s v="OLEGARIO NENITA A."/>
    <s v="LIBRARY"/>
    <x v="1"/>
    <d v="2019-09-25T00:00:00"/>
    <d v="2019-09-26T00:00:00"/>
    <s v="SL"/>
    <m/>
    <s v="2 SL"/>
    <n v="2"/>
    <m/>
  </r>
  <r>
    <x v="794"/>
    <d v="2019-11-25T00:00:00"/>
    <x v="201"/>
    <s v="OLEGARIO NENITA A."/>
    <s v="LIBRARY"/>
    <x v="1"/>
    <d v="2019-11-04T00:00:00"/>
    <d v="2019-11-09T00:00:00"/>
    <s v="VL"/>
    <m/>
    <s v="5 VL"/>
    <n v="5"/>
    <m/>
  </r>
  <r>
    <x v="795"/>
    <d v="2019-11-25T00:00:00"/>
    <x v="216"/>
    <s v="OLEGARIO NENITA A."/>
    <s v="LIBRARY"/>
    <x v="1"/>
    <d v="2019-09-16T00:00:00"/>
    <d v="2019-09-18T00:00:00"/>
    <s v="VL"/>
    <m/>
    <s v="3 VL"/>
    <n v="3"/>
    <m/>
  </r>
  <r>
    <x v="796"/>
    <d v="2019-11-25T00:00:00"/>
    <x v="217"/>
    <s v="CHACON ELISA G."/>
    <s v="CCT"/>
    <x v="1"/>
    <d v="2019-09-23T00:00:00"/>
    <d v="2019-09-24T00:00:00"/>
    <s v="SL"/>
    <m/>
    <s v="2 SL"/>
    <n v="2"/>
    <m/>
  </r>
  <r>
    <x v="797"/>
    <d v="2019-11-25T00:00:00"/>
    <x v="218"/>
    <s v="VELUZ DORMILUNA E."/>
    <s v="CCT"/>
    <x v="1"/>
    <d v="2019-09-23T00:00:00"/>
    <d v="2019-09-23T00:00:00"/>
    <s v="SL"/>
    <m/>
    <s v="1 SL"/>
    <n v="1"/>
    <m/>
  </r>
  <r>
    <x v="798"/>
    <d v="2019-11-25T00:00:00"/>
    <x v="185"/>
    <s v="HERNANDEZ DONATO Q."/>
    <s v="ONT"/>
    <x v="1"/>
    <d v="2019-10-28T00:00:00"/>
    <d v="2019-10-31T00:00:00"/>
    <s v="VL"/>
    <m/>
    <s v="4 VL"/>
    <n v="4"/>
    <m/>
  </r>
  <r>
    <x v="799"/>
    <d v="2019-11-25T00:00:00"/>
    <x v="201"/>
    <s v="OSTONAL IVY S."/>
    <s v="ONT"/>
    <x v="1"/>
    <d v="2019-10-15T00:00:00"/>
    <d v="2019-10-15T00:00:00"/>
    <s v="SL"/>
    <m/>
    <s v="1 SL"/>
    <n v="1"/>
    <m/>
  </r>
  <r>
    <x v="799"/>
    <d v="2019-11-25T00:00:00"/>
    <x v="201"/>
    <s v="OSTONAL IVY S."/>
    <s v="ONT"/>
    <x v="1"/>
    <d v="2019-10-17T00:00:00"/>
    <d v="2019-10-18T00:00:00"/>
    <s v="SL"/>
    <m/>
    <s v="2 SL"/>
    <n v="2"/>
    <m/>
  </r>
  <r>
    <x v="800"/>
    <d v="2019-11-25T00:00:00"/>
    <x v="201"/>
    <s v="ESTIGOY BEVERLY ANNE P."/>
    <s v="ONT"/>
    <x v="1"/>
    <d v="2019-10-27T00:00:00"/>
    <d v="2019-10-30T00:00:00"/>
    <s v="VL"/>
    <s v=" "/>
    <s v="3 VL"/>
    <n v="3"/>
    <m/>
  </r>
  <r>
    <x v="801"/>
    <d v="2019-11-25T00:00:00"/>
    <x v="191"/>
    <s v="DELFINO NINA C."/>
    <s v="ONT"/>
    <x v="1"/>
    <d v="2019-10-28T00:00:00"/>
    <d v="2019-10-30T00:00:00"/>
    <s v="SL"/>
    <m/>
    <s v="3 SL"/>
    <n v="3"/>
    <m/>
  </r>
  <r>
    <x v="802"/>
    <d v="2019-11-25T00:00:00"/>
    <x v="184"/>
    <s v="BAYOT ANABEL D."/>
    <s v="CTO"/>
    <x v="1"/>
    <d v="2019-10-24T00:00:00"/>
    <d v="2019-10-25T00:00:00"/>
    <s v="SL"/>
    <m/>
    <s v="2 SL"/>
    <n v="2"/>
    <m/>
  </r>
  <r>
    <x v="803"/>
    <d v="2019-11-25T00:00:00"/>
    <x v="178"/>
    <s v="BAYOT ANABEL D."/>
    <s v="CTO"/>
    <x v="1"/>
    <d v="2019-10-21T00:00:00"/>
    <d v="2019-10-23T00:00:00"/>
    <s v="SL"/>
    <m/>
    <s v="3 SL"/>
    <n v="3"/>
    <m/>
  </r>
  <r>
    <x v="804"/>
    <d v="2019-11-25T00:00:00"/>
    <x v="214"/>
    <s v="MABUTI ANA MARIE C."/>
    <s v="CTO"/>
    <x v="1"/>
    <d v="2019-10-28T00:00:00"/>
    <d v="2019-10-28T00:00:00"/>
    <s v="SL"/>
    <m/>
    <s v="1 SL"/>
    <n v="1"/>
    <m/>
  </r>
  <r>
    <x v="805"/>
    <d v="2019-11-25T00:00:00"/>
    <x v="206"/>
    <s v="MABUTI ANA MARIE C."/>
    <s v="CTO"/>
    <x v="1"/>
    <d v="2019-10-24T00:00:00"/>
    <d v="2019-10-24T00:00:00"/>
    <s v="SL"/>
    <m/>
    <s v="1 SL"/>
    <n v="1"/>
    <m/>
  </r>
  <r>
    <x v="806"/>
    <d v="2019-11-25T00:00:00"/>
    <x v="219"/>
    <s v="BAYOT ANISIA P."/>
    <s v="CTO"/>
    <x v="1"/>
    <d v="2019-11-11T00:00:00"/>
    <d v="2019-11-15T00:00:00"/>
    <s v="OTHER"/>
    <s v="MOURNING LEAVE"/>
    <s v="5 Other"/>
    <n v="5"/>
    <m/>
  </r>
  <r>
    <x v="807"/>
    <d v="2019-11-25T00:00:00"/>
    <x v="196"/>
    <s v="BAYOT ANISIA P."/>
    <s v="CTO"/>
    <x v="1"/>
    <d v="2019-10-23T00:00:00"/>
    <d v="2019-10-25T00:00:00"/>
    <s v="VL"/>
    <m/>
    <s v="3 VL"/>
    <n v="3"/>
    <m/>
  </r>
  <r>
    <x v="808"/>
    <d v="2019-11-25T00:00:00"/>
    <x v="196"/>
    <s v="BAYOT ANISIA P."/>
    <s v="CTO"/>
    <x v="1"/>
    <d v="2019-10-15T00:00:00"/>
    <d v="2019-10-15T00:00:00"/>
    <s v="SL"/>
    <m/>
    <s v="1 SL"/>
    <n v="1"/>
    <m/>
  </r>
  <r>
    <x v="809"/>
    <d v="2019-11-25T00:00:00"/>
    <x v="220"/>
    <s v="AMORA ELISA S."/>
    <s v="CTO"/>
    <x v="1"/>
    <d v="2019-10-14T00:00:00"/>
    <d v="2019-10-14T00:00:00"/>
    <s v="VL"/>
    <m/>
    <s v="1 VL"/>
    <n v="1"/>
    <m/>
  </r>
  <r>
    <x v="809"/>
    <d v="2019-11-25T00:00:00"/>
    <x v="220"/>
    <s v="AMORA ELISA S."/>
    <s v="CTO"/>
    <x v="1"/>
    <d v="2019-10-16T00:00:00"/>
    <d v="2019-10-16T00:00:00"/>
    <s v="VL"/>
    <m/>
    <s v="1 VL"/>
    <n v="1"/>
    <m/>
  </r>
  <r>
    <x v="809"/>
    <d v="2019-11-25T00:00:00"/>
    <x v="220"/>
    <s v="AMORA ELISA S."/>
    <s v="CTO"/>
    <x v="1"/>
    <d v="2019-10-18T00:00:00"/>
    <d v="2019-10-18T00:00:00"/>
    <s v="VL"/>
    <m/>
    <s v="1 VL"/>
    <n v="1"/>
    <m/>
  </r>
  <r>
    <x v="810"/>
    <d v="2019-11-25T00:00:00"/>
    <x v="196"/>
    <s v="DIMAPILIS ARIEL M."/>
    <s v="CTO"/>
    <x v="1"/>
    <d v="2019-10-14T00:00:00"/>
    <d v="2019-10-15T00:00:00"/>
    <s v="SL"/>
    <m/>
    <s v="2 SL"/>
    <n v="2"/>
    <m/>
  </r>
  <r>
    <x v="811"/>
    <d v="2019-11-25T00:00:00"/>
    <x v="185"/>
    <s v="REPILLO AMMY LOU M."/>
    <s v="CTO"/>
    <x v="1"/>
    <d v="2019-10-18T00:00:00"/>
    <d v="2019-10-18T00:00:00"/>
    <s v="SL"/>
    <m/>
    <s v="1 SL"/>
    <n v="1"/>
    <m/>
  </r>
  <r>
    <x v="812"/>
    <d v="2019-11-26T00:00:00"/>
    <x v="184"/>
    <s v="DIMAPILIS JOSEPHINE P."/>
    <s v="CTO"/>
    <x v="1"/>
    <d v="2019-10-23T00:00:00"/>
    <d v="2019-10-23T00:00:00"/>
    <s v="VL"/>
    <m/>
    <s v="1 VL"/>
    <n v="1"/>
    <m/>
  </r>
  <r>
    <x v="813"/>
    <d v="2019-11-26T00:00:00"/>
    <x v="185"/>
    <s v="DUNGO PURISIMA CORAZON E."/>
    <s v="CTO"/>
    <x v="1"/>
    <d v="2019-10-30T00:00:00"/>
    <d v="2019-10-30T00:00:00"/>
    <s v="OTHER"/>
    <s v="SPECIAL PRIVILEGE"/>
    <s v="1 Other"/>
    <n v="1"/>
    <m/>
  </r>
  <r>
    <x v="814"/>
    <d v="2019-11-26T00:00:00"/>
    <x v="196"/>
    <s v="VIDALLO WINNIE R."/>
    <s v="CTO"/>
    <x v="1"/>
    <d v="2019-10-21T00:00:00"/>
    <d v="2019-10-21T00:00:00"/>
    <s v="OTHER"/>
    <s v="BIRTHDAY LEAVE"/>
    <s v="1 OTHER"/>
    <n v="1"/>
    <m/>
  </r>
  <r>
    <x v="815"/>
    <d v="2019-11-26T00:00:00"/>
    <x v="201"/>
    <s v="ESCAMILLAS EVELYN M."/>
    <s v="CTO"/>
    <x v="1"/>
    <d v="2019-10-30T00:00:00"/>
    <d v="2019-10-31T00:00:00"/>
    <s v="VL"/>
    <s v="SEC 25 EO 292- FORCE LEAVE"/>
    <s v="2 VL"/>
    <n v="2"/>
    <m/>
  </r>
  <r>
    <x v="816"/>
    <d v="2019-11-26T00:00:00"/>
    <x v="190"/>
    <s v="DE GRANO MA. ERLINDA F."/>
    <s v="CTO"/>
    <x v="1"/>
    <d v="2019-10-30T00:00:00"/>
    <d v="2019-10-30T00:00:00"/>
    <s v="VL"/>
    <s v="SEC 25 EO 292- FORCE LEAVE"/>
    <s v="1 VL"/>
    <n v="1"/>
    <m/>
  </r>
  <r>
    <x v="817"/>
    <d v="2019-11-26T00:00:00"/>
    <x v="205"/>
    <s v="DE GRANO MA. ERLINDA F."/>
    <s v="CTO"/>
    <x v="1"/>
    <d v="2019-10-29T00:00:00"/>
    <d v="2019-10-29T00:00:00"/>
    <s v="VL"/>
    <s v="SEC 25 EO 292- FORCE LEAVE"/>
    <s v="1 VL"/>
    <n v="1"/>
    <m/>
  </r>
  <r>
    <x v="818"/>
    <d v="2019-11-26T00:00:00"/>
    <x v="214"/>
    <s v="SALONGA LUCY M."/>
    <s v="EEO/ CITY MARKET"/>
    <x v="1"/>
    <d v="2019-12-23T00:00:00"/>
    <d v="2019-12-23T00:00:00"/>
    <s v="VL"/>
    <m/>
    <s v="1 VL"/>
    <n v="1"/>
    <m/>
  </r>
  <r>
    <x v="818"/>
    <d v="2019-11-26T00:00:00"/>
    <x v="214"/>
    <s v="SALONGA LUCY M."/>
    <s v="EEO/ CITY MARKET"/>
    <x v="1"/>
    <d v="2019-12-26T00:00:00"/>
    <d v="2019-12-27T00:00:00"/>
    <s v="VL"/>
    <m/>
    <s v="2 VL"/>
    <n v="2"/>
    <m/>
  </r>
  <r>
    <x v="819"/>
    <d v="2019-11-26T00:00:00"/>
    <x v="190"/>
    <s v="SALONGA LUCY M."/>
    <s v="EEO/ CITY MARKET"/>
    <x v="1"/>
    <d v="2019-10-22T00:00:00"/>
    <d v="2019-10-22T00:00:00"/>
    <s v="SL"/>
    <m/>
    <s v="1 SL"/>
    <n v="1"/>
    <m/>
  </r>
  <r>
    <x v="820"/>
    <d v="2019-11-26T00:00:00"/>
    <x v="218"/>
    <s v="SALONGA LUCY M."/>
    <s v="EEO/ CITY MARKET"/>
    <x v="1"/>
    <d v="2019-09-16T00:00:00"/>
    <d v="2019-09-20T00:00:00"/>
    <s v="VL"/>
    <m/>
    <s v="5 VL"/>
    <n v="5"/>
    <m/>
  </r>
  <r>
    <x v="820"/>
    <d v="2019-11-26T00:00:00"/>
    <x v="218"/>
    <s v="SALONGA LUCY M."/>
    <s v="EEO/ CITY MARKET"/>
    <x v="1"/>
    <d v="2019-09-26T00:00:00"/>
    <d v="2019-09-26T00:00:00"/>
    <s v="VL"/>
    <m/>
    <s v="1 VL"/>
    <n v="1"/>
    <m/>
  </r>
  <r>
    <x v="821"/>
    <d v="2019-11-26T00:00:00"/>
    <x v="205"/>
    <s v="ALEGA ESTELITA M."/>
    <s v="CTO"/>
    <x v="1"/>
    <d v="2019-10-21T00:00:00"/>
    <d v="2019-10-23T00:00:00"/>
    <s v="SL"/>
    <m/>
    <s v="3 SL"/>
    <n v="3"/>
    <m/>
  </r>
  <r>
    <x v="822"/>
    <d v="2019-11-26T00:00:00"/>
    <x v="178"/>
    <s v="BAAS TERESITA C."/>
    <s v="CTO"/>
    <x v="1"/>
    <d v="2019-10-25T00:00:00"/>
    <d v="2019-10-25T00:00:00"/>
    <s v="SL"/>
    <m/>
    <s v="1 SL"/>
    <n v="1"/>
    <m/>
  </r>
  <r>
    <x v="823"/>
    <d v="2019-11-26T00:00:00"/>
    <x v="214"/>
    <s v="IGNO CRISTINA M."/>
    <s v="HRMO"/>
    <x v="1"/>
    <d v="2019-10-29T00:00:00"/>
    <d v="2019-10-31T00:00:00"/>
    <s v="VL"/>
    <m/>
    <s v="3 VL"/>
    <n v="3"/>
    <m/>
  </r>
  <r>
    <x v="824"/>
    <d v="2019-11-26T00:00:00"/>
    <x v="195"/>
    <s v="MARQUEZ LOLITA R."/>
    <s v="INTERNAL"/>
    <x v="1"/>
    <d v="2019-10-11T00:00:00"/>
    <d v="2019-10-11T00:00:00"/>
    <s v="SL"/>
    <m/>
    <s v="1 SL"/>
    <n v="1"/>
    <m/>
  </r>
  <r>
    <x v="825"/>
    <d v="2019-11-26T00:00:00"/>
    <x v="178"/>
    <s v="FERMA ARCELI C."/>
    <s v="INTERNAL"/>
    <x v="1"/>
    <d v="2019-10-23T00:00:00"/>
    <d v="2019-10-25T00:00:00"/>
    <s v="SL"/>
    <m/>
    <s v="3 SL"/>
    <n v="3"/>
    <m/>
  </r>
  <r>
    <x v="826"/>
    <d v="2019-11-26T00:00:00"/>
    <x v="221"/>
    <s v="ROBINO OFELIA M."/>
    <s v="PICNIC GROVE"/>
    <x v="1"/>
    <m/>
    <m/>
    <s v="OTHER"/>
    <s v="TERMINAL"/>
    <s v="0 OTHER"/>
    <n v="0"/>
    <m/>
  </r>
  <r>
    <x v="827"/>
    <d v="2019-11-26T00:00:00"/>
    <x v="179"/>
    <s v="OLARTE GREATCHEL B."/>
    <s v="ACCOUNTING"/>
    <x v="1"/>
    <d v="2019-10-07T00:00:00"/>
    <d v="2019-10-31T00:00:00"/>
    <s v="SL"/>
    <m/>
    <s v="19 SL"/>
    <n v="19"/>
    <m/>
  </r>
  <r>
    <x v="828"/>
    <d v="2019-11-26T00:00:00"/>
    <x v="179"/>
    <s v="OLARTE GREATCHEL B."/>
    <s v="ACCOUNTING"/>
    <x v="1"/>
    <d v="2019-09-30T00:00:00"/>
    <d v="2019-10-01T00:00:00"/>
    <m/>
    <m/>
    <s v="2 "/>
    <n v="2"/>
    <m/>
  </r>
  <r>
    <x v="828"/>
    <d v="2019-11-26T00:00:00"/>
    <x v="179"/>
    <s v="OLARTE GREATCHEL B."/>
    <s v="ACCOUNTING"/>
    <x v="1"/>
    <d v="2019-10-03T00:00:00"/>
    <d v="2019-10-04T00:00:00"/>
    <m/>
    <m/>
    <s v="2 "/>
    <n v="2"/>
    <m/>
  </r>
  <r>
    <x v="829"/>
    <d v="2019-11-26T00:00:00"/>
    <x v="178"/>
    <s v="MALIGAYA NELITA M."/>
    <s v="GSO"/>
    <x v="1"/>
    <d v="2019-10-23T00:00:00"/>
    <d v="2019-10-23T00:00:00"/>
    <s v="SL"/>
    <m/>
    <s v="1 SL"/>
    <n v="1"/>
    <m/>
  </r>
  <r>
    <x v="829"/>
    <d v="2019-11-26T00:00:00"/>
    <x v="214"/>
    <s v="MALIGAYA NELITA M."/>
    <s v="GSO"/>
    <x v="1"/>
    <d v="2019-10-25T00:00:00"/>
    <d v="2019-10-25T00:00:00"/>
    <s v="SL"/>
    <m/>
    <s v="1 SL"/>
    <n v="1"/>
    <m/>
  </r>
  <r>
    <x v="830"/>
    <d v="2019-11-26T00:00:00"/>
    <x v="222"/>
    <s v="BISCOCHO JULIETA G."/>
    <s v="CTO"/>
    <x v="1"/>
    <m/>
    <m/>
    <s v="OTHER"/>
    <s v="SPECIAL PRIVILEGE"/>
    <s v="0 OTHER"/>
    <n v="0"/>
    <m/>
  </r>
  <r>
    <x v="831"/>
    <d v="2019-11-26T00:00:00"/>
    <x v="190"/>
    <s v="DEL MUNDO ESTER B."/>
    <s v="CEO"/>
    <x v="1"/>
    <d v="2019-10-22T00:00:00"/>
    <d v="2019-10-22T00:00:00"/>
    <s v="SL"/>
    <m/>
    <s v="1 SL"/>
    <n v="1"/>
    <m/>
  </r>
  <r>
    <x v="832"/>
    <d v="2019-11-26T00:00:00"/>
    <x v="190"/>
    <s v="DEL MUNDO HERMOGENES C."/>
    <s v="CEO"/>
    <x v="1"/>
    <d v="2019-10-22T00:00:00"/>
    <d v="2019-10-22T00:00:00"/>
    <s v="SL"/>
    <m/>
    <s v="1 SL"/>
    <n v="1"/>
    <m/>
  </r>
  <r>
    <x v="833"/>
    <d v="2019-11-26T00:00:00"/>
    <x v="190"/>
    <s v="DE CASTRO JUANITA M."/>
    <s v="CEO"/>
    <x v="1"/>
    <d v="2019-10-22T00:00:00"/>
    <d v="2019-10-22T00:00:00"/>
    <s v="SL"/>
    <m/>
    <s v="1 SL"/>
    <n v="1"/>
    <m/>
  </r>
  <r>
    <x v="834"/>
    <d v="2019-11-26T00:00:00"/>
    <x v="178"/>
    <s v="PAYAD MARICEL  Q."/>
    <s v="HRMO"/>
    <x v="1"/>
    <d v="2019-10-24T00:00:00"/>
    <d v="2019-10-24T00:00:00"/>
    <s v="SL"/>
    <m/>
    <s v="1 SL"/>
    <n v="1"/>
    <m/>
  </r>
  <r>
    <x v="835"/>
    <d v="2019-11-26T00:00:00"/>
    <x v="190"/>
    <s v="DIGO MANUEL  "/>
    <s v="PICNIC GROVE"/>
    <x v="1"/>
    <d v="2019-10-07T00:00:00"/>
    <d v="2019-11-01T00:00:00"/>
    <s v="SL"/>
    <m/>
    <s v="19 SL"/>
    <n v="19"/>
    <m/>
  </r>
  <r>
    <x v="835"/>
    <d v="2019-11-26T00:00:00"/>
    <x v="190"/>
    <s v="DIGO MANUEL  "/>
    <s v="PICNIC GROVE"/>
    <x v="1"/>
    <d v="2019-11-04T00:00:00"/>
    <d v="2019-11-08T00:00:00"/>
    <s v="SL"/>
    <m/>
    <s v="5 SL"/>
    <n v="5"/>
    <m/>
  </r>
  <r>
    <x v="836"/>
    <d v="2019-11-26T00:00:00"/>
    <x v="194"/>
    <s v="TORRES SONIA M."/>
    <s v="ASSESSORS OFFICE"/>
    <x v="1"/>
    <d v="2019-10-21T00:00:00"/>
    <d v="2019-10-25T00:00:00"/>
    <s v="VL"/>
    <m/>
    <s v="5 VL"/>
    <n v="5"/>
    <m/>
  </r>
  <r>
    <x v="837"/>
    <d v="2019-11-26T00:00:00"/>
    <x v="196"/>
    <s v="TORRES SONIA M."/>
    <s v="ASSESSORS OFFICE"/>
    <x v="1"/>
    <d v="2019-10-15T00:00:00"/>
    <d v="2019-10-15T00:00:00"/>
    <s v="SL"/>
    <m/>
    <s v="1 SL"/>
    <n v="1"/>
    <m/>
  </r>
  <r>
    <x v="838"/>
    <d v="2019-11-26T00:00:00"/>
    <x v="222"/>
    <s v="TORRES SONIA M."/>
    <s v="ASSESSORS OFFICE"/>
    <x v="1"/>
    <d v="2019-09-25T00:00:00"/>
    <d v="2019-09-27T00:00:00"/>
    <s v="SL"/>
    <m/>
    <s v="3 SL"/>
    <n v="3"/>
    <m/>
  </r>
  <r>
    <x v="839"/>
    <d v="2019-11-26T00:00:00"/>
    <x v="214"/>
    <s v="MARINDUQUE MARISSA M."/>
    <s v="ASSESSORS OFFICE"/>
    <x v="1"/>
    <d v="2019-10-29T00:00:00"/>
    <d v="2019-10-30T00:00:00"/>
    <s v="VL"/>
    <m/>
    <s v="2 VL"/>
    <n v="2"/>
    <m/>
  </r>
  <r>
    <x v="840"/>
    <d v="2019-11-26T00:00:00"/>
    <x v="178"/>
    <s v="MARINDUQUE MARISSA M."/>
    <s v="ASSESSORS OFFICE"/>
    <x v="1"/>
    <d v="2019-10-28T00:00:00"/>
    <d v="2019-10-28T00:00:00"/>
    <s v="OTHER"/>
    <s v="SPECIAL PRIVILEGE"/>
    <s v="1 Other"/>
    <n v="1"/>
    <m/>
  </r>
  <r>
    <x v="841"/>
    <d v="2019-11-26T00:00:00"/>
    <x v="186"/>
    <s v="MARINDUQUE MARISSA M."/>
    <s v="ASSESSORS OFFICE"/>
    <x v="1"/>
    <d v="2019-10-04T00:00:00"/>
    <d v="2019-10-04T00:00:00"/>
    <s v="SL"/>
    <m/>
    <s v="1 SL"/>
    <n v="1"/>
    <m/>
  </r>
  <r>
    <x v="842"/>
    <d v="2019-11-26T00:00:00"/>
    <x v="178"/>
    <s v="BAYHON GEORGE G."/>
    <s v="ASSESSORS OFFICE"/>
    <x v="1"/>
    <d v="2019-10-04T00:00:00"/>
    <d v="2019-10-04T00:00:00"/>
    <s v="VL"/>
    <m/>
    <s v="1 VL"/>
    <n v="1"/>
    <m/>
  </r>
  <r>
    <x v="843"/>
    <d v="2019-11-26T00:00:00"/>
    <x v="196"/>
    <s v="BAYHON GEORGE G."/>
    <s v="ASSESSORS OFFICE"/>
    <x v="1"/>
    <d v="2019-10-22T00:00:00"/>
    <d v="2019-10-22T00:00:00"/>
    <s v="VL"/>
    <m/>
    <s v="1 VL"/>
    <n v="1"/>
    <m/>
  </r>
  <r>
    <x v="844"/>
    <d v="2019-11-26T00:00:00"/>
    <x v="178"/>
    <s v="BAYOT RUMER M."/>
    <s v="ASSESSORS OFFICE"/>
    <x v="1"/>
    <d v="2019-10-25T00:00:00"/>
    <d v="2019-10-25T00:00:00"/>
    <s v="SL"/>
    <m/>
    <s v="1 SL"/>
    <n v="1"/>
    <m/>
  </r>
  <r>
    <x v="845"/>
    <d v="2019-11-26T00:00:00"/>
    <x v="223"/>
    <s v="MENDOZA LOURDES G."/>
    <s v="PIO"/>
    <x v="1"/>
    <d v="2019-10-30T00:00:00"/>
    <d v="2019-10-31T00:00:00"/>
    <s v="SL"/>
    <m/>
    <s v="2 SL"/>
    <n v="2"/>
    <m/>
  </r>
  <r>
    <x v="845"/>
    <d v="2019-11-26T00:00:00"/>
    <x v="223"/>
    <s v="MENDOZA LOURDES G."/>
    <s v="PIO"/>
    <x v="1"/>
    <d v="2019-11-02T00:00:00"/>
    <d v="2019-11-02T00:00:00"/>
    <s v="SL"/>
    <m/>
    <s v="1 SL"/>
    <n v="1"/>
    <m/>
  </r>
  <r>
    <x v="846"/>
    <d v="2019-11-26T00:00:00"/>
    <x v="206"/>
    <s v="MENDOZA LOURDES G."/>
    <s v="PIO"/>
    <x v="1"/>
    <d v="2019-10-23T00:00:00"/>
    <d v="2019-10-24T00:00:00"/>
    <s v="SL"/>
    <m/>
    <s v="2 SL"/>
    <n v="2"/>
    <m/>
  </r>
  <r>
    <x v="847"/>
    <d v="2019-11-26T00:00:00"/>
    <x v="224"/>
    <s v="MENDOZA LOURDES G."/>
    <s v="PIO"/>
    <x v="1"/>
    <d v="2019-09-10T00:00:00"/>
    <d v="2019-09-10T00:00:00"/>
    <s v="SL"/>
    <m/>
    <s v="1 SL"/>
    <n v="1"/>
    <m/>
  </r>
  <r>
    <x v="848"/>
    <d v="2019-11-26T00:00:00"/>
    <x v="215"/>
    <s v="MENDOZA LOURDES G."/>
    <s v="PIO"/>
    <x v="1"/>
    <d v="2019-09-05T00:00:00"/>
    <d v="2019-09-05T00:00:00"/>
    <s v="SL"/>
    <m/>
    <s v="1 SL"/>
    <n v="1"/>
    <m/>
  </r>
  <r>
    <x v="849"/>
    <d v="2019-11-26T00:00:00"/>
    <x v="178"/>
    <s v="AUDITOR AILEEN D."/>
    <s v="PIO"/>
    <x v="1"/>
    <d v="2019-10-23T00:00:00"/>
    <d v="2019-10-25T00:00:00"/>
    <s v="SL"/>
    <m/>
    <s v="3 SL"/>
    <n v="3"/>
    <m/>
  </r>
  <r>
    <x v="850"/>
    <d v="2019-11-26T00:00:00"/>
    <x v="197"/>
    <s v="AUDITOR AILEEN D."/>
    <s v="PIO"/>
    <x v="1"/>
    <d v="2019-09-19T00:00:00"/>
    <d v="2019-09-20T00:00:00"/>
    <s v="SL"/>
    <m/>
    <s v="2 SL"/>
    <n v="2"/>
    <m/>
  </r>
  <r>
    <x v="851"/>
    <d v="2019-11-26T00:00:00"/>
    <x v="216"/>
    <s v="AUDITOR AILEEN D."/>
    <s v="PIO"/>
    <x v="1"/>
    <d v="2019-09-06T00:00:00"/>
    <d v="2019-09-06T00:00:00"/>
    <s v="VL"/>
    <m/>
    <s v="1 VL"/>
    <n v="1"/>
    <m/>
  </r>
  <r>
    <x v="851"/>
    <d v="2019-11-26T00:00:00"/>
    <x v="216"/>
    <s v="AUDITOR AILEEN D."/>
    <s v="PIO"/>
    <x v="1"/>
    <d v="2019-09-09T00:00:00"/>
    <d v="2019-09-11T00:00:00"/>
    <s v="VL"/>
    <m/>
    <s v="3 VL"/>
    <n v="3"/>
    <m/>
  </r>
  <r>
    <x v="852"/>
    <d v="2019-11-26T00:00:00"/>
    <x v="225"/>
    <s v="FLAVIER ADORACION  "/>
    <s v="ADMIN OFFICE"/>
    <x v="1"/>
    <d v="2019-09-04T00:00:00"/>
    <d v="2019-09-04T00:00:00"/>
    <s v="SL"/>
    <m/>
    <s v="1 SL"/>
    <n v="1"/>
    <m/>
  </r>
  <r>
    <x v="853"/>
    <d v="2019-11-26T00:00:00"/>
    <x v="226"/>
    <s v="COTONER NELIA C."/>
    <s v="COOPERATIVE OFFICE"/>
    <x v="1"/>
    <d v="2019-10-14T00:00:00"/>
    <d v="2019-10-15T00:00:00"/>
    <s v="VL"/>
    <m/>
    <s v="2 VL"/>
    <n v="2"/>
    <m/>
  </r>
  <r>
    <x v="854"/>
    <d v="2019-11-26T00:00:00"/>
    <x v="194"/>
    <s v="MOLOD EMMA D."/>
    <s v="CHO"/>
    <x v="1"/>
    <d v="2019-10-24T00:00:00"/>
    <d v="2019-10-24T00:00:00"/>
    <s v="OTHER"/>
    <s v="SPECIAL PRIVILEGE"/>
    <s v="1 Other"/>
    <n v="1"/>
    <m/>
  </r>
  <r>
    <x v="855"/>
    <d v="2019-11-26T00:00:00"/>
    <x v="200"/>
    <s v="DE OCAMPO MARISSA B."/>
    <s v="THRDC"/>
    <x v="1"/>
    <d v="2019-09-16T00:00:00"/>
    <d v="2019-09-16T00:00:00"/>
    <s v="SL"/>
    <m/>
    <s v="1 SL"/>
    <n v="1"/>
    <m/>
  </r>
  <r>
    <x v="856"/>
    <d v="2019-11-26T00:00:00"/>
    <x v="185"/>
    <s v="DE OCAMPO MARISSA B."/>
    <s v="THRDC"/>
    <x v="1"/>
    <d v="2019-10-16T00:00:00"/>
    <d v="2019-10-18T00:00:00"/>
    <s v="SL"/>
    <m/>
    <s v="3 SL"/>
    <n v="3"/>
    <m/>
  </r>
  <r>
    <x v="857"/>
    <d v="2019-11-26T00:00:00"/>
    <x v="185"/>
    <s v="DE OCAMPO MARISSA B."/>
    <s v="THRDC"/>
    <x v="1"/>
    <d v="2019-10-24T00:00:00"/>
    <d v="2019-10-24T00:00:00"/>
    <s v="VL"/>
    <m/>
    <s v="1 VL"/>
    <n v="1"/>
    <m/>
  </r>
  <r>
    <x v="858"/>
    <d v="2019-11-26T00:00:00"/>
    <x v="209"/>
    <s v="SEDUCON LUCIO F."/>
    <s v="COOPERATIVE OFFICE"/>
    <x v="1"/>
    <d v="2019-09-23T00:00:00"/>
    <d v="2019-09-24T00:00:00"/>
    <s v="SL"/>
    <m/>
    <s v="2 SL"/>
    <n v="2"/>
    <m/>
  </r>
  <r>
    <x v="859"/>
    <d v="2019-11-26T00:00:00"/>
    <x v="181"/>
    <s v="OLIVAR MARINA B."/>
    <s v="COOPERATIVE OFFICE"/>
    <x v="1"/>
    <d v="2019-09-13T00:00:00"/>
    <d v="2019-09-13T00:00:00"/>
    <s v="SL"/>
    <m/>
    <s v="1 SL"/>
    <n v="1"/>
    <m/>
  </r>
  <r>
    <x v="860"/>
    <d v="2019-11-26T00:00:00"/>
    <x v="201"/>
    <s v="OLIVAR MARINA B."/>
    <s v="COOPERATIVE OFFICE"/>
    <x v="1"/>
    <d v="2019-10-19T00:00:00"/>
    <d v="2019-10-19T00:00:00"/>
    <s v="SL"/>
    <m/>
    <s v="1 SL"/>
    <n v="1"/>
    <m/>
  </r>
  <r>
    <x v="861"/>
    <d v="2019-11-26T00:00:00"/>
    <x v="182"/>
    <s v="SEDUCON LUCIO F."/>
    <s v="COOPERATIVE OFFICE"/>
    <x v="1"/>
    <d v="2019-10-03T00:00:00"/>
    <d v="2019-10-03T00:00:00"/>
    <s v="SL"/>
    <m/>
    <s v="1 SL"/>
    <n v="1"/>
    <m/>
  </r>
  <r>
    <x v="862"/>
    <d v="2019-11-26T00:00:00"/>
    <x v="187"/>
    <s v="SEDUCON LUCIO F."/>
    <s v="COOPERATIVE OFFICE"/>
    <x v="1"/>
    <d v="2019-10-14T00:00:00"/>
    <d v="2019-10-14T00:00:00"/>
    <s v="SL"/>
    <m/>
    <s v="1 SL"/>
    <n v="1"/>
    <m/>
  </r>
  <r>
    <x v="863"/>
    <d v="2019-11-26T00:00:00"/>
    <x v="201"/>
    <s v="SEDUCON LUCIO F."/>
    <s v="COOPERATIVE OFFICE"/>
    <x v="1"/>
    <d v="2019-10-18T00:00:00"/>
    <d v="2019-10-18T00:00:00"/>
    <s v="SL"/>
    <m/>
    <s v="1 SL"/>
    <n v="1"/>
    <m/>
  </r>
  <r>
    <x v="863"/>
    <d v="2019-11-26T00:00:00"/>
    <x v="201"/>
    <s v="SEDUCON LUCIO F."/>
    <s v="COOPERATIVE OFFICE"/>
    <x v="1"/>
    <d v="2019-10-22T00:00:00"/>
    <d v="2019-10-22T00:00:00"/>
    <s v="SL"/>
    <m/>
    <s v="1 SL"/>
    <n v="1"/>
    <m/>
  </r>
  <r>
    <x v="864"/>
    <d v="2019-11-26T00:00:00"/>
    <x v="181"/>
    <s v="CRUZADA MAGDALENA A."/>
    <s v="COOPERATIVE OFFICE"/>
    <x v="1"/>
    <d v="2019-09-13T00:00:00"/>
    <d v="2019-09-13T00:00:00"/>
    <s v="SL"/>
    <m/>
    <s v="1 SL"/>
    <n v="1"/>
    <m/>
  </r>
  <r>
    <x v="865"/>
    <d v="2019-11-26T00:00:00"/>
    <x v="226"/>
    <s v="VELUZ DORMILUNA E."/>
    <s v="CCT"/>
    <x v="1"/>
    <d v="2019-10-07T00:00:00"/>
    <d v="2019-10-07T00:00:00"/>
    <s v="SL"/>
    <m/>
    <s v="1 SL"/>
    <n v="1"/>
    <m/>
  </r>
  <r>
    <x v="866"/>
    <d v="2019-11-26T00:00:00"/>
    <x v="196"/>
    <s v="CRUZADA MAGDALENA A."/>
    <s v="COOPERATIVE OFFICE"/>
    <x v="1"/>
    <d v="2019-10-23T00:00:00"/>
    <d v="2019-10-24T00:00:00"/>
    <s v="VL"/>
    <m/>
    <s v="2 VL"/>
    <n v="2"/>
    <m/>
  </r>
  <r>
    <x v="867"/>
    <d v="2019-11-26T00:00:00"/>
    <x v="188"/>
    <s v="MACASPAC ELVIRA V."/>
    <s v="COOPERATIVE OFFICE"/>
    <x v="1"/>
    <d v="2019-11-04T00:00:00"/>
    <d v="2019-11-04T00:00:00"/>
    <s v="SL"/>
    <m/>
    <s v="1 SL"/>
    <n v="1"/>
    <m/>
  </r>
  <r>
    <x v="868"/>
    <d v="2019-11-26T00:00:00"/>
    <x v="214"/>
    <s v="MALUBAY MELINDA D."/>
    <s v="THRDC"/>
    <x v="1"/>
    <d v="2019-10-22T00:00:00"/>
    <d v="2019-10-24T00:00:00"/>
    <s v="SL"/>
    <m/>
    <s v="3 SL"/>
    <n v="3"/>
    <m/>
  </r>
  <r>
    <x v="869"/>
    <d v="2019-11-26T00:00:00"/>
    <x v="184"/>
    <s v="MALUBAY MELINDA D."/>
    <s v="THRDC"/>
    <x v="1"/>
    <d v="2019-10-25T00:00:00"/>
    <d v="2019-10-25T00:00:00"/>
    <s v="VL"/>
    <m/>
    <s v="1 VL"/>
    <n v="1"/>
    <m/>
  </r>
  <r>
    <x v="869"/>
    <d v="2019-11-26T00:00:00"/>
    <x v="184"/>
    <s v="MALUBAY MELINDA D."/>
    <s v="THRDC"/>
    <x v="1"/>
    <d v="2019-10-28T00:00:00"/>
    <d v="2019-10-29T00:00:00"/>
    <s v="VL"/>
    <m/>
    <s v="2 VL"/>
    <n v="2"/>
    <m/>
  </r>
  <r>
    <x v="870"/>
    <d v="2019-11-26T00:00:00"/>
    <x v="206"/>
    <s v="MENDOZA NORA A."/>
    <s v="ACCOUNTING"/>
    <x v="1"/>
    <d v="2019-10-02T00:00:00"/>
    <d v="2019-10-02T00:00:00"/>
    <s v="SL"/>
    <m/>
    <s v="1 SL"/>
    <n v="1"/>
    <m/>
  </r>
  <r>
    <x v="870"/>
    <d v="2019-11-26T00:00:00"/>
    <x v="206"/>
    <s v="MENDOZA NORA A."/>
    <s v="ACCOUNTING"/>
    <x v="1"/>
    <d v="2019-10-14T00:00:00"/>
    <d v="2019-10-14T00:00:00"/>
    <s v="SL"/>
    <m/>
    <s v="1 SL"/>
    <n v="1"/>
    <m/>
  </r>
  <r>
    <x v="871"/>
    <d v="2019-11-26T00:00:00"/>
    <x v="178"/>
    <s v="MANALO EDITHA V."/>
    <s v="ACCOUNTING"/>
    <x v="1"/>
    <d v="2019-10-22T00:00:00"/>
    <d v="2019-10-22T00:00:00"/>
    <s v="OTHER"/>
    <s v="SPECIAL PRIVILEGE"/>
    <s v="1 OTHER"/>
    <n v="1"/>
    <m/>
  </r>
  <r>
    <x v="872"/>
    <d v="2019-11-26T00:00:00"/>
    <x v="185"/>
    <s v="ANACAY LEVIE B."/>
    <s v="ACCOUNTING"/>
    <x v="1"/>
    <d v="2019-10-14T00:00:00"/>
    <d v="2019-10-14T00:00:00"/>
    <s v="SL"/>
    <m/>
    <s v="1 SL"/>
    <n v="1"/>
    <m/>
  </r>
  <r>
    <x v="873"/>
    <d v="2019-11-26T00:00:00"/>
    <x v="183"/>
    <s v="ROCILLO CECILLA A."/>
    <s v="ACCOUNTING"/>
    <x v="1"/>
    <d v="2019-10-29T00:00:00"/>
    <d v="2019-10-29T00:00:00"/>
    <s v="SL"/>
    <m/>
    <s v="1 SL"/>
    <n v="1"/>
    <m/>
  </r>
  <r>
    <x v="874"/>
    <d v="2019-11-26T00:00:00"/>
    <x v="214"/>
    <s v="ENMACIO LEILA A."/>
    <s v="ACCOUNTING"/>
    <x v="1"/>
    <d v="2019-10-09T00:00:00"/>
    <d v="2019-10-09T00:00:00"/>
    <s v="SL"/>
    <m/>
    <s v="1 SL"/>
    <n v="1"/>
    <m/>
  </r>
  <r>
    <x v="874"/>
    <d v="2019-11-26T00:00:00"/>
    <x v="214"/>
    <s v="ENMACIO LEILA A."/>
    <s v="ACCOUNTING"/>
    <x v="1"/>
    <d v="2019-10-14T00:00:00"/>
    <d v="2019-10-14T00:00:00"/>
    <s v="SL"/>
    <m/>
    <s v="1 SL"/>
    <n v="1"/>
    <m/>
  </r>
  <r>
    <x v="875"/>
    <d v="2019-11-26T00:00:00"/>
    <x v="197"/>
    <s v="DEL MUNDO ROSALLE A."/>
    <s v="PIO"/>
    <x v="1"/>
    <d v="2019-09-18T00:00:00"/>
    <d v="2019-09-20T00:00:00"/>
    <s v="SL"/>
    <m/>
    <s v="3 SL"/>
    <n v="3"/>
    <m/>
  </r>
  <r>
    <x v="876"/>
    <d v="2019-11-26T00:00:00"/>
    <x v="183"/>
    <s v="DEL MUNDO ROSALLE A."/>
    <s v="PIO"/>
    <x v="1"/>
    <d v="2019-10-30T00:00:00"/>
    <d v="2019-10-31T00:00:00"/>
    <s v="SL"/>
    <m/>
    <s v="2 SL"/>
    <n v="2"/>
    <m/>
  </r>
  <r>
    <x v="877"/>
    <d v="2019-11-26T00:00:00"/>
    <x v="185"/>
    <s v="MALIGAYA NELITA M."/>
    <s v="GSO"/>
    <x v="1"/>
    <d v="2019-10-17T00:00:00"/>
    <d v="2019-10-18T00:00:00"/>
    <s v="SL"/>
    <m/>
    <s v="2 SL"/>
    <n v="2"/>
    <m/>
  </r>
  <r>
    <x v="878"/>
    <d v="2019-11-26T00:00:00"/>
    <x v="183"/>
    <s v="DIMAPILIS VILMA T."/>
    <s v="GSO"/>
    <x v="1"/>
    <d v="2019-11-15T00:00:00"/>
    <d v="2019-11-15T00:00:00"/>
    <s v="VL"/>
    <m/>
    <s v="1 VL"/>
    <n v="1"/>
    <m/>
  </r>
  <r>
    <x v="878"/>
    <d v="2019-11-26T00:00:00"/>
    <x v="183"/>
    <s v="DIMAPILIS VILMA T."/>
    <s v="GSO"/>
    <x v="1"/>
    <d v="2019-11-29T00:00:00"/>
    <d v="2019-11-29T00:00:00"/>
    <s v="VL"/>
    <m/>
    <s v="1 VL"/>
    <n v="1"/>
    <m/>
  </r>
  <r>
    <x v="879"/>
    <d v="2019-11-26T00:00:00"/>
    <x v="190"/>
    <s v="DIMARANAN PERPETUA F."/>
    <s v="TIPID IMPOK"/>
    <x v="1"/>
    <d v="2019-10-01T00:00:00"/>
    <d v="2019-10-02T00:00:00"/>
    <s v="SL"/>
    <m/>
    <s v="2 SL"/>
    <n v="2"/>
    <m/>
  </r>
  <r>
    <x v="879"/>
    <d v="2019-11-26T00:00:00"/>
    <x v="205"/>
    <s v="DIMARANAN PERPETUA F."/>
    <s v="TIPID IMPOK"/>
    <x v="1"/>
    <d v="2019-10-07T00:00:00"/>
    <d v="2019-10-07T00:00:00"/>
    <s v="SL"/>
    <m/>
    <s v="1 SL"/>
    <n v="1"/>
    <m/>
  </r>
  <r>
    <x v="879"/>
    <d v="2019-11-26T00:00:00"/>
    <x v="206"/>
    <s v="DIMARANAN PERPETUA F."/>
    <s v="TIPID IMPOK"/>
    <x v="1"/>
    <d v="2019-10-09T00:00:00"/>
    <d v="2019-10-10T00:00:00"/>
    <s v="SL"/>
    <m/>
    <s v="2 SL"/>
    <n v="2"/>
    <m/>
  </r>
  <r>
    <x v="880"/>
    <d v="2019-11-26T00:00:00"/>
    <x v="190"/>
    <s v="DIMARANAN PERPETUA F."/>
    <s v="TIPID IMPOK"/>
    <x v="1"/>
    <d v="2019-10-14T00:00:00"/>
    <d v="2019-10-18T00:00:00"/>
    <s v="VL"/>
    <m/>
    <s v="5 VL"/>
    <n v="5"/>
    <m/>
  </r>
  <r>
    <x v="880"/>
    <d v="2019-11-26T00:00:00"/>
    <x v="190"/>
    <s v="DIMARANAN PERPETUA F."/>
    <s v="TIPID IMPOK"/>
    <x v="1"/>
    <d v="2019-10-21T00:00:00"/>
    <d v="2019-10-22T00:00:00"/>
    <s v="VL"/>
    <m/>
    <s v="2 VL"/>
    <n v="2"/>
    <m/>
  </r>
  <r>
    <x v="881"/>
    <d v="2019-11-26T00:00:00"/>
    <x v="212"/>
    <s v="DIMARANAN PERPETUA F."/>
    <s v="TIPID IMPOK"/>
    <x v="1"/>
    <d v="2019-10-29T00:00:00"/>
    <d v="2019-10-29T00:00:00"/>
    <s v="SL"/>
    <m/>
    <s v="1 SL"/>
    <n v="1"/>
    <m/>
  </r>
  <r>
    <x v="882"/>
    <d v="2019-11-26T00:00:00"/>
    <x v="192"/>
    <s v="DE VILLA MYRNA D."/>
    <s v="GSO"/>
    <x v="1"/>
    <d v="2019-10-10T00:00:00"/>
    <d v="2019-10-10T00:00:00"/>
    <s v="SL"/>
    <m/>
    <s v="1 SL"/>
    <n v="1"/>
    <m/>
  </r>
  <r>
    <x v="883"/>
    <d v="2019-11-26T00:00:00"/>
    <x v="201"/>
    <s v="DE VILLA MYRNA D."/>
    <s v="GSO"/>
    <x v="1"/>
    <d v="2019-10-21T00:00:00"/>
    <d v="2019-10-21T00:00:00"/>
    <s v="SL"/>
    <m/>
    <s v="1 SL"/>
    <n v="1"/>
    <m/>
  </r>
  <r>
    <x v="884"/>
    <d v="2019-11-26T00:00:00"/>
    <x v="214"/>
    <s v="DE VILLA MYRNA D."/>
    <s v="GSO"/>
    <x v="1"/>
    <d v="2019-10-28T00:00:00"/>
    <d v="2019-10-28T00:00:00"/>
    <s v="SL"/>
    <m/>
    <s v="1 SL"/>
    <n v="1"/>
    <m/>
  </r>
  <r>
    <x v="885"/>
    <d v="2019-11-26T00:00:00"/>
    <x v="206"/>
    <s v="DE VILLA MYRNA D."/>
    <s v="GSO"/>
    <x v="1"/>
    <d v="2019-11-04T00:00:00"/>
    <d v="2019-11-05T00:00:00"/>
    <s v="VL"/>
    <m/>
    <s v="2 VL"/>
    <n v="2"/>
    <m/>
  </r>
  <r>
    <x v="886"/>
    <d v="2019-11-26T00:00:00"/>
    <x v="206"/>
    <s v="ORTIZ TRINIDAD D."/>
    <s v="GSO"/>
    <x v="1"/>
    <d v="2019-10-24T00:00:00"/>
    <d v="2019-10-24T00:00:00"/>
    <s v="SL"/>
    <m/>
    <s v="1 SL"/>
    <n v="1"/>
    <m/>
  </r>
  <r>
    <x v="887"/>
    <d v="2019-11-26T00:00:00"/>
    <x v="227"/>
    <s v="DIMARANAN RODORA G."/>
    <s v="HRMO"/>
    <x v="1"/>
    <d v="2019-11-21T00:00:00"/>
    <d v="2019-11-21T00:00:00"/>
    <s v="VL"/>
    <m/>
    <s v="1 VL"/>
    <n v="1"/>
    <m/>
  </r>
  <r>
    <x v="887"/>
    <d v="2019-11-26T00:00:00"/>
    <x v="227"/>
    <s v="DIMARANAN RODORA G."/>
    <s v="HRMO"/>
    <x v="1"/>
    <d v="2019-12-10T00:00:00"/>
    <d v="2019-12-12T00:00:00"/>
    <s v="VL"/>
    <m/>
    <s v="3 VL"/>
    <n v="3"/>
    <m/>
  </r>
  <r>
    <x v="887"/>
    <d v="2019-11-26T00:00:00"/>
    <x v="227"/>
    <s v="DIMARANAN RODORA G."/>
    <s v="HRMO"/>
    <x v="1"/>
    <d v="2019-12-20T00:00:00"/>
    <d v="2019-12-20T00:00:00"/>
    <s v="VL"/>
    <m/>
    <s v="1 VL"/>
    <n v="1"/>
    <m/>
  </r>
  <r>
    <x v="888"/>
    <d v="2019-11-27T00:00:00"/>
    <x v="184"/>
    <s v="LIMBOC FLORDELIZA J."/>
    <s v="LCR"/>
    <x v="1"/>
    <d v="2019-10-14T00:00:00"/>
    <d v="2019-10-14T00:00:00"/>
    <s v="SL"/>
    <m/>
    <s v="1 SL"/>
    <n v="1"/>
    <m/>
  </r>
  <r>
    <x v="889"/>
    <d v="2019-11-28T00:00:00"/>
    <x v="186"/>
    <s v="LIMBOC FLORDELIZA J."/>
    <s v="LCR"/>
    <x v="1"/>
    <d v="2019-10-03T00:00:00"/>
    <d v="2019-10-03T00:00:00"/>
    <s v="SL"/>
    <m/>
    <s v="1 SL"/>
    <n v="1"/>
    <m/>
  </r>
  <r>
    <x v="890"/>
    <d v="2019-11-28T00:00:00"/>
    <x v="217"/>
    <s v="LIMBOC FLORDELIZA J."/>
    <s v="LCR"/>
    <x v="1"/>
    <d v="2019-09-25T00:00:00"/>
    <d v="2019-09-26T00:00:00"/>
    <s v="SL"/>
    <m/>
    <s v="2 SL"/>
    <n v="2"/>
    <m/>
  </r>
  <r>
    <x v="891"/>
    <d v="2019-11-28T00:00:00"/>
    <x v="213"/>
    <s v="LIMBOC FLORDELIZA J."/>
    <s v="LCR"/>
    <x v="1"/>
    <d v="2019-09-17T00:00:00"/>
    <d v="2019-09-17T00:00:00"/>
    <s v="SL"/>
    <m/>
    <s v="1 SL"/>
    <n v="1"/>
    <m/>
  </r>
  <r>
    <x v="892"/>
    <d v="2019-11-28T00:00:00"/>
    <x v="228"/>
    <s v="LIMBOC FLORDELIZA J."/>
    <s v="LCR"/>
    <x v="1"/>
    <d v="2019-09-02T00:00:00"/>
    <d v="2019-09-02T00:00:00"/>
    <s v="SL"/>
    <m/>
    <s v="1 SL"/>
    <n v="1"/>
    <m/>
  </r>
  <r>
    <x v="893"/>
    <d v="2019-11-28T00:00:00"/>
    <x v="180"/>
    <s v="BUGARIN MA. ANA M."/>
    <s v="LCR"/>
    <x v="1"/>
    <d v="2019-09-27T00:00:00"/>
    <d v="2019-09-27T00:00:00"/>
    <s v="VL"/>
    <m/>
    <s v="1 VL"/>
    <n v="1"/>
    <m/>
  </r>
  <r>
    <x v="893"/>
    <d v="2019-11-28T00:00:00"/>
    <x v="180"/>
    <s v="BUGARIN MA. ANA M."/>
    <s v="LCR"/>
    <x v="1"/>
    <d v="2019-09-29T00:00:00"/>
    <d v="2019-09-29T00:00:00"/>
    <s v="VL"/>
    <m/>
    <s v="1 VL"/>
    <n v="1"/>
    <m/>
  </r>
  <r>
    <x v="894"/>
    <d v="2019-11-28T00:00:00"/>
    <x v="214"/>
    <s v="BUGARIN MA. ANA M."/>
    <s v="LCR"/>
    <x v="1"/>
    <d v="2019-10-28T00:00:00"/>
    <d v="2019-10-28T00:00:00"/>
    <s v="SL"/>
    <m/>
    <s v="1 SL"/>
    <n v="1"/>
    <m/>
  </r>
  <r>
    <x v="895"/>
    <d v="2019-11-28T00:00:00"/>
    <x v="178"/>
    <s v="ANGCAYA RUFINA P."/>
    <s v="LCR"/>
    <x v="1"/>
    <d v="2019-10-25T00:00:00"/>
    <d v="2019-10-25T00:00:00"/>
    <s v="SL"/>
    <m/>
    <s v="1 SL"/>
    <n v="1"/>
    <m/>
  </r>
  <r>
    <x v="896"/>
    <d v="2019-11-28T00:00:00"/>
    <x v="195"/>
    <s v="ANGCAYA RUFINA P."/>
    <s v="LCR"/>
    <x v="1"/>
    <d v="2019-10-11T00:00:00"/>
    <d v="2019-10-11T00:00:00"/>
    <s v="SL"/>
    <m/>
    <s v="1 SL"/>
    <n v="1"/>
    <m/>
  </r>
  <r>
    <x v="897"/>
    <d v="2019-11-28T00:00:00"/>
    <x v="218"/>
    <s v="ANGCAYA RUFINA P."/>
    <s v="LCR"/>
    <x v="1"/>
    <d v="2019-09-20T00:00:00"/>
    <d v="2019-09-20T00:00:00"/>
    <s v="SL"/>
    <m/>
    <s v="1 SL"/>
    <n v="1"/>
    <m/>
  </r>
  <r>
    <x v="898"/>
    <d v="2019-11-28T00:00:00"/>
    <x v="184"/>
    <s v="TOLENTINO CAROLINA E."/>
    <s v="LCR"/>
    <x v="1"/>
    <d v="2019-10-24T00:00:00"/>
    <d v="2019-10-25T00:00:00"/>
    <s v="VL"/>
    <m/>
    <s v="2 VL"/>
    <n v="2"/>
    <m/>
  </r>
  <r>
    <x v="898"/>
    <d v="2019-11-28T00:00:00"/>
    <x v="184"/>
    <s v="TOLENTINO CAROLINA E."/>
    <s v="LCR"/>
    <x v="1"/>
    <d v="2019-10-28T00:00:00"/>
    <d v="2019-10-29T00:00:00"/>
    <s v="VL"/>
    <m/>
    <s v="2 VL"/>
    <n v="2"/>
    <m/>
  </r>
  <r>
    <x v="899"/>
    <d v="2019-11-28T00:00:00"/>
    <x v="223"/>
    <s v="LABARDA GINA L."/>
    <s v="PICNIC GROVE"/>
    <x v="1"/>
    <d v="2019-11-18T00:00:00"/>
    <d v="2019-11-18T00:00:00"/>
    <s v="VL"/>
    <m/>
    <s v="1 VL"/>
    <n v="1"/>
    <m/>
  </r>
  <r>
    <x v="899"/>
    <d v="2019-11-28T00:00:00"/>
    <x v="223"/>
    <s v="LABARDA GINA L."/>
    <s v="PICNIC GROVE"/>
    <x v="1"/>
    <d v="2019-11-22T00:00:00"/>
    <d v="2019-11-22T00:00:00"/>
    <s v="VL"/>
    <m/>
    <s v="1 VL"/>
    <n v="1"/>
    <m/>
  </r>
  <r>
    <x v="899"/>
    <d v="2019-11-28T00:00:00"/>
    <x v="223"/>
    <s v="LABARDA GINA L."/>
    <s v="PICNIC GROVE"/>
    <x v="1"/>
    <d v="2019-11-18T00:00:00"/>
    <d v="2019-11-18T00:00:00"/>
    <s v="VL"/>
    <m/>
    <s v="1 VL"/>
    <n v="1"/>
    <m/>
  </r>
  <r>
    <x v="899"/>
    <d v="2019-11-28T00:00:00"/>
    <x v="223"/>
    <s v="LABARDA GINA L."/>
    <s v="PICNIC GROVE"/>
    <x v="1"/>
    <d v="2019-11-18T00:00:00"/>
    <d v="2019-11-18T00:00:00"/>
    <s v="VL"/>
    <m/>
    <s v="1 VL"/>
    <n v="1"/>
    <m/>
  </r>
  <r>
    <x v="899"/>
    <d v="2019-11-28T00:00:00"/>
    <x v="223"/>
    <s v="LABARDA GINA L."/>
    <s v="PICNIC GROVE"/>
    <x v="1"/>
    <d v="2019-11-18T00:00:00"/>
    <d v="2019-11-18T00:00:00"/>
    <s v="VL"/>
    <m/>
    <s v="1 VL"/>
    <n v="1"/>
    <m/>
  </r>
  <r>
    <x v="900"/>
    <d v="2019-11-28T00:00:00"/>
    <x v="184"/>
    <s v="BAURILE LOURDES Q."/>
    <s v="PICNIC GROVE"/>
    <x v="1"/>
    <d v="2019-10-16T00:00:00"/>
    <d v="2019-10-16T00:00:00"/>
    <s v="SL"/>
    <m/>
    <s v="1 SL"/>
    <n v="1"/>
    <m/>
  </r>
  <r>
    <x v="901"/>
    <d v="2019-11-28T00:00:00"/>
    <x v="229"/>
    <s v="ANACAY ANICETA P."/>
    <s v="PICNIC GROVE"/>
    <x v="1"/>
    <d v="2019-10-21T00:00:00"/>
    <d v="2019-10-21T00:00:00"/>
    <s v="VL"/>
    <m/>
    <s v="1 VL"/>
    <n v="1"/>
    <m/>
  </r>
  <r>
    <x v="901"/>
    <d v="2019-11-28T00:00:00"/>
    <x v="229"/>
    <s v="ANACAY ANICETA P."/>
    <s v="PICNIC GROVE"/>
    <x v="1"/>
    <d v="2019-10-24T00:00:00"/>
    <d v="2019-10-25T00:00:00"/>
    <s v="VL"/>
    <m/>
    <s v="2 VL"/>
    <n v="2"/>
    <m/>
  </r>
  <r>
    <x v="902"/>
    <d v="2019-11-28T00:00:00"/>
    <x v="179"/>
    <s v="ANACAY ANICETA P."/>
    <s v="PICNIC GROVE"/>
    <x v="1"/>
    <d v="2019-10-16T00:00:00"/>
    <d v="2019-10-17T00:00:00"/>
    <s v="SL"/>
    <m/>
    <s v="2 SL"/>
    <n v="2"/>
    <m/>
  </r>
  <r>
    <x v="903"/>
    <d v="2019-11-28T00:00:00"/>
    <x v="229"/>
    <s v="ANACAY ANICETA P."/>
    <s v="PICNIC GROVE"/>
    <x v="1"/>
    <d v="2019-10-11T00:00:00"/>
    <d v="2019-10-11T00:00:00"/>
    <s v="SL"/>
    <m/>
    <s v="1 SL"/>
    <n v="1"/>
    <m/>
  </r>
  <r>
    <x v="904"/>
    <d v="2019-11-28T00:00:00"/>
    <x v="230"/>
    <s v="ANACAY ANICETA P."/>
    <s v="PICNIC GROVE"/>
    <x v="1"/>
    <d v="2019-09-13T00:00:00"/>
    <d v="2019-09-13T00:00:00"/>
    <s v="SL"/>
    <m/>
    <s v="1 SL"/>
    <n v="1"/>
    <m/>
  </r>
  <r>
    <x v="905"/>
    <d v="2019-11-28T00:00:00"/>
    <x v="226"/>
    <s v="LUCIANO ADELAIDA C."/>
    <s v="MO"/>
    <x v="1"/>
    <d v="2019-10-04T00:00:00"/>
    <d v="2019-10-04T00:00:00"/>
    <s v="SL"/>
    <m/>
    <s v="1 SL"/>
    <n v="1"/>
    <m/>
  </r>
  <r>
    <x v="905"/>
    <d v="2019-11-28T00:00:00"/>
    <x v="226"/>
    <s v="LUCIANO ADELAIDA C."/>
    <s v="MO"/>
    <x v="1"/>
    <d v="2019-10-07T00:00:00"/>
    <d v="2019-10-07T00:00:00"/>
    <s v="SL"/>
    <m/>
    <s v="1 SL"/>
    <n v="1"/>
    <m/>
  </r>
  <r>
    <x v="906"/>
    <d v="2019-11-28T00:00:00"/>
    <x v="190"/>
    <s v="LUCIANO ADELAIDA C."/>
    <s v="MO"/>
    <x v="1"/>
    <d v="2019-10-22T00:00:00"/>
    <d v="2019-10-22T00:00:00"/>
    <s v="SL"/>
    <m/>
    <s v="1 SL"/>
    <n v="1"/>
    <m/>
  </r>
  <r>
    <x v="907"/>
    <d v="2019-11-28T00:00:00"/>
    <x v="213"/>
    <s v="MENDOZA JUANITO N."/>
    <s v="PICNIC GROVE"/>
    <x v="1"/>
    <d v="2019-09-18T00:00:00"/>
    <d v="2019-09-18T00:00:00"/>
    <s v="VL"/>
    <m/>
    <s v="1 VL"/>
    <n v="1"/>
    <m/>
  </r>
  <r>
    <x v="908"/>
    <d v="2019-11-28T00:00:00"/>
    <x v="214"/>
    <s v="ANGCAYA MARLON J."/>
    <s v="EEO/ CITY MARKET"/>
    <x v="1"/>
    <d v="2019-10-24T00:00:00"/>
    <d v="2019-10-26T00:00:00"/>
    <s v="SL"/>
    <m/>
    <s v="3 SL"/>
    <n v="3"/>
    <m/>
  </r>
  <r>
    <x v="909"/>
    <d v="2019-11-28T00:00:00"/>
    <x v="205"/>
    <s v="PALADAN VICENTE  "/>
    <s v="CENRO"/>
    <x v="1"/>
    <d v="2019-10-23T00:00:00"/>
    <d v="2019-10-23T00:00:00"/>
    <s v="SL"/>
    <m/>
    <s v="1 SL"/>
    <n v="1"/>
    <m/>
  </r>
  <r>
    <x v="910"/>
    <d v="2019-11-28T00:00:00"/>
    <x v="207"/>
    <s v="MARASIGAN DANIEL  "/>
    <s v="CENRO"/>
    <x v="1"/>
    <d v="2019-10-24T00:00:00"/>
    <d v="2019-10-24T00:00:00"/>
    <s v="SL"/>
    <m/>
    <s v="1 SL"/>
    <n v="1"/>
    <m/>
  </r>
  <r>
    <x v="911"/>
    <d v="2019-11-28T00:00:00"/>
    <x v="226"/>
    <s v="MARASIGAN DANIEL  "/>
    <s v="CENRO"/>
    <x v="1"/>
    <d v="2019-10-07T00:00:00"/>
    <d v="2019-10-07T00:00:00"/>
    <s v="SL"/>
    <m/>
    <s v="1 SL"/>
    <n v="1"/>
    <m/>
  </r>
  <r>
    <x v="912"/>
    <d v="2019-11-28T00:00:00"/>
    <x v="206"/>
    <s v="RODRIGUEZ GREGORIO  "/>
    <s v="CENRO"/>
    <x v="1"/>
    <d v="2019-10-24T00:00:00"/>
    <d v="2019-10-24T00:00:00"/>
    <s v="SL"/>
    <m/>
    <s v="1 SL"/>
    <n v="1"/>
    <m/>
  </r>
  <r>
    <x v="913"/>
    <d v="2019-11-28T00:00:00"/>
    <x v="193"/>
    <s v="MERCADO NAZARIO  "/>
    <s v="CENRO"/>
    <x v="1"/>
    <d v="2019-09-16T00:00:00"/>
    <d v="2019-09-18T00:00:00"/>
    <s v="SL"/>
    <m/>
    <s v="3 SL"/>
    <n v="3"/>
    <m/>
  </r>
  <r>
    <x v="914"/>
    <d v="2019-11-28T00:00:00"/>
    <x v="222"/>
    <s v="RODRIGUEZ IGNACIO  "/>
    <s v="CENRO"/>
    <x v="1"/>
    <d v="2019-09-24T00:00:00"/>
    <d v="2019-09-25T00:00:00"/>
    <s v="SL"/>
    <m/>
    <s v="2 SL"/>
    <n v="2"/>
    <m/>
  </r>
  <r>
    <x v="914"/>
    <d v="2019-11-28T00:00:00"/>
    <x v="222"/>
    <s v="RODRIGUEZ IGNACIO  "/>
    <s v="CENRO"/>
    <x v="1"/>
    <d v="2019-09-27T00:00:00"/>
    <d v="2019-09-27T00:00:00"/>
    <s v="SL"/>
    <m/>
    <s v="1 SL"/>
    <n v="1"/>
    <m/>
  </r>
  <r>
    <x v="915"/>
    <d v="2019-11-28T00:00:00"/>
    <x v="231"/>
    <s v="PAYAD ALEXANDER  "/>
    <s v="CENRO"/>
    <x v="1"/>
    <d v="2019-10-10T00:00:00"/>
    <d v="2019-10-10T00:00:00"/>
    <s v="SL"/>
    <m/>
    <s v="1 SL"/>
    <n v="1"/>
    <m/>
  </r>
  <r>
    <x v="915"/>
    <d v="2019-11-28T00:00:00"/>
    <x v="231"/>
    <s v="PAYAD ALEXANDER  "/>
    <s v="CENRO"/>
    <x v="1"/>
    <d v="2019-10-12T00:00:00"/>
    <d v="2019-10-14T00:00:00"/>
    <s v="SL"/>
    <m/>
    <s v="3 SL"/>
    <n v="3"/>
    <m/>
  </r>
  <r>
    <x v="915"/>
    <d v="2019-11-28T00:00:00"/>
    <x v="231"/>
    <s v="PAYAD ALEXANDER  "/>
    <s v="CENRO"/>
    <x v="1"/>
    <d v="2019-10-16T00:00:00"/>
    <d v="2019-10-17T00:00:00"/>
    <s v="SL"/>
    <m/>
    <s v="2 SL"/>
    <n v="2"/>
    <m/>
  </r>
  <r>
    <x v="916"/>
    <d v="2019-11-28T00:00:00"/>
    <x v="194"/>
    <s v="MACAPUNO FELIX  "/>
    <s v="CENRO"/>
    <x v="1"/>
    <d v="2019-10-11T00:00:00"/>
    <d v="2019-10-11T00:00:00"/>
    <s v="SL"/>
    <m/>
    <s v="1 SL"/>
    <n v="1"/>
    <m/>
  </r>
  <r>
    <x v="917"/>
    <d v="2019-11-28T00:00:00"/>
    <x v="178"/>
    <s v="BANICO PILAR B."/>
    <s v="CCT"/>
    <x v="1"/>
    <d v="2019-10-25T00:00:00"/>
    <d v="2019-10-25T00:00:00"/>
    <s v="SL"/>
    <m/>
    <s v="1 SL"/>
    <n v="1"/>
    <m/>
  </r>
  <r>
    <x v="918"/>
    <d v="2019-11-28T00:00:00"/>
    <x v="184"/>
    <s v="FERMA MARIA VICTORIA D."/>
    <s v="CCT"/>
    <x v="1"/>
    <d v="2019-10-16T00:00:00"/>
    <d v="2019-10-16T00:00:00"/>
    <s v="SL"/>
    <m/>
    <s v="1 SL"/>
    <n v="1"/>
    <m/>
  </r>
  <r>
    <x v="919"/>
    <d v="2019-11-28T00:00:00"/>
    <x v="182"/>
    <s v="PETIL GLENDA D."/>
    <s v="CCT"/>
    <x v="1"/>
    <d v="2019-12-04T00:00:00"/>
    <d v="2019-12-04T00:00:00"/>
    <s v="SL"/>
    <m/>
    <s v="1 SL"/>
    <n v="1"/>
    <m/>
  </r>
  <r>
    <x v="920"/>
    <d v="2019-11-28T00:00:00"/>
    <x v="178"/>
    <s v="PEREY AIRENE O."/>
    <s v="CCT"/>
    <x v="1"/>
    <d v="2019-10-24T00:00:00"/>
    <d v="2019-10-24T00:00:00"/>
    <s v="SL"/>
    <m/>
    <s v="1 SL"/>
    <n v="1"/>
    <m/>
  </r>
  <r>
    <x v="921"/>
    <d v="2019-11-28T00:00:00"/>
    <x v="179"/>
    <s v="PEREY AIRENE O."/>
    <s v="CCT"/>
    <x v="1"/>
    <d v="2019-10-17T00:00:00"/>
    <d v="2019-10-17T00:00:00"/>
    <s v="SL"/>
    <m/>
    <s v="1 SL"/>
    <n v="1"/>
    <m/>
  </r>
  <r>
    <x v="922"/>
    <d v="2019-11-28T00:00:00"/>
    <x v="193"/>
    <s v="PEREY AIRENE O."/>
    <s v="CCT"/>
    <x v="1"/>
    <d v="2019-09-16T00:00:00"/>
    <d v="2019-09-16T00:00:00"/>
    <s v="SL"/>
    <m/>
    <s v="1 SL"/>
    <n v="1"/>
    <m/>
  </r>
  <r>
    <x v="923"/>
    <d v="2019-11-28T00:00:00"/>
    <x v="232"/>
    <s v="PEREY AIRENE O."/>
    <s v="CCT"/>
    <x v="1"/>
    <d v="2019-09-11T00:00:00"/>
    <d v="2019-09-11T00:00:00"/>
    <s v="SL"/>
    <m/>
    <s v="1 SL"/>
    <n v="1"/>
    <m/>
  </r>
  <r>
    <x v="924"/>
    <d v="2019-11-28T00:00:00"/>
    <x v="178"/>
    <s v="CASTILLO FLORDELIZA T."/>
    <s v="CCT"/>
    <x v="1"/>
    <d v="2019-10-24T00:00:00"/>
    <d v="2019-10-24T00:00:00"/>
    <s v="SL"/>
    <m/>
    <s v="1 SL"/>
    <n v="1"/>
    <m/>
  </r>
  <r>
    <x v="925"/>
    <d v="2019-11-28T00:00:00"/>
    <x v="198"/>
    <s v="CASTILLO FLORDELIZA T."/>
    <s v="CCT"/>
    <x v="1"/>
    <d v="2019-09-12T00:00:00"/>
    <d v="2019-09-14T00:00:00"/>
    <s v="VL"/>
    <m/>
    <s v="2 VL"/>
    <n v="2"/>
    <m/>
  </r>
  <r>
    <x v="925"/>
    <d v="2019-11-28T00:00:00"/>
    <x v="198"/>
    <s v="CASTILLO FLORDELIZA T."/>
    <s v="CCT"/>
    <x v="1"/>
    <d v="2019-09-16T00:00:00"/>
    <d v="2019-09-17T00:00:00"/>
    <s v="VL"/>
    <m/>
    <s v="2 VL"/>
    <n v="2"/>
    <m/>
  </r>
  <r>
    <x v="925"/>
    <d v="2019-11-28T00:00:00"/>
    <x v="233"/>
    <s v="CASTILLO FLORDELIZA T."/>
    <s v="CCT"/>
    <x v="1"/>
    <d v="2019-09-16T00:00:00"/>
    <d v="2019-09-17T00:00:00"/>
    <s v="VL"/>
    <m/>
    <s v="2 VL"/>
    <n v="2"/>
    <m/>
  </r>
  <r>
    <x v="926"/>
    <d v="2019-11-28T00:00:00"/>
    <x v="194"/>
    <s v="VELUZ DORMILUNA E."/>
    <s v="CCT"/>
    <x v="1"/>
    <d v="2019-10-11T00:00:00"/>
    <d v="2019-10-11T00:00:00"/>
    <s v="SL"/>
    <m/>
    <s v="1 SL"/>
    <n v="1"/>
    <m/>
  </r>
  <r>
    <x v="927"/>
    <d v="2019-11-28T00:00:00"/>
    <x v="213"/>
    <s v="MENDOZA JUANITO N."/>
    <s v="PICNIC GROVE"/>
    <x v="1"/>
    <d v="2019-09-28T00:00:00"/>
    <d v="2019-09-28T00:00:00"/>
    <s v="VL"/>
    <m/>
    <s v="1 VL"/>
    <n v="1"/>
    <m/>
  </r>
  <r>
    <x v="928"/>
    <d v="2019-12-04T00:00:00"/>
    <x v="218"/>
    <s v="MENDOZA JUANITO N."/>
    <s v="PICNIC GROVE"/>
    <x v="1"/>
    <d v="2019-09-21T00:00:00"/>
    <d v="2019-09-22T00:00:00"/>
    <s v="SL"/>
    <m/>
    <s v="2 SL"/>
    <n v="2"/>
    <m/>
  </r>
  <r>
    <x v="929"/>
    <d v="2019-12-04T00:00:00"/>
    <x v="187"/>
    <s v="HERNANDEZ CORNELIO A."/>
    <s v="CCT"/>
    <x v="1"/>
    <d v="2019-10-23T00:00:00"/>
    <d v="2019-10-24T00:00:00"/>
    <s v="VL"/>
    <m/>
    <s v="2 VL"/>
    <n v="2"/>
    <m/>
  </r>
  <r>
    <x v="930"/>
    <d v="2019-12-04T00:00:00"/>
    <x v="188"/>
    <s v="MACASPAC JOSE VICTOR P."/>
    <s v="MAHOGANY MARKET"/>
    <x v="1"/>
    <d v="2019-11-10T00:00:00"/>
    <d v="2019-11-11T00:00:00"/>
    <s v="OTHER"/>
    <s v="SEC 25 EO 292- FORCE LEAVE"/>
    <s v="1 OTHER"/>
    <n v="1"/>
    <m/>
  </r>
  <r>
    <x v="931"/>
    <d v="2019-12-04T00:00:00"/>
    <x v="188"/>
    <s v="MACASPAC JOSE VICTOR P."/>
    <s v="MAHOGANY MARKET"/>
    <x v="1"/>
    <d v="2019-11-04T00:00:00"/>
    <d v="2019-11-04T00:00:00"/>
    <s v="OTHER"/>
    <s v="SPECIAL PRIVILEGE"/>
    <s v="1 OTHER"/>
    <n v="1"/>
    <m/>
  </r>
  <r>
    <x v="932"/>
    <d v="2019-12-04T00:00:00"/>
    <x v="218"/>
    <s v="ESTRANGCO MERCY U."/>
    <s v="MAHOGANY MARKET"/>
    <x v="1"/>
    <d v="2019-09-27T00:00:00"/>
    <d v="2019-09-27T00:00:00"/>
    <s v="OTHER"/>
    <s v="BIRTHDAY LEAVE"/>
    <s v="1 OTHER"/>
    <n v="1"/>
    <m/>
  </r>
  <r>
    <x v="933"/>
    <d v="2019-12-04T00:00:00"/>
    <x v="193"/>
    <s v="HERNANDEZ MARIO A."/>
    <s v="MAHOGANY MARKET"/>
    <x v="1"/>
    <d v="2019-09-16T00:00:00"/>
    <d v="2019-09-16T00:00:00"/>
    <s v="SL"/>
    <m/>
    <s v="1 SL"/>
    <n v="1"/>
    <m/>
  </r>
  <r>
    <x v="934"/>
    <d v="2019-12-04T00:00:00"/>
    <x v="193"/>
    <s v="DIMARANAN REYNALDO R."/>
    <s v="EEO/ CITY MARKET"/>
    <x v="1"/>
    <d v="2019-09-17T00:00:00"/>
    <d v="2019-09-18T00:00:00"/>
    <s v="SL"/>
    <m/>
    <s v="2 SL"/>
    <n v="2"/>
    <m/>
  </r>
  <r>
    <x v="935"/>
    <d v="2019-12-04T00:00:00"/>
    <x v="220"/>
    <s v="ANGCAYA FRANCIS A."/>
    <s v="MAHOGANY MARKET"/>
    <x v="1"/>
    <d v="2019-10-23T00:00:00"/>
    <d v="2019-10-25T00:00:00"/>
    <s v="OTHER"/>
    <s v="SEC 25 EO 292- FORCE LEAVE"/>
    <s v="3 OTHER"/>
    <n v="3"/>
    <m/>
  </r>
  <r>
    <x v="936"/>
    <d v="2019-12-04T00:00:00"/>
    <x v="214"/>
    <s v="GABEJA MHAR G."/>
    <s v="MAHOGANY MARKET"/>
    <x v="1"/>
    <d v="2019-10-26T00:00:00"/>
    <d v="2019-10-28T00:00:00"/>
    <s v="SL"/>
    <m/>
    <s v="3 SL"/>
    <n v="3"/>
    <m/>
  </r>
  <r>
    <x v="937"/>
    <d v="2019-12-04T00:00:00"/>
    <x v="182"/>
    <s v="GABEJA MHAR G."/>
    <s v="MAHOGANY MARKET"/>
    <x v="1"/>
    <d v="2019-09-29T00:00:00"/>
    <d v="2019-09-30T00:00:00"/>
    <s v="SL"/>
    <m/>
    <s v="2 SL"/>
    <n v="2"/>
    <m/>
  </r>
  <r>
    <x v="938"/>
    <d v="2019-12-04T00:00:00"/>
    <x v="204"/>
    <s v="MAESTRECAMPO LORENA A."/>
    <s v="HRMO"/>
    <x v="1"/>
    <d v="2019-11-26T00:00:00"/>
    <d v="2019-11-26T00:00:00"/>
    <s v="VL"/>
    <m/>
    <s v="1 VL"/>
    <n v="1"/>
    <m/>
  </r>
  <r>
    <x v="938"/>
    <d v="2019-12-04T00:00:00"/>
    <x v="204"/>
    <s v="MAESTRECAMPO LORENA A."/>
    <s v="HRMO"/>
    <x v="1"/>
    <d v="2019-12-02T00:00:00"/>
    <d v="2019-12-02T00:00:00"/>
    <s v="VL"/>
    <m/>
    <s v="1 VL"/>
    <n v="1"/>
    <m/>
  </r>
  <r>
    <x v="938"/>
    <d v="2019-12-04T00:00:00"/>
    <x v="204"/>
    <s v="MAESTRECAMPO LORENA A."/>
    <s v="HRMO"/>
    <x v="1"/>
    <d v="2019-12-09T00:00:00"/>
    <d v="2019-12-09T00:00:00"/>
    <s v="VL"/>
    <m/>
    <s v="1 VL"/>
    <n v="1"/>
    <m/>
  </r>
  <r>
    <x v="939"/>
    <d v="2019-12-04T00:00:00"/>
    <x v="234"/>
    <s v="GUTIERREZ LYDIA C."/>
    <s v="HRMO"/>
    <x v="1"/>
    <d v="2019-11-04T00:00:00"/>
    <d v="2019-11-04T00:00:00"/>
    <s v="OTHER"/>
    <m/>
    <s v="1 OTHER"/>
    <n v="1"/>
    <m/>
  </r>
  <r>
    <x v="939"/>
    <d v="2019-12-04T00:00:00"/>
    <x v="234"/>
    <s v="GUTIERREZ LYDIA C."/>
    <s v="HRMO"/>
    <x v="1"/>
    <d v="2019-11-26T00:00:00"/>
    <d v="2019-11-26T00:00:00"/>
    <s v="OTHER"/>
    <m/>
    <s v="1 OTHER"/>
    <n v="1"/>
    <m/>
  </r>
  <r>
    <x v="940"/>
    <d v="2019-12-04T00:00:00"/>
    <x v="235"/>
    <s v="BORJA NECY M."/>
    <s v="CBO"/>
    <x v="1"/>
    <d v="2019-10-02T00:00:00"/>
    <d v="2019-10-02T00:00:00"/>
    <s v="SL"/>
    <m/>
    <s v="1 SL"/>
    <n v="1"/>
    <m/>
  </r>
  <r>
    <x v="941"/>
    <d v="2019-12-04T00:00:00"/>
    <x v="187"/>
    <s v="BORJA NECY M."/>
    <s v="CBO"/>
    <x v="1"/>
    <d v="2019-10-14T00:00:00"/>
    <d v="2019-10-14T00:00:00"/>
    <s v="SL"/>
    <m/>
    <s v="1 SL"/>
    <n v="1"/>
    <m/>
  </r>
  <r>
    <x v="942"/>
    <d v="2019-12-04T00:00:00"/>
    <x v="195"/>
    <s v="BORJA NECY M."/>
    <s v="CBO"/>
    <x v="1"/>
    <d v="2019-10-23T00:00:00"/>
    <d v="2019-10-25T00:00:00"/>
    <s v="VL"/>
    <m/>
    <s v="3 VL"/>
    <n v="3"/>
    <m/>
  </r>
  <r>
    <x v="943"/>
    <d v="2019-12-04T00:00:00"/>
    <x v="217"/>
    <s v="TAÑEDO MARIA EVELYN C."/>
    <s v="CBO"/>
    <x v="1"/>
    <d v="2019-10-04T00:00:00"/>
    <d v="2019-10-04T00:00:00"/>
    <s v="VL"/>
    <m/>
    <s v="1 VL"/>
    <n v="1"/>
    <m/>
  </r>
  <r>
    <x v="944"/>
    <d v="2019-12-04T00:00:00"/>
    <x v="187"/>
    <s v="TAÑEDO MARIA EVELYN C."/>
    <s v="CBO"/>
    <x v="1"/>
    <d v="2019-10-14T00:00:00"/>
    <d v="2019-10-14T00:00:00"/>
    <s v="SL"/>
    <m/>
    <s v="1 SL"/>
    <n v="1"/>
    <m/>
  </r>
  <r>
    <x v="945"/>
    <d v="2019-12-04T00:00:00"/>
    <x v="218"/>
    <s v="MONTENEGRO MARISSA P."/>
    <s v="CBO"/>
    <x v="1"/>
    <d v="2019-09-23T00:00:00"/>
    <d v="2019-09-23T00:00:00"/>
    <s v="SL"/>
    <m/>
    <s v="1 SL"/>
    <n v="1"/>
    <m/>
  </r>
  <r>
    <x v="946"/>
    <d v="2019-12-04T00:00:00"/>
    <x v="211"/>
    <s v="MONTENEGRO MARISSA P."/>
    <s v="CBO"/>
    <x v="1"/>
    <d v="2019-10-01T00:00:00"/>
    <d v="2019-10-01T00:00:00"/>
    <s v="SL"/>
    <m/>
    <s v="1 SL"/>
    <n v="1"/>
    <m/>
  </r>
  <r>
    <x v="947"/>
    <d v="2019-12-04T00:00:00"/>
    <x v="194"/>
    <s v="MONTENEGRO MARISSA P."/>
    <s v="CBO"/>
    <x v="1"/>
    <d v="2019-10-23T00:00:00"/>
    <d v="2019-10-24T00:00:00"/>
    <s v="VL"/>
    <m/>
    <s v="2 VL"/>
    <n v="2"/>
    <m/>
  </r>
  <r>
    <x v="948"/>
    <d v="2019-12-04T00:00:00"/>
    <x v="188"/>
    <s v="TAÑEDO MARIA EVELYN C."/>
    <s v="CBO"/>
    <x v="1"/>
    <d v="2019-11-04T00:00:00"/>
    <d v="2019-11-04T00:00:00"/>
    <s v="SL"/>
    <m/>
    <s v="1 SL"/>
    <n v="1"/>
    <m/>
  </r>
  <r>
    <x v="949"/>
    <d v="2019-12-04T00:00:00"/>
    <x v="191"/>
    <s v="DELFINO NINA C."/>
    <s v="ONT"/>
    <x v="1"/>
    <d v="2019-10-01T00:00:00"/>
    <d v="2019-10-01T00:00:00"/>
    <s v="VL"/>
    <m/>
    <s v="1 VL"/>
    <n v="1"/>
    <m/>
  </r>
  <r>
    <x v="950"/>
    <d v="2019-12-04T00:00:00"/>
    <x v="191"/>
    <s v="DELFINO NINA C."/>
    <s v="ONT"/>
    <x v="1"/>
    <d v="2019-10-18T00:00:00"/>
    <d v="2019-10-18T00:00:00"/>
    <s v="SL"/>
    <m/>
    <s v="1 SL"/>
    <n v="1"/>
    <m/>
  </r>
  <r>
    <x v="950"/>
    <d v="2019-12-04T00:00:00"/>
    <x v="176"/>
    <s v="DELFINO NINA C."/>
    <s v="ONT"/>
    <x v="1"/>
    <d v="2019-10-27T00:00:00"/>
    <d v="2019-10-27T00:00:00"/>
    <s v="SL"/>
    <m/>
    <s v="1 SL"/>
    <n v="1"/>
    <m/>
  </r>
  <r>
    <x v="951"/>
    <d v="2019-12-04T00:00:00"/>
    <x v="188"/>
    <s v="LIMBOC FLORDELIZA J."/>
    <s v="LCR"/>
    <x v="1"/>
    <d v="2019-11-04T00:00:00"/>
    <d v="2019-11-04T00:00:00"/>
    <s v="SL"/>
    <m/>
    <s v="1 SL"/>
    <n v="1"/>
    <m/>
  </r>
  <r>
    <x v="952"/>
    <d v="2019-12-04T00:00:00"/>
    <x v="191"/>
    <s v="SALONGA LUCY M."/>
    <s v="EEO/ CITY MARKET"/>
    <x v="1"/>
    <d v="2019-11-05T00:00:00"/>
    <d v="2019-11-05T00:00:00"/>
    <s v="SL"/>
    <m/>
    <s v="1 SL"/>
    <n v="1"/>
    <m/>
  </r>
  <r>
    <x v="953"/>
    <d v="2019-12-04T00:00:00"/>
    <x v="191"/>
    <s v="AMBAT MARILOU M."/>
    <s v="EEO/ CITY MARKET"/>
    <x v="1"/>
    <d v="2019-11-13T00:00:00"/>
    <d v="2019-11-16T00:00:00"/>
    <s v="VL"/>
    <m/>
    <s v="4 VL"/>
    <n v="4"/>
    <m/>
  </r>
  <r>
    <x v="954"/>
    <d v="2019-12-04T00:00:00"/>
    <x v="183"/>
    <s v="OLIVAR MARINA B."/>
    <s v="COOPERATIVE OFFICE"/>
    <x v="1"/>
    <d v="2019-11-03T00:00:00"/>
    <d v="2019-11-03T00:00:00"/>
    <s v="SL"/>
    <m/>
    <s v="1 SL"/>
    <n v="1"/>
    <m/>
  </r>
  <r>
    <x v="955"/>
    <d v="2019-12-04T00:00:00"/>
    <x v="236"/>
    <s v="COTONER NELIA C."/>
    <s v="COOPERATIVE OFFICE"/>
    <x v="1"/>
    <d v="2019-11-28T00:00:00"/>
    <d v="2019-11-29T00:00:00"/>
    <s v="VL"/>
    <m/>
    <s v="2 VL"/>
    <n v="2"/>
    <m/>
  </r>
  <r>
    <x v="956"/>
    <d v="2019-12-04T00:00:00"/>
    <x v="217"/>
    <s v="HERNANDO MERIC B."/>
    <s v="CBO"/>
    <x v="1"/>
    <d v="2019-09-23T00:00:00"/>
    <d v="2019-09-23T00:00:00"/>
    <s v="SL"/>
    <m/>
    <s v="1 SL"/>
    <n v="1"/>
    <m/>
  </r>
  <r>
    <x v="956"/>
    <d v="2019-12-04T00:00:00"/>
    <x v="217"/>
    <s v="HERNANDO MERIC B."/>
    <s v="CBO"/>
    <x v="1"/>
    <d v="2019-09-25T00:00:00"/>
    <d v="2019-09-26T00:00:00"/>
    <s v="SL"/>
    <m/>
    <s v="2 SL"/>
    <n v="2"/>
    <m/>
  </r>
  <r>
    <x v="957"/>
    <d v="2019-12-04T00:00:00"/>
    <x v="218"/>
    <s v="HERNANDO MERIC B."/>
    <s v="CBO"/>
    <x v="1"/>
    <d v="2019-09-30T00:00:00"/>
    <d v="2019-10-01T00:00:00"/>
    <s v="VL"/>
    <m/>
    <s v="2 VL"/>
    <n v="2"/>
    <m/>
  </r>
  <r>
    <x v="958"/>
    <d v="2019-12-04T00:00:00"/>
    <x v="237"/>
    <s v="ESPIRITU RONALD M."/>
    <s v="CTO"/>
    <x v="1"/>
    <d v="2019-11-21T00:00:00"/>
    <d v="2019-11-21T00:00:00"/>
    <s v="SL"/>
    <m/>
    <s v="1 SL"/>
    <n v="1"/>
    <m/>
  </r>
  <r>
    <x v="959"/>
    <d v="2019-12-04T00:00:00"/>
    <x v="212"/>
    <s v="PARRA VICTORIA S."/>
    <s v="EEO/ CITY MARKET"/>
    <x v="1"/>
    <d v="2019-12-23T00:00:00"/>
    <d v="2019-12-23T00:00:00"/>
    <s v="OTHER"/>
    <s v="SEC 25 EO 292- FORCE LEAVE"/>
    <s v="1 OTHER"/>
    <n v="1"/>
    <m/>
  </r>
  <r>
    <x v="959"/>
    <d v="2019-12-04T00:00:00"/>
    <x v="212"/>
    <s v="PARRA VICTORIA S."/>
    <s v="EEO/ CITY MARKET"/>
    <x v="1"/>
    <d v="2019-12-26T00:00:00"/>
    <d v="2019-12-26T00:00:00"/>
    <s v="OTHER"/>
    <m/>
    <s v="1 OTHER"/>
    <n v="1"/>
    <m/>
  </r>
  <r>
    <x v="959"/>
    <d v="2019-12-04T00:00:00"/>
    <x v="212"/>
    <s v="PARRA VICTORIA S."/>
    <s v="EEO/ CITY MARKET"/>
    <x v="1"/>
    <d v="2019-12-28T00:00:00"/>
    <d v="2019-12-28T00:00:00"/>
    <s v="OTHER"/>
    <m/>
    <s v="1 OTHER"/>
    <n v="1"/>
    <m/>
  </r>
  <r>
    <x v="960"/>
    <d v="2019-12-04T00:00:00"/>
    <x v="238"/>
    <s v="PARRA VICTORIA S."/>
    <s v="EEO/ CITY MARKET"/>
    <x v="1"/>
    <d v="2019-11-11T00:00:00"/>
    <d v="2019-11-14T00:00:00"/>
    <s v="VL"/>
    <m/>
    <s v="4 VL"/>
    <n v="4"/>
    <m/>
  </r>
  <r>
    <x v="960"/>
    <d v="2019-12-04T00:00:00"/>
    <x v="238"/>
    <s v="PARRA VICTORIA S."/>
    <s v="EEO/ CITY MARKET"/>
    <x v="1"/>
    <d v="2019-11-16T00:00:00"/>
    <d v="2019-11-16T00:00:00"/>
    <s v="VL"/>
    <m/>
    <s v="1 VL"/>
    <n v="1"/>
    <m/>
  </r>
  <r>
    <x v="960"/>
    <d v="2019-12-04T00:00:00"/>
    <x v="238"/>
    <s v="PARRA VICTORIA S."/>
    <s v="EEO/ CITY MARKET"/>
    <x v="1"/>
    <d v="2019-11-18T00:00:00"/>
    <d v="2019-11-19T00:00:00"/>
    <s v="VL"/>
    <m/>
    <s v="2 VL"/>
    <n v="2"/>
    <m/>
  </r>
  <r>
    <x v="961"/>
    <d v="2019-12-04T00:00:00"/>
    <x v="212"/>
    <s v="PARRA VICTORIA S."/>
    <s v="EEO/ CITY MARKET"/>
    <x v="1"/>
    <d v="2019-12-04T00:00:00"/>
    <d v="2019-12-04T00:00:00"/>
    <s v="OTHER"/>
    <s v="ANNIVERSARY LEAVE"/>
    <s v="1 OTHER"/>
    <n v="1"/>
    <m/>
  </r>
  <r>
    <x v="962"/>
    <d v="2019-12-04T00:00:00"/>
    <x v="176"/>
    <s v="HERNANDEZ CORNELIO A."/>
    <s v="CCT"/>
    <x v="1"/>
    <d v="2019-11-06T00:00:00"/>
    <d v="2019-11-06T00:00:00"/>
    <s v="SL"/>
    <m/>
    <s v="1 SL"/>
    <n v="1"/>
    <m/>
  </r>
  <r>
    <x v="963"/>
    <d v="2019-12-04T00:00:00"/>
    <x v="188"/>
    <s v="FERMA MARIA VICTORIA D."/>
    <s v="CCT"/>
    <x v="1"/>
    <d v="2019-11-12T00:00:00"/>
    <d v="2019-11-12T00:00:00"/>
    <s v="VL"/>
    <m/>
    <s v="1 VL"/>
    <n v="1"/>
    <m/>
  </r>
  <r>
    <x v="964"/>
    <d v="2019-12-04T00:00:00"/>
    <x v="176"/>
    <s v="FERMA MARIA VICTORIA D."/>
    <s v="CCT"/>
    <x v="1"/>
    <d v="2019-11-06T00:00:00"/>
    <d v="2019-11-06T00:00:00"/>
    <s v="SL"/>
    <m/>
    <s v="1 SL"/>
    <n v="1"/>
    <m/>
  </r>
  <r>
    <x v="965"/>
    <d v="2019-12-04T00:00:00"/>
    <x v="176"/>
    <s v="PEREY AIRENE O."/>
    <s v="CCT"/>
    <x v="1"/>
    <d v="2019-11-04T00:00:00"/>
    <d v="2019-11-05T00:00:00"/>
    <s v="SL"/>
    <m/>
    <s v="2 SL"/>
    <n v="2"/>
    <m/>
  </r>
  <r>
    <x v="966"/>
    <d v="2019-12-04T00:00:00"/>
    <x v="176"/>
    <s v="CHACON ELISA G."/>
    <s v="CCT"/>
    <x v="1"/>
    <d v="2019-11-15T00:00:00"/>
    <d v="2019-11-15T00:00:00"/>
    <s v="OTHER"/>
    <s v="BIRTHDAY LEAVE"/>
    <s v="1 OTHER"/>
    <n v="1"/>
    <m/>
  </r>
  <r>
    <x v="967"/>
    <d v="2019-12-04T00:00:00"/>
    <x v="239"/>
    <s v="LEPARDO ROWENA R."/>
    <s v="CCT"/>
    <x v="1"/>
    <d v="2019-11-15T00:00:00"/>
    <d v="2019-11-15T00:00:00"/>
    <s v="OTHER"/>
    <s v="SOLO PARENT"/>
    <s v="1 OTHER"/>
    <n v="1"/>
    <m/>
  </r>
  <r>
    <x v="968"/>
    <d v="2019-12-04T00:00:00"/>
    <x v="240"/>
    <s v="OLEGARIO NENITA A."/>
    <s v="LIBRARY"/>
    <x v="1"/>
    <d v="2019-11-13T00:00:00"/>
    <d v="2019-11-14T00:00:00"/>
    <s v="SL"/>
    <m/>
    <s v="2 SL"/>
    <n v="2"/>
    <m/>
  </r>
  <r>
    <x v="969"/>
    <d v="2019-12-04T00:00:00"/>
    <x v="240"/>
    <s v="PETIL GLENDA D."/>
    <s v="CCT"/>
    <x v="1"/>
    <d v="2019-11-12T00:00:00"/>
    <d v="2019-11-12T00:00:00"/>
    <s v="SL"/>
    <m/>
    <s v="1 SL"/>
    <n v="1"/>
    <m/>
  </r>
  <r>
    <x v="970"/>
    <d v="2019-12-04T00:00:00"/>
    <x v="182"/>
    <s v="GATPANDAN NENITA M."/>
    <s v="LIBRARY"/>
    <x v="1"/>
    <d v="2019-10-04T00:00:00"/>
    <d v="2019-10-04T00:00:00"/>
    <s v="SL"/>
    <m/>
    <s v="1 SL"/>
    <n v="1"/>
    <m/>
  </r>
  <r>
    <x v="971"/>
    <d v="2019-12-04T00:00:00"/>
    <x v="227"/>
    <s v="GATPANDAN NENITA M."/>
    <s v="LIBRARY"/>
    <x v="1"/>
    <d v="2019-11-11T00:00:00"/>
    <d v="2019-11-11T00:00:00"/>
    <s v="SL"/>
    <m/>
    <s v="1 SL"/>
    <n v="1"/>
    <m/>
  </r>
  <r>
    <x v="972"/>
    <d v="2019-12-04T00:00:00"/>
    <x v="241"/>
    <s v="VELUZ DORMILUNA E."/>
    <s v="CCT"/>
    <x v="1"/>
    <d v="2019-11-14T00:00:00"/>
    <d v="2019-11-14T00:00:00"/>
    <s v="SL"/>
    <m/>
    <s v="1 SL"/>
    <n v="1"/>
    <m/>
  </r>
  <r>
    <x v="973"/>
    <d v="2019-12-04T00:00:00"/>
    <x v="191"/>
    <s v="VELUZ DORMILUNA E."/>
    <s v="CCT"/>
    <x v="1"/>
    <d v="2019-11-05T00:00:00"/>
    <d v="2019-11-05T00:00:00"/>
    <s v="SL"/>
    <m/>
    <s v="1 SL"/>
    <n v="1"/>
    <m/>
  </r>
  <r>
    <x v="974"/>
    <d v="2019-12-04T00:00:00"/>
    <x v="237"/>
    <s v="GARCIA HAIZEL M."/>
    <s v="CCT"/>
    <x v="1"/>
    <d v="2019-11-21T00:00:00"/>
    <d v="2019-11-21T00:00:00"/>
    <s v="SL"/>
    <m/>
    <s v="1 SL"/>
    <n v="1"/>
    <m/>
  </r>
  <r>
    <x v="975"/>
    <d v="2019-12-04T00:00:00"/>
    <x v="176"/>
    <s v="GARCIA HAIZEL M."/>
    <s v="CCT"/>
    <x v="1"/>
    <d v="2019-11-06T00:00:00"/>
    <d v="2019-11-06T00:00:00"/>
    <s v="SL"/>
    <m/>
    <s v="1 SL"/>
    <n v="1"/>
    <m/>
  </r>
  <r>
    <x v="976"/>
    <d v="2019-12-04T00:00:00"/>
    <x v="242"/>
    <s v="PATERNO PAULINO P."/>
    <s v="EEO/ CITY MARKET"/>
    <x v="1"/>
    <d v="2019-07-01T00:00:00"/>
    <d v="2019-07-05T00:00:00"/>
    <s v="SL"/>
    <m/>
    <s v="5 SL"/>
    <n v="5"/>
    <m/>
  </r>
  <r>
    <x v="976"/>
    <d v="2019-12-04T00:00:00"/>
    <x v="242"/>
    <s v="PATERNO PAULINO P."/>
    <s v="EEO/ CITY MARKET"/>
    <x v="1"/>
    <d v="2019-07-08T00:00:00"/>
    <d v="2019-07-12T00:00:00"/>
    <s v="SL"/>
    <m/>
    <s v="5 SL"/>
    <n v="5"/>
    <m/>
  </r>
  <r>
    <x v="976"/>
    <d v="2019-12-04T00:00:00"/>
    <x v="242"/>
    <s v="PATERNO PAULINO P."/>
    <s v="EEO/ CITY MARKET"/>
    <x v="1"/>
    <d v="2019-07-15T00:00:00"/>
    <d v="2019-07-19T00:00:00"/>
    <s v="SL"/>
    <m/>
    <s v="5 SL"/>
    <n v="5"/>
    <m/>
  </r>
  <r>
    <x v="976"/>
    <d v="2019-12-04T00:00:00"/>
    <x v="242"/>
    <s v="PATERNO PAULINO P."/>
    <s v="EEO/ CITY MARKET"/>
    <x v="1"/>
    <d v="2019-07-22T00:00:00"/>
    <d v="2019-07-25T00:00:00"/>
    <s v="SL"/>
    <m/>
    <s v="4 SL"/>
    <n v="4"/>
    <m/>
  </r>
  <r>
    <x v="977"/>
    <d v="2019-12-04T00:00:00"/>
    <x v="236"/>
    <s v="DIMAPILIS DENNIS C."/>
    <s v="TOPS (ADMIN CSU)"/>
    <x v="1"/>
    <d v="2019-11-28T00:00:00"/>
    <d v="2019-11-29T00:00:00"/>
    <s v="VL"/>
    <m/>
    <s v="2 VL"/>
    <n v="2"/>
    <m/>
  </r>
  <r>
    <x v="977"/>
    <d v="2019-12-04T00:00:00"/>
    <x v="236"/>
    <s v="DIMAPILIS DENNIS C."/>
    <s v="TOPS (ADMIN CSU)"/>
    <x v="1"/>
    <d v="2019-12-23T00:00:00"/>
    <d v="2019-12-23T00:00:00"/>
    <s v="VL"/>
    <m/>
    <s v="1 VL"/>
    <n v="1"/>
    <m/>
  </r>
  <r>
    <x v="977"/>
    <d v="2019-12-04T00:00:00"/>
    <x v="236"/>
    <s v="DIMAPILIS DENNIS C."/>
    <s v="TOPS (ADMIN CSU)"/>
    <x v="1"/>
    <d v="2019-12-26T00:00:00"/>
    <d v="2019-12-27T00:00:00"/>
    <s v="VL"/>
    <m/>
    <s v="2 VL"/>
    <n v="2"/>
    <m/>
  </r>
  <r>
    <x v="978"/>
    <d v="2019-12-04T00:00:00"/>
    <x v="243"/>
    <s v="SUÑIGA CARLOS J."/>
    <s v="CPDO"/>
    <x v="1"/>
    <d v="2019-12-02T00:00:00"/>
    <d v="2019-12-04T00:00:00"/>
    <s v="VL"/>
    <m/>
    <s v="3 VL"/>
    <n v="3"/>
    <m/>
  </r>
  <r>
    <x v="979"/>
    <d v="2019-12-04T00:00:00"/>
    <x v="244"/>
    <s v="BUNGCASAN REGINALDO JR. B."/>
    <s v="CPDO"/>
    <x v="1"/>
    <d v="2019-11-12T00:00:00"/>
    <d v="2019-11-13T00:00:00"/>
    <s v="SL"/>
    <m/>
    <s v="2 SL"/>
    <n v="2"/>
    <m/>
  </r>
  <r>
    <x v="980"/>
    <d v="2019-12-04T00:00:00"/>
    <x v="245"/>
    <s v="LAGUARDIA JOSELITO R."/>
    <s v="AGRICULTURE OFFICE"/>
    <x v="1"/>
    <d v="2019-12-17T00:00:00"/>
    <d v="2019-12-19T00:00:00"/>
    <s v="OTHER"/>
    <m/>
    <s v="3 OTHER"/>
    <n v="3"/>
    <m/>
  </r>
  <r>
    <x v="980"/>
    <d v="2019-12-04T00:00:00"/>
    <x v="245"/>
    <s v="LAGUARDIA JOSELITO R."/>
    <s v="AGRICULTURE OFFICE"/>
    <x v="1"/>
    <d v="2019-12-26T00:00:00"/>
    <d v="2019-12-27T00:00:00"/>
    <s v="OTHER"/>
    <m/>
    <s v="2 OTHER"/>
    <n v="2"/>
    <m/>
  </r>
  <r>
    <x v="981"/>
    <d v="2019-12-04T00:00:00"/>
    <x v="240"/>
    <s v="MALUBAY MELINDA D."/>
    <s v="THRDC"/>
    <x v="1"/>
    <d v="2019-11-14T00:00:00"/>
    <d v="2019-11-14T00:00:00"/>
    <s v="OTHER"/>
    <s v="DOMESTIC EMERGENCY"/>
    <s v="1 OTHER"/>
    <n v="1"/>
    <m/>
  </r>
  <r>
    <x v="982"/>
    <d v="2019-12-04T00:00:00"/>
    <x v="245"/>
    <s v="MALUBAY MELINDA D."/>
    <s v="THRDC"/>
    <x v="1"/>
    <d v="2019-11-22T00:00:00"/>
    <d v="2019-11-22T00:00:00"/>
    <s v="SL"/>
    <m/>
    <s v="1 SL"/>
    <n v="1"/>
    <m/>
  </r>
  <r>
    <x v="983"/>
    <d v="2019-12-04T00:00:00"/>
    <x v="191"/>
    <s v="ALCANTARA RIZALINA B."/>
    <s v="INTEGRATED CENTRAL TERMINAL"/>
    <x v="1"/>
    <d v="2019-11-04T00:00:00"/>
    <d v="2019-11-05T00:00:00"/>
    <s v="SL"/>
    <m/>
    <s v="2 SL"/>
    <n v="2"/>
    <m/>
  </r>
  <r>
    <x v="984"/>
    <d v="2019-12-04T00:00:00"/>
    <x v="212"/>
    <s v="ALCANTARA RIZALINA B."/>
    <s v="INTEGRATED CENTRAL TERMINAL"/>
    <x v="1"/>
    <d v="2019-10-21T00:00:00"/>
    <d v="2019-10-21T00:00:00"/>
    <s v="SL"/>
    <m/>
    <s v="1 SL"/>
    <n v="1"/>
    <m/>
  </r>
  <r>
    <x v="984"/>
    <d v="2019-12-04T00:00:00"/>
    <x v="212"/>
    <s v="ALCANTARA RIZALINA B."/>
    <s v="INTEGRATED CENTRAL TERMINAL"/>
    <x v="1"/>
    <d v="2019-10-24T00:00:00"/>
    <d v="2019-10-24T00:00:00"/>
    <s v="SL"/>
    <m/>
    <s v="1 SL"/>
    <n v="1"/>
    <m/>
  </r>
  <r>
    <x v="985"/>
    <d v="2019-12-04T00:00:00"/>
    <x v="236"/>
    <s v="AUDITOR AILEEN D."/>
    <s v="PIO"/>
    <x v="1"/>
    <d v="2019-11-18T00:00:00"/>
    <d v="2019-11-18T00:00:00"/>
    <s v="SL"/>
    <m/>
    <s v="1 SL"/>
    <n v="1"/>
    <m/>
  </r>
  <r>
    <x v="986"/>
    <d v="2019-12-04T00:00:00"/>
    <x v="236"/>
    <s v="PAITON MARY ANN M."/>
    <s v="CHARACTER OFFICE"/>
    <x v="1"/>
    <d v="2019-12-16T00:00:00"/>
    <d v="2019-12-20T00:00:00"/>
    <s v="VL"/>
    <m/>
    <s v="5 VL"/>
    <n v="5"/>
    <m/>
  </r>
  <r>
    <x v="987"/>
    <d v="2019-12-04T00:00:00"/>
    <x v="183"/>
    <s v="PAITON MARY ANN M."/>
    <s v="CHARACTER OFFICE"/>
    <x v="1"/>
    <d v="2019-11-13T00:00:00"/>
    <d v="2019-11-13T00:00:00"/>
    <s v="OTHER"/>
    <m/>
    <s v="1 OTHER"/>
    <n v="1"/>
    <m/>
  </r>
  <r>
    <x v="988"/>
    <d v="2019-12-04T00:00:00"/>
    <x v="188"/>
    <s v="MENDOZA ARRIES N."/>
    <s v="COMELEC"/>
    <x v="1"/>
    <d v="2019-12-19T00:00:00"/>
    <d v="2019-12-20T00:00:00"/>
    <s v="OTHER"/>
    <m/>
    <s v="2 OTHER"/>
    <n v="2"/>
    <m/>
  </r>
  <r>
    <x v="988"/>
    <d v="2019-12-04T00:00:00"/>
    <x v="188"/>
    <s v="MENDOZA ARRIES N."/>
    <s v="COMELEC"/>
    <x v="1"/>
    <d v="2019-12-23T00:00:00"/>
    <d v="2019-12-23T00:00:00"/>
    <s v="OTHER"/>
    <m/>
    <s v="1 OTHER"/>
    <n v="1"/>
    <m/>
  </r>
  <r>
    <x v="988"/>
    <d v="2019-12-04T00:00:00"/>
    <x v="188"/>
    <s v="MENDOZA ARRIES N."/>
    <s v="COMELEC"/>
    <x v="1"/>
    <d v="2019-12-26T00:00:00"/>
    <d v="2019-12-27T00:00:00"/>
    <s v="OTHER"/>
    <m/>
    <s v="2 OTHER"/>
    <n v="2"/>
    <m/>
  </r>
  <r>
    <x v="989"/>
    <d v="2019-12-04T00:00:00"/>
    <x v="236"/>
    <s v="DE VILLA OFELIA G."/>
    <s v="COMELEC"/>
    <x v="1"/>
    <d v="2019-11-15T00:00:00"/>
    <d v="2019-11-16T00:00:00"/>
    <s v="SL"/>
    <m/>
    <s v="1 SL"/>
    <n v="1"/>
    <m/>
  </r>
  <r>
    <x v="990"/>
    <d v="2019-12-04T00:00:00"/>
    <x v="238"/>
    <s v="DE VILLA OFELIA G."/>
    <s v="COMELEC"/>
    <x v="1"/>
    <d v="2019-11-12T00:00:00"/>
    <d v="2019-11-14T00:00:00"/>
    <s v="SL"/>
    <m/>
    <s v="3 SL"/>
    <n v="3"/>
    <m/>
  </r>
  <r>
    <x v="991"/>
    <d v="2019-12-04T00:00:00"/>
    <x v="246"/>
    <s v="HERNANDEZ ROBERTO M."/>
    <s v="FPTMNHS"/>
    <x v="1"/>
    <d v="2019-12-02T00:00:00"/>
    <d v="2019-12-04T00:00:00"/>
    <s v="OTHER"/>
    <s v="SPECIAL PRIVILEGE"/>
    <s v="3 OTHER"/>
    <n v="3"/>
    <m/>
  </r>
  <r>
    <x v="992"/>
    <d v="2019-12-04T00:00:00"/>
    <x v="187"/>
    <s v="PEÑAFIEL MELISSA Q."/>
    <s v="CBO"/>
    <x v="1"/>
    <d v="2019-10-22T00:00:00"/>
    <d v="2019-10-22T00:00:00"/>
    <s v="OTHER"/>
    <s v="BIRTHDAY LEAVE"/>
    <s v="1 OTHER"/>
    <n v="1"/>
    <m/>
  </r>
  <r>
    <x v="993"/>
    <d v="2019-12-20T00:00:00"/>
    <x v="243"/>
    <s v="LUCIANO ADELAIDA C."/>
    <s v="MO"/>
    <x v="1"/>
    <d v="2019-11-22T00:00:00"/>
    <d v="2019-11-22T00:00:00"/>
    <s v="SL"/>
    <m/>
    <s v="1 SL"/>
    <n v="1"/>
    <m/>
  </r>
  <r>
    <x v="993"/>
    <d v="2019-12-20T00:00:00"/>
    <x v="243"/>
    <s v="LUCIANO ADELAIDA C."/>
    <s v="MO"/>
    <x v="1"/>
    <d v="2019-11-25T00:00:00"/>
    <d v="2019-11-26T00:00:00"/>
    <s v="SL"/>
    <m/>
    <s v="2 SL"/>
    <n v="2"/>
    <m/>
  </r>
  <r>
    <x v="994"/>
    <d v="2019-12-20T00:00:00"/>
    <x v="237"/>
    <s v="CORTEZ MARCOS NOEL A."/>
    <s v="ASSESSORS OFFICE"/>
    <x v="1"/>
    <d v="2019-11-19T00:00:00"/>
    <d v="2019-11-21T00:00:00"/>
    <s v="SL"/>
    <m/>
    <s v="3 SL"/>
    <n v="3"/>
    <m/>
  </r>
  <r>
    <x v="995"/>
    <d v="2019-12-20T00:00:00"/>
    <x v="237"/>
    <s v="CARAAN ANNABELLE F."/>
    <s v="ASSESSORS OFFICE"/>
    <x v="1"/>
    <d v="2019-11-19T00:00:00"/>
    <d v="2019-11-19T00:00:00"/>
    <s v="OTHER"/>
    <s v="DOMESTIC EMERGENCY"/>
    <s v="1 OTHER"/>
    <n v="1"/>
    <m/>
  </r>
  <r>
    <x v="996"/>
    <d v="2019-12-20T00:00:00"/>
    <x v="237"/>
    <s v="ANGCAYA OFELIA G."/>
    <s v="ASSESSORS OFFICE"/>
    <x v="1"/>
    <d v="2019-11-20T00:00:00"/>
    <d v="2019-11-20T00:00:00"/>
    <s v="OTHER"/>
    <s v="DOMESTIC EMERGENCY"/>
    <s v="1 OTHER"/>
    <n v="1"/>
    <m/>
  </r>
  <r>
    <x v="997"/>
    <d v="2019-12-20T00:00:00"/>
    <x v="247"/>
    <s v="HERNANDEZ ROBERTO M."/>
    <s v="FPTMNHS"/>
    <x v="1"/>
    <d v="2019-12-05T00:00:00"/>
    <d v="2019-12-06T00:00:00"/>
    <s v="OTHER"/>
    <s v="SEC 25 EO 292- FORCE LEAVE"/>
    <s v="2 OTHER"/>
    <n v="2"/>
    <m/>
  </r>
  <r>
    <x v="997"/>
    <d v="2019-12-20T00:00:00"/>
    <x v="248"/>
    <s v="HERNANDEZ ROBERTO M."/>
    <s v="FPTMNHS"/>
    <x v="1"/>
    <d v="2019-12-09T00:00:00"/>
    <d v="2019-12-11T00:00:00"/>
    <s v="OTHER"/>
    <m/>
    <s v="3 OTHER"/>
    <n v="3"/>
    <m/>
  </r>
  <r>
    <x v="998"/>
    <d v="2019-12-20T00:00:00"/>
    <x v="237"/>
    <s v="ANGCAYA OFELIA G."/>
    <s v="ASSESSORS OFFICE"/>
    <x v="1"/>
    <d v="2019-11-21T00:00:00"/>
    <d v="2019-11-22T00:00:00"/>
    <s v="SL"/>
    <m/>
    <s v="2 SL"/>
    <n v="2"/>
    <m/>
  </r>
  <r>
    <x v="999"/>
    <d v="2019-12-20T00:00:00"/>
    <x v="249"/>
    <s v="BAYOT RUMER M."/>
    <s v="ASSESSORS OFFICE"/>
    <x v="1"/>
    <d v="2019-12-09T00:00:00"/>
    <d v="2019-12-09T00:00:00"/>
    <s v="SL"/>
    <m/>
    <s v="1 SL"/>
    <n v="1"/>
    <m/>
  </r>
  <r>
    <x v="1000"/>
    <d v="2019-12-20T00:00:00"/>
    <x v="250"/>
    <s v="ANGCAYA OFELIA G."/>
    <s v="ASSESSORS OFFICE"/>
    <x v="1"/>
    <d v="2019-12-09T00:00:00"/>
    <d v="2019-12-09T00:00:00"/>
    <s v="SL"/>
    <m/>
    <s v="1 SL"/>
    <n v="1"/>
    <m/>
  </r>
  <r>
    <x v="1001"/>
    <d v="2019-12-20T00:00:00"/>
    <x v="247"/>
    <s v="BAYBAY MA. PAZ R."/>
    <s v="MO"/>
    <x v="1"/>
    <d v="2019-12-16T00:00:00"/>
    <d v="2019-12-20T00:00:00"/>
    <s v="OTHER"/>
    <s v="SEC 25 EO 292- FORCE LEAVE"/>
    <s v="5 OTHER"/>
    <n v="5"/>
    <m/>
  </r>
  <r>
    <x v="1002"/>
    <d v="2019-12-20T00:00:00"/>
    <x v="247"/>
    <s v="BAYBAY MA. PAZ R."/>
    <s v="MO"/>
    <x v="1"/>
    <d v="2019-11-25T00:00:00"/>
    <d v="2019-11-27T00:00:00"/>
    <s v="SL"/>
    <m/>
    <s v="3 SL"/>
    <n v="3"/>
    <m/>
  </r>
  <r>
    <x v="1003"/>
    <d v="2019-12-20T00:00:00"/>
    <x v="247"/>
    <s v="ALCANTARA RIZALINA B."/>
    <s v="INTEGRATED CENTRAL TERMINAL"/>
    <x v="1"/>
    <d v="2019-12-13T00:00:00"/>
    <d v="2019-12-13T00:00:00"/>
    <s v="OTHER"/>
    <s v="SEC 25 EO 292- FORCE LEAVE"/>
    <s v="1 OTHER"/>
    <n v="1"/>
    <m/>
  </r>
  <r>
    <x v="1003"/>
    <d v="2019-12-20T00:00:00"/>
    <x v="247"/>
    <s v="ALCANTARA RIZALINA B."/>
    <s v="INTEGRATED CENTRAL TERMINAL"/>
    <x v="1"/>
    <d v="2019-12-18T00:00:00"/>
    <d v="2019-12-18T00:00:00"/>
    <s v="OTHER"/>
    <s v="SEC 25 EO 292- FORCE LEAVE"/>
    <s v="1 OTHER"/>
    <n v="1"/>
    <m/>
  </r>
  <r>
    <x v="1003"/>
    <d v="2019-12-20T00:00:00"/>
    <x v="247"/>
    <s v="ALCANTARA RIZALINA B."/>
    <s v="INTEGRATED CENTRAL TERMINAL"/>
    <x v="1"/>
    <d v="2019-12-23T00:00:00"/>
    <d v="2019-12-23T00:00:00"/>
    <s v="OTHER"/>
    <s v="SEC 25 EO 292- FORCE LEAVE"/>
    <s v="1 OTHER"/>
    <n v="1"/>
    <m/>
  </r>
  <r>
    <x v="1003"/>
    <d v="2019-12-20T00:00:00"/>
    <x v="247"/>
    <s v="ALCANTARA RIZALINA B."/>
    <s v="INTEGRATED CENTRAL TERMINAL"/>
    <x v="1"/>
    <d v="2019-12-26T00:00:00"/>
    <d v="2019-12-27T00:00:00"/>
    <s v="OTHER"/>
    <s v="SEC 25 EO 292- FORCE LEAVE"/>
    <s v="2 OTHER"/>
    <n v="2"/>
    <m/>
  </r>
  <r>
    <x v="1004"/>
    <d v="2019-12-20T00:00:00"/>
    <x v="246"/>
    <s v="DIMARANAN REYNALDO R."/>
    <s v="EEO/ CITY MARKET"/>
    <x v="1"/>
    <d v="2019-11-19T00:00:00"/>
    <d v="2019-11-19T00:00:00"/>
    <s v="SL"/>
    <m/>
    <s v="1 SL"/>
    <n v="1"/>
    <m/>
  </r>
  <r>
    <x v="1005"/>
    <d v="2019-12-20T00:00:00"/>
    <x v="246"/>
    <s v="UNTALAN DIVINA R."/>
    <s v="CTO"/>
    <x v="1"/>
    <d v="2019-11-25T00:00:00"/>
    <d v="2019-11-25T00:00:00"/>
    <s v="SL"/>
    <m/>
    <s v="1 SL"/>
    <n v="1"/>
    <m/>
  </r>
  <r>
    <x v="1006"/>
    <d v="2019-12-20T00:00:00"/>
    <x v="247"/>
    <s v="PINALES GLORIA P."/>
    <s v="CCT"/>
    <x v="1"/>
    <d v="2019-12-12T00:00:00"/>
    <d v="2019-12-12T00:00:00"/>
    <s v="VL"/>
    <m/>
    <s v="1 VL"/>
    <n v="1"/>
    <m/>
  </r>
  <r>
    <x v="1007"/>
    <d v="2019-12-20T00:00:00"/>
    <x v="214"/>
    <s v="CORTEZ MARCOS NOEL A."/>
    <s v="ASSESSORS OFFICE"/>
    <x v="1"/>
    <d v="2019-10-23T00:00:00"/>
    <d v="2019-10-25T00:00:00"/>
    <s v="SL"/>
    <m/>
    <s v="3 SL"/>
    <n v="3"/>
    <m/>
  </r>
  <r>
    <x v="1008"/>
    <d v="2019-12-20T00:00:00"/>
    <x v="247"/>
    <s v="DE VILLA OFELIA G."/>
    <s v="COMELEC"/>
    <x v="1"/>
    <d v="2019-11-28T00:00:00"/>
    <d v="2019-11-29T00:00:00"/>
    <s v="SL"/>
    <m/>
    <s v="2 SL"/>
    <n v="2"/>
    <m/>
  </r>
  <r>
    <x v="1009"/>
    <d v="2019-12-20T00:00:00"/>
    <x v="251"/>
    <s v="ALEGRE VIVENCIO A."/>
    <s v="AGRICULTURE OFFICE"/>
    <x v="1"/>
    <d v="2019-12-20T00:00:00"/>
    <d v="2019-12-20T00:00:00"/>
    <s v="OTHER"/>
    <m/>
    <s v="1 OTHER"/>
    <n v="1"/>
    <m/>
  </r>
  <r>
    <x v="1010"/>
    <d v="2019-12-20T00:00:00"/>
    <x v="251"/>
    <s v="ALEGRE VIVENCIO A."/>
    <s v="AGRICULTURE OFFICE"/>
    <x v="1"/>
    <d v="2019-12-18T00:00:00"/>
    <d v="2019-12-19T00:00:00"/>
    <s v="VL"/>
    <m/>
    <s v="2 VL"/>
    <n v="2"/>
    <m/>
  </r>
  <r>
    <x v="1011"/>
    <d v="2019-12-20T00:00:00"/>
    <x v="251"/>
    <s v="PANALIGAN GIL L."/>
    <s v="AGRICULTURE OFFICE"/>
    <x v="1"/>
    <d v="2019-12-06T00:00:00"/>
    <d v="2019-12-06T00:00:00"/>
    <s v="SL"/>
    <m/>
    <s v="1 SL"/>
    <n v="1"/>
    <m/>
  </r>
  <r>
    <x v="1012"/>
    <d v="2019-12-20T00:00:00"/>
    <x v="247"/>
    <s v="FERMA ARCELI C."/>
    <s v="INTERNAL"/>
    <x v="1"/>
    <d v="2019-11-18T00:00:00"/>
    <d v="2019-11-22T00:00:00"/>
    <s v="OTHER"/>
    <s v="MOURNING LEAVE"/>
    <s v="5 OTHER"/>
    <n v="5"/>
    <m/>
  </r>
  <r>
    <x v="1012"/>
    <d v="2019-12-20T00:00:00"/>
    <x v="247"/>
    <s v="FERMA ARCELI C."/>
    <s v="INTERNAL"/>
    <x v="1"/>
    <d v="2019-11-25T00:00:00"/>
    <d v="2019-11-26T00:00:00"/>
    <s v="OTHER"/>
    <s v="MOURNING LEAVE"/>
    <s v="2 OTHER"/>
    <n v="2"/>
    <m/>
  </r>
  <r>
    <x v="1013"/>
    <d v="2019-12-20T00:00:00"/>
    <x v="247"/>
    <s v="FERMA ARCELI C."/>
    <s v="INTERNAL"/>
    <x v="1"/>
    <d v="2019-11-27T00:00:00"/>
    <d v="2019-11-28T00:00:00"/>
    <s v="SL"/>
    <m/>
    <s v="2 SL"/>
    <n v="2"/>
    <m/>
  </r>
  <r>
    <x v="1014"/>
    <d v="2019-12-20T00:00:00"/>
    <x v="247"/>
    <s v="FERMA ARCELI C."/>
    <s v="INTERNAL"/>
    <x v="1"/>
    <d v="2019-11-05T00:00:00"/>
    <d v="2019-11-05T00:00:00"/>
    <s v="SL"/>
    <m/>
    <s v="1 SL"/>
    <n v="1"/>
    <m/>
  </r>
  <r>
    <x v="1014"/>
    <d v="2019-12-20T00:00:00"/>
    <x v="247"/>
    <s v="FERMA ARCELI C."/>
    <s v="INTERNAL"/>
    <x v="1"/>
    <d v="2019-11-13T00:00:00"/>
    <d v="2019-11-13T00:00:00"/>
    <s v="SL"/>
    <m/>
    <s v="1 SL"/>
    <n v="1"/>
    <m/>
  </r>
  <r>
    <x v="1015"/>
    <d v="2019-12-20T00:00:00"/>
    <x v="251"/>
    <s v="LUCIANO ADELAIDA C."/>
    <s v="MO"/>
    <x v="1"/>
    <d v="2019-12-26T00:00:00"/>
    <d v="2019-12-27T00:00:00"/>
    <s v="OTHER"/>
    <s v="SEC 25 EO 292- FORCE LEAVE"/>
    <s v="2 OTHER"/>
    <n v="2"/>
    <m/>
  </r>
  <r>
    <x v="1016"/>
    <d v="2019-12-20T00:00:00"/>
    <x v="247"/>
    <s v="MANALO ELIADA F."/>
    <s v="SP"/>
    <x v="1"/>
    <d v="2019-12-19T00:00:00"/>
    <d v="2019-12-20T00:00:00"/>
    <s v="VL"/>
    <m/>
    <s v="2 VL"/>
    <n v="2"/>
    <m/>
  </r>
  <r>
    <x v="1016"/>
    <d v="2019-12-20T00:00:00"/>
    <x v="247"/>
    <s v="MANALO ELIADA F."/>
    <s v="SP"/>
    <x v="1"/>
    <d v="2019-12-23T00:00:00"/>
    <d v="2019-12-23T00:00:00"/>
    <s v="VL"/>
    <m/>
    <s v="1 VL"/>
    <n v="1"/>
    <m/>
  </r>
  <r>
    <x v="1016"/>
    <d v="2019-12-20T00:00:00"/>
    <x v="247"/>
    <s v="MANALO ELIADA F."/>
    <s v="SP"/>
    <x v="1"/>
    <d v="2019-12-26T00:00:00"/>
    <d v="2019-12-27T00:00:00"/>
    <s v="VL"/>
    <m/>
    <s v="2 VL"/>
    <n v="2"/>
    <m/>
  </r>
  <r>
    <x v="1017"/>
    <d v="2019-12-20T00:00:00"/>
    <x v="252"/>
    <s v="MARINDUQUE ANNE RENELYN P."/>
    <s v="VMO"/>
    <x v="1"/>
    <d v="2019-12-26T00:00:00"/>
    <d v="2019-12-27T00:00:00"/>
    <s v="VL"/>
    <m/>
    <s v="2 VL"/>
    <n v="2"/>
    <m/>
  </r>
  <r>
    <x v="1018"/>
    <d v="2019-12-20T00:00:00"/>
    <x v="252"/>
    <s v="MARINDUQUE ANNE RENELYN P."/>
    <s v="VMO"/>
    <x v="1"/>
    <d v="2019-12-11T00:00:00"/>
    <d v="2019-12-12T00:00:00"/>
    <s v="OTHER"/>
    <s v="SEC 25 EO 292- FORCE LEAVE"/>
    <s v="2 OTHER"/>
    <n v="2"/>
    <m/>
  </r>
  <r>
    <x v="1019"/>
    <d v="2019-12-20T00:00:00"/>
    <x v="252"/>
    <s v="MARINDUQUE ANNE RENELYN P."/>
    <s v="VMO"/>
    <x v="1"/>
    <d v="2019-12-04T00:00:00"/>
    <d v="2019-12-04T00:00:00"/>
    <s v="SL"/>
    <m/>
    <s v="1 SL"/>
    <n v="1"/>
    <m/>
  </r>
  <r>
    <x v="1020"/>
    <d v="2019-12-20T00:00:00"/>
    <x v="253"/>
    <s v="REYES ELSA T."/>
    <s v="SP"/>
    <x v="1"/>
    <d v="2019-12-27T00:00:00"/>
    <d v="2019-12-27T00:00:00"/>
    <s v="OTHER"/>
    <m/>
    <s v="1 OTHER"/>
    <n v="1"/>
    <m/>
  </r>
  <r>
    <x v="1021"/>
    <d v="2019-12-20T00:00:00"/>
    <x v="252"/>
    <s v="LANTING AILEEN D."/>
    <s v="CHARACTER OFFICE"/>
    <x v="1"/>
    <d v="2019-12-11T00:00:00"/>
    <d v="2019-12-11T00:00:00"/>
    <s v="VL"/>
    <m/>
    <s v="1 VL"/>
    <n v="1"/>
    <m/>
  </r>
  <r>
    <x v="1022"/>
    <d v="2019-12-20T00:00:00"/>
    <x v="251"/>
    <s v="LANTING AILEEN D."/>
    <s v="CHARACTER OFFICE"/>
    <x v="1"/>
    <d v="2019-12-06T00:00:00"/>
    <d v="2019-12-06T00:00:00"/>
    <s v="SL"/>
    <m/>
    <s v="1 SL"/>
    <n v="1"/>
    <m/>
  </r>
  <r>
    <x v="1023"/>
    <d v="2019-12-20T00:00:00"/>
    <x v="254"/>
    <s v="MENDOZA JUANITO N."/>
    <s v="PICNIC GROVE"/>
    <x v="1"/>
    <d v="2019-11-23T00:00:00"/>
    <d v="2019-11-23T00:00:00"/>
    <s v="OTHER"/>
    <m/>
    <s v="0 OTHER"/>
    <n v="0"/>
    <m/>
  </r>
  <r>
    <x v="1024"/>
    <d v="2019-12-20T00:00:00"/>
    <x v="219"/>
    <s v="ANARNA CRISTINA F."/>
    <s v="PICNIC GROVE"/>
    <x v="1"/>
    <d v="2019-12-02T00:00:00"/>
    <d v="2019-12-02T00:00:00"/>
    <s v="OTHER"/>
    <s v="SEC 25 EO 292- FORCE LEAVE"/>
    <s v="1 OTHER"/>
    <n v="1"/>
    <m/>
  </r>
  <r>
    <x v="1024"/>
    <d v="2019-12-20T00:00:00"/>
    <x v="219"/>
    <s v="ANARNA CRISTINA F."/>
    <s v="PICNIC GROVE"/>
    <x v="1"/>
    <d v="2019-12-09T00:00:00"/>
    <d v="2019-12-10T00:00:00"/>
    <s v="OTHER"/>
    <s v="SEC 25 EO 292- FORCE LEAVE"/>
    <s v="2 OTHER"/>
    <n v="2"/>
    <m/>
  </r>
  <r>
    <x v="1024"/>
    <d v="2019-12-20T00:00:00"/>
    <x v="219"/>
    <s v="ANARNA CRISTINA F."/>
    <s v="PICNIC GROVE"/>
    <x v="1"/>
    <d v="2019-12-16T00:00:00"/>
    <d v="2019-12-17T00:00:00"/>
    <s v="OTHER"/>
    <s v="SEC 25 EO 292- FORCE LEAVE"/>
    <s v="2 OTHER"/>
    <n v="2"/>
    <m/>
  </r>
  <r>
    <x v="1025"/>
    <d v="2019-12-20T00:00:00"/>
    <x v="255"/>
    <s v="DE OCAMPO MA. ELENA D."/>
    <s v="SP"/>
    <x v="1"/>
    <d v="2019-12-26T00:00:00"/>
    <d v="2019-12-27T00:00:00"/>
    <s v="OTHER"/>
    <s v="SEC 25 EO 292- FORCE LEAVE"/>
    <s v="2 OTHER"/>
    <n v="2"/>
    <m/>
  </r>
  <r>
    <x v="1026"/>
    <d v="2019-12-20T00:00:00"/>
    <x v="256"/>
    <s v="DE OCAMPO MA. ELENA D."/>
    <s v="SP"/>
    <x v="1"/>
    <d v="2019-12-16T00:00:00"/>
    <d v="2019-12-18T00:00:00"/>
    <s v="OTHER"/>
    <s v="SEC 25 EO 292- FORCE LEAVE"/>
    <s v="3 OTHER"/>
    <n v="3"/>
    <m/>
  </r>
  <r>
    <x v="1027"/>
    <d v="2019-12-20T00:00:00"/>
    <x v="244"/>
    <s v="VILLAVIRAY MA. CANDELARIA D."/>
    <s v="PICNIC GROVE"/>
    <x v="1"/>
    <d v="2019-11-20T00:00:00"/>
    <d v="2019-11-21T00:00:00"/>
    <s v="OTHER"/>
    <s v="SEC 25 EO 292- FORCE LEAVE"/>
    <s v="2 OTHER"/>
    <n v="2"/>
    <m/>
  </r>
  <r>
    <x v="1027"/>
    <d v="2019-12-20T00:00:00"/>
    <x v="244"/>
    <s v="VILLAVIRAY MA. CANDELARIA D."/>
    <s v="PICNIC GROVE"/>
    <x v="1"/>
    <d v="2019-11-24T00:00:00"/>
    <d v="2019-11-24T00:00:00"/>
    <s v="OTHER"/>
    <s v="SEC 25 EO 292- FORCE LEAVE"/>
    <s v="1 OTHER"/>
    <n v="1"/>
    <m/>
  </r>
  <r>
    <x v="1027"/>
    <d v="2019-12-20T00:00:00"/>
    <x v="244"/>
    <s v="VILLAVIRAY MA. CANDELARIA D."/>
    <s v="PICNIC GROVE"/>
    <x v="1"/>
    <d v="2019-11-27T00:00:00"/>
    <d v="2019-11-28T00:00:00"/>
    <s v="OTHER"/>
    <s v="SEC 25 EO 292- FORCE LEAVE"/>
    <s v="2 OTHER"/>
    <n v="2"/>
    <m/>
  </r>
  <r>
    <x v="1028"/>
    <d v="2019-12-20T00:00:00"/>
    <x v="249"/>
    <s v="DE OCAMPO MARISSA B."/>
    <s v="THRDC"/>
    <x v="1"/>
    <d v="2019-12-04T00:00:00"/>
    <d v="2019-12-04T00:00:00"/>
    <s v="OTHER"/>
    <s v="DOMESTIC EMERGENCY"/>
    <s v="1 OTHER"/>
    <n v="1"/>
    <m/>
  </r>
  <r>
    <x v="1028"/>
    <d v="2019-12-20T00:00:00"/>
    <x v="249"/>
    <s v="DE OCAMPO MARISSA B."/>
    <s v="THRDC"/>
    <x v="1"/>
    <d v="2019-12-09T00:00:00"/>
    <d v="2019-12-09T00:00:00"/>
    <s v="OTHER"/>
    <s v="DOMESTIC EMERGENCY"/>
    <s v="1 OTHER"/>
    <n v="1"/>
    <m/>
  </r>
  <r>
    <x v="1029"/>
    <d v="2019-12-20T00:00:00"/>
    <x v="240"/>
    <s v="MADRAZO ALLAN PAUL A."/>
    <s v="CEO"/>
    <x v="1"/>
    <d v="2019-11-04T00:00:00"/>
    <d v="2019-11-04T00:00:00"/>
    <s v="SL"/>
    <m/>
    <s v="1 SL"/>
    <n v="1"/>
    <m/>
  </r>
  <r>
    <x v="1030"/>
    <d v="2019-12-20T00:00:00"/>
    <x v="240"/>
    <s v="SUMAGUI MARISSA D."/>
    <s v="CEO"/>
    <x v="1"/>
    <d v="2019-11-04T00:00:00"/>
    <d v="2019-11-04T00:00:00"/>
    <s v="SL"/>
    <m/>
    <s v="1 SL"/>
    <n v="1"/>
    <m/>
  </r>
  <r>
    <x v="1031"/>
    <d v="2019-12-20T00:00:00"/>
    <x v="257"/>
    <s v="GOMEZ EMMA M."/>
    <s v="CEO"/>
    <x v="1"/>
    <d v="2019-11-22T00:00:00"/>
    <d v="2019-11-22T00:00:00"/>
    <s v="SL"/>
    <m/>
    <s v="1 SL"/>
    <n v="1"/>
    <m/>
  </r>
  <r>
    <x v="1031"/>
    <d v="2019-12-20T00:00:00"/>
    <x v="257"/>
    <s v="GOMEZ EMMA M."/>
    <s v="CEO"/>
    <x v="1"/>
    <d v="2019-11-27T00:00:00"/>
    <d v="2019-11-27T00:00:00"/>
    <s v="SL"/>
    <m/>
    <s v="1 SL"/>
    <n v="1"/>
    <m/>
  </r>
  <r>
    <x v="1032"/>
    <d v="2019-12-20T00:00:00"/>
    <x v="188"/>
    <s v="GOMEZ EMMA M."/>
    <s v="CEO"/>
    <x v="1"/>
    <d v="2019-11-04T00:00:00"/>
    <d v="2019-11-04T00:00:00"/>
    <s v="SL"/>
    <m/>
    <s v="1 SL"/>
    <n v="1"/>
    <m/>
  </r>
  <r>
    <x v="1033"/>
    <d v="2019-12-20T00:00:00"/>
    <x v="248"/>
    <s v="MENDOZA PRESCILA S."/>
    <s v="CEO"/>
    <x v="1"/>
    <d v="2019-12-02T00:00:00"/>
    <d v="2019-12-02T00:00:00"/>
    <s v="SL"/>
    <m/>
    <s v="1 SL"/>
    <n v="1"/>
    <m/>
  </r>
  <r>
    <x v="1034"/>
    <d v="2019-12-20T00:00:00"/>
    <x v="204"/>
    <s v="MENDOZA PRESCILA S."/>
    <s v="CEO"/>
    <x v="1"/>
    <d v="2019-11-07T00:00:00"/>
    <d v="2019-11-07T00:00:00"/>
    <s v="SL"/>
    <m/>
    <s v="1 SL"/>
    <n v="1"/>
    <m/>
  </r>
  <r>
    <x v="1035"/>
    <d v="2019-12-20T00:00:00"/>
    <x v="200"/>
    <s v="VILLAVIRAY MAR CLYDE D."/>
    <s v="CHO"/>
    <x v="1"/>
    <d v="2019-10-23T00:00:00"/>
    <d v="2019-10-25T00:00:00"/>
    <s v="VL"/>
    <m/>
    <s v="3 VL"/>
    <n v="3"/>
    <m/>
  </r>
  <r>
    <x v="1035"/>
    <d v="2019-12-20T00:00:00"/>
    <x v="200"/>
    <s v="VILLAVIRAY MAR CLYDE D."/>
    <s v="CHO"/>
    <x v="1"/>
    <d v="2019-10-28T00:00:00"/>
    <d v="2019-10-28T00:00:00"/>
    <s v="VL"/>
    <m/>
    <s v="1 VL"/>
    <n v="1"/>
    <m/>
  </r>
  <r>
    <x v="1036"/>
    <d v="2019-12-20T00:00:00"/>
    <x v="237"/>
    <s v="MIRANDO EDITH B."/>
    <s v="CHO"/>
    <x v="1"/>
    <d v="2019-12-03T00:00:00"/>
    <d v="2019-12-03T00:00:00"/>
    <s v="OTHER"/>
    <s v="DOMESTIC EMERGENCY"/>
    <s v="1 OTHER"/>
    <n v="1"/>
    <m/>
  </r>
  <r>
    <x v="1037"/>
    <d v="2019-12-20T00:00:00"/>
    <x v="245"/>
    <s v="MIRANDA ROBERTO D."/>
    <s v="CHO"/>
    <x v="1"/>
    <m/>
    <m/>
    <s v="OTHER"/>
    <s v="TERMINAL LEAVE"/>
    <s v="0 OTHER"/>
    <n v="0"/>
    <m/>
  </r>
  <r>
    <x v="1038"/>
    <d v="2019-12-20T00:00:00"/>
    <x v="176"/>
    <s v="DE OCAMPO MA. ELENA D."/>
    <s v="SP"/>
    <x v="1"/>
    <d v="2019-11-06T00:00:00"/>
    <d v="2019-11-06T00:00:00"/>
    <s v="SL"/>
    <m/>
    <s v="1 SL"/>
    <n v="1"/>
    <m/>
  </r>
  <r>
    <x v="1039"/>
    <d v="2019-12-20T00:00:00"/>
    <x v="214"/>
    <s v="CALANOG ALMA P."/>
    <s v="VMO"/>
    <x v="1"/>
    <d v="2019-11-07T00:00:00"/>
    <d v="2019-11-08T00:00:00"/>
    <s v="VL"/>
    <m/>
    <s v="2 VL"/>
    <n v="2"/>
    <m/>
  </r>
  <r>
    <x v="1039"/>
    <d v="2019-12-20T00:00:00"/>
    <x v="214"/>
    <s v="CALANOG ALMA P."/>
    <s v="VMO"/>
    <x v="1"/>
    <d v="2019-11-11T00:00:00"/>
    <d v="2019-11-11T00:00:00"/>
    <s v="VL"/>
    <m/>
    <s v="1 VL"/>
    <n v="1"/>
    <m/>
  </r>
  <r>
    <x v="1040"/>
    <d v="2019-12-20T00:00:00"/>
    <x v="243"/>
    <s v="ANGCAYA JUANITO A."/>
    <s v="PICNIC GROVE"/>
    <x v="1"/>
    <d v="2019-12-03T00:00:00"/>
    <d v="2019-12-06T00:00:00"/>
    <s v="OTHER"/>
    <s v="SEC 25 EO 292- FORCE LEAVE"/>
    <s v="4 OTHER"/>
    <n v="4"/>
    <m/>
  </r>
  <r>
    <x v="1041"/>
    <d v="2019-12-20T00:00:00"/>
    <x v="247"/>
    <s v="PANALIGAN GIL L."/>
    <s v="AGRICULTURE OFFICE"/>
    <x v="1"/>
    <d v="2019-12-20T00:00:00"/>
    <d v="2019-12-20T00:00:00"/>
    <s v="OTHER"/>
    <s v="SEC 25 EO 292- FORCE LEAVE"/>
    <s v="1 OTHER"/>
    <n v="1"/>
    <m/>
  </r>
  <r>
    <x v="1041"/>
    <d v="2019-12-20T00:00:00"/>
    <x v="247"/>
    <s v="PANALIGAN GIL L."/>
    <s v="AGRICULTURE OFFICE"/>
    <x v="1"/>
    <d v="2019-12-23T00:00:00"/>
    <d v="2019-12-23T00:00:00"/>
    <s v="OTHER"/>
    <s v="SEC 25 EO 292- FORCE LEAVE"/>
    <s v="1 OTHER"/>
    <n v="1"/>
    <m/>
  </r>
  <r>
    <x v="1041"/>
    <d v="2019-12-20T00:00:00"/>
    <x v="247"/>
    <s v="PANALIGAN GIL L."/>
    <s v="AGRICULTURE OFFICE"/>
    <x v="1"/>
    <d v="2019-12-26T00:00:00"/>
    <d v="2019-12-27T00:00:00"/>
    <s v="OTHER"/>
    <s v="SEC 25 EO 292- FORCE LEAVE"/>
    <s v="2 OTHER"/>
    <n v="2"/>
    <m/>
  </r>
  <r>
    <x v="1042"/>
    <d v="2019-12-20T00:00:00"/>
    <x v="247"/>
    <s v="PERENA RUBILINDA C."/>
    <s v="MO"/>
    <x v="1"/>
    <d v="2019-12-02T00:00:00"/>
    <d v="2019-12-02T00:00:00"/>
    <s v="VL"/>
    <m/>
    <s v="1 VL"/>
    <n v="1"/>
    <m/>
  </r>
  <r>
    <x v="1043"/>
    <d v="2019-12-20T00:00:00"/>
    <x v="247"/>
    <s v="MONTENEGRO RODELIO A."/>
    <s v="CEO"/>
    <x v="1"/>
    <d v="2019-11-27T00:00:00"/>
    <d v="2019-11-29T00:00:00"/>
    <s v="SL"/>
    <m/>
    <s v="3 SL"/>
    <n v="3"/>
    <m/>
  </r>
  <r>
    <x v="1044"/>
    <d v="2019-12-20T00:00:00"/>
    <x v="258"/>
    <s v="MALABANAN ALMA A."/>
    <s v="HRMO"/>
    <x v="1"/>
    <d v="2019-12-11T00:00:00"/>
    <d v="2019-12-13T00:00:00"/>
    <s v="VL"/>
    <m/>
    <s v="3 VL"/>
    <n v="3"/>
    <m/>
  </r>
  <r>
    <x v="1045"/>
    <d v="2019-12-20T00:00:00"/>
    <x v="247"/>
    <s v="HERNANDEZ ROBERTO M."/>
    <s v="FPTMNHS"/>
    <x v="1"/>
    <d v="2019-12-12T00:00:00"/>
    <d v="2019-12-13T00:00:00"/>
    <s v="VL"/>
    <m/>
    <s v="2 VL"/>
    <n v="2"/>
    <m/>
  </r>
  <r>
    <x v="1045"/>
    <d v="2019-12-20T00:00:00"/>
    <x v="247"/>
    <s v="HERNANDEZ ROBERTO M."/>
    <s v="FPTMNHS"/>
    <x v="1"/>
    <d v="2019-12-16T00:00:00"/>
    <d v="2019-12-20T00:00:00"/>
    <s v="VL"/>
    <m/>
    <s v="5 VL"/>
    <n v="5"/>
    <m/>
  </r>
  <r>
    <x v="1045"/>
    <d v="2019-12-20T00:00:00"/>
    <x v="247"/>
    <s v="HERNANDEZ ROBERTO M."/>
    <s v="FPTMNHS"/>
    <x v="1"/>
    <d v="2019-12-23T00:00:00"/>
    <d v="2019-12-23T00:00:00"/>
    <s v="VL"/>
    <m/>
    <s v="1 VL"/>
    <n v="1"/>
    <m/>
  </r>
  <r>
    <x v="1045"/>
    <d v="2019-12-20T00:00:00"/>
    <x v="247"/>
    <s v="HERNANDEZ ROBERTO M."/>
    <s v="FPTMNHS"/>
    <x v="1"/>
    <d v="2019-12-26T00:00:00"/>
    <d v="2019-12-27T00:00:00"/>
    <s v="VL"/>
    <m/>
    <s v="2 VL"/>
    <n v="2"/>
    <m/>
  </r>
  <r>
    <x v="1046"/>
    <d v="2020-01-08T00:00:00"/>
    <x v="259"/>
    <s v="HAPITA MELANIE A."/>
    <s v="ONT"/>
    <x v="0"/>
    <d v="2020-01-16T00:00:00"/>
    <d v="2020-01-17T00:00:00"/>
    <s v="VL"/>
    <m/>
    <s v="2 VL"/>
    <n v="2"/>
    <m/>
  </r>
  <r>
    <x v="1046"/>
    <d v="2020-01-08T00:00:00"/>
    <x v="259"/>
    <s v="HAPITA MELANIE A."/>
    <s v="ONT"/>
    <x v="0"/>
    <d v="2020-01-20T00:00:00"/>
    <d v="2020-01-21T00:00:00"/>
    <s v="VL"/>
    <m/>
    <s v="2 VL"/>
    <n v="2"/>
    <m/>
  </r>
  <r>
    <x v="1047"/>
    <d v="2020-01-08T00:00:00"/>
    <x v="259"/>
    <s v="SOLANOY KARENE  "/>
    <s v="ONT"/>
    <x v="1"/>
    <d v="2020-01-15T00:00:00"/>
    <d v="2020-01-17T00:00:00"/>
    <s v="VL"/>
    <m/>
    <s v="3 VL"/>
    <n v="3"/>
    <m/>
  </r>
  <r>
    <x v="1047"/>
    <d v="2020-01-08T00:00:00"/>
    <x v="259"/>
    <s v="SOLANOY KARENE  "/>
    <s v="ONT"/>
    <x v="1"/>
    <d v="2020-01-21T00:00:00"/>
    <d v="2020-01-21T00:00:00"/>
    <s v="VL"/>
    <m/>
    <s v="1 VL"/>
    <n v="1"/>
    <m/>
  </r>
  <r>
    <x v="1048"/>
    <d v="2020-01-08T00:00:00"/>
    <x v="259"/>
    <s v="DOGNIDON MARLYN P."/>
    <s v="ONT"/>
    <x v="1"/>
    <d v="2020-01-16T00:00:00"/>
    <d v="2020-01-17T00:00:00"/>
    <s v="VL"/>
    <m/>
    <s v="2 VL"/>
    <n v="2"/>
    <m/>
  </r>
  <r>
    <x v="1048"/>
    <d v="2020-01-08T00:00:00"/>
    <x v="259"/>
    <s v="DOGNIDON MARLYN P."/>
    <s v="ONT"/>
    <x v="1"/>
    <d v="2020-01-20T00:00:00"/>
    <d v="2020-01-21T00:00:00"/>
    <s v="VL"/>
    <m/>
    <s v="2 VL"/>
    <n v="2"/>
    <m/>
  </r>
  <r>
    <x v="1049"/>
    <d v="2020-01-08T00:00:00"/>
    <x v="249"/>
    <s v="MARTINEZ BELEN B."/>
    <s v="CBO"/>
    <x v="1"/>
    <d v="2019-12-09T00:00:00"/>
    <d v="2019-12-09T00:00:00"/>
    <s v="SL"/>
    <m/>
    <s v="1 SL"/>
    <n v="1"/>
    <m/>
  </r>
  <r>
    <x v="1050"/>
    <d v="2020-01-08T00:00:00"/>
    <x v="246"/>
    <s v="PENALES GUILLERMA B."/>
    <s v="CBO"/>
    <x v="1"/>
    <d v="2019-12-10T00:00:00"/>
    <d v="2019-12-12T00:00:00"/>
    <s v="VL"/>
    <m/>
    <s v="3 VL"/>
    <n v="3"/>
    <m/>
  </r>
  <r>
    <x v="1051"/>
    <d v="2020-01-08T00:00:00"/>
    <x v="246"/>
    <s v="PENALES GUILLERMA B."/>
    <s v="CBO"/>
    <x v="1"/>
    <d v="2019-11-25T00:00:00"/>
    <d v="2019-11-25T00:00:00"/>
    <s v="SL"/>
    <m/>
    <s v="1 SL"/>
    <n v="1"/>
    <m/>
  </r>
  <r>
    <x v="1052"/>
    <d v="2020-01-08T00:00:00"/>
    <x v="260"/>
    <s v="PEÑAFIEL MELISSA Q."/>
    <s v="CBO"/>
    <x v="1"/>
    <d v="2019-12-19T00:00:00"/>
    <d v="2019-12-20T00:00:00"/>
    <s v="OTHER"/>
    <s v="MOURNING LEAVE"/>
    <s v="2 OTHER"/>
    <n v="2"/>
    <m/>
  </r>
  <r>
    <x v="1052"/>
    <d v="2020-01-08T00:00:00"/>
    <x v="260"/>
    <s v="PEÑAFIEL MELISSA Q."/>
    <s v="CBO"/>
    <x v="1"/>
    <d v="2019-12-23T00:00:00"/>
    <d v="2019-12-23T00:00:00"/>
    <s v="OTHER"/>
    <s v="MOURNING LEAVE"/>
    <s v="1 OTHER"/>
    <n v="1"/>
    <m/>
  </r>
  <r>
    <x v="1053"/>
    <d v="2020-01-08T00:00:00"/>
    <x v="252"/>
    <s v="PEÑAFIEL MELISSA Q."/>
    <s v="CBO"/>
    <x v="1"/>
    <d v="2019-12-11T00:00:00"/>
    <d v="2019-12-11T00:00:00"/>
    <s v="VL"/>
    <m/>
    <s v="1 VL"/>
    <n v="1"/>
    <m/>
  </r>
  <r>
    <x v="1053"/>
    <d v="2020-01-08T00:00:00"/>
    <x v="252"/>
    <s v="PEÑAFIEL MELISSA Q."/>
    <s v="CBO"/>
    <x v="1"/>
    <d v="2019-12-16T00:00:00"/>
    <d v="2019-12-16T00:00:00"/>
    <s v="VL"/>
    <m/>
    <s v="1 VL"/>
    <n v="1"/>
    <m/>
  </r>
  <r>
    <x v="1053"/>
    <d v="2020-01-08T00:00:00"/>
    <x v="252"/>
    <s v="PEÑAFIEL MELISSA Q."/>
    <s v="CBO"/>
    <x v="1"/>
    <d v="2019-12-26T00:00:00"/>
    <d v="2019-12-26T00:00:00"/>
    <s v="VL"/>
    <m/>
    <s v="1 VL"/>
    <n v="1"/>
    <m/>
  </r>
  <r>
    <x v="1054"/>
    <d v="2020-01-08T00:00:00"/>
    <x v="261"/>
    <s v="MONTENEGRO MARISSA P."/>
    <s v="CBO"/>
    <x v="1"/>
    <d v="2019-12-23T00:00:00"/>
    <d v="2019-12-23T00:00:00"/>
    <s v="SL"/>
    <m/>
    <s v="1 SL"/>
    <n v="1"/>
    <m/>
  </r>
  <r>
    <x v="1054"/>
    <d v="2020-01-08T00:00:00"/>
    <x v="261"/>
    <s v="MONTENEGRO MARISSA P."/>
    <s v="CBO"/>
    <x v="1"/>
    <d v="2019-12-26T00:00:00"/>
    <d v="2019-12-26T00:00:00"/>
    <s v="SL"/>
    <m/>
    <s v="1 SL"/>
    <n v="1"/>
    <m/>
  </r>
  <r>
    <x v="1055"/>
    <d v="2020-01-08T00:00:00"/>
    <x v="259"/>
    <s v="TAÑEDO MARIA EVELYN C."/>
    <s v="CBO"/>
    <x v="1"/>
    <d v="2019-12-26T00:00:00"/>
    <d v="2019-12-27T00:00:00"/>
    <s v="SL"/>
    <m/>
    <s v="2 SL"/>
    <n v="2"/>
    <m/>
  </r>
  <r>
    <x v="1056"/>
    <d v="2020-01-08T00:00:00"/>
    <x v="262"/>
    <s v="BORJA NECY M."/>
    <s v="CBO"/>
    <x v="1"/>
    <d v="2019-12-26T00:00:00"/>
    <d v="2019-12-26T00:00:00"/>
    <s v="SL"/>
    <m/>
    <s v="1 SL"/>
    <n v="1"/>
    <m/>
  </r>
  <r>
    <x v="1057"/>
    <d v="2020-01-08T00:00:00"/>
    <x v="247"/>
    <s v="TAÑEDO MARIA EVELYN C."/>
    <s v="CBO"/>
    <x v="1"/>
    <d v="2019-12-10T00:00:00"/>
    <d v="2019-12-10T00:00:00"/>
    <s v="VL"/>
    <m/>
    <s v="1 VL"/>
    <n v="1"/>
    <m/>
  </r>
  <r>
    <x v="1058"/>
    <d v="2020-01-08T00:00:00"/>
    <x v="246"/>
    <s v="TAÑEDO MARIA EVELYN C."/>
    <s v="CBO"/>
    <x v="1"/>
    <d v="2019-11-22T00:00:00"/>
    <d v="2019-11-22T00:00:00"/>
    <s v="SL"/>
    <m/>
    <s v="1 SL"/>
    <n v="1"/>
    <m/>
  </r>
  <r>
    <x v="1058"/>
    <d v="2020-01-08T00:00:00"/>
    <x v="246"/>
    <s v="TAÑEDO MARIA EVELYN C."/>
    <s v="CBO"/>
    <x v="1"/>
    <d v="2019-11-26T00:00:00"/>
    <d v="2019-11-26T00:00:00"/>
    <s v="SL"/>
    <m/>
    <s v="1 SL"/>
    <n v="1"/>
    <m/>
  </r>
  <r>
    <x v="1059"/>
    <d v="2020-01-08T00:00:00"/>
    <x v="246"/>
    <s v="MONTENEGRO MARISSA P."/>
    <s v="CBO"/>
    <x v="1"/>
    <d v="2019-12-03T00:00:00"/>
    <d v="2019-12-04T00:00:00"/>
    <s v="VL"/>
    <m/>
    <s v="2 VL"/>
    <n v="2"/>
    <m/>
  </r>
  <r>
    <x v="1060"/>
    <d v="2020-01-08T00:00:00"/>
    <x v="238"/>
    <s v="MONTENEGRO MARISSA P."/>
    <s v="CBO"/>
    <x v="1"/>
    <d v="2019-11-19T00:00:00"/>
    <d v="2019-11-19T00:00:00"/>
    <s v="SL"/>
    <m/>
    <s v="1 SL"/>
    <n v="1"/>
    <m/>
  </r>
  <r>
    <x v="1061"/>
    <d v="2020-01-08T00:00:00"/>
    <x v="257"/>
    <s v="HERNANDO MERIC B."/>
    <s v="CBO"/>
    <x v="1"/>
    <d v="2019-11-27T00:00:00"/>
    <d v="2019-11-27T00:00:00"/>
    <s v="SL"/>
    <m/>
    <s v="1 SL"/>
    <n v="1"/>
    <m/>
  </r>
  <r>
    <x v="1062"/>
    <d v="2020-01-08T00:00:00"/>
    <x v="251"/>
    <s v="BORJA NECY M."/>
    <s v="CBO"/>
    <x v="1"/>
    <d v="2019-12-27T00:00:00"/>
    <d v="2019-12-27T00:00:00"/>
    <s v="VL"/>
    <m/>
    <s v="1 VL"/>
    <n v="1"/>
    <m/>
  </r>
  <r>
    <x v="1063"/>
    <d v="2020-01-08T00:00:00"/>
    <x v="243"/>
    <s v="BORJA NECY M."/>
    <s v="CBO"/>
    <x v="1"/>
    <d v="2019-11-26T00:00:00"/>
    <d v="2019-11-26T00:00:00"/>
    <s v="SL"/>
    <m/>
    <s v="1 SL"/>
    <n v="1"/>
    <m/>
  </r>
  <r>
    <x v="1064"/>
    <d v="2020-01-08T00:00:00"/>
    <x v="247"/>
    <s v="BORJA NECY M."/>
    <s v="CBO"/>
    <x v="1"/>
    <d v="2019-12-12T00:00:00"/>
    <d v="2019-12-12T00:00:00"/>
    <s v="VL"/>
    <m/>
    <s v="1 VL"/>
    <n v="1"/>
    <m/>
  </r>
  <r>
    <x v="1065"/>
    <d v="2020-01-08T00:00:00"/>
    <x v="263"/>
    <s v="DE VILLA OFELIA G."/>
    <s v="COMELEC"/>
    <x v="1"/>
    <d v="2019-12-09T00:00:00"/>
    <d v="2019-12-09T00:00:00"/>
    <s v="SL"/>
    <m/>
    <s v="1 SL"/>
    <n v="1"/>
    <m/>
  </r>
  <r>
    <x v="1066"/>
    <d v="2020-01-08T00:00:00"/>
    <x v="264"/>
    <s v="BUGARIN MA. ANA M."/>
    <s v="LCR"/>
    <x v="1"/>
    <d v="2020-01-02T00:00:00"/>
    <d v="2020-01-03T00:00:00"/>
    <s v="VL"/>
    <m/>
    <s v="2 VL"/>
    <n v="2"/>
    <m/>
  </r>
  <r>
    <x v="1067"/>
    <d v="2020-01-08T00:00:00"/>
    <x v="259"/>
    <s v="TOLENTINO CAROLINA E."/>
    <s v="LCR"/>
    <x v="1"/>
    <d v="2019-12-23T00:00:00"/>
    <d v="2019-12-23T00:00:00"/>
    <s v="SL"/>
    <m/>
    <s v="1 SL"/>
    <n v="1"/>
    <m/>
  </r>
  <r>
    <x v="1068"/>
    <d v="2020-01-08T00:00:00"/>
    <x v="247"/>
    <s v="ANGCAYA RUFINA P."/>
    <s v="LCR"/>
    <x v="1"/>
    <d v="2019-12-23T00:00:00"/>
    <d v="2019-12-23T00:00:00"/>
    <s v="OTHER"/>
    <s v="PARENTAL OBLIGATION"/>
    <s v="1 OTHER"/>
    <n v="1"/>
    <m/>
  </r>
  <r>
    <x v="1069"/>
    <d v="2020-01-08T00:00:00"/>
    <x v="247"/>
    <s v="ANGCAYA RUFINA P."/>
    <s v="LCR"/>
    <x v="1"/>
    <d v="2019-11-29T00:00:00"/>
    <d v="2019-11-29T00:00:00"/>
    <s v="SL"/>
    <m/>
    <s v="1 SL"/>
    <n v="1"/>
    <m/>
  </r>
  <r>
    <x v="1070"/>
    <d v="2020-01-08T00:00:00"/>
    <x v="247"/>
    <s v="ANGCAYA RUFINA P."/>
    <s v="LCR"/>
    <x v="1"/>
    <d v="2019-12-26T00:00:00"/>
    <d v="2019-12-27T00:00:00"/>
    <s v="VL"/>
    <m/>
    <s v="2 VL"/>
    <n v="2"/>
    <m/>
  </r>
  <r>
    <x v="1071"/>
    <d v="2020-01-08T00:00:00"/>
    <x v="263"/>
    <s v="ANGCAYA RUFINA P."/>
    <s v="LCR"/>
    <x v="1"/>
    <d v="2019-12-11T00:00:00"/>
    <d v="2019-12-11T00:00:00"/>
    <s v="SL"/>
    <m/>
    <s v="1 SL"/>
    <n v="1"/>
    <m/>
  </r>
  <r>
    <x v="1072"/>
    <d v="2020-01-08T00:00:00"/>
    <x v="237"/>
    <s v="BAYBAY LINDA G."/>
    <s v="LCR"/>
    <x v="1"/>
    <d v="2019-11-29T00:00:00"/>
    <d v="2019-11-29T00:00:00"/>
    <s v="OTHER"/>
    <s v="SPECIAL PRIVILEGE"/>
    <s v="1 OTHER"/>
    <n v="1"/>
    <m/>
  </r>
  <r>
    <x v="1073"/>
    <d v="2020-01-08T00:00:00"/>
    <x v="244"/>
    <s v="BAYBAY LINDA G."/>
    <s v="LCR"/>
    <x v="1"/>
    <d v="2019-11-13T00:00:00"/>
    <d v="2019-11-13T00:00:00"/>
    <s v="SL"/>
    <m/>
    <s v="1 SL"/>
    <n v="1"/>
    <m/>
  </r>
  <r>
    <x v="1074"/>
    <d v="2020-01-08T00:00:00"/>
    <x v="247"/>
    <s v="BUGARIN MA. ANA M."/>
    <s v="LCR"/>
    <x v="1"/>
    <d v="2019-12-06T00:00:00"/>
    <d v="2019-12-06T00:00:00"/>
    <s v="VL"/>
    <m/>
    <s v="1 VL"/>
    <n v="1"/>
    <m/>
  </r>
  <r>
    <x v="1074"/>
    <d v="2020-01-08T00:00:00"/>
    <x v="247"/>
    <s v="BUGARIN MA. ANA M."/>
    <s v="LCR"/>
    <x v="1"/>
    <d v="2019-12-09T00:00:00"/>
    <d v="2019-12-09T00:00:00"/>
    <s v="VL"/>
    <m/>
    <s v="1 VL"/>
    <n v="1"/>
    <m/>
  </r>
  <r>
    <x v="1074"/>
    <d v="2020-01-08T00:00:00"/>
    <x v="247"/>
    <s v="BUGARIN MA. ANA M."/>
    <s v="LCR"/>
    <x v="1"/>
    <d v="2019-12-16T00:00:00"/>
    <d v="2019-12-16T00:00:00"/>
    <s v="VL"/>
    <m/>
    <s v="1 VL"/>
    <n v="1"/>
    <m/>
  </r>
  <r>
    <x v="1074"/>
    <d v="2020-01-08T00:00:00"/>
    <x v="247"/>
    <s v="BUGARIN MA. ANA M."/>
    <s v="LCR"/>
    <x v="1"/>
    <d v="2019-12-26T00:00:00"/>
    <d v="2019-12-26T00:00:00"/>
    <s v="VL"/>
    <m/>
    <s v="1 VL"/>
    <n v="1"/>
    <m/>
  </r>
  <r>
    <x v="1075"/>
    <d v="2020-01-08T00:00:00"/>
    <x v="244"/>
    <s v="BUGARIN MA. ANA M."/>
    <s v="LCR"/>
    <x v="1"/>
    <d v="2019-11-13T00:00:00"/>
    <d v="2019-11-20T00:00:00"/>
    <s v="VL"/>
    <m/>
    <s v="6 VL"/>
    <n v="6"/>
    <m/>
  </r>
  <r>
    <x v="1076"/>
    <d v="2020-01-08T00:00:00"/>
    <x v="227"/>
    <s v="JAVIER ELISEO B."/>
    <s v="LCR"/>
    <x v="1"/>
    <d v="2019-11-07T00:00:00"/>
    <d v="2019-11-08T00:00:00"/>
    <s v="SL"/>
    <m/>
    <s v="2 SL"/>
    <n v="2"/>
    <m/>
  </r>
  <r>
    <x v="1076"/>
    <d v="2020-01-08T00:00:00"/>
    <x v="227"/>
    <s v="JAVIER ELISEO B."/>
    <s v="LCR"/>
    <x v="1"/>
    <d v="2019-11-11T00:00:00"/>
    <d v="2019-11-11T00:00:00"/>
    <s v="SL"/>
    <m/>
    <s v="1 SL"/>
    <n v="1"/>
    <m/>
  </r>
  <r>
    <x v="1077"/>
    <d v="2020-01-08T00:00:00"/>
    <x v="265"/>
    <s v="MATIENZO NORMITA S."/>
    <s v="LCR"/>
    <x v="1"/>
    <d v="2019-12-17T00:00:00"/>
    <d v="2019-12-20T00:00:00"/>
    <s v="VL"/>
    <m/>
    <s v="4 VL"/>
    <n v="4"/>
    <m/>
  </r>
  <r>
    <x v="1078"/>
    <d v="2020-01-08T00:00:00"/>
    <x v="184"/>
    <s v="TOLENTINO CAROLINA E."/>
    <s v="LCR"/>
    <x v="1"/>
    <d v="2019-11-22T00:00:00"/>
    <d v="2019-11-22T00:00:00"/>
    <s v="SL"/>
    <m/>
    <s v="1 SL"/>
    <n v="1"/>
    <m/>
  </r>
  <r>
    <x v="1079"/>
    <d v="2020-01-08T00:00:00"/>
    <x v="249"/>
    <s v="FERMA MARIA I."/>
    <s v="LCR"/>
    <x v="1"/>
    <d v="2019-12-26T00:00:00"/>
    <d v="2019-12-27T00:00:00"/>
    <s v="OTHER"/>
    <s v="SPECIAL PRIVILEGE"/>
    <s v="2 OTHER"/>
    <n v="2"/>
    <m/>
  </r>
  <r>
    <x v="1080"/>
    <d v="2020-01-08T00:00:00"/>
    <x v="266"/>
    <s v="LIMBOC FLORDELIZA J."/>
    <s v="LCR"/>
    <x v="1"/>
    <d v="2019-11-22T00:00:00"/>
    <d v="2019-11-22T00:00:00"/>
    <s v="SL"/>
    <m/>
    <s v="1 SL"/>
    <n v="1"/>
    <m/>
  </r>
  <r>
    <x v="1080"/>
    <d v="2020-01-08T00:00:00"/>
    <x v="266"/>
    <s v="LIMBOC FLORDELIZA J."/>
    <s v="LCR"/>
    <x v="1"/>
    <d v="2019-11-26T00:00:00"/>
    <d v="2019-11-26T00:00:00"/>
    <s v="SL"/>
    <m/>
    <s v="1 SL"/>
    <n v="1"/>
    <m/>
  </r>
  <r>
    <x v="1081"/>
    <d v="2020-01-08T00:00:00"/>
    <x v="238"/>
    <s v="LIMBOC FLORDELIZA J."/>
    <s v="LCR"/>
    <x v="1"/>
    <d v="2019-11-18T00:00:00"/>
    <d v="2019-11-18T00:00:00"/>
    <s v="SL"/>
    <m/>
    <s v="1 SL"/>
    <n v="1"/>
    <m/>
  </r>
  <r>
    <x v="1082"/>
    <d v="2020-01-08T00:00:00"/>
    <x v="227"/>
    <s v="LIMBOC FLORDELIZA J."/>
    <s v="LCR"/>
    <x v="1"/>
    <d v="2019-11-08T00:00:00"/>
    <d v="2019-11-08T00:00:00"/>
    <s v="SL"/>
    <m/>
    <s v="1 SL"/>
    <n v="1"/>
    <m/>
  </r>
  <r>
    <x v="1083"/>
    <d v="2020-01-08T00:00:00"/>
    <x v="264"/>
    <s v="VERGARA TERESITA J."/>
    <s v="ONT"/>
    <x v="1"/>
    <d v="2020-01-07T00:00:00"/>
    <d v="2020-01-09T00:00:00"/>
    <s v="VL"/>
    <m/>
    <s v="3 VL"/>
    <n v="3"/>
    <m/>
  </r>
  <r>
    <x v="1084"/>
    <d v="2020-01-08T00:00:00"/>
    <x v="259"/>
    <s v="DELFINO NINA C."/>
    <s v="ONT"/>
    <x v="1"/>
    <d v="2020-01-10T00:00:00"/>
    <d v="2020-01-10T00:00:00"/>
    <s v="VL"/>
    <m/>
    <s v="1 VL"/>
    <n v="1"/>
    <m/>
  </r>
  <r>
    <x v="1084"/>
    <d v="2020-01-08T00:00:00"/>
    <x v="259"/>
    <s v="DELFINO NINA C."/>
    <s v="ONT"/>
    <x v="1"/>
    <d v="2020-01-13T00:00:00"/>
    <d v="2020-01-16T00:00:00"/>
    <s v="VL"/>
    <m/>
    <s v="4 VL"/>
    <n v="4"/>
    <m/>
  </r>
  <r>
    <x v="1085"/>
    <d v="2020-01-08T00:00:00"/>
    <x v="259"/>
    <s v="DELFINO NINA C."/>
    <s v="ONT"/>
    <x v="1"/>
    <d v="2020-01-02T00:00:00"/>
    <d v="2020-01-03T00:00:00"/>
    <s v="OTHER"/>
    <m/>
    <s v="2 OTHER"/>
    <n v="2"/>
    <m/>
  </r>
  <r>
    <x v="1085"/>
    <d v="2020-01-08T00:00:00"/>
    <x v="259"/>
    <s v="DELFINO NINA C."/>
    <s v="ONT"/>
    <x v="1"/>
    <d v="2020-01-05T00:00:00"/>
    <d v="2020-01-09T00:00:00"/>
    <s v="VL"/>
    <m/>
    <s v="5 VL"/>
    <n v="5"/>
    <m/>
  </r>
  <r>
    <x v="1086"/>
    <d v="2020-01-08T00:00:00"/>
    <x v="259"/>
    <s v="DELFINO NINA C."/>
    <s v="ONT"/>
    <x v="1"/>
    <d v="2019-12-27T00:00:00"/>
    <d v="2019-12-27T00:00:00"/>
    <s v="SL"/>
    <m/>
    <s v="1 SL"/>
    <n v="1"/>
    <m/>
  </r>
  <r>
    <x v="1086"/>
    <d v="2020-01-08T00:00:00"/>
    <x v="259"/>
    <s v="DELFINO NINA C."/>
    <s v="ONT"/>
    <x v="1"/>
    <d v="2019-12-29T00:00:00"/>
    <d v="2019-12-29T00:00:00"/>
    <s v="SL"/>
    <m/>
    <s v="1 SL"/>
    <n v="1"/>
    <m/>
  </r>
  <r>
    <x v="1086"/>
    <d v="2020-01-08T00:00:00"/>
    <x v="259"/>
    <s v="DELFINO NINA C."/>
    <s v="ONT"/>
    <x v="1"/>
    <d v="2019-12-31T00:00:00"/>
    <d v="2019-12-31T00:00:00"/>
    <s v="SL"/>
    <m/>
    <s v="1 SL"/>
    <n v="1"/>
    <m/>
  </r>
  <r>
    <x v="1087"/>
    <d v="2020-02-18T00:00:00"/>
    <x v="250"/>
    <s v="MONTENEGRO HENRY S."/>
    <s v="SP"/>
    <x v="1"/>
    <d v="2019-12-26T00:00:00"/>
    <d v="2019-12-27T00:00:00"/>
    <s v="OTHER"/>
    <s v="MC# 6"/>
    <s v="2 OTHER"/>
    <n v="2"/>
    <m/>
  </r>
  <r>
    <x v="1088"/>
    <d v="2020-02-18T00:00:00"/>
    <x v="250"/>
    <s v="MONTENEGRO HENRY S."/>
    <s v="SP"/>
    <x v="1"/>
    <d v="2019-12-18T00:00:00"/>
    <d v="2019-12-20T00:00:00"/>
    <s v="OTHER"/>
    <s v="SEC 25 EO 292- FORCE LEAVE"/>
    <s v="3 OTHER"/>
    <n v="3"/>
    <m/>
  </r>
  <r>
    <x v="1089"/>
    <d v="2020-02-18T00:00:00"/>
    <x v="227"/>
    <s v="MANALO ELIADA F."/>
    <s v="SP"/>
    <x v="1"/>
    <d v="2019-11-11T00:00:00"/>
    <d v="2019-11-11T00:00:00"/>
    <s v="SL"/>
    <m/>
    <s v="1 SL"/>
    <n v="1"/>
    <m/>
  </r>
  <r>
    <x v="1090"/>
    <d v="2020-02-18T00:00:00"/>
    <x v="267"/>
    <s v="REOSA CECILIA A."/>
    <s v="SP"/>
    <x v="1"/>
    <d v="2019-12-17T00:00:00"/>
    <d v="2019-12-19T00:00:00"/>
    <s v="OTHER"/>
    <s v="SEC 25 EO 292- FORCE LEAVE"/>
    <s v="3 OTHER"/>
    <n v="3"/>
    <m/>
  </r>
  <r>
    <x v="1091"/>
    <d v="2020-02-18T00:00:00"/>
    <x v="244"/>
    <s v="REOSA CECILIA A."/>
    <s v="SP"/>
    <x v="1"/>
    <d v="2019-11-12T00:00:00"/>
    <d v="2019-11-13T00:00:00"/>
    <s v="SL"/>
    <m/>
    <s v="2 SL"/>
    <n v="2"/>
    <m/>
  </r>
  <r>
    <x v="1092"/>
    <d v="2020-02-18T00:00:00"/>
    <x v="251"/>
    <s v="AMBION LAMBERTO A."/>
    <s v="VMO"/>
    <x v="1"/>
    <d v="2019-12-26T00:00:00"/>
    <d v="2019-12-27T00:00:00"/>
    <s v="OTHER"/>
    <s v="SEC 25 EO 292- FORCE LEAVE"/>
    <s v="2 OTHER"/>
    <n v="2"/>
    <m/>
  </r>
  <r>
    <x v="1093"/>
    <d v="2020-02-18T00:00:00"/>
    <x v="251"/>
    <s v="AMBION LAMBERTO A."/>
    <s v="VMO"/>
    <x v="1"/>
    <d v="2019-12-18T00:00:00"/>
    <d v="2019-12-20T00:00:00"/>
    <s v="OTHER"/>
    <s v="SEC 25 EO 292- FORCE LEAVE"/>
    <s v="3 OTHER"/>
    <n v="3"/>
    <m/>
  </r>
  <r>
    <x v="1094"/>
    <d v="2020-02-18T00:00:00"/>
    <x v="251"/>
    <s v="CALANOG ALMA P."/>
    <s v="VMO"/>
    <x v="1"/>
    <d v="2019-12-19T00:00:00"/>
    <d v="2019-12-20T00:00:00"/>
    <s v="OTHER"/>
    <s v="SEC 25 EO 292- FORCE LEAVE"/>
    <s v="2 OTHER"/>
    <n v="2"/>
    <m/>
  </r>
  <r>
    <x v="1094"/>
    <d v="2020-02-18T00:00:00"/>
    <x v="251"/>
    <s v="CALANOG ALMA P."/>
    <s v="VMO"/>
    <x v="1"/>
    <d v="2019-12-23T00:00:00"/>
    <d v="2019-12-23T00:00:00"/>
    <s v="OTHER"/>
    <s v="SEC 25 EO 292- FORCE LEAVE"/>
    <s v="1 OTHER"/>
    <n v="1"/>
    <m/>
  </r>
  <r>
    <x v="1094"/>
    <d v="2020-02-18T00:00:00"/>
    <x v="249"/>
    <s v="CALANOG ALMA P."/>
    <s v="VMO"/>
    <x v="1"/>
    <d v="2019-12-26T00:00:00"/>
    <d v="2019-12-27T00:00:00"/>
    <s v="OTHER"/>
    <s v="SEC 25 EO 292- FORCE LEAVE"/>
    <s v="2 OTHER"/>
    <n v="2"/>
    <m/>
  </r>
  <r>
    <x v="1095"/>
    <d v="2020-02-18T00:00:00"/>
    <x v="268"/>
    <s v="REYES NORALYN B."/>
    <s v="SP"/>
    <x v="1"/>
    <d v="2019-12-23T00:00:00"/>
    <d v="2019-12-23T00:00:00"/>
    <s v="VL"/>
    <m/>
    <s v="1 VL"/>
    <n v="1"/>
    <m/>
  </r>
  <r>
    <x v="1095"/>
    <d v="2020-02-18T00:00:00"/>
    <x v="268"/>
    <s v="REYES NORALYN B."/>
    <s v="SP"/>
    <x v="1"/>
    <d v="2019-12-26T00:00:00"/>
    <d v="2019-12-27T00:00:00"/>
    <s v="VL"/>
    <m/>
    <s v="2 VL"/>
    <n v="2"/>
    <m/>
  </r>
  <r>
    <x v="1096"/>
    <d v="2020-02-18T00:00:00"/>
    <x v="268"/>
    <s v="REYES NORALYN B."/>
    <s v="SP"/>
    <x v="1"/>
    <d v="2019-12-20T00:00:00"/>
    <d v="2019-12-20T00:00:00"/>
    <s v="VL"/>
    <m/>
    <s v="1 VL"/>
    <n v="1"/>
    <m/>
  </r>
  <r>
    <x v="1097"/>
    <d v="2020-02-18T00:00:00"/>
    <x v="269"/>
    <s v="VERGARA ANACIETA M."/>
    <s v="CSWDO"/>
    <x v="1"/>
    <d v="2020-01-08T00:00:00"/>
    <d v="2020-01-09T00:00:00"/>
    <s v="OTHER"/>
    <s v="SEC 21 EO 292- SPECIAL PRIVILEGE"/>
    <s v="2 OTHER"/>
    <n v="2"/>
    <m/>
  </r>
  <r>
    <x v="1098"/>
    <d v="2020-02-18T00:00:00"/>
    <x v="268"/>
    <s v="PEÑAFLORIDA LORYN B."/>
    <s v="CSWDO"/>
    <x v="1"/>
    <d v="2019-12-12T00:00:00"/>
    <d v="2019-12-12T00:00:00"/>
    <s v="SL"/>
    <m/>
    <s v="1 SL"/>
    <n v="1"/>
    <m/>
  </r>
  <r>
    <x v="1099"/>
    <d v="2020-02-18T00:00:00"/>
    <x v="270"/>
    <s v="BAYLA EVANGELINE C."/>
    <s v="PDAO"/>
    <x v="1"/>
    <d v="2019-12-26T00:00:00"/>
    <d v="2019-12-27T00:00:00"/>
    <s v="VL"/>
    <m/>
    <s v="2 VL"/>
    <n v="2"/>
    <m/>
  </r>
  <r>
    <x v="1100"/>
    <d v="2020-02-18T00:00:00"/>
    <x v="244"/>
    <s v="CACAO ANDREA F."/>
    <s v="CSWDO"/>
    <x v="1"/>
    <d v="2019-11-11T00:00:00"/>
    <d v="2019-11-13T00:00:00"/>
    <s v="SL"/>
    <m/>
    <s v="3 SL"/>
    <n v="3"/>
    <m/>
  </r>
  <r>
    <x v="1101"/>
    <d v="2020-02-18T00:00:00"/>
    <x v="240"/>
    <s v="ABENA WINNIE ROSE M."/>
    <s v="CSWDO"/>
    <x v="1"/>
    <d v="2019-11-18T00:00:00"/>
    <d v="2019-11-18T00:00:00"/>
    <s v="OTHER"/>
    <s v="SOLO PARENT"/>
    <s v="1 OTHER"/>
    <n v="1"/>
    <m/>
  </r>
  <r>
    <x v="1102"/>
    <d v="2020-02-18T00:00:00"/>
    <x v="254"/>
    <s v="ROZUL FLORENCIA M."/>
    <s v="CSWDO"/>
    <x v="1"/>
    <d v="2019-11-27T00:00:00"/>
    <d v="2019-11-27T00:00:00"/>
    <s v="OTHER"/>
    <s v="MOURNING LEAVE"/>
    <s v="1 OTHER"/>
    <n v="1"/>
    <m/>
  </r>
  <r>
    <x v="1103"/>
    <d v="2020-02-18T00:00:00"/>
    <x v="246"/>
    <s v="SEPINO BRIGIDA M."/>
    <s v="CSWDO"/>
    <x v="1"/>
    <d v="2019-12-16T00:00:00"/>
    <d v="2019-12-19T00:00:00"/>
    <s v="VL"/>
    <m/>
    <s v="4 VL"/>
    <n v="4"/>
    <m/>
  </r>
  <r>
    <x v="1104"/>
    <d v="2020-02-18T00:00:00"/>
    <x v="243"/>
    <s v="VERGARA ANACIETA M."/>
    <s v="CSWDO"/>
    <x v="1"/>
    <d v="2019-11-26T00:00:00"/>
    <d v="2019-11-26T00:00:00"/>
    <s v="SL"/>
    <m/>
    <s v="1 SL"/>
    <n v="1"/>
    <m/>
  </r>
  <r>
    <x v="1105"/>
    <d v="2020-02-18T00:00:00"/>
    <x v="263"/>
    <s v="AMBION DORINDA A."/>
    <s v="CSWDO"/>
    <x v="1"/>
    <d v="2019-12-11T00:00:00"/>
    <d v="2019-12-11T00:00:00"/>
    <s v="SL"/>
    <m/>
    <s v="1 SL"/>
    <n v="1"/>
    <m/>
  </r>
  <r>
    <x v="1106"/>
    <d v="2020-02-18T00:00:00"/>
    <x v="256"/>
    <s v="BAYOT MERCED M."/>
    <s v="NUTRITION OFFICE"/>
    <x v="1"/>
    <d v="2019-12-23T00:00:00"/>
    <d v="2019-12-23T00:00:00"/>
    <s v="VL"/>
    <m/>
    <s v="1 VL"/>
    <n v="1"/>
    <m/>
  </r>
  <r>
    <x v="1106"/>
    <d v="2020-02-18T00:00:00"/>
    <x v="256"/>
    <s v="BAYOT MERCED M."/>
    <s v="NUTRITION OFFICE"/>
    <x v="1"/>
    <d v="2019-12-26T00:00:00"/>
    <d v="2019-12-27T00:00:00"/>
    <s v="VL"/>
    <m/>
    <s v="2 VL"/>
    <n v="2"/>
    <m/>
  </r>
  <r>
    <x v="1107"/>
    <d v="2020-02-18T00:00:00"/>
    <x v="256"/>
    <s v="BAYOT MERCED M."/>
    <s v="NUTRITION OFFICE"/>
    <x v="1"/>
    <d v="2019-12-20T00:00:00"/>
    <d v="2019-12-20T00:00:00"/>
    <s v="VL"/>
    <m/>
    <s v="1 VL"/>
    <n v="1"/>
    <m/>
  </r>
  <r>
    <x v="1108"/>
    <d v="2020-02-18T00:00:00"/>
    <x v="256"/>
    <s v="SEÑA MARILYN B."/>
    <s v="NUTRITION OFFICE"/>
    <x v="1"/>
    <d v="2019-12-23T00:00:00"/>
    <d v="2019-12-23T00:00:00"/>
    <s v="VL"/>
    <m/>
    <s v="1 VL"/>
    <n v="1"/>
    <m/>
  </r>
  <r>
    <x v="1108"/>
    <d v="2020-02-18T00:00:00"/>
    <x v="256"/>
    <s v="SEÑA MARILYN B."/>
    <s v="NUTRITION OFFICE"/>
    <x v="1"/>
    <d v="2019-12-26T00:00:00"/>
    <d v="2019-12-27T00:00:00"/>
    <s v="VL"/>
    <m/>
    <s v="2 VL"/>
    <n v="2"/>
    <m/>
  </r>
  <r>
    <x v="1109"/>
    <d v="2020-02-18T00:00:00"/>
    <x v="256"/>
    <s v="DIMAPILIS MA. TRINIDAD S."/>
    <s v="NUTRITION OFFICE"/>
    <x v="1"/>
    <d v="2019-12-23T00:00:00"/>
    <d v="2019-12-23T00:00:00"/>
    <s v="VL"/>
    <m/>
    <s v="1 VL"/>
    <n v="1"/>
    <m/>
  </r>
  <r>
    <x v="1109"/>
    <d v="2020-02-18T00:00:00"/>
    <x v="256"/>
    <s v="DIMAPILIS MA. TRINIDAD S."/>
    <s v="NUTRITION OFFICE"/>
    <x v="1"/>
    <d v="2019-12-26T00:00:00"/>
    <d v="2019-12-27T00:00:00"/>
    <s v="VL"/>
    <m/>
    <s v="2 VL"/>
    <n v="2"/>
    <m/>
  </r>
  <r>
    <x v="1110"/>
    <d v="2020-02-18T00:00:00"/>
    <x v="259"/>
    <s v="AMBONAN AVELINA A."/>
    <s v="NUTRITION OFFICE"/>
    <x v="1"/>
    <d v="2019-12-23T00:00:00"/>
    <d v="2019-12-23T00:00:00"/>
    <s v="VL"/>
    <m/>
    <s v="1 VL"/>
    <n v="1"/>
    <m/>
  </r>
  <r>
    <x v="1110"/>
    <d v="2020-02-18T00:00:00"/>
    <x v="259"/>
    <s v="AMBONAN AVELINA A."/>
    <s v="NUTRITION OFFICE"/>
    <x v="1"/>
    <d v="2019-12-26T00:00:00"/>
    <d v="2019-12-27T00:00:00"/>
    <s v="VL"/>
    <m/>
    <s v="2 VL"/>
    <n v="2"/>
    <m/>
  </r>
  <r>
    <x v="1111"/>
    <d v="2020-02-18T00:00:00"/>
    <x v="256"/>
    <s v="AMBONAN AVELINA A."/>
    <s v="NUTRITION OFFICE"/>
    <x v="1"/>
    <d v="2019-12-16T00:00:00"/>
    <d v="2019-12-20T00:00:00"/>
    <s v="VL"/>
    <m/>
    <s v="5 VL"/>
    <n v="5"/>
    <m/>
  </r>
  <r>
    <x v="1112"/>
    <d v="2020-02-18T00:00:00"/>
    <x v="271"/>
    <s v="BORJA EDWIN G."/>
    <s v="TCCH/TICC"/>
    <x v="1"/>
    <d v="2019-11-22T00:00:00"/>
    <d v="2019-11-22T00:00:00"/>
    <s v="OTHER"/>
    <s v="SEC 25 EO 292- FORCE LEAVE"/>
    <s v="1 OTHER"/>
    <n v="1"/>
    <m/>
  </r>
  <r>
    <x v="1112"/>
    <d v="2020-02-18T00:00:00"/>
    <x v="271"/>
    <s v="BORJA EDWIN G."/>
    <s v="TCCH/TICC"/>
    <x v="1"/>
    <d v="2019-12-17T00:00:00"/>
    <d v="2019-12-17T00:00:00"/>
    <s v="OTHER"/>
    <s v="SEC 25 EO 292- FORCE LEAVE"/>
    <s v="1 OTHER"/>
    <n v="1"/>
    <m/>
  </r>
  <r>
    <x v="1112"/>
    <d v="2020-02-18T00:00:00"/>
    <x v="271"/>
    <s v="BORJA EDWIN G."/>
    <s v="TCCH/TICC"/>
    <x v="1"/>
    <d v="2019-12-19T00:00:00"/>
    <d v="2019-12-19T00:00:00"/>
    <s v="OTHER"/>
    <s v="SEC 25 EO 292- FORCE LEAVE"/>
    <s v="1 OTHER"/>
    <n v="1"/>
    <m/>
  </r>
  <r>
    <x v="1112"/>
    <d v="2020-02-18T00:00:00"/>
    <x v="271"/>
    <s v="BORJA EDWIN G."/>
    <s v="TCCH/TICC"/>
    <x v="1"/>
    <d v="2019-12-23T00:00:00"/>
    <d v="2019-12-23T00:00:00"/>
    <s v="OTHER"/>
    <s v="SEC 25 EO 292- FORCE LEAVE"/>
    <s v="1 OTHER"/>
    <n v="1"/>
    <m/>
  </r>
  <r>
    <x v="1112"/>
    <d v="2020-02-18T00:00:00"/>
    <x v="271"/>
    <s v="BORJA EDWIN G."/>
    <s v="TCCH/TICC"/>
    <x v="1"/>
    <d v="2019-12-27T00:00:00"/>
    <d v="2019-12-27T00:00:00"/>
    <s v="OTHER"/>
    <s v="SEC 25 EO 292- FORCE LEAVE"/>
    <s v="1 OTHER"/>
    <n v="1"/>
    <m/>
  </r>
  <r>
    <x v="1113"/>
    <d v="2020-02-18T00:00:00"/>
    <x v="249"/>
    <s v="PERIDO MARITES V."/>
    <s v="TCCH/TICC"/>
    <x v="1"/>
    <d v="2019-12-18T00:00:00"/>
    <d v="2019-12-18T00:00:00"/>
    <s v="OTHER"/>
    <s v="BIRTHDAY LEAVE"/>
    <s v="1 OTHER"/>
    <n v="1"/>
    <m/>
  </r>
  <r>
    <x v="1114"/>
    <d v="2020-02-18T00:00:00"/>
    <x v="272"/>
    <s v="PERIDO MARITES V."/>
    <s v="TCCH/TICC"/>
    <x v="1"/>
    <d v="2019-11-28T00:00:00"/>
    <d v="2019-11-28T00:00:00"/>
    <s v="SL"/>
    <m/>
    <s v="1 SL"/>
    <n v="1"/>
    <m/>
  </r>
  <r>
    <x v="1115"/>
    <d v="2020-02-18T00:00:00"/>
    <x v="258"/>
    <s v="BORJA EDWIN G."/>
    <s v="TCCH/TICC"/>
    <x v="1"/>
    <d v="2019-12-20T00:00:00"/>
    <d v="2019-12-20T00:00:00"/>
    <s v="OTHER"/>
    <s v="ANNIVERSARY LEAVE"/>
    <s v="1 OTHER"/>
    <n v="1"/>
    <m/>
  </r>
  <r>
    <x v="1116"/>
    <d v="2020-02-18T00:00:00"/>
    <x v="219"/>
    <s v="PERIDO MARITES V."/>
    <s v="TCCH/TICC"/>
    <x v="1"/>
    <d v="2019-11-11T00:00:00"/>
    <d v="2019-11-11T00:00:00"/>
    <s v="SL"/>
    <m/>
    <s v="1 SL"/>
    <n v="1"/>
    <m/>
  </r>
  <r>
    <x v="1117"/>
    <d v="2020-02-18T00:00:00"/>
    <x v="258"/>
    <s v="BORJA EDWIN G."/>
    <s v="TCCH/TICC"/>
    <x v="1"/>
    <d v="2019-12-02T00:00:00"/>
    <d v="2019-12-03T00:00:00"/>
    <s v="SL"/>
    <m/>
    <s v="2 SL"/>
    <n v="2"/>
    <m/>
  </r>
  <r>
    <x v="1118"/>
    <d v="2020-02-18T00:00:00"/>
    <x v="257"/>
    <s v="SEPINO BRIGIDA M."/>
    <s v="CSWDO"/>
    <x v="1"/>
    <d v="2019-11-26T00:00:00"/>
    <d v="2019-11-26T00:00:00"/>
    <s v="SL"/>
    <m/>
    <s v="1 SL"/>
    <n v="1"/>
    <m/>
  </r>
  <r>
    <x v="1119"/>
    <d v="2020-02-18T00:00:00"/>
    <x v="219"/>
    <s v="PARRA MARCIANA L."/>
    <s v="CSWDO"/>
    <x v="1"/>
    <d v="2019-11-11T00:00:00"/>
    <d v="2019-11-15T00:00:00"/>
    <s v="OTHER"/>
    <s v="MOURNING LEAVE"/>
    <s v="5 OTHER"/>
    <n v="5"/>
    <m/>
  </r>
  <r>
    <x v="1120"/>
    <d v="2020-02-18T00:00:00"/>
    <x v="263"/>
    <s v="PARRA MARCIANA L."/>
    <s v="CSWDO"/>
    <x v="1"/>
    <d v="2019-11-18T00:00:00"/>
    <d v="2019-11-18T00:00:00"/>
    <s v="OTHER"/>
    <s v="SPECIAL PRIVILEGE"/>
    <s v="1 OTHER"/>
    <n v="1"/>
    <m/>
  </r>
  <r>
    <x v="1121"/>
    <d v="2020-02-18T00:00:00"/>
    <x v="264"/>
    <s v="PENALES GLORIA P."/>
    <s v="ASSESSORS OFFICE"/>
    <x v="1"/>
    <d v="2020-01-13T00:00:00"/>
    <d v="2020-01-13T00:00:00"/>
    <s v="OTHER"/>
    <s v="SPECIAL PRIVILEGE"/>
    <s v="1 OTHER"/>
    <n v="1"/>
    <m/>
  </r>
  <r>
    <x v="1122"/>
    <d v="2020-02-18T00:00:00"/>
    <x v="264"/>
    <s v="TORRES SONIA M."/>
    <s v="ASSESSORS OFFICE"/>
    <x v="1"/>
    <d v="2020-01-02T00:00:00"/>
    <d v="2020-01-03T00:00:00"/>
    <s v="OTHER"/>
    <s v="DOMESTIC EMERGENCY"/>
    <s v="2 OTHER"/>
    <n v="2"/>
    <m/>
  </r>
  <r>
    <x v="1123"/>
    <d v="2020-02-18T00:00:00"/>
    <x v="262"/>
    <s v="MONTENEGRO HELEN L."/>
    <s v="TOPS (ADMIN CSU)"/>
    <x v="1"/>
    <d v="2019-12-26T00:00:00"/>
    <d v="2019-12-27T00:00:00"/>
    <s v="OTHER"/>
    <s v="MOURNING LEAVE"/>
    <s v="2 OTHER"/>
    <n v="2"/>
    <m/>
  </r>
  <r>
    <x v="1123"/>
    <d v="2020-02-18T00:00:00"/>
    <x v="262"/>
    <s v="MONTENEGRO HELEN L."/>
    <s v="TOPS (ADMIN CSU)"/>
    <x v="1"/>
    <d v="2020-01-02T00:00:00"/>
    <d v="2020-01-03T00:00:00"/>
    <s v="OTHER"/>
    <s v="MOURNING LEAVE"/>
    <s v="2 OTHER"/>
    <n v="2"/>
    <m/>
  </r>
  <r>
    <x v="1123"/>
    <d v="2020-02-18T00:00:00"/>
    <x v="262"/>
    <s v="MONTENEGRO HELEN L."/>
    <s v="TOPS (ADMIN CSU)"/>
    <x v="1"/>
    <d v="2020-01-06T00:00:00"/>
    <d v="2020-01-06T00:00:00"/>
    <s v="OTHER"/>
    <s v="MOURNING LEAVE"/>
    <s v="1 OTHER"/>
    <n v="1"/>
    <m/>
  </r>
  <r>
    <x v="1124"/>
    <d v="2020-02-18T00:00:00"/>
    <x v="256"/>
    <s v="VILLAVIRAY MA. CANDELARIA D."/>
    <s v="PICNIC GROVE"/>
    <x v="1"/>
    <d v="2019-12-22T00:00:00"/>
    <d v="2019-12-23T00:00:00"/>
    <s v="OTHER"/>
    <s v="SPECIAL PRIVILEGE"/>
    <s v="1 OTHER"/>
    <n v="1"/>
    <m/>
  </r>
  <r>
    <x v="1124"/>
    <d v="2020-02-18T00:00:00"/>
    <x v="256"/>
    <s v="VILLAVIRAY MA. CANDELARIA D."/>
    <s v="PICNIC GROVE"/>
    <x v="1"/>
    <d v="2019-12-26T00:00:00"/>
    <d v="2019-12-26T00:00:00"/>
    <s v="OTHER"/>
    <s v="SPECIAL PRIVILEGE"/>
    <s v="1 OTHER"/>
    <n v="1"/>
    <m/>
  </r>
  <r>
    <x v="1125"/>
    <d v="2020-02-18T00:00:00"/>
    <x v="273"/>
    <s v="DIGO MANUEL  "/>
    <s v="PICNIC GROVE"/>
    <x v="1"/>
    <d v="2019-11-11T00:00:00"/>
    <d v="2019-11-15T00:00:00"/>
    <s v="SL"/>
    <m/>
    <s v="5 SL"/>
    <n v="5"/>
    <m/>
  </r>
  <r>
    <x v="1125"/>
    <d v="2020-02-18T00:00:00"/>
    <x v="273"/>
    <s v="DIGO MANUEL  "/>
    <s v="PICNIC GROVE"/>
    <x v="1"/>
    <d v="2019-11-18T00:00:00"/>
    <d v="2019-11-22T00:00:00"/>
    <s v="SL"/>
    <m/>
    <s v="5 SL"/>
    <n v="5"/>
    <m/>
  </r>
  <r>
    <x v="1125"/>
    <d v="2020-02-18T00:00:00"/>
    <x v="273"/>
    <s v="DIGO MANUEL  "/>
    <s v="PICNIC GROVE"/>
    <x v="1"/>
    <d v="2019-11-25T00:00:00"/>
    <d v="2019-11-29T00:00:00"/>
    <s v="SL"/>
    <m/>
    <s v="5 SL"/>
    <n v="5"/>
    <m/>
  </r>
  <r>
    <x v="1125"/>
    <d v="2020-02-18T00:00:00"/>
    <x v="273"/>
    <s v="DIGO MANUEL  "/>
    <s v="PICNIC GROVE"/>
    <x v="1"/>
    <d v="2019-12-01T00:00:00"/>
    <d v="2019-12-06T00:00:00"/>
    <s v="SL"/>
    <m/>
    <s v="5 SL"/>
    <n v="5"/>
    <m/>
  </r>
  <r>
    <x v="1125"/>
    <d v="2020-02-18T00:00:00"/>
    <x v="273"/>
    <s v="DIGO MANUEL  "/>
    <s v="PICNIC GROVE"/>
    <x v="1"/>
    <d v="2019-12-09T00:00:00"/>
    <d v="2019-12-13T00:00:00"/>
    <s v="SL"/>
    <m/>
    <s v="5 SL"/>
    <n v="5"/>
    <m/>
  </r>
  <r>
    <x v="1125"/>
    <d v="2020-02-18T00:00:00"/>
    <x v="273"/>
    <s v="DIGO MANUEL  "/>
    <s v="PICNIC GROVE"/>
    <x v="1"/>
    <d v="2019-12-16T00:00:00"/>
    <d v="2019-12-20T00:00:00"/>
    <s v="SL"/>
    <m/>
    <s v="5 SL"/>
    <n v="5"/>
    <m/>
  </r>
  <r>
    <x v="1125"/>
    <d v="2020-02-18T00:00:00"/>
    <x v="273"/>
    <s v="DIGO MANUEL  "/>
    <s v="PICNIC GROVE"/>
    <x v="1"/>
    <d v="2019-12-23T00:00:00"/>
    <d v="2019-12-23T00:00:00"/>
    <s v="SL"/>
    <m/>
    <s v="1 SL"/>
    <n v="1"/>
    <m/>
  </r>
  <r>
    <x v="1125"/>
    <d v="2020-02-18T00:00:00"/>
    <x v="273"/>
    <s v="DIGO MANUEL  "/>
    <s v="PICNIC GROVE"/>
    <x v="1"/>
    <d v="2019-12-26T00:00:00"/>
    <d v="2019-12-27T00:00:00"/>
    <s v="SL"/>
    <m/>
    <s v="2 SL"/>
    <n v="2"/>
    <m/>
  </r>
  <r>
    <x v="1126"/>
    <d v="2020-02-18T00:00:00"/>
    <x v="273"/>
    <s v="VILLANUEVA PABLO B."/>
    <s v="PICNIC GROVE"/>
    <x v="1"/>
    <d v="2019-12-11T00:00:00"/>
    <d v="2019-12-11T00:00:00"/>
    <s v="SL"/>
    <m/>
    <s v="1 SL"/>
    <n v="1"/>
    <m/>
  </r>
  <r>
    <x v="1126"/>
    <d v="2020-02-18T00:00:00"/>
    <x v="273"/>
    <s v="VILLANUEVA PABLO B."/>
    <s v="PICNIC GROVE"/>
    <x v="1"/>
    <d v="2019-12-16T00:00:00"/>
    <d v="2019-12-17T00:00:00"/>
    <s v="SL"/>
    <m/>
    <s v="2 SL"/>
    <n v="2"/>
    <m/>
  </r>
  <r>
    <x v="1127"/>
    <d v="2020-02-18T00:00:00"/>
    <x v="268"/>
    <s v="MALUBAY MELINDA D."/>
    <s v="THRDC"/>
    <x v="1"/>
    <d v="2019-12-23T00:00:00"/>
    <d v="2019-12-23T00:00:00"/>
    <s v="OTHER"/>
    <s v="SEC 25 EO 292- FORCE LEAVE"/>
    <s v="1 OTHER"/>
    <n v="1"/>
    <m/>
  </r>
  <r>
    <x v="1127"/>
    <d v="2020-02-18T00:00:00"/>
    <x v="268"/>
    <s v="MALUBAY MELINDA D."/>
    <s v="THRDC"/>
    <x v="1"/>
    <d v="2019-12-27T00:00:00"/>
    <d v="2019-12-27T00:00:00"/>
    <s v="OTHER"/>
    <s v="SEC 25 EO 292- FORCE LEAVE"/>
    <s v="1 OTHER"/>
    <n v="1"/>
    <m/>
  </r>
  <r>
    <x v="1128"/>
    <d v="2020-02-18T00:00:00"/>
    <x v="268"/>
    <s v="MOLOD EMMA D."/>
    <s v="CHO"/>
    <x v="1"/>
    <d v="2019-12-20T00:00:00"/>
    <d v="2019-12-20T00:00:00"/>
    <s v="VL"/>
    <m/>
    <s v="1 VL"/>
    <n v="1"/>
    <m/>
  </r>
  <r>
    <x v="1128"/>
    <d v="2020-02-18T00:00:00"/>
    <x v="268"/>
    <s v="MOLOD EMMA D."/>
    <s v="CHO"/>
    <x v="1"/>
    <d v="2019-12-27T00:00:00"/>
    <d v="2019-12-27T00:00:00"/>
    <s v="VL"/>
    <m/>
    <s v="1 VL"/>
    <n v="1"/>
    <m/>
  </r>
  <r>
    <x v="1129"/>
    <d v="2020-02-18T00:00:00"/>
    <x v="247"/>
    <s v="ESCAMILLAS EVELYN M."/>
    <s v="CTO"/>
    <x v="1"/>
    <d v="2019-12-09T00:00:00"/>
    <d v="2019-12-09T00:00:00"/>
    <s v="OTHER"/>
    <s v="BIRTHDAY LEAVE"/>
    <s v="1 OTHER"/>
    <n v="1"/>
    <m/>
  </r>
  <r>
    <x v="1130"/>
    <d v="2020-02-18T00:00:00"/>
    <x v="247"/>
    <s v="ESCAMILLAS EVELYN M."/>
    <s v="CTO"/>
    <x v="1"/>
    <d v="2019-12-06T00:00:00"/>
    <d v="2019-12-06T00:00:00"/>
    <s v="VL"/>
    <m/>
    <s v="1 VL"/>
    <n v="1"/>
    <m/>
  </r>
  <r>
    <x v="1131"/>
    <d v="2020-02-18T00:00:00"/>
    <x v="252"/>
    <s v="JORGE CAROLINA M."/>
    <s v="CTO"/>
    <x v="1"/>
    <d v="2019-12-12T00:00:00"/>
    <d v="2019-12-12T00:00:00"/>
    <s v="OTHER"/>
    <s v="BIRTHDAY LEAVE"/>
    <s v="1 OTHER"/>
    <n v="1"/>
    <m/>
  </r>
  <r>
    <x v="1132"/>
    <d v="2020-02-18T00:00:00"/>
    <x v="253"/>
    <s v="JORGE CAROLINA M."/>
    <s v="CTO"/>
    <x v="1"/>
    <d v="2019-12-26T00:00:00"/>
    <d v="2019-12-27T00:00:00"/>
    <s v="VL"/>
    <m/>
    <s v="2 VL"/>
    <n v="2"/>
    <m/>
  </r>
  <r>
    <x v="1133"/>
    <d v="2020-02-18T00:00:00"/>
    <x v="258"/>
    <s v="DUNGO PURISIMA CORAZON E."/>
    <s v="CTO"/>
    <x v="1"/>
    <d v="2019-12-06T00:00:00"/>
    <d v="2019-12-06T00:00:00"/>
    <s v="OTHER"/>
    <s v="SPECIAL PRIVILEGE"/>
    <s v="1 OTHER"/>
    <n v="1"/>
    <m/>
  </r>
  <r>
    <x v="1134"/>
    <d v="2020-02-18T00:00:00"/>
    <x v="258"/>
    <s v="GUAÑEZO MA. GINA P."/>
    <s v="CTO"/>
    <x v="1"/>
    <d v="2019-12-11T00:00:00"/>
    <d v="2019-12-13T00:00:00"/>
    <s v="OTHER"/>
    <s v="SEC 25 EO 292- FORCE LEAVE"/>
    <s v="3 OTHER"/>
    <n v="3"/>
    <m/>
  </r>
  <r>
    <x v="1135"/>
    <d v="2020-02-18T00:00:00"/>
    <x v="267"/>
    <s v="BAYOT ANISIA P."/>
    <s v="CTO"/>
    <x v="1"/>
    <d v="2019-12-16T00:00:00"/>
    <d v="2019-12-16T00:00:00"/>
    <s v="SL"/>
    <m/>
    <s v="1 SL"/>
    <n v="1"/>
    <m/>
  </r>
  <r>
    <x v="1136"/>
    <d v="2020-02-18T00:00:00"/>
    <x v="274"/>
    <s v="DIMAPILIS ARIEL M."/>
    <s v="CTO"/>
    <x v="1"/>
    <d v="2020-01-11T00:00:00"/>
    <d v="2020-01-11T00:00:00"/>
    <s v="OTHER"/>
    <s v="BIRTHDAY LEAVE"/>
    <s v="1 OTHER"/>
    <n v="1"/>
    <m/>
  </r>
  <r>
    <x v="1137"/>
    <d v="2020-02-18T00:00:00"/>
    <x v="250"/>
    <s v="DIMAPILIS ARIEL M."/>
    <s v="CTO"/>
    <x v="1"/>
    <d v="2019-12-07T00:00:00"/>
    <d v="2019-12-07T00:00:00"/>
    <s v="OTHER"/>
    <s v="EMERGENCY LEAVE"/>
    <s v="1 OTHER"/>
    <n v="1"/>
    <m/>
  </r>
  <r>
    <x v="1138"/>
    <d v="2020-02-18T00:00:00"/>
    <x v="275"/>
    <s v="EVANGELISTA NORENA S."/>
    <s v="CTO"/>
    <x v="1"/>
    <d v="2020-01-08T00:00:00"/>
    <d v="2020-01-08T00:00:00"/>
    <s v="SL"/>
    <m/>
    <s v="1 SL"/>
    <n v="1"/>
    <m/>
  </r>
  <r>
    <x v="1139"/>
    <d v="2020-02-18T00:00:00"/>
    <x v="191"/>
    <s v="EVANGELISTA NORENA S."/>
    <s v="CTO"/>
    <x v="1"/>
    <d v="2019-10-25T00:00:00"/>
    <d v="2019-10-25T00:00:00"/>
    <s v="SL"/>
    <m/>
    <s v="1 SL"/>
    <n v="1"/>
    <m/>
  </r>
  <r>
    <x v="1139"/>
    <d v="2020-02-18T00:00:00"/>
    <x v="191"/>
    <s v="EVANGELISTA NORENA S."/>
    <s v="CTO"/>
    <x v="1"/>
    <d v="2019-10-28T00:00:00"/>
    <d v="2019-10-28T00:00:00"/>
    <s v="SL"/>
    <m/>
    <s v="1 SL"/>
    <n v="1"/>
    <m/>
  </r>
  <r>
    <x v="1140"/>
    <d v="2020-02-18T00:00:00"/>
    <x v="191"/>
    <s v="EVANGELISTA NORENA S."/>
    <s v="CTO"/>
    <x v="1"/>
    <d v="2019-11-04T00:00:00"/>
    <d v="2019-11-04T00:00:00"/>
    <s v="SL"/>
    <m/>
    <s v="1 SL"/>
    <n v="1"/>
    <m/>
  </r>
  <r>
    <x v="1141"/>
    <d v="2020-02-18T00:00:00"/>
    <x v="263"/>
    <s v="DE GRANO LIUSA R."/>
    <s v="CTO"/>
    <x v="1"/>
    <d v="2019-12-20T00:00:00"/>
    <d v="2019-12-20T00:00:00"/>
    <s v="OTHER"/>
    <s v="SEC 25 EO 292- FORCE LEAVE"/>
    <s v="1 OTHER"/>
    <n v="1"/>
    <m/>
  </r>
  <r>
    <x v="1142"/>
    <d v="2020-02-18T00:00:00"/>
    <x v="259"/>
    <s v="NOVICIO PERLITA G."/>
    <s v="LEGAL"/>
    <x v="1"/>
    <d v="2019-12-26T00:00:00"/>
    <d v="2019-12-27T00:00:00"/>
    <s v="SL"/>
    <m/>
    <s v="2 SL"/>
    <n v="2"/>
    <m/>
  </r>
  <r>
    <x v="1143"/>
    <d v="2020-02-18T00:00:00"/>
    <x v="270"/>
    <s v="MARTINEZ BELEN B."/>
    <s v="CBO"/>
    <x v="1"/>
    <d v="2019-12-18T00:00:00"/>
    <d v="2019-12-18T00:00:00"/>
    <s v="SL"/>
    <m/>
    <s v="1 SL"/>
    <n v="1"/>
    <m/>
  </r>
  <r>
    <x v="1144"/>
    <d v="2020-02-18T00:00:00"/>
    <x v="260"/>
    <s v="FERMA AMELITA V."/>
    <s v="DA"/>
    <x v="1"/>
    <d v="2019-12-27T00:00:00"/>
    <d v="2019-12-27T00:00:00"/>
    <s v="VL"/>
    <m/>
    <s v="1 VL"/>
    <n v="1"/>
    <m/>
  </r>
  <r>
    <x v="1145"/>
    <d v="2020-02-18T00:00:00"/>
    <x v="269"/>
    <s v="AUDITOR AILEEN D."/>
    <s v="PIO"/>
    <x v="1"/>
    <d v="2019-12-27T00:00:00"/>
    <d v="2019-12-27T00:00:00"/>
    <s v="SL"/>
    <m/>
    <s v="1 SL"/>
    <n v="1"/>
    <m/>
  </r>
  <r>
    <x v="1145"/>
    <d v="2020-02-18T00:00:00"/>
    <x v="269"/>
    <s v="AUDITOR AILEEN D."/>
    <s v="PIO"/>
    <x v="1"/>
    <d v="2020-01-02T00:00:00"/>
    <d v="2020-01-02T00:00:00"/>
    <s v="SL"/>
    <m/>
    <s v="1 SL"/>
    <n v="1"/>
    <m/>
  </r>
  <r>
    <x v="1146"/>
    <d v="2020-02-18T00:00:00"/>
    <x v="262"/>
    <s v="AUDITOR AILEEN D."/>
    <s v="PIO"/>
    <x v="1"/>
    <d v="2019-12-26T00:00:00"/>
    <d v="2019-12-26T00:00:00"/>
    <s v="OTHER"/>
    <s v="BIRTHDAY LEAVE"/>
    <s v="1 OTHER"/>
    <n v="1"/>
    <m/>
  </r>
  <r>
    <x v="1147"/>
    <d v="2020-02-18T00:00:00"/>
    <x v="261"/>
    <s v="DEL MUNDO ROSALLE A."/>
    <s v="PIO"/>
    <x v="1"/>
    <d v="2019-12-26T00:00:00"/>
    <d v="2019-12-27T00:00:00"/>
    <s v="SL"/>
    <m/>
    <s v="2 SL"/>
    <n v="2"/>
    <m/>
  </r>
  <r>
    <x v="1148"/>
    <d v="2020-02-18T00:00:00"/>
    <x v="269"/>
    <s v="DE VILLA MYRNA D."/>
    <s v="GSO"/>
    <x v="1"/>
    <d v="2020-01-17T00:00:00"/>
    <d v="2020-01-17T00:00:00"/>
    <s v="VL"/>
    <m/>
    <s v="1 VL"/>
    <n v="1"/>
    <m/>
  </r>
  <r>
    <x v="1148"/>
    <d v="2020-02-18T00:00:00"/>
    <x v="274"/>
    <s v="DE VILLA MYRNA D."/>
    <s v="GSO"/>
    <x v="1"/>
    <d v="2020-02-03T00:00:00"/>
    <d v="2020-02-03T00:00:00"/>
    <s v="VL"/>
    <m/>
    <s v="1 VL"/>
    <n v="1"/>
    <m/>
  </r>
  <r>
    <x v="1149"/>
    <d v="2020-02-18T00:00:00"/>
    <x v="276"/>
    <s v="DE VILLA MYRNA D."/>
    <s v="GSO"/>
    <x v="1"/>
    <d v="2020-01-20T00:00:00"/>
    <d v="2020-01-24T00:00:00"/>
    <s v="OTHER"/>
    <s v="EMERGENCY LEAVE"/>
    <s v="5 OTHER"/>
    <n v="5"/>
    <m/>
  </r>
  <r>
    <x v="1150"/>
    <d v="2020-02-18T00:00:00"/>
    <x v="277"/>
    <s v="DE VILLA MYRNA D."/>
    <s v="GSO"/>
    <x v="1"/>
    <d v="2020-01-06T00:00:00"/>
    <d v="2020-01-06T00:00:00"/>
    <s v="OTHER"/>
    <s v="SPECIAL PRIVILEGE"/>
    <s v="1 OTHER"/>
    <n v="1"/>
    <m/>
  </r>
  <r>
    <x v="1151"/>
    <d v="2020-02-18T00:00:00"/>
    <x v="256"/>
    <s v="DE VILLA MYRNA D."/>
    <s v="GSO"/>
    <x v="1"/>
    <d v="2019-12-23T00:00:00"/>
    <d v="2019-12-23T00:00:00"/>
    <s v="VL"/>
    <m/>
    <s v="1 VL"/>
    <n v="1"/>
    <m/>
  </r>
  <r>
    <x v="1151"/>
    <d v="2020-02-18T00:00:00"/>
    <x v="256"/>
    <s v="DE VILLA MYRNA D."/>
    <s v="GSO"/>
    <x v="1"/>
    <d v="2019-12-26T00:00:00"/>
    <d v="2019-12-27T00:00:00"/>
    <s v="VL"/>
    <m/>
    <s v="2 VL"/>
    <n v="2"/>
    <m/>
  </r>
  <r>
    <x v="1152"/>
    <d v="2020-02-18T00:00:00"/>
    <x v="256"/>
    <s v="DE VILLA MYRNA D."/>
    <s v="GSO"/>
    <x v="1"/>
    <d v="2019-12-09T00:00:00"/>
    <d v="2019-12-11T00:00:00"/>
    <s v="VL"/>
    <m/>
    <s v="3 VL"/>
    <n v="3"/>
    <m/>
  </r>
  <r>
    <x v="1153"/>
    <d v="2020-02-18T00:00:00"/>
    <x v="256"/>
    <s v="DE VILLA MYRNA D."/>
    <s v="GSO"/>
    <x v="1"/>
    <d v="2019-11-29T00:00:00"/>
    <d v="2019-11-29T00:00:00"/>
    <s v="SL"/>
    <m/>
    <s v="1 SL"/>
    <n v="1"/>
    <m/>
  </r>
  <r>
    <x v="1153"/>
    <d v="2020-02-18T00:00:00"/>
    <x v="256"/>
    <s v="DE VILLA MYRNA D."/>
    <s v="GSO"/>
    <x v="1"/>
    <d v="2019-12-02T00:00:00"/>
    <d v="2019-12-02T00:00:00"/>
    <s v="SL"/>
    <m/>
    <s v="1 SL"/>
    <n v="1"/>
    <m/>
  </r>
  <r>
    <x v="1153"/>
    <d v="2020-02-18T00:00:00"/>
    <x v="256"/>
    <s v="DE VILLA MYRNA D."/>
    <s v="GSO"/>
    <x v="1"/>
    <d v="2019-12-04T00:00:00"/>
    <d v="2019-12-04T00:00:00"/>
    <s v="SL"/>
    <m/>
    <s v="1 SL"/>
    <n v="1"/>
    <m/>
  </r>
  <r>
    <x v="1154"/>
    <d v="2020-02-18T00:00:00"/>
    <x v="246"/>
    <s v="DE VILLA MYRNA D."/>
    <s v="GSO"/>
    <x v="1"/>
    <d v="2019-11-25T00:00:00"/>
    <d v="2019-11-25T00:00:00"/>
    <s v="SL"/>
    <m/>
    <s v="1 SL"/>
    <n v="1"/>
    <m/>
  </r>
  <r>
    <x v="1155"/>
    <d v="2020-02-18T00:00:00"/>
    <x v="246"/>
    <s v="DE VILLA MYRNA D."/>
    <s v="GSO"/>
    <x v="1"/>
    <d v="2019-11-18T00:00:00"/>
    <d v="2019-11-18T00:00:00"/>
    <s v="SL"/>
    <m/>
    <s v="1 SL"/>
    <n v="1"/>
    <m/>
  </r>
  <r>
    <x v="1156"/>
    <d v="2020-02-18T00:00:00"/>
    <x v="176"/>
    <s v="DE VILLA MYRNA D."/>
    <s v="GSO"/>
    <x v="1"/>
    <d v="2019-11-06T00:00:00"/>
    <d v="2019-11-06T00:00:00"/>
    <s v="SL"/>
    <m/>
    <s v="1 SL"/>
    <n v="1"/>
    <m/>
  </r>
  <r>
    <x v="1157"/>
    <d v="2020-02-18T00:00:00"/>
    <x v="258"/>
    <s v="MACASPAC ELVIRA V."/>
    <s v="COOPERATIVE OFFICE"/>
    <x v="1"/>
    <d v="2019-12-20T00:00:00"/>
    <d v="2019-12-20T00:00:00"/>
    <s v="VL"/>
    <m/>
    <s v="1 VL"/>
    <n v="1"/>
    <m/>
  </r>
  <r>
    <x v="1157"/>
    <d v="2020-02-18T00:00:00"/>
    <x v="258"/>
    <s v="MACASPAC ELVIRA V."/>
    <s v="COOPERATIVE OFFICE"/>
    <x v="1"/>
    <d v="2019-12-23T00:00:00"/>
    <d v="2019-12-23T00:00:00"/>
    <s v="VL"/>
    <m/>
    <s v="1 VL"/>
    <n v="1"/>
    <m/>
  </r>
  <r>
    <x v="1158"/>
    <d v="2020-02-18T00:00:00"/>
    <x v="278"/>
    <s v="SEDUCON LUCIO F."/>
    <s v="COOPERATIVE OFFICE"/>
    <x v="1"/>
    <d v="2020-01-09T00:00:00"/>
    <d v="2020-01-09T00:00:00"/>
    <s v="SL"/>
    <m/>
    <s v="1 SL"/>
    <n v="1"/>
    <m/>
  </r>
  <r>
    <x v="1159"/>
    <d v="2020-02-18T00:00:00"/>
    <x v="252"/>
    <s v="SEDUCON LUCIO F."/>
    <s v="COOPERATIVE OFFICE"/>
    <x v="1"/>
    <d v="2019-12-12T00:00:00"/>
    <d v="2019-12-13T00:00:00"/>
    <s v="OTHER"/>
    <s v="MC# 6"/>
    <s v="2 OTHER"/>
    <n v="2"/>
    <m/>
  </r>
  <r>
    <x v="1160"/>
    <d v="2020-02-18T00:00:00"/>
    <x v="252"/>
    <s v="SEDUCON LUCIO F."/>
    <s v="COOPERATIVE OFFICE"/>
    <x v="1"/>
    <d v="2019-12-04T00:00:00"/>
    <d v="2019-12-04T00:00:00"/>
    <s v="SL"/>
    <m/>
    <s v="1 SL"/>
    <n v="1"/>
    <m/>
  </r>
  <r>
    <x v="1161"/>
    <d v="2020-02-18T00:00:00"/>
    <x v="258"/>
    <s v="CRUZADA MAGDALENA A."/>
    <s v="COOPERATIVE OFFICE"/>
    <x v="1"/>
    <d v="2019-12-11T00:00:00"/>
    <d v="2019-12-13T00:00:00"/>
    <s v="VL"/>
    <m/>
    <s v="3 VL"/>
    <n v="3"/>
    <m/>
  </r>
  <r>
    <x v="1162"/>
    <d v="2020-02-18T00:00:00"/>
    <x v="258"/>
    <s v="CRUZADA MAGDALENA A."/>
    <s v="COOPERATIVE OFFICE"/>
    <x v="1"/>
    <d v="2019-12-27T00:00:00"/>
    <d v="2019-12-27T00:00:00"/>
    <s v="OTHER"/>
    <s v="MC# 6"/>
    <s v="1 OTHER"/>
    <n v="1"/>
    <m/>
  </r>
  <r>
    <x v="1163"/>
    <d v="2020-02-18T00:00:00"/>
    <x v="277"/>
    <s v="MALUBAY MELINDA D."/>
    <s v="THRDC"/>
    <x v="1"/>
    <d v="2020-01-08T00:00:00"/>
    <d v="2020-01-09T00:00:00"/>
    <s v="OTHER"/>
    <s v="SPECIAL PRIVILEGE"/>
    <s v="2 OTHER"/>
    <n v="2"/>
    <m/>
  </r>
  <r>
    <x v="1164"/>
    <d v="2020-02-18T00:00:00"/>
    <x v="247"/>
    <s v="DE OCAMPO MARISSA B."/>
    <s v="THRDC"/>
    <x v="1"/>
    <d v="2019-11-29T00:00:00"/>
    <d v="2019-11-29T00:00:00"/>
    <s v="SL"/>
    <m/>
    <s v="1 SL"/>
    <n v="1"/>
    <m/>
  </r>
  <r>
    <x v="1165"/>
    <d v="2020-02-18T00:00:00"/>
    <x v="265"/>
    <s v="OLIVAR MARINA B."/>
    <s v="COOPERATIVE OFFICE"/>
    <x v="1"/>
    <d v="2019-12-16T00:00:00"/>
    <d v="2019-12-19T00:00:00"/>
    <s v="SL"/>
    <m/>
    <s v="4 SL"/>
    <n v="4"/>
    <m/>
  </r>
  <r>
    <x v="1165"/>
    <d v="2020-02-18T00:00:00"/>
    <x v="265"/>
    <s v="OLIVAR MARINA B."/>
    <s v="COOPERATIVE OFFICE"/>
    <x v="1"/>
    <d v="2019-12-23T00:00:00"/>
    <d v="2019-12-23T00:00:00"/>
    <s v="SL"/>
    <m/>
    <s v="1 SL"/>
    <n v="1"/>
    <m/>
  </r>
  <r>
    <x v="1165"/>
    <d v="2020-02-18T00:00:00"/>
    <x v="265"/>
    <s v="OLIVAR MARINA B."/>
    <s v="COOPERATIVE OFFICE"/>
    <x v="1"/>
    <d v="2019-12-26T00:00:00"/>
    <d v="2019-12-26T00:00:00"/>
    <s v="SL"/>
    <m/>
    <s v="1 SL"/>
    <n v="1"/>
    <m/>
  </r>
  <r>
    <x v="1166"/>
    <d v="2020-02-18T00:00:00"/>
    <x v="265"/>
    <s v="OLIVAR MARINA B."/>
    <s v="COOPERATIVE OFFICE"/>
    <x v="1"/>
    <d v="2019-12-02T00:00:00"/>
    <d v="2019-12-05T00:00:00"/>
    <s v="SL"/>
    <m/>
    <s v="4 SL"/>
    <n v="4"/>
    <m/>
  </r>
  <r>
    <x v="1166"/>
    <d v="2020-02-18T00:00:00"/>
    <x v="279"/>
    <s v="OLIVAR MARINA B."/>
    <s v="COOPERATIVE OFFICE"/>
    <x v="1"/>
    <d v="2019-12-09T00:00:00"/>
    <d v="2019-12-12T00:00:00"/>
    <s v="SL"/>
    <m/>
    <s v="4 SL"/>
    <n v="4"/>
    <m/>
  </r>
  <r>
    <x v="1167"/>
    <d v="2020-02-18T00:00:00"/>
    <x v="260"/>
    <s v="MARQUEZ LOLITA R."/>
    <s v="INTERNAL"/>
    <x v="1"/>
    <d v="2019-12-20T00:00:00"/>
    <d v="2019-12-20T00:00:00"/>
    <s v="OTHER"/>
    <s v="TERMINAL LEAVE"/>
    <s v="1 OTHER"/>
    <n v="1"/>
    <m/>
  </r>
  <r>
    <x v="1168"/>
    <d v="2020-02-18T00:00:00"/>
    <x v="264"/>
    <s v="REYES ELSA T."/>
    <s v="SP"/>
    <x v="1"/>
    <d v="2020-01-03T00:00:00"/>
    <d v="2020-01-03T00:00:00"/>
    <s v="OTHER"/>
    <s v="DOMESTIC EMERGENCY"/>
    <s v="1 OTHER"/>
    <n v="1"/>
    <m/>
  </r>
  <r>
    <x v="1169"/>
    <d v="2020-02-18T00:00:00"/>
    <x v="263"/>
    <s v="FLAVIER ADORACION  "/>
    <s v="ADMIN OFFICE"/>
    <x v="1"/>
    <d v="2019-12-05T00:00:00"/>
    <d v="2019-12-06T00:00:00"/>
    <s v="SL"/>
    <m/>
    <s v="2 SL"/>
    <n v="2"/>
    <m/>
  </r>
  <r>
    <x v="1170"/>
    <d v="2020-02-18T00:00:00"/>
    <x v="250"/>
    <s v="LUCIANO ADELAIDA C."/>
    <s v="MO"/>
    <x v="1"/>
    <d v="2019-12-23T00:00:00"/>
    <d v="2019-12-23T00:00:00"/>
    <s v="OTHER"/>
    <s v="DOMESTIC EMERGENCY"/>
    <s v="1 OTHER"/>
    <n v="1"/>
    <m/>
  </r>
  <r>
    <x v="1171"/>
    <d v="2020-02-18T00:00:00"/>
    <x v="264"/>
    <s v="PAITON MARY ANN M."/>
    <s v="CHARACTER OFFICE"/>
    <x v="1"/>
    <d v="2019-12-27T00:00:00"/>
    <d v="2019-12-27T00:00:00"/>
    <s v="SL"/>
    <m/>
    <s v="1 SL"/>
    <n v="1"/>
    <m/>
  </r>
  <r>
    <x v="1171"/>
    <d v="2020-02-18T00:00:00"/>
    <x v="264"/>
    <s v="PAITON MARY ANN M."/>
    <s v="CHARACTER OFFICE"/>
    <x v="1"/>
    <d v="2020-01-03T00:00:00"/>
    <d v="2020-01-03T00:00:00"/>
    <s v="SL"/>
    <m/>
    <s v="1 SL"/>
    <n v="1"/>
    <m/>
  </r>
  <r>
    <x v="1172"/>
    <d v="2020-02-18T00:00:00"/>
    <x v="270"/>
    <s v="DE VILLA OFELIA G."/>
    <s v="COMELEC"/>
    <x v="1"/>
    <d v="2019-12-19T00:00:00"/>
    <d v="2019-12-20T00:00:00"/>
    <s v="OTHER"/>
    <s v="SEC 25 EO 292- FORCE LEAVE"/>
    <s v="2 OTHER"/>
    <n v="2"/>
    <m/>
  </r>
  <r>
    <x v="1172"/>
    <d v="2020-02-18T00:00:00"/>
    <x v="262"/>
    <s v="DE VILLA OFELIA G."/>
    <s v="COMELEC"/>
    <x v="1"/>
    <d v="2019-12-23T00:00:00"/>
    <d v="2019-12-23T00:00:00"/>
    <s v="OTHER"/>
    <s v="SEC 25 EO 292- FORCE LEAVE"/>
    <s v="1 OTHER"/>
    <n v="1"/>
    <m/>
  </r>
  <r>
    <x v="1172"/>
    <d v="2020-02-18T00:00:00"/>
    <x v="255"/>
    <s v="DE VILLA OFELIA G."/>
    <s v="COMELEC"/>
    <x v="1"/>
    <d v="2019-12-26T00:00:00"/>
    <d v="2019-12-27T00:00:00"/>
    <s v="OTHER"/>
    <s v="SEC 25 EO 292- FORCE LEAVE"/>
    <s v="2 OTHER"/>
    <n v="2"/>
    <m/>
  </r>
  <r>
    <x v="1173"/>
    <d v="2020-02-18T00:00:00"/>
    <x v="268"/>
    <s v="PANGANIBAN CRISTETA M."/>
    <s v="DOE"/>
    <x v="1"/>
    <d v="2019-12-18T00:00:00"/>
    <d v="2019-12-20T00:00:00"/>
    <s v="VL"/>
    <m/>
    <s v="3 VL"/>
    <n v="3"/>
    <m/>
  </r>
  <r>
    <x v="1173"/>
    <d v="2020-02-18T00:00:00"/>
    <x v="268"/>
    <s v="PANGANIBAN CRISTETA M."/>
    <s v="DOE"/>
    <x v="1"/>
    <d v="2019-12-16T00:00:00"/>
    <d v="2019-12-17T00:00:00"/>
    <s v="VL"/>
    <m/>
    <s v="2 VL"/>
    <n v="2"/>
    <m/>
  </r>
  <r>
    <x v="1174"/>
    <d v="2020-02-18T00:00:00"/>
    <x v="268"/>
    <s v="CORTEZ NERIFE H."/>
    <s v="DEPED"/>
    <x v="1"/>
    <d v="2019-12-18T00:00:00"/>
    <d v="2019-12-20T00:00:00"/>
    <s v="OTHER"/>
    <s v="SEC 25 EO 292- FORCE LEAVE"/>
    <s v="3 OTHER"/>
    <n v="3"/>
    <m/>
  </r>
  <r>
    <x v="1174"/>
    <d v="2020-02-18T00:00:00"/>
    <x v="268"/>
    <s v="CORTEZ NERIFE H."/>
    <s v="DEPED"/>
    <x v="1"/>
    <d v="2019-12-26T00:00:00"/>
    <d v="2019-12-27T00:00:00"/>
    <s v="OTHER"/>
    <s v="SEC 25 EO 292- FORCE LEAVE"/>
    <s v="2 OTHER"/>
    <n v="2"/>
    <m/>
  </r>
  <r>
    <x v="1175"/>
    <d v="2020-02-18T00:00:00"/>
    <x v="267"/>
    <s v="PENALES GLORIA P."/>
    <s v="ASSESSORS OFFICE"/>
    <x v="1"/>
    <d v="2019-12-27T00:00:00"/>
    <d v="2019-12-27T00:00:00"/>
    <s v="OTHER"/>
    <s v="SPECIAL PRIVILEGE"/>
    <s v="1 OTHER"/>
    <n v="1"/>
    <m/>
  </r>
  <r>
    <x v="1176"/>
    <d v="2020-02-18T00:00:00"/>
    <x v="270"/>
    <s v="ANGCAYA OFELIA G."/>
    <s v="ASSESSORS OFFICE"/>
    <x v="1"/>
    <d v="2019-12-17T00:00:00"/>
    <d v="2019-12-17T00:00:00"/>
    <s v="SL"/>
    <m/>
    <s v="1 SL"/>
    <n v="1"/>
    <m/>
  </r>
  <r>
    <x v="1177"/>
    <d v="2020-02-18T00:00:00"/>
    <x v="262"/>
    <s v="TORRES SONIA M."/>
    <s v="ASSESSORS OFFICE"/>
    <x v="1"/>
    <d v="2019-12-18T00:00:00"/>
    <d v="2019-12-20T00:00:00"/>
    <s v="OTHER"/>
    <m/>
    <s v="3 OTHER"/>
    <n v="3"/>
    <m/>
  </r>
  <r>
    <x v="1178"/>
    <d v="2020-02-18T00:00:00"/>
    <x v="268"/>
    <s v="TORRES SONIA M."/>
    <s v="ASSESSORS OFFICE"/>
    <x v="1"/>
    <d v="2019-12-10T00:00:00"/>
    <d v="2019-12-12T00:00:00"/>
    <s v="SL"/>
    <m/>
    <s v="3 SL"/>
    <n v="3"/>
    <m/>
  </r>
  <r>
    <x v="1179"/>
    <d v="2020-02-18T00:00:00"/>
    <x v="245"/>
    <s v="RODRIGUEZ JOEL  "/>
    <s v="CENRO"/>
    <x v="1"/>
    <d v="2019-11-23T00:00:00"/>
    <d v="2019-11-24T00:00:00"/>
    <s v="SL"/>
    <m/>
    <s v="0 SL"/>
    <n v="0"/>
    <m/>
  </r>
  <r>
    <x v="1180"/>
    <d v="2020-02-18T00:00:00"/>
    <x v="244"/>
    <s v="FERMA ROMEO  "/>
    <s v="CENRO"/>
    <x v="1"/>
    <d v="2019-11-11T00:00:00"/>
    <d v="2019-11-13T00:00:00"/>
    <s v="SL"/>
    <m/>
    <s v="3 SL"/>
    <n v="3"/>
    <m/>
  </r>
  <r>
    <x v="1181"/>
    <d v="2020-02-18T00:00:00"/>
    <x v="271"/>
    <s v="DOCTORA ZENAIDA  "/>
    <s v="CENRO"/>
    <x v="1"/>
    <d v="2019-11-06T00:00:00"/>
    <d v="2019-11-06T00:00:00"/>
    <s v="SL"/>
    <m/>
    <s v="1 SL"/>
    <n v="1"/>
    <m/>
  </r>
  <r>
    <x v="1181"/>
    <d v="2020-02-18T00:00:00"/>
    <x v="271"/>
    <s v="DOCTORA ZENAIDA  "/>
    <s v="CENRO"/>
    <x v="1"/>
    <d v="2019-11-09T00:00:00"/>
    <d v="2019-11-13T00:00:00"/>
    <s v="SL"/>
    <m/>
    <s v="3 SL"/>
    <n v="3"/>
    <m/>
  </r>
  <r>
    <x v="1181"/>
    <d v="2020-02-18T00:00:00"/>
    <x v="271"/>
    <s v="DOCTORA ZENAIDA  "/>
    <s v="CENRO"/>
    <x v="1"/>
    <d v="2019-11-16T00:00:00"/>
    <d v="2019-11-16T00:00:00"/>
    <s v="SL"/>
    <m/>
    <s v="0 SL"/>
    <n v="0"/>
    <m/>
  </r>
  <r>
    <x v="1182"/>
    <d v="2020-02-18T00:00:00"/>
    <x v="247"/>
    <s v="DOCTORA ZENAIDA  "/>
    <s v="CENRO"/>
    <x v="1"/>
    <d v="2019-11-25T00:00:00"/>
    <d v="2019-11-29T00:00:00"/>
    <s v="SL"/>
    <m/>
    <s v="5 SL"/>
    <n v="5"/>
    <m/>
  </r>
  <r>
    <x v="1183"/>
    <d v="2020-02-18T00:00:00"/>
    <x v="253"/>
    <s v="MONTENEGRO EDWIN D."/>
    <s v="CEO"/>
    <x v="1"/>
    <d v="2019-12-16T00:00:00"/>
    <d v="2019-12-20T00:00:00"/>
    <s v="VL"/>
    <m/>
    <s v="5 VL"/>
    <n v="5"/>
    <m/>
  </r>
  <r>
    <x v="1184"/>
    <d v="2020-02-18T00:00:00"/>
    <x v="219"/>
    <s v="MONTENEGRO EDWIN D."/>
    <s v="CEO"/>
    <x v="1"/>
    <d v="2019-11-14T00:00:00"/>
    <d v="2019-11-15T00:00:00"/>
    <s v="SL"/>
    <m/>
    <s v="2 SL"/>
    <n v="2"/>
    <m/>
  </r>
  <r>
    <x v="1185"/>
    <d v="2020-02-18T00:00:00"/>
    <x v="260"/>
    <s v="PARRA MARCIANA L."/>
    <s v="CSWDO"/>
    <x v="1"/>
    <d v="2019-12-16T00:00:00"/>
    <d v="2019-12-17T00:00:00"/>
    <s v="SL"/>
    <m/>
    <s v="2 SL"/>
    <n v="2"/>
    <m/>
  </r>
  <r>
    <x v="1185"/>
    <d v="2020-02-18T00:00:00"/>
    <x v="260"/>
    <s v="PARRA MARCIANA L."/>
    <s v="CSWDO"/>
    <x v="1"/>
    <d v="2019-12-19T00:00:00"/>
    <d v="2019-12-19T00:00:00"/>
    <s v="SL"/>
    <m/>
    <s v="1 SL"/>
    <n v="1"/>
    <m/>
  </r>
  <r>
    <x v="1186"/>
    <d v="2020-02-18T00:00:00"/>
    <x v="269"/>
    <s v="SUSA NANETE B."/>
    <s v="ONT"/>
    <x v="1"/>
    <d v="2020-01-02T00:00:00"/>
    <d v="2020-01-02T00:00:00"/>
    <s v="SL"/>
    <m/>
    <s v="1 SL"/>
    <n v="1"/>
    <m/>
  </r>
  <r>
    <x v="1187"/>
    <d v="2020-02-18T00:00:00"/>
    <x v="247"/>
    <s v="SUSA NANETE B."/>
    <s v="ONT"/>
    <x v="1"/>
    <d v="2019-12-31T00:00:00"/>
    <d v="2019-12-31T00:00:00"/>
    <s v="VL"/>
    <m/>
    <s v="1 VL"/>
    <n v="1"/>
    <m/>
  </r>
  <r>
    <x v="1188"/>
    <d v="2020-02-18T00:00:00"/>
    <x v="263"/>
    <s v="BAYBAY MA. ROSA A."/>
    <s v="ONT"/>
    <x v="1"/>
    <d v="2019-12-27T00:00:00"/>
    <d v="2019-12-27T00:00:00"/>
    <s v="OTHER"/>
    <s v="ANNIVERSARY LEAVE"/>
    <s v="1 OTHER"/>
    <n v="1"/>
    <m/>
  </r>
  <r>
    <x v="1189"/>
    <d v="2020-02-18T00:00:00"/>
    <x v="262"/>
    <s v="BAYBAY MA. ROSA A."/>
    <s v="ONT"/>
    <x v="1"/>
    <d v="2019-12-20T00:00:00"/>
    <d v="2019-12-20T00:00:00"/>
    <s v="SL"/>
    <m/>
    <s v="1 SL"/>
    <n v="1"/>
    <m/>
  </r>
  <r>
    <x v="1190"/>
    <d v="2020-02-18T00:00:00"/>
    <x v="263"/>
    <s v="BAYBAY MA. ROSA A."/>
    <s v="ONT"/>
    <x v="1"/>
    <d v="2019-12-11T00:00:00"/>
    <d v="2019-12-11T00:00:00"/>
    <s v="SL"/>
    <m/>
    <s v="1 SL"/>
    <n v="1"/>
    <m/>
  </r>
  <r>
    <x v="1191"/>
    <d v="2020-02-18T00:00:00"/>
    <x v="251"/>
    <s v="VELUZ DORMILUNA E."/>
    <s v="CCT"/>
    <x v="1"/>
    <d v="2019-12-06T00:00:00"/>
    <d v="2019-12-06T00:00:00"/>
    <s v="SL"/>
    <m/>
    <s v="1 SL"/>
    <n v="1"/>
    <m/>
  </r>
  <r>
    <x v="1192"/>
    <d v="2020-02-18T00:00:00"/>
    <x v="246"/>
    <s v="VELUZ DORMILUNA E."/>
    <s v="CCT"/>
    <x v="1"/>
    <d v="2019-11-25T00:00:00"/>
    <d v="2019-11-25T00:00:00"/>
    <s v="SL"/>
    <m/>
    <s v="1 SL"/>
    <n v="1"/>
    <m/>
  </r>
  <r>
    <x v="1193"/>
    <d v="2020-02-18T00:00:00"/>
    <x v="251"/>
    <s v="FERMA MARIA VICTORIA D."/>
    <s v="CCT"/>
    <x v="1"/>
    <d v="2019-12-18T00:00:00"/>
    <d v="2019-12-19T00:00:00"/>
    <s v="OTHER"/>
    <s v="SEC 25 EO 292- FORCE LEAVE"/>
    <s v="2 OTHER"/>
    <n v="2"/>
    <m/>
  </r>
  <r>
    <x v="1193"/>
    <d v="2020-02-18T00:00:00"/>
    <x v="251"/>
    <s v="FERMA MARIA VICTORIA D."/>
    <s v="CCT"/>
    <x v="1"/>
    <d v="2019-12-26T00:00:00"/>
    <d v="2019-12-27T00:00:00"/>
    <s v="OTHER"/>
    <s v="SEC 25 EO 292- FORCE LEAVE"/>
    <s v="2 OTHER"/>
    <n v="2"/>
    <m/>
  </r>
  <r>
    <x v="1194"/>
    <d v="2020-02-18T00:00:00"/>
    <x v="251"/>
    <s v="FERMA MARIA VICTORIA D."/>
    <s v="CCT"/>
    <x v="1"/>
    <d v="2019-12-17T00:00:00"/>
    <d v="2019-12-17T00:00:00"/>
    <s v="OTHER"/>
    <s v="SPECIAL PRIVILEGE"/>
    <s v="1 OTHER"/>
    <n v="1"/>
    <m/>
  </r>
  <r>
    <x v="1195"/>
    <d v="2020-02-18T00:00:00"/>
    <x v="263"/>
    <s v="FERMA MARIA VICTORIA D."/>
    <s v="CCT"/>
    <x v="1"/>
    <d v="2019-12-11T00:00:00"/>
    <d v="2019-12-11T00:00:00"/>
    <s v="SL"/>
    <m/>
    <s v="1 SL"/>
    <n v="1"/>
    <m/>
  </r>
  <r>
    <x v="1196"/>
    <d v="2020-02-18T00:00:00"/>
    <x v="252"/>
    <s v="FERMA MARIA VICTORIA D."/>
    <s v="CCT"/>
    <x v="1"/>
    <d v="2019-12-04T00:00:00"/>
    <d v="2019-12-04T00:00:00"/>
    <s v="SL"/>
    <m/>
    <s v="1 SL"/>
    <n v="1"/>
    <m/>
  </r>
  <r>
    <x v="1197"/>
    <d v="2020-02-18T00:00:00"/>
    <x v="258"/>
    <s v="CHACON ELISA G."/>
    <s v="CCT"/>
    <x v="1"/>
    <d v="2019-12-01T00:00:00"/>
    <d v="2019-12-01T00:00:00"/>
    <s v="SL"/>
    <m/>
    <s v="0 SL"/>
    <n v="0"/>
    <m/>
  </r>
  <r>
    <x v="1198"/>
    <d v="2020-02-18T00:00:00"/>
    <x v="258"/>
    <s v="CHACON ELISA G."/>
    <s v="CCT"/>
    <x v="1"/>
    <d v="2019-11-28T00:00:00"/>
    <d v="2019-11-29T00:00:00"/>
    <s v="SL"/>
    <m/>
    <s v="2 SL"/>
    <n v="2"/>
    <m/>
  </r>
  <r>
    <x v="1199"/>
    <d v="2020-02-18T00:00:00"/>
    <x v="251"/>
    <s v="PETIL GLENDA D."/>
    <s v="CCT"/>
    <x v="1"/>
    <d v="2019-12-16T00:00:00"/>
    <d v="2019-12-18T00:00:00"/>
    <s v="OTHER"/>
    <s v="SEC 25 EO 292- FORCE LEAVE"/>
    <s v="3 OTHER"/>
    <n v="3"/>
    <m/>
  </r>
  <r>
    <x v="1199"/>
    <d v="2020-02-18T00:00:00"/>
    <x v="251"/>
    <s v="PETIL GLENDA D."/>
    <s v="CCT"/>
    <x v="1"/>
    <d v="2019-12-26T00:00:00"/>
    <d v="2019-12-27T00:00:00"/>
    <s v="OTHER"/>
    <s v="SEC 25 EO 292- FORCE LEAVE"/>
    <s v="2 OTHER"/>
    <n v="2"/>
    <m/>
  </r>
  <r>
    <x v="1200"/>
    <d v="2020-02-18T00:00:00"/>
    <x v="256"/>
    <s v="PETIL GLENDA D."/>
    <s v="CCT"/>
    <x v="1"/>
    <d v="2019-12-09T00:00:00"/>
    <d v="2019-12-09T00:00:00"/>
    <s v="SL"/>
    <m/>
    <s v="1 SL"/>
    <n v="1"/>
    <m/>
  </r>
  <r>
    <x v="1200"/>
    <d v="2020-02-18T00:00:00"/>
    <x v="256"/>
    <s v="PETIL GLENDA D."/>
    <s v="CCT"/>
    <x v="1"/>
    <d v="2019-12-13T00:00:00"/>
    <d v="2019-12-13T00:00:00"/>
    <s v="SL"/>
    <m/>
    <s v="1 SL"/>
    <n v="1"/>
    <m/>
  </r>
  <r>
    <x v="1201"/>
    <d v="2020-02-18T00:00:00"/>
    <x v="252"/>
    <s v="PETIL GLENDA D."/>
    <s v="CCT"/>
    <x v="1"/>
    <d v="2019-12-04T00:00:00"/>
    <d v="2019-12-04T00:00:00"/>
    <s v="SL"/>
    <m/>
    <s v="1 SL"/>
    <n v="1"/>
    <m/>
  </r>
  <r>
    <x v="1202"/>
    <d v="2020-02-18T00:00:00"/>
    <x v="252"/>
    <s v="PEREY AIRENE O."/>
    <s v="CCT"/>
    <x v="1"/>
    <d v="2019-12-11T00:00:00"/>
    <d v="2019-12-12T00:00:00"/>
    <s v="OTHER"/>
    <s v="SEC 25 EO 292- FORCE LEAVE"/>
    <s v="2 OTHER"/>
    <n v="2"/>
    <m/>
  </r>
  <r>
    <x v="1202"/>
    <d v="2020-02-18T00:00:00"/>
    <x v="252"/>
    <s v="PEREY AIRENE O."/>
    <s v="CCT"/>
    <x v="1"/>
    <d v="2019-12-26T00:00:00"/>
    <d v="2019-12-27T00:00:00"/>
    <s v="OTHER"/>
    <s v="SEC 25 EO 292- FORCE LEAVE"/>
    <s v="2 OTHER"/>
    <n v="2"/>
    <m/>
  </r>
  <r>
    <x v="1203"/>
    <d v="2020-02-18T00:00:00"/>
    <x v="273"/>
    <s v="BANICO PILAR B."/>
    <s v="CCT"/>
    <x v="1"/>
    <d v="2019-12-18T00:00:00"/>
    <d v="2019-12-20T00:00:00"/>
    <s v="OTHER"/>
    <s v="SEC 25 EO 292- FORCE LEAVE"/>
    <s v="3 OTHER"/>
    <n v="3"/>
    <m/>
  </r>
  <r>
    <x v="1203"/>
    <d v="2020-02-18T00:00:00"/>
    <x v="255"/>
    <s v="BANICO PILAR B."/>
    <s v="CCT"/>
    <x v="1"/>
    <d v="2019-12-26T00:00:00"/>
    <d v="2019-12-27T00:00:00"/>
    <s v="OTHER"/>
    <s v="SEC 25 EO 292- FORCE LEAVE"/>
    <s v="2 OTHER"/>
    <n v="2"/>
    <m/>
  </r>
  <r>
    <x v="1204"/>
    <d v="2020-02-18T00:00:00"/>
    <x v="238"/>
    <s v="LEPARDO ROWENA R."/>
    <s v="CCT"/>
    <x v="1"/>
    <d v="2019-12-26T00:00:00"/>
    <d v="2019-12-27T00:00:00"/>
    <s v="VL"/>
    <m/>
    <s v="2 VL"/>
    <n v="2"/>
    <m/>
  </r>
  <r>
    <x v="1205"/>
    <d v="2020-02-18T00:00:00"/>
    <x v="253"/>
    <s v="LEPARDO ROWENA R."/>
    <s v="CCT"/>
    <x v="1"/>
    <d v="2019-12-12T00:00:00"/>
    <d v="2019-12-12T00:00:00"/>
    <s v="OTHER"/>
    <s v="SOLO PARENT"/>
    <s v="1 OTHER"/>
    <n v="1"/>
    <m/>
  </r>
  <r>
    <x v="1206"/>
    <d v="2020-02-18T00:00:00"/>
    <x v="269"/>
    <s v="CASTILLO FLORDELIZA T."/>
    <s v="CCT"/>
    <x v="1"/>
    <d v="2019-12-26T00:00:00"/>
    <d v="2019-12-28T00:00:00"/>
    <s v="SL"/>
    <m/>
    <s v="2 SL"/>
    <n v="2"/>
    <m/>
  </r>
  <r>
    <x v="1207"/>
    <d v="2020-02-18T00:00:00"/>
    <x v="234"/>
    <s v="CASTILLO FLORDELIZA T."/>
    <s v="CCT"/>
    <x v="1"/>
    <d v="2019-11-28T00:00:00"/>
    <d v="2019-11-29T00:00:00"/>
    <s v="OTHER"/>
    <s v="MOURNING LEAVE"/>
    <s v="2 OTHER"/>
    <n v="2"/>
    <m/>
  </r>
  <r>
    <x v="1207"/>
    <d v="2020-02-18T00:00:00"/>
    <x v="234"/>
    <s v="CASTILLO FLORDELIZA T."/>
    <s v="CCT"/>
    <x v="1"/>
    <d v="2019-12-02T00:00:00"/>
    <d v="2019-12-03T00:00:00"/>
    <s v="OTHER"/>
    <s v="MOURNING LEAVE"/>
    <s v="2 OTHER"/>
    <n v="2"/>
    <m/>
  </r>
  <r>
    <x v="1207"/>
    <d v="2020-02-18T00:00:00"/>
    <x v="234"/>
    <s v="CASTILLO FLORDELIZA T."/>
    <s v="CCT"/>
    <x v="1"/>
    <d v="2019-12-05T00:00:00"/>
    <d v="2019-12-07T00:00:00"/>
    <s v="VL"/>
    <m/>
    <s v="2 VL"/>
    <n v="2"/>
    <m/>
  </r>
  <r>
    <x v="1208"/>
    <d v="2020-02-18T00:00:00"/>
    <x v="252"/>
    <s v="CASTILLO FLORDELIZA T."/>
    <s v="CCT"/>
    <x v="1"/>
    <d v="2019-11-22T00:00:00"/>
    <d v="2019-11-23T00:00:00"/>
    <s v="VL"/>
    <m/>
    <s v="1 VL"/>
    <n v="1"/>
    <m/>
  </r>
  <r>
    <x v="1208"/>
    <d v="2020-02-18T00:00:00"/>
    <x v="252"/>
    <s v="CASTILLO FLORDELIZA T."/>
    <s v="CCT"/>
    <x v="1"/>
    <d v="2019-11-25T00:00:00"/>
    <d v="2019-11-26T00:00:00"/>
    <s v="VL"/>
    <m/>
    <s v="2 VL"/>
    <n v="2"/>
    <m/>
  </r>
  <r>
    <x v="1208"/>
    <d v="2020-02-18T00:00:00"/>
    <x v="252"/>
    <s v="CASTILLO FLORDELIZA T."/>
    <s v="CCT"/>
    <x v="1"/>
    <d v="2019-11-28T00:00:00"/>
    <d v="2019-11-29T00:00:00"/>
    <s v="VL"/>
    <m/>
    <s v="2 VL"/>
    <n v="2"/>
    <m/>
  </r>
  <r>
    <x v="1209"/>
    <d v="2020-02-18T00:00:00"/>
    <x v="256"/>
    <s v="TORRES DINAH G."/>
    <s v="CCT"/>
    <x v="1"/>
    <d v="2019-12-23T00:00:00"/>
    <d v="2019-12-23T00:00:00"/>
    <s v="OTHER"/>
    <s v="SEC 25 EO 292- FORCE LEAVE"/>
    <s v="1 OTHER"/>
    <n v="1"/>
    <m/>
  </r>
  <r>
    <x v="1209"/>
    <d v="2020-02-18T00:00:00"/>
    <x v="256"/>
    <s v="TORRES DINAH G."/>
    <s v="CCT"/>
    <x v="1"/>
    <d v="2019-12-26T00:00:00"/>
    <d v="2019-12-26T00:00:00"/>
    <s v="OTHER"/>
    <s v="SEC 25 EO 292- FORCE LEAVE"/>
    <s v="1 OTHER"/>
    <n v="1"/>
    <m/>
  </r>
  <r>
    <x v="1210"/>
    <d v="2020-02-18T00:00:00"/>
    <x v="268"/>
    <s v="GARCIA HAIZEL M."/>
    <s v="CCT"/>
    <x v="1"/>
    <d v="2019-12-12T00:00:00"/>
    <d v="2019-12-12T00:00:00"/>
    <s v="SL"/>
    <m/>
    <s v="1 SL"/>
    <n v="1"/>
    <m/>
  </r>
  <r>
    <x v="1211"/>
    <d v="2020-02-18T00:00:00"/>
    <x v="247"/>
    <s v="GARCIA HAIZEL M."/>
    <s v="CCT"/>
    <x v="1"/>
    <d v="2019-11-29T00:00:00"/>
    <d v="2019-11-29T00:00:00"/>
    <s v="SL"/>
    <m/>
    <s v="1 SL"/>
    <n v="1"/>
    <m/>
  </r>
  <r>
    <x v="1212"/>
    <d v="2020-02-18T00:00:00"/>
    <x v="269"/>
    <s v="DE GUZMAN RONALD ANDREW G."/>
    <s v="CHO"/>
    <x v="1"/>
    <d v="2020-01-23T00:00:00"/>
    <d v="2020-01-24T00:00:00"/>
    <s v="VL"/>
    <m/>
    <s v="2 VL"/>
    <n v="2"/>
    <m/>
  </r>
  <r>
    <x v="1212"/>
    <d v="2020-02-18T00:00:00"/>
    <x v="269"/>
    <s v="DE GUZMAN RONALD ANDREW G."/>
    <s v="CHO"/>
    <x v="1"/>
    <d v="2020-01-28T00:00:00"/>
    <d v="2020-01-28T00:00:00"/>
    <s v="VL"/>
    <m/>
    <s v="1 VL"/>
    <n v="1"/>
    <m/>
  </r>
  <r>
    <x v="1213"/>
    <d v="2020-02-18T00:00:00"/>
    <x v="269"/>
    <s v="DE GUZMAN RONALD ANDREW G."/>
    <s v="CHO"/>
    <x v="1"/>
    <d v="2020-01-20T00:00:00"/>
    <d v="2020-01-21T00:00:00"/>
    <s v="VL"/>
    <m/>
    <s v="2 VL"/>
    <n v="2"/>
    <m/>
  </r>
  <r>
    <x v="1214"/>
    <d v="2020-02-18T00:00:00"/>
    <x v="248"/>
    <s v="LEGASPI DOLORES B."/>
    <s v="CHO"/>
    <x v="1"/>
    <d v="2019-11-29T00:00:00"/>
    <d v="2019-11-29T00:00:00"/>
    <s v="SL"/>
    <m/>
    <s v="1 SL"/>
    <n v="1"/>
    <m/>
  </r>
  <r>
    <x v="1215"/>
    <d v="2020-02-18T00:00:00"/>
    <x v="247"/>
    <s v="ALCAZAR ZENAIDA S."/>
    <s v="CHO"/>
    <x v="1"/>
    <d v="2019-12-11T00:00:00"/>
    <d v="2019-12-11T00:00:00"/>
    <s v="VL"/>
    <m/>
    <s v="1 VL"/>
    <n v="1"/>
    <m/>
  </r>
  <r>
    <x v="1215"/>
    <d v="2020-02-18T00:00:00"/>
    <x v="247"/>
    <s v="ALCAZAR ZENAIDA S."/>
    <s v="CHO"/>
    <x v="1"/>
    <d v="2019-12-13T00:00:00"/>
    <d v="2019-12-13T00:00:00"/>
    <s v="VL"/>
    <m/>
    <s v="1 VL"/>
    <n v="1"/>
    <m/>
  </r>
  <r>
    <x v="1216"/>
    <d v="2020-02-18T00:00:00"/>
    <x v="245"/>
    <s v="MARINDUQUE GERRY C."/>
    <s v="CHO"/>
    <x v="1"/>
    <d v="2019-11-25T00:00:00"/>
    <d v="2019-11-25T00:00:00"/>
    <s v="VL"/>
    <m/>
    <s v="1 VL"/>
    <n v="1"/>
    <m/>
  </r>
  <r>
    <x v="1217"/>
    <d v="2020-02-18T00:00:00"/>
    <x v="237"/>
    <s v="ALVAREZ GRACITA S."/>
    <s v="CHO"/>
    <x v="1"/>
    <d v="2019-12-04T00:00:00"/>
    <d v="2019-12-04T00:00:00"/>
    <s v="VL"/>
    <m/>
    <s v="1 VL"/>
    <n v="1"/>
    <m/>
  </r>
  <r>
    <x v="1218"/>
    <d v="2020-02-18T00:00:00"/>
    <x v="259"/>
    <s v="MIRANDO EDITH B."/>
    <s v="CHO"/>
    <x v="1"/>
    <d v="2019-12-26T00:00:00"/>
    <d v="2019-12-26T00:00:00"/>
    <s v="SL"/>
    <m/>
    <s v="1 SL"/>
    <n v="1"/>
    <m/>
  </r>
  <r>
    <x v="1219"/>
    <d v="2020-02-18T00:00:00"/>
    <x v="237"/>
    <s v="MIRANDO EDITH B."/>
    <s v="CHO"/>
    <x v="1"/>
    <d v="2019-12-27T00:00:00"/>
    <d v="2019-12-27T00:00:00"/>
    <s v="OTHER"/>
    <s v="SPECIAL PRIVILEGE"/>
    <s v="1 OTHER"/>
    <n v="1"/>
    <m/>
  </r>
  <r>
    <x v="1220"/>
    <d v="2020-02-18T00:00:00"/>
    <x v="263"/>
    <s v="ALFEREZ JOSEPHINE R."/>
    <s v="CHO"/>
    <x v="1"/>
    <d v="2019-12-20T00:00:00"/>
    <d v="2019-12-20T00:00:00"/>
    <s v="VL"/>
    <m/>
    <s v="1 VL"/>
    <n v="1"/>
    <m/>
  </r>
  <r>
    <x v="1220"/>
    <d v="2020-02-18T00:00:00"/>
    <x v="263"/>
    <s v="ALFEREZ JOSEPHINE R."/>
    <s v="CHO"/>
    <x v="1"/>
    <d v="2019-12-26T00:00:00"/>
    <d v="2019-12-26T00:00:00"/>
    <s v="VL"/>
    <m/>
    <s v="1 VL"/>
    <n v="1"/>
    <m/>
  </r>
  <r>
    <x v="1221"/>
    <d v="2020-02-18T00:00:00"/>
    <x v="256"/>
    <s v="ALFEREZ JOSEPHINE R."/>
    <s v="CHO"/>
    <x v="1"/>
    <d v="2019-12-12T00:00:00"/>
    <d v="2019-12-12T00:00:00"/>
    <s v="SL"/>
    <m/>
    <s v="1 SL"/>
    <n v="1"/>
    <m/>
  </r>
  <r>
    <x v="1222"/>
    <d v="2020-02-18T00:00:00"/>
    <x v="265"/>
    <s v="ALFEREZ JOSEPHINE R."/>
    <s v="CHO"/>
    <x v="1"/>
    <d v="2019-12-06T00:00:00"/>
    <d v="2019-12-06T00:00:00"/>
    <s v="VL"/>
    <m/>
    <s v="1 VL"/>
    <n v="1"/>
    <m/>
  </r>
  <r>
    <x v="1223"/>
    <d v="2020-02-18T00:00:00"/>
    <x v="249"/>
    <s v="ALFEREZ JOSEPHINE R."/>
    <s v="CHO"/>
    <x v="1"/>
    <d v="2019-12-05T00:00:00"/>
    <d v="2019-12-05T00:00:00"/>
    <s v="SL"/>
    <m/>
    <s v="1 SL"/>
    <n v="1"/>
    <m/>
  </r>
  <r>
    <x v="1224"/>
    <d v="2020-02-18T00:00:00"/>
    <x v="251"/>
    <s v="EGASAN DELIA J."/>
    <s v="CHO"/>
    <x v="1"/>
    <d v="2019-12-19T00:00:00"/>
    <d v="2019-12-19T00:00:00"/>
    <s v="VL"/>
    <m/>
    <s v="1 VL"/>
    <n v="1"/>
    <m/>
  </r>
  <r>
    <x v="1224"/>
    <d v="2020-02-18T00:00:00"/>
    <x v="251"/>
    <s v="EGASAN DELIA J."/>
    <s v="CHO"/>
    <x v="1"/>
    <d v="2019-12-27T00:00:00"/>
    <d v="2019-12-27T00:00:00"/>
    <s v="VL"/>
    <m/>
    <s v="1 VL"/>
    <n v="1"/>
    <m/>
  </r>
  <r>
    <x v="1225"/>
    <d v="2020-02-18T00:00:00"/>
    <x v="265"/>
    <s v="MALIGAYO YOLANDA D."/>
    <s v="CHO"/>
    <x v="1"/>
    <d v="2019-12-10T00:00:00"/>
    <d v="2019-12-10T00:00:00"/>
    <s v="VL"/>
    <m/>
    <s v="1 VL"/>
    <n v="1"/>
    <m/>
  </r>
  <r>
    <x v="1225"/>
    <d v="2020-02-18T00:00:00"/>
    <x v="265"/>
    <s v="MALIGAYO YOLANDA D."/>
    <s v="CHO"/>
    <x v="1"/>
    <d v="2019-12-09T00:00:00"/>
    <d v="2019-12-09T00:00:00"/>
    <s v="VL"/>
    <m/>
    <s v="1 VL"/>
    <n v="1"/>
    <m/>
  </r>
  <r>
    <x v="1225"/>
    <d v="2020-02-18T00:00:00"/>
    <x v="265"/>
    <s v="MALIGAYO YOLANDA D."/>
    <s v="CHO"/>
    <x v="1"/>
    <d v="2019-12-26T00:00:00"/>
    <d v="2019-12-26T00:00:00"/>
    <s v="VL"/>
    <m/>
    <s v="1 VL"/>
    <n v="1"/>
    <m/>
  </r>
  <r>
    <x v="1226"/>
    <d v="2020-02-18T00:00:00"/>
    <x v="250"/>
    <s v="MALIGAYO YOLANDA D."/>
    <s v="CHO"/>
    <x v="1"/>
    <d v="2019-12-06T00:00:00"/>
    <d v="2019-12-06T00:00:00"/>
    <s v="SL"/>
    <m/>
    <s v="1 SL"/>
    <n v="1"/>
    <m/>
  </r>
  <r>
    <x v="1227"/>
    <d v="2020-02-18T00:00:00"/>
    <x v="248"/>
    <s v="ALCAZAR ZENAIDA S."/>
    <s v="CHO"/>
    <x v="1"/>
    <d v="2019-11-27T00:00:00"/>
    <d v="2019-11-27T00:00:00"/>
    <s v="SL"/>
    <m/>
    <s v="1 SL"/>
    <n v="1"/>
    <m/>
  </r>
  <r>
    <x v="1228"/>
    <d v="2020-02-18T00:00:00"/>
    <x v="258"/>
    <s v="CRIZALDO THELMA U."/>
    <s v="CHO"/>
    <x v="1"/>
    <d v="2019-12-12T00:00:00"/>
    <d v="2019-12-12T00:00:00"/>
    <s v="VL"/>
    <m/>
    <s v="1 VL"/>
    <n v="1"/>
    <m/>
  </r>
  <r>
    <x v="1229"/>
    <d v="2020-02-18T00:00:00"/>
    <x v="261"/>
    <s v="VILLAVIRAY MAR CLYDE D."/>
    <s v="CHO"/>
    <x v="1"/>
    <d v="2020-01-29T00:00:00"/>
    <d v="2020-01-31T00:00:00"/>
    <s v="OTHER"/>
    <s v="SPECIAL PRIVILEGE"/>
    <s v="3 OTHER"/>
    <n v="3"/>
    <m/>
  </r>
  <r>
    <x v="1230"/>
    <d v="2020-02-18T00:00:00"/>
    <x v="260"/>
    <s v="CRIZALDO THELMA U."/>
    <s v="CHO"/>
    <x v="1"/>
    <d v="2019-12-26T00:00:00"/>
    <d v="2019-12-27T00:00:00"/>
    <s v="VL"/>
    <m/>
    <s v="2 VL"/>
    <n v="2"/>
    <m/>
  </r>
  <r>
    <x v="1231"/>
    <d v="2020-02-18T00:00:00"/>
    <x v="273"/>
    <s v="CRIZALDO THELMA U."/>
    <s v="CHO"/>
    <x v="1"/>
    <d v="2019-12-16T00:00:00"/>
    <d v="2019-12-16T00:00:00"/>
    <s v="SL"/>
    <m/>
    <s v="1 SL"/>
    <n v="1"/>
    <m/>
  </r>
  <r>
    <x v="1232"/>
    <d v="2020-02-18T00:00:00"/>
    <x v="273"/>
    <s v="CRIZALDO THELMA U."/>
    <s v="CHO"/>
    <x v="1"/>
    <d v="2019-12-06T00:00:00"/>
    <d v="2019-12-06T00:00:00"/>
    <s v="SL"/>
    <m/>
    <s v="1 SL"/>
    <n v="1"/>
    <m/>
  </r>
  <r>
    <x v="1232"/>
    <d v="2020-02-18T00:00:00"/>
    <x v="273"/>
    <s v="CRIZALDO THELMA U."/>
    <s v="CHO"/>
    <x v="1"/>
    <d v="2019-12-09T00:00:00"/>
    <d v="2019-12-09T00:00:00"/>
    <s v="SL"/>
    <m/>
    <s v="1 SL"/>
    <n v="1"/>
    <m/>
  </r>
  <r>
    <x v="1233"/>
    <d v="2020-02-18T00:00:00"/>
    <x v="249"/>
    <s v="VILLAVIRAY MAR CLYDE D."/>
    <s v="CHO"/>
    <x v="1"/>
    <d v="2019-12-17T00:00:00"/>
    <d v="2019-12-18T00:00:00"/>
    <s v="OTHER"/>
    <s v="SEC 25 EO 292- FORCE LEAVE"/>
    <s v="2 OTHER"/>
    <n v="2"/>
    <m/>
  </r>
  <r>
    <x v="1233"/>
    <d v="2020-02-18T00:00:00"/>
    <x v="249"/>
    <s v="VILLAVIRAY MAR CLYDE D."/>
    <s v="CHO"/>
    <x v="1"/>
    <d v="2019-12-23T00:00:00"/>
    <d v="2019-12-23T00:00:00"/>
    <s v="OTHER"/>
    <s v="SEC 25 EO 292- FORCE LEAVE"/>
    <s v="1 OTHER"/>
    <n v="1"/>
    <m/>
  </r>
  <r>
    <x v="1233"/>
    <d v="2020-02-18T00:00:00"/>
    <x v="249"/>
    <s v="VILLAVIRAY MAR CLYDE D."/>
    <s v="CHO"/>
    <x v="1"/>
    <d v="2019-12-27T00:00:00"/>
    <d v="2019-12-27T00:00:00"/>
    <s v="OTHER"/>
    <s v="SEC 25 EO 292- FORCE LEAVE"/>
    <s v="1 OTHER"/>
    <n v="1"/>
    <m/>
  </r>
  <r>
    <x v="1234"/>
    <d v="2020-02-18T00:00:00"/>
    <x v="263"/>
    <s v="VIDALLO WINNIE R."/>
    <s v="CTO"/>
    <x v="1"/>
    <d v="2019-12-05T00:00:00"/>
    <d v="2019-12-06T00:00:00"/>
    <s v="SL"/>
    <m/>
    <s v="2 SL"/>
    <n v="2"/>
    <m/>
  </r>
  <r>
    <x v="1234"/>
    <d v="2020-02-18T00:00:00"/>
    <x v="263"/>
    <s v="VIDALLO WINNIE R."/>
    <s v="CTO"/>
    <x v="1"/>
    <d v="2019-12-09T00:00:00"/>
    <d v="2019-12-09T00:00:00"/>
    <s v="SL"/>
    <m/>
    <s v="1 SL"/>
    <n v="1"/>
    <m/>
  </r>
  <r>
    <x v="1235"/>
    <d v="2020-02-18T00:00:00"/>
    <x v="263"/>
    <s v="BURAZON CARIDAD A."/>
    <s v="CTO"/>
    <x v="1"/>
    <d v="2019-12-26T00:00:00"/>
    <d v="2019-12-27T00:00:00"/>
    <s v="VL"/>
    <m/>
    <s v="2 VL"/>
    <n v="2"/>
    <m/>
  </r>
  <r>
    <x v="1236"/>
    <d v="2020-02-18T00:00:00"/>
    <x v="268"/>
    <s v="MABUTI ANA MARIE C."/>
    <s v="CTO"/>
    <x v="1"/>
    <d v="2019-12-27T00:00:00"/>
    <d v="2019-12-27T00:00:00"/>
    <s v="OTHER"/>
    <s v="SPECIAL PRIVILEGE"/>
    <s v="1 OTHER"/>
    <n v="1"/>
    <m/>
  </r>
  <r>
    <x v="1237"/>
    <d v="2020-02-18T00:00:00"/>
    <x v="268"/>
    <s v="MABUTI ANA MARIE C."/>
    <s v="CTO"/>
    <x v="1"/>
    <d v="2019-12-26T00:00:00"/>
    <d v="2019-12-26T00:00:00"/>
    <s v="VL"/>
    <m/>
    <s v="1 VL"/>
    <n v="1"/>
    <m/>
  </r>
  <r>
    <x v="1238"/>
    <d v="2020-02-18T00:00:00"/>
    <x v="268"/>
    <s v="MABUTI ANA MARIE C."/>
    <s v="CTO"/>
    <x v="1"/>
    <d v="2019-12-09T00:00:00"/>
    <d v="2019-12-09T00:00:00"/>
    <s v="SL"/>
    <m/>
    <s v="1 SL"/>
    <n v="1"/>
    <m/>
  </r>
  <r>
    <x v="1239"/>
    <d v="2020-02-18T00:00:00"/>
    <x v="273"/>
    <s v="OLEGARIO NENITA A."/>
    <s v="LIBRARY"/>
    <x v="1"/>
    <d v="2019-12-17T00:00:00"/>
    <d v="2019-12-17T00:00:00"/>
    <s v="SL"/>
    <m/>
    <s v="1 SL"/>
    <n v="1"/>
    <m/>
  </r>
  <r>
    <x v="1240"/>
    <d v="2020-02-18T00:00:00"/>
    <x v="263"/>
    <s v="ESPIRITU RONALD M."/>
    <s v="CTO"/>
    <x v="1"/>
    <d v="2019-12-19T00:00:00"/>
    <d v="2019-12-19T00:00:00"/>
    <s v="VL"/>
    <m/>
    <s v="1 VL"/>
    <n v="1"/>
    <m/>
  </r>
  <r>
    <x v="1241"/>
    <d v="2020-02-18T00:00:00"/>
    <x v="267"/>
    <s v="ESPIRITU RONALD M."/>
    <s v="CTO"/>
    <x v="1"/>
    <d v="2019-12-16T00:00:00"/>
    <d v="2019-12-16T00:00:00"/>
    <s v="SL"/>
    <m/>
    <s v="1 SL"/>
    <n v="1"/>
    <m/>
  </r>
  <r>
    <x v="1242"/>
    <d v="2020-02-18T00:00:00"/>
    <x v="176"/>
    <s v="ESPIRITU RONALD M."/>
    <s v="CTO"/>
    <x v="1"/>
    <d v="2019-11-14T00:00:00"/>
    <d v="2019-11-14T00:00:00"/>
    <m/>
    <m/>
    <s v="1 "/>
    <n v="1"/>
    <m/>
  </r>
  <r>
    <x v="1243"/>
    <d v="2020-02-18T00:00:00"/>
    <x v="252"/>
    <s v="UNTALAN DIVINA R."/>
    <s v="CTO"/>
    <x v="1"/>
    <d v="2019-12-09T00:00:00"/>
    <d v="2019-12-09T00:00:00"/>
    <s v="OTHER"/>
    <s v="SEC 25 EO 292- FORCE LEAVE"/>
    <s v="1 OTHER"/>
    <n v="1"/>
    <m/>
  </r>
  <r>
    <x v="1243"/>
    <d v="2020-02-18T00:00:00"/>
    <x v="252"/>
    <s v="UNTALAN DIVINA R."/>
    <s v="CTO"/>
    <x v="1"/>
    <d v="2019-12-23T00:00:00"/>
    <d v="2019-12-23T00:00:00"/>
    <s v="OTHER"/>
    <s v="SEC 25 EO 292- FORCE LEAVE"/>
    <s v="1 OTHER"/>
    <n v="1"/>
    <m/>
  </r>
  <r>
    <x v="1243"/>
    <d v="2020-02-18T00:00:00"/>
    <x v="252"/>
    <s v="UNTALAN DIVINA R."/>
    <s v="CTO"/>
    <x v="1"/>
    <d v="2019-12-26T00:00:00"/>
    <d v="2019-12-26T00:00:00"/>
    <s v="OTHER"/>
    <s v="SEC 25 EO 292- FORCE LEAVE"/>
    <s v="1 OTHER"/>
    <n v="1"/>
    <m/>
  </r>
  <r>
    <x v="1244"/>
    <d v="2020-02-18T00:00:00"/>
    <x v="204"/>
    <s v="UNTALAN DIVINA R."/>
    <s v="CTO"/>
    <x v="1"/>
    <d v="2019-11-20T00:00:00"/>
    <d v="2019-11-20T00:00:00"/>
    <s v="VL"/>
    <m/>
    <s v="1 VL"/>
    <n v="1"/>
    <m/>
  </r>
  <r>
    <x v="1245"/>
    <d v="2020-02-18T00:00:00"/>
    <x v="204"/>
    <s v="ALEGA ESTELITA M."/>
    <s v="CTO"/>
    <x v="1"/>
    <d v="2019-11-08T00:00:00"/>
    <d v="2019-11-08T00:00:00"/>
    <s v="SL"/>
    <m/>
    <s v="1 SL"/>
    <n v="1"/>
    <m/>
  </r>
  <r>
    <x v="1246"/>
    <d v="2020-03-03T00:00:00"/>
    <x v="227"/>
    <s v="DIMAPILIS ELVIRA S."/>
    <s v="CTO"/>
    <x v="1"/>
    <d v="2019-12-06T00:00:00"/>
    <d v="2019-12-06T00:00:00"/>
    <s v="VL"/>
    <m/>
    <s v="1 VL"/>
    <n v="1"/>
    <m/>
  </r>
  <r>
    <x v="1246"/>
    <d v="2020-03-03T00:00:00"/>
    <x v="227"/>
    <s v="DIMAPILIS ELVIRA S."/>
    <s v="CTO"/>
    <x v="1"/>
    <d v="2019-12-09T00:00:00"/>
    <d v="2019-12-09T00:00:00"/>
    <s v="VL"/>
    <m/>
    <s v="1 VL"/>
    <n v="1"/>
    <m/>
  </r>
  <r>
    <x v="1247"/>
    <d v="2020-03-03T00:00:00"/>
    <x v="247"/>
    <s v="VIDALLO WINNIE R."/>
    <s v="CTO"/>
    <x v="1"/>
    <d v="2019-11-28T00:00:00"/>
    <d v="2019-11-29T00:00:00"/>
    <s v="SL"/>
    <m/>
    <s v="2 SL"/>
    <n v="2"/>
    <m/>
  </r>
  <r>
    <x v="1248"/>
    <d v="2020-03-03T00:00:00"/>
    <x v="236"/>
    <s v="VIDALLO WINNIE R."/>
    <s v="CTO"/>
    <x v="1"/>
    <d v="2019-11-18T00:00:00"/>
    <d v="2019-11-18T00:00:00"/>
    <s v="SL"/>
    <m/>
    <s v="1 SL"/>
    <n v="1"/>
    <m/>
  </r>
  <r>
    <x v="1249"/>
    <d v="2020-03-03T00:00:00"/>
    <x v="236"/>
    <s v="VIDALLO WINNIE R."/>
    <s v="CTO"/>
    <x v="1"/>
    <d v="2019-11-04T00:00:00"/>
    <d v="2019-11-04T00:00:00"/>
    <s v="SL"/>
    <m/>
    <s v="1 SL"/>
    <n v="1"/>
    <m/>
  </r>
  <r>
    <x v="1249"/>
    <d v="2020-03-03T00:00:00"/>
    <x v="236"/>
    <s v="VIDALLO WINNIE R."/>
    <s v="CTO"/>
    <x v="1"/>
    <d v="2019-11-07T00:00:00"/>
    <d v="2019-11-08T00:00:00"/>
    <s v="SL"/>
    <m/>
    <s v="2 SL"/>
    <n v="2"/>
    <m/>
  </r>
  <r>
    <x v="1250"/>
    <d v="2020-03-03T00:00:00"/>
    <x v="236"/>
    <s v="GUAÑEZO MARY ANNE P."/>
    <s v="CTO"/>
    <x v="1"/>
    <d v="2019-12-12T00:00:00"/>
    <d v="2019-12-12T00:00:00"/>
    <s v="OTHER"/>
    <s v="SPECIAL PRIVILEGE"/>
    <s v="1 OTHER"/>
    <n v="1"/>
    <m/>
  </r>
  <r>
    <x v="1251"/>
    <d v="2020-03-03T00:00:00"/>
    <x v="245"/>
    <s v="GUAÑEZO MARY ANNE P."/>
    <s v="CTO"/>
    <x v="1"/>
    <d v="2019-12-11T00:00:00"/>
    <d v="2019-12-11T00:00:00"/>
    <s v="VL"/>
    <m/>
    <s v="1 VL"/>
    <n v="1"/>
    <m/>
  </r>
  <r>
    <x v="1252"/>
    <d v="2020-03-03T00:00:00"/>
    <x v="245"/>
    <s v="ESCAMILLAS EVELYN M."/>
    <s v="CTO"/>
    <x v="1"/>
    <d v="2019-11-29T00:00:00"/>
    <d v="2019-11-29T00:00:00"/>
    <s v="VL"/>
    <m/>
    <s v="1 VL"/>
    <n v="1"/>
    <m/>
  </r>
  <r>
    <x v="1253"/>
    <d v="2020-03-03T00:00:00"/>
    <x v="256"/>
    <s v="DUNGO PURISIMA CORAZON E."/>
    <s v="CTO"/>
    <x v="1"/>
    <d v="2019-12-26T00:00:00"/>
    <d v="2019-12-26T00:00:00"/>
    <s v="OTHER"/>
    <s v="SEC 25 EO 292- FORCE LEAVE"/>
    <s v="1 OTHER"/>
    <n v="1"/>
    <m/>
  </r>
  <r>
    <x v="1254"/>
    <d v="2020-03-03T00:00:00"/>
    <x v="263"/>
    <s v="DUNGO PURISIMA CORAZON E."/>
    <s v="CTO"/>
    <x v="1"/>
    <d v="2019-12-23T00:00:00"/>
    <d v="2019-12-23T00:00:00"/>
    <s v="OTHER"/>
    <s v="SEC 25 EO 292- FORCE LEAVE"/>
    <s v="1 OTHER"/>
    <n v="1"/>
    <m/>
  </r>
  <r>
    <x v="1255"/>
    <d v="2020-03-03T00:00:00"/>
    <x v="238"/>
    <s v="DUNGO PURISIMA CORAZON E."/>
    <s v="CTO"/>
    <x v="1"/>
    <d v="2019-11-28T00:00:00"/>
    <d v="2019-11-29T00:00:00"/>
    <s v="OTHER"/>
    <s v="SEC 25 EO 292- FORCE LEAVE"/>
    <s v="2 OTHER"/>
    <n v="2"/>
    <m/>
  </r>
  <r>
    <x v="1256"/>
    <d v="2020-03-03T00:00:00"/>
    <x v="188"/>
    <s v="DUNGO PURISIMA CORAZON E."/>
    <s v="CTO"/>
    <x v="1"/>
    <d v="2019-10-31T00:00:00"/>
    <d v="2019-10-31T00:00:00"/>
    <s v="SL"/>
    <m/>
    <s v="1 SL"/>
    <n v="1"/>
    <m/>
  </r>
  <r>
    <x v="1257"/>
    <d v="2020-03-03T00:00:00"/>
    <x v="264"/>
    <s v="DIMAPILIS JOSEPHINE P."/>
    <s v="CTO"/>
    <x v="1"/>
    <d v="2020-01-02T00:00:00"/>
    <d v="2020-01-02T00:00:00"/>
    <s v="SL"/>
    <m/>
    <s v="1 SL"/>
    <n v="1"/>
    <m/>
  </r>
  <r>
    <x v="1258"/>
    <d v="2020-03-03T00:00:00"/>
    <x v="244"/>
    <s v="DIMAPILIS JOSEPHINE P."/>
    <s v="CTO"/>
    <x v="1"/>
    <d v="2019-12-02T00:00:00"/>
    <d v="2019-12-03T00:00:00"/>
    <s v="VL"/>
    <m/>
    <s v="2 VL"/>
    <n v="2"/>
    <m/>
  </r>
  <r>
    <x v="1258"/>
    <d v="2020-03-03T00:00:00"/>
    <x v="244"/>
    <s v="DIMAPILIS JOSEPHINE P."/>
    <s v="CTO"/>
    <x v="1"/>
    <d v="2019-12-26T00:00:00"/>
    <d v="2019-12-27T00:00:00"/>
    <s v="VL"/>
    <m/>
    <s v="2 VL"/>
    <n v="2"/>
    <m/>
  </r>
  <r>
    <x v="1259"/>
    <d v="2020-03-03T00:00:00"/>
    <x v="252"/>
    <s v="DIMAPILIS JOSEPHINE P."/>
    <s v="CTO"/>
    <x v="1"/>
    <d v="2019-12-04T00:00:00"/>
    <d v="2019-12-04T00:00:00"/>
    <s v="VL"/>
    <m/>
    <s v="1 VL"/>
    <n v="1"/>
    <m/>
  </r>
  <r>
    <x v="1260"/>
    <d v="2020-03-03T00:00:00"/>
    <x v="247"/>
    <s v="DIMAPILIS JOSEPHINE P."/>
    <s v="CTO"/>
    <x v="1"/>
    <d v="2019-11-28T00:00:00"/>
    <d v="2019-11-29T00:00:00"/>
    <s v="SL"/>
    <m/>
    <s v="2 SL"/>
    <n v="2"/>
    <m/>
  </r>
  <r>
    <x v="1261"/>
    <d v="2020-03-03T00:00:00"/>
    <x v="256"/>
    <s v="BAYOT RUMER M."/>
    <s v="ASSESSORS OFFICE"/>
    <x v="1"/>
    <d v="2019-12-27T00:00:00"/>
    <d v="2019-12-27T00:00:00"/>
    <s v="VL"/>
    <m/>
    <s v="1 VL"/>
    <n v="1"/>
    <m/>
  </r>
  <r>
    <x v="1262"/>
    <d v="2020-03-03T00:00:00"/>
    <x v="261"/>
    <s v="BAYOT RUMER M."/>
    <s v="ASSESSORS OFFICE"/>
    <x v="1"/>
    <d v="2019-12-23T00:00:00"/>
    <d v="2019-12-23T00:00:00"/>
    <s v="SL"/>
    <m/>
    <s v="1 SL"/>
    <n v="1"/>
    <m/>
  </r>
  <r>
    <x v="1262"/>
    <d v="2020-03-03T00:00:00"/>
    <x v="261"/>
    <s v="BAYOT RUMER M."/>
    <s v="ASSESSORS OFFICE"/>
    <x v="1"/>
    <d v="2019-12-26T00:00:00"/>
    <d v="2019-12-26T00:00:00"/>
    <s v="SL"/>
    <m/>
    <s v="1 SL"/>
    <n v="1"/>
    <m/>
  </r>
  <r>
    <x v="1263"/>
    <d v="2020-03-03T00:00:00"/>
    <x v="261"/>
    <s v="GATPANDAN NENITA M."/>
    <s v="LIBRARY"/>
    <x v="1"/>
    <d v="2019-12-20T00:00:00"/>
    <d v="2019-12-20T00:00:00"/>
    <s v="SL"/>
    <m/>
    <s v="1 SL"/>
    <n v="1"/>
    <m/>
  </r>
  <r>
    <x v="1263"/>
    <d v="2020-03-03T00:00:00"/>
    <x v="261"/>
    <s v="GATPANDAN NENITA M."/>
    <s v="LIBRARY"/>
    <x v="1"/>
    <d v="2019-12-26T00:00:00"/>
    <d v="2019-12-26T00:00:00"/>
    <s v="SL"/>
    <m/>
    <s v="1 SL"/>
    <n v="1"/>
    <m/>
  </r>
  <r>
    <x v="1264"/>
    <d v="2020-03-03T00:00:00"/>
    <x v="250"/>
    <s v="GOMEZ EMMA M."/>
    <s v="CEO"/>
    <x v="1"/>
    <d v="2019-12-10T00:00:00"/>
    <d v="2019-12-10T00:00:00"/>
    <s v="SL"/>
    <m/>
    <s v="1 SL"/>
    <n v="1"/>
    <m/>
  </r>
  <r>
    <x v="1265"/>
    <d v="2020-03-03T00:00:00"/>
    <x v="260"/>
    <s v="MENDOZA PRESCILA S."/>
    <s v="CEO"/>
    <x v="1"/>
    <d v="2019-12-18T00:00:00"/>
    <d v="2019-12-18T00:00:00"/>
    <s v="SL"/>
    <m/>
    <s v="1 SL"/>
    <n v="1"/>
    <m/>
  </r>
  <r>
    <x v="1266"/>
    <d v="2020-03-03T00:00:00"/>
    <x v="212"/>
    <s v="DIMAPILIS ALFREDO C."/>
    <s v="CBO"/>
    <x v="1"/>
    <d v="2019-11-04T00:00:00"/>
    <d v="2019-11-06T00:00:00"/>
    <s v="VL"/>
    <m/>
    <s v="3 VL"/>
    <n v="3"/>
    <m/>
  </r>
  <r>
    <x v="1267"/>
    <d v="2020-03-03T00:00:00"/>
    <x v="262"/>
    <s v="OCAMPO ORLANDO R."/>
    <s v="CEO"/>
    <x v="1"/>
    <d v="2019-12-20T00:00:00"/>
    <d v="2019-12-20T00:00:00"/>
    <s v="SL"/>
    <m/>
    <s v="1 SL"/>
    <n v="1"/>
    <m/>
  </r>
  <r>
    <x v="1268"/>
    <d v="2020-03-03T00:00:00"/>
    <x v="259"/>
    <s v="PARAS TEOFILA A."/>
    <s v="CEO"/>
    <x v="1"/>
    <d v="2019-12-26T00:00:00"/>
    <d v="2019-12-27T00:00:00"/>
    <s v="SL"/>
    <m/>
    <s v="2 SL"/>
    <n v="2"/>
    <m/>
  </r>
  <r>
    <x v="1269"/>
    <d v="2020-03-03T00:00:00"/>
    <x v="273"/>
    <s v="SUMAGUI MARISSA D."/>
    <s v="CEO"/>
    <x v="1"/>
    <d v="2019-12-17T00:00:00"/>
    <d v="2019-12-17T00:00:00"/>
    <s v="SL"/>
    <m/>
    <s v="1 SL"/>
    <n v="1"/>
    <m/>
  </r>
  <r>
    <x v="1270"/>
    <d v="2020-03-03T00:00:00"/>
    <x v="273"/>
    <s v="SUMAGUI MARISSA D."/>
    <s v="CEO"/>
    <x v="1"/>
    <d v="2019-12-13T00:00:00"/>
    <d v="2019-12-13T00:00:00"/>
    <s v="SL"/>
    <m/>
    <s v="1 SL"/>
    <n v="1"/>
    <m/>
  </r>
  <r>
    <x v="1271"/>
    <d v="2020-03-03T00:00:00"/>
    <x v="273"/>
    <s v="SUMAGUI MARISSA D."/>
    <s v="CEO"/>
    <x v="1"/>
    <d v="2019-12-09T00:00:00"/>
    <d v="2019-12-09T00:00:00"/>
    <s v="OTHER"/>
    <s v="BIRTHDAY LEAVE"/>
    <s v="1 OTHER"/>
    <n v="1"/>
    <m/>
  </r>
  <r>
    <x v="1272"/>
    <d v="2020-03-03T00:00:00"/>
    <x v="273"/>
    <s v="SUMAGUI MARISSA D."/>
    <s v="CEO"/>
    <x v="1"/>
    <d v="2019-12-04T00:00:00"/>
    <d v="2019-12-04T00:00:00"/>
    <s v="SL"/>
    <m/>
    <s v="1 SL"/>
    <n v="1"/>
    <m/>
  </r>
  <r>
    <x v="1273"/>
    <d v="2020-03-03T00:00:00"/>
    <x v="273"/>
    <s v="MADRAZO ALLAN PAUL A."/>
    <s v="CEO"/>
    <x v="1"/>
    <d v="2019-12-17T00:00:00"/>
    <d v="2019-12-17T00:00:00"/>
    <s v="SL"/>
    <m/>
    <s v="1 SL"/>
    <n v="1"/>
    <m/>
  </r>
  <r>
    <x v="1274"/>
    <d v="2020-03-03T00:00:00"/>
    <x v="273"/>
    <s v="MADRAZO ALLAN PAUL A."/>
    <s v="CEO"/>
    <x v="1"/>
    <d v="2019-12-13T00:00:00"/>
    <d v="2019-12-13T00:00:00"/>
    <s v="SL"/>
    <m/>
    <s v="1 SL"/>
    <n v="1"/>
    <m/>
  </r>
  <r>
    <x v="1275"/>
    <d v="2020-03-03T00:00:00"/>
    <x v="273"/>
    <s v="MADRAZO ALLAN PAUL A."/>
    <s v="CEO"/>
    <x v="1"/>
    <d v="2019-12-09T00:00:00"/>
    <d v="2019-12-09T00:00:00"/>
    <s v="SL"/>
    <m/>
    <s v="1 SL"/>
    <n v="1"/>
    <m/>
  </r>
  <r>
    <x v="1276"/>
    <d v="2020-03-03T00:00:00"/>
    <x v="273"/>
    <s v="MADRAZO ALLAN PAUL A."/>
    <s v="CEO"/>
    <x v="1"/>
    <d v="2019-12-04T00:00:00"/>
    <d v="2019-12-04T00:00:00"/>
    <s v="SL"/>
    <m/>
    <s v="1 SL"/>
    <n v="1"/>
    <m/>
  </r>
  <r>
    <x v="1277"/>
    <d v="2020-03-03T00:00:00"/>
    <x v="280"/>
    <s v="BANICO PILAR B."/>
    <s v="CCT"/>
    <x v="1"/>
    <d v="2020-02-12T00:00:00"/>
    <d v="2020-02-14T00:00:00"/>
    <s v="OTHER"/>
    <s v="CALAMITY LEAVE"/>
    <s v="3 OTHER"/>
    <n v="3"/>
    <m/>
  </r>
  <r>
    <x v="1278"/>
    <d v="2020-03-03T00:00:00"/>
    <x v="281"/>
    <s v="GATPANDAN NENITA M."/>
    <s v="LIBRARY"/>
    <x v="1"/>
    <d v="2020-01-15T00:00:00"/>
    <d v="2020-01-17T00:00:00"/>
    <s v="OTHER"/>
    <s v="EMERGENCY LEAVE"/>
    <s v="3 OTHER"/>
    <n v="3"/>
    <m/>
  </r>
  <r>
    <x v="1278"/>
    <d v="2020-03-03T00:00:00"/>
    <x v="281"/>
    <s v="GATPANDAN NENITA M."/>
    <s v="LIBRARY"/>
    <x v="1"/>
    <d v="2020-01-20T00:00:00"/>
    <d v="2020-01-21T00:00:00"/>
    <s v="OTHER"/>
    <s v="EMERGENCY LEAVE"/>
    <s v="2 OTHER"/>
    <n v="2"/>
    <m/>
  </r>
  <r>
    <x v="1279"/>
    <d v="2020-03-03T00:00:00"/>
    <x v="276"/>
    <s v="TORRES DINAH G."/>
    <s v="CCT"/>
    <x v="1"/>
    <d v="2020-02-03T00:00:00"/>
    <d v="2020-02-06T00:00:00"/>
    <s v="OTHER"/>
    <s v="CALAMITY LEAVE"/>
    <s v="4 OTHER"/>
    <n v="4"/>
    <m/>
  </r>
  <r>
    <x v="1280"/>
    <d v="2020-03-03T00:00:00"/>
    <x v="282"/>
    <s v="TORRES DINAH G."/>
    <s v="CCT"/>
    <x v="1"/>
    <d v="2020-01-21T00:00:00"/>
    <d v="2020-01-22T00:00:00"/>
    <s v="VL"/>
    <m/>
    <s v="2 VL"/>
    <n v="2"/>
    <m/>
  </r>
  <r>
    <x v="1281"/>
    <d v="2020-03-03T00:00:00"/>
    <x v="283"/>
    <s v="CHACON ELISA G."/>
    <s v="CCT"/>
    <x v="1"/>
    <d v="2020-02-12T00:00:00"/>
    <d v="2020-02-12T00:00:00"/>
    <s v="OTHER"/>
    <s v="CALAMITY LEAVE"/>
    <s v="1 OTHER"/>
    <n v="1"/>
    <m/>
  </r>
  <r>
    <x v="1281"/>
    <d v="2020-03-03T00:00:00"/>
    <x v="283"/>
    <s v="CHACON ELISA G."/>
    <s v="CCT"/>
    <x v="1"/>
    <d v="2020-02-14T00:00:00"/>
    <d v="2020-02-14T00:00:00"/>
    <s v="OTHER"/>
    <s v="CALAMITY LEAVE"/>
    <s v="1 OTHER"/>
    <n v="1"/>
    <m/>
  </r>
  <r>
    <x v="1282"/>
    <d v="2020-03-03T00:00:00"/>
    <x v="284"/>
    <s v="CHACON ELISA G."/>
    <s v="CCT"/>
    <x v="1"/>
    <d v="2020-01-15T00:00:00"/>
    <d v="2020-01-15T00:00:00"/>
    <s v="OTHER"/>
    <s v="CALAMITY LEAVE"/>
    <s v="1 OTHER"/>
    <n v="1"/>
    <m/>
  </r>
  <r>
    <x v="1282"/>
    <d v="2020-03-03T00:00:00"/>
    <x v="284"/>
    <s v="CHACON ELISA G."/>
    <s v="CCT"/>
    <x v="1"/>
    <d v="2020-02-07T00:00:00"/>
    <d v="2020-02-07T00:00:00"/>
    <s v="OTHER"/>
    <s v="CALAMITY LEAVE"/>
    <s v="1 OTHER"/>
    <n v="1"/>
    <m/>
  </r>
  <r>
    <x v="1282"/>
    <d v="2020-03-03T00:00:00"/>
    <x v="284"/>
    <s v="CHACON ELISA G."/>
    <s v="CCT"/>
    <x v="1"/>
    <d v="2020-02-10T00:00:00"/>
    <d v="2020-02-10T00:00:00"/>
    <s v="OTHER"/>
    <s v="CALAMITY LEAVE"/>
    <s v="1 OTHER"/>
    <n v="1"/>
    <m/>
  </r>
  <r>
    <x v="1283"/>
    <d v="2020-03-03T00:00:00"/>
    <x v="285"/>
    <s v="VELUZ DORMILUNA E."/>
    <s v="CCT"/>
    <x v="1"/>
    <d v="2020-01-30T00:00:00"/>
    <d v="2020-01-31T00:00:00"/>
    <s v="OTHER"/>
    <s v="CALAMITY LEAVE"/>
    <s v="2 OTHER"/>
    <n v="2"/>
    <m/>
  </r>
  <r>
    <x v="1284"/>
    <d v="2020-03-03T00:00:00"/>
    <x v="282"/>
    <s v="VELUZ DORMILUNA E."/>
    <s v="CCT"/>
    <x v="1"/>
    <d v="2020-01-15T00:00:00"/>
    <d v="2020-01-17T00:00:00"/>
    <s v="OTHER"/>
    <s v="CALAMITY LEAVE"/>
    <s v="3 OTHER"/>
    <n v="3"/>
    <m/>
  </r>
  <r>
    <x v="1285"/>
    <d v="2020-03-03T00:00:00"/>
    <x v="286"/>
    <s v="VELUZ DORMILUNA E."/>
    <s v="CCT"/>
    <x v="1"/>
    <d v="2020-01-07T00:00:00"/>
    <d v="2020-01-07T00:00:00"/>
    <s v="SL"/>
    <m/>
    <s v="1 SL"/>
    <n v="1"/>
    <m/>
  </r>
  <r>
    <x v="1286"/>
    <d v="2020-03-03T00:00:00"/>
    <x v="269"/>
    <s v="VELUZ DORMILUNA E."/>
    <s v="CCT"/>
    <x v="1"/>
    <d v="2020-01-02T00:00:00"/>
    <d v="2020-01-02T00:00:00"/>
    <s v="SL"/>
    <m/>
    <s v="1 SL"/>
    <n v="1"/>
    <m/>
  </r>
  <r>
    <x v="1287"/>
    <d v="2020-03-03T00:00:00"/>
    <x v="269"/>
    <s v="VELUZ DORMILUNA E."/>
    <s v="CCT"/>
    <x v="1"/>
    <d v="2019-12-27T00:00:00"/>
    <d v="2019-12-27T00:00:00"/>
    <s v="SL"/>
    <m/>
    <s v="1 SL"/>
    <n v="1"/>
    <m/>
  </r>
  <r>
    <x v="1288"/>
    <d v="2020-03-03T00:00:00"/>
    <x v="285"/>
    <s v="PEREY GENNILYN  "/>
    <s v="TCIS"/>
    <x v="0"/>
    <d v="2020-02-03T00:00:00"/>
    <d v="2020-02-03T00:00:00"/>
    <s v="OTHER"/>
    <s v="CALAMITY LEAVE"/>
    <s v="1 OTHER"/>
    <n v="1"/>
    <m/>
  </r>
  <r>
    <x v="1288"/>
    <d v="2020-03-03T00:00:00"/>
    <x v="287"/>
    <s v="PEREY GENNILYN  "/>
    <s v="TCIS"/>
    <x v="0"/>
    <d v="2020-02-13T00:00:00"/>
    <d v="2020-02-13T00:00:00"/>
    <s v="OTHER"/>
    <s v="CALAMITY LEAVE"/>
    <s v="1 OTHER"/>
    <n v="1"/>
    <m/>
  </r>
  <r>
    <x v="1288"/>
    <d v="2020-03-03T00:00:00"/>
    <x v="288"/>
    <s v="PEREY GENNILYN  "/>
    <s v="TCIS"/>
    <x v="0"/>
    <d v="2020-02-14T00:00:00"/>
    <d v="2020-02-14T00:00:00"/>
    <s v="OTHER"/>
    <s v="CALAMITY LEAVE"/>
    <s v="1 OTHER"/>
    <n v="1"/>
    <m/>
  </r>
  <r>
    <x v="1289"/>
    <d v="2020-03-03T00:00:00"/>
    <x v="289"/>
    <s v="PEREY AIRENE O."/>
    <s v="CCT"/>
    <x v="1"/>
    <d v="2020-02-10T00:00:00"/>
    <d v="2020-02-12T00:00:00"/>
    <s v="OTHER"/>
    <s v="CALAMITY LEAVE"/>
    <s v="3 OTHER"/>
    <n v="3"/>
    <m/>
  </r>
  <r>
    <x v="1290"/>
    <d v="2020-03-03T00:00:00"/>
    <x v="284"/>
    <s v="PEREY AIRENE O."/>
    <s v="CCT"/>
    <x v="1"/>
    <d v="2020-01-24T00:00:00"/>
    <d v="2020-01-24T00:00:00"/>
    <s v="OTHER"/>
    <s v="CALAMITY LEAVE"/>
    <s v="1 OTHER"/>
    <n v="1"/>
    <m/>
  </r>
  <r>
    <x v="1290"/>
    <d v="2020-03-03T00:00:00"/>
    <x v="284"/>
    <s v="PEREY AIRENE O."/>
    <s v="CCT"/>
    <x v="1"/>
    <d v="2020-01-17T00:00:00"/>
    <d v="2020-01-17T00:00:00"/>
    <s v="OTHER"/>
    <s v="CALAMITY LEAVE"/>
    <s v="1 OTHER"/>
    <n v="1"/>
    <m/>
  </r>
  <r>
    <x v="1291"/>
    <d v="2020-03-03T00:00:00"/>
    <x v="290"/>
    <s v="FERMA MARIA VICTORIA D."/>
    <s v="CCT"/>
    <x v="1"/>
    <d v="2020-02-19T00:00:00"/>
    <d v="2020-02-20T00:00:00"/>
    <s v="SL"/>
    <m/>
    <s v="2 SL"/>
    <n v="2"/>
    <m/>
  </r>
  <r>
    <x v="1292"/>
    <d v="2020-03-03T00:00:00"/>
    <x v="291"/>
    <s v="FERMA MARIA VICTORIA D."/>
    <s v="CCT"/>
    <x v="1"/>
    <d v="2020-02-12T00:00:00"/>
    <d v="2020-02-12T00:00:00"/>
    <s v="OTHER"/>
    <s v="CALAMITY LEAVE"/>
    <s v="1 OTHER"/>
    <n v="1"/>
    <m/>
  </r>
  <r>
    <x v="1293"/>
    <d v="2020-03-03T00:00:00"/>
    <x v="285"/>
    <s v="FERMA MARIA VICTORIA D."/>
    <s v="CCT"/>
    <x v="1"/>
    <d v="2020-01-30T00:00:00"/>
    <d v="2020-01-31T00:00:00"/>
    <s v="OTHER"/>
    <s v="CALAMITY LEAVE"/>
    <s v="2 OTHER"/>
    <n v="2"/>
    <m/>
  </r>
  <r>
    <x v="1294"/>
    <d v="2020-03-03T00:00:00"/>
    <x v="292"/>
    <s v="FERMA MARIA VICTORIA D."/>
    <s v="CCT"/>
    <x v="1"/>
    <d v="2020-01-20T00:00:00"/>
    <d v="2020-01-20T00:00:00"/>
    <s v="OTHER"/>
    <s v="CALAMITY LEAVE"/>
    <s v="1 OTHER"/>
    <n v="1"/>
    <m/>
  </r>
  <r>
    <x v="1295"/>
    <d v="2020-03-03T00:00:00"/>
    <x v="284"/>
    <s v="FERMA MARIA VICTORIA D."/>
    <s v="CCT"/>
    <x v="1"/>
    <d v="2020-01-16T00:00:00"/>
    <d v="2020-01-16T00:00:00"/>
    <s v="OTHER"/>
    <s v="CALAMITY LEAVE"/>
    <s v="1 OTHER"/>
    <n v="1"/>
    <m/>
  </r>
  <r>
    <x v="1296"/>
    <d v="2020-03-03T00:00:00"/>
    <x v="286"/>
    <s v="FERMA MARIA VICTORIA D."/>
    <s v="CCT"/>
    <x v="1"/>
    <d v="2020-01-07T00:00:00"/>
    <d v="2020-01-07T00:00:00"/>
    <s v="SL"/>
    <m/>
    <s v="1 SL"/>
    <n v="1"/>
    <m/>
  </r>
  <r>
    <x v="1297"/>
    <d v="2020-03-03T00:00:00"/>
    <x v="293"/>
    <s v="PETIL GLENDA D."/>
    <s v="CCT"/>
    <x v="1"/>
    <d v="2020-01-31T00:00:00"/>
    <d v="2020-01-31T00:00:00"/>
    <s v="OTHER"/>
    <s v="CALAMITY LEAVE"/>
    <s v="1 OTHER"/>
    <n v="1"/>
    <m/>
  </r>
  <r>
    <x v="1297"/>
    <d v="2020-03-03T00:00:00"/>
    <x v="293"/>
    <s v="PETIL GLENDA D."/>
    <s v="CCT"/>
    <x v="1"/>
    <d v="2020-02-03T00:00:00"/>
    <d v="2020-02-03T00:00:00"/>
    <s v="OTHER"/>
    <s v="CALAMITY LEAVE"/>
    <s v="1 OTHER"/>
    <n v="1"/>
    <m/>
  </r>
  <r>
    <x v="1297"/>
    <d v="2020-03-03T00:00:00"/>
    <x v="293"/>
    <s v="PETIL GLENDA D."/>
    <s v="CCT"/>
    <x v="1"/>
    <d v="2020-02-10T00:00:00"/>
    <d v="2020-02-10T00:00:00"/>
    <s v="OTHER"/>
    <s v="CALAMITY LEAVE"/>
    <s v="1 OTHER"/>
    <n v="1"/>
    <m/>
  </r>
  <r>
    <x v="1298"/>
    <d v="2020-03-03T00:00:00"/>
    <x v="284"/>
    <s v="PETIL GLENDA D."/>
    <s v="CCT"/>
    <x v="1"/>
    <d v="2020-01-24T00:00:00"/>
    <d v="2020-01-24T00:00:00"/>
    <s v="OTHER"/>
    <s v="CALAMITY LEAVE"/>
    <s v="1 OTHER"/>
    <n v="1"/>
    <m/>
  </r>
  <r>
    <x v="1298"/>
    <d v="2020-03-03T00:00:00"/>
    <x v="284"/>
    <s v="PETIL GLENDA D."/>
    <s v="CCT"/>
    <x v="1"/>
    <d v="2020-01-15T00:00:00"/>
    <d v="2020-01-15T00:00:00"/>
    <s v="OTHER"/>
    <s v="CALAMITY LEAVE"/>
    <s v="1 OTHER"/>
    <n v="1"/>
    <m/>
  </r>
  <r>
    <x v="1299"/>
    <d v="2020-03-03T00:00:00"/>
    <x v="275"/>
    <s v="PETIL GLENDA D."/>
    <s v="CCT"/>
    <x v="1"/>
    <d v="2020-01-08T00:00:00"/>
    <d v="2020-01-08T00:00:00"/>
    <s v="SL"/>
    <m/>
    <s v="1 SL"/>
    <n v="1"/>
    <m/>
  </r>
  <r>
    <x v="1300"/>
    <d v="2020-03-03T00:00:00"/>
    <x v="284"/>
    <s v="GARCIA HAIZEL M."/>
    <s v="CCT"/>
    <x v="1"/>
    <d v="2020-02-04T00:00:00"/>
    <d v="2020-02-04T00:00:00"/>
    <s v="OTHER"/>
    <s v="CALAMITY LEAVE"/>
    <s v="1 OTHER"/>
    <n v="1"/>
    <m/>
  </r>
  <r>
    <x v="1300"/>
    <d v="2020-03-03T00:00:00"/>
    <x v="284"/>
    <s v="GARCIA HAIZEL M."/>
    <s v="CCT"/>
    <x v="1"/>
    <d v="2020-02-13T00:00:00"/>
    <d v="2020-02-13T00:00:00"/>
    <s v="OTHER"/>
    <s v="CALAMITY LEAVE"/>
    <s v="1 OTHER"/>
    <n v="1"/>
    <m/>
  </r>
  <r>
    <x v="1300"/>
    <d v="2020-03-03T00:00:00"/>
    <x v="284"/>
    <s v="GARCIA HAIZEL M."/>
    <s v="CCT"/>
    <x v="1"/>
    <d v="2020-02-14T00:00:00"/>
    <d v="2020-02-14T00:00:00"/>
    <s v="OTHER"/>
    <s v="CALAMITY LEAVE"/>
    <s v="1 OTHER"/>
    <n v="1"/>
    <m/>
  </r>
  <r>
    <x v="1301"/>
    <d v="2020-03-03T00:00:00"/>
    <x v="282"/>
    <s v="GARCIA HAIZEL M."/>
    <s v="CCT"/>
    <x v="1"/>
    <d v="2020-01-15T00:00:00"/>
    <d v="2020-01-15T00:00:00"/>
    <s v="OTHER"/>
    <s v="CALAMITY LEAVE"/>
    <s v="1 OTHER"/>
    <n v="1"/>
    <m/>
  </r>
  <r>
    <x v="1301"/>
    <d v="2020-03-03T00:00:00"/>
    <x v="282"/>
    <s v="GARCIA HAIZEL M."/>
    <s v="CCT"/>
    <x v="1"/>
    <d v="2020-01-17T00:00:00"/>
    <d v="2020-01-17T00:00:00"/>
    <s v="OTHER"/>
    <s v="CALAMITY LEAVE"/>
    <s v="1 OTHER"/>
    <n v="1"/>
    <m/>
  </r>
  <r>
    <x v="1302"/>
    <d v="2020-03-03T00:00:00"/>
    <x v="264"/>
    <s v="GARCIA HAIZEL M."/>
    <s v="CCT"/>
    <x v="1"/>
    <d v="2020-01-16T00:00:00"/>
    <d v="2020-01-16T00:00:00"/>
    <s v="OTHER"/>
    <s v="BIRTHDAY LEAVE"/>
    <s v="1 OTHER"/>
    <n v="1"/>
    <m/>
  </r>
  <r>
    <x v="1303"/>
    <d v="2020-03-03T00:00:00"/>
    <x v="264"/>
    <s v="GARCIA HAIZEL M."/>
    <s v="CCT"/>
    <x v="1"/>
    <d v="2020-01-02T00:00:00"/>
    <d v="2020-01-03T00:00:00"/>
    <s v="SL"/>
    <m/>
    <s v="2 SL"/>
    <n v="2"/>
    <m/>
  </r>
  <r>
    <x v="1304"/>
    <d v="2020-03-03T00:00:00"/>
    <x v="264"/>
    <s v="GARCIA HAIZEL M."/>
    <s v="CCT"/>
    <x v="1"/>
    <d v="2019-12-26T00:00:00"/>
    <d v="2019-12-27T00:00:00"/>
    <s v="SL"/>
    <m/>
    <s v="2 SL"/>
    <n v="2"/>
    <m/>
  </r>
  <r>
    <x v="1305"/>
    <d v="2020-03-03T00:00:00"/>
    <x v="276"/>
    <s v="CASTILLO FLORDELIZA T."/>
    <s v="CCT"/>
    <x v="1"/>
    <d v="2020-01-22T00:00:00"/>
    <d v="2020-01-22T00:00:00"/>
    <s v="OTHER"/>
    <s v="CALAMITY LEAVE"/>
    <s v="1 OTHER"/>
    <n v="1"/>
    <m/>
  </r>
  <r>
    <x v="1305"/>
    <d v="2020-03-03T00:00:00"/>
    <x v="276"/>
    <s v="CASTILLO FLORDELIZA T."/>
    <s v="CCT"/>
    <x v="1"/>
    <d v="2020-02-07T00:00:00"/>
    <d v="2020-02-07T00:00:00"/>
    <s v="OTHER"/>
    <s v="CALAMITY LEAVE"/>
    <s v="1 OTHER"/>
    <n v="1"/>
    <m/>
  </r>
  <r>
    <x v="1305"/>
    <d v="2020-03-03T00:00:00"/>
    <x v="276"/>
    <s v="CASTILLO FLORDELIZA T."/>
    <s v="CCT"/>
    <x v="1"/>
    <d v="2020-02-12T00:00:00"/>
    <d v="2020-02-12T00:00:00"/>
    <s v="OTHER"/>
    <s v="CALAMITY LEAVE"/>
    <s v="1 OTHER"/>
    <n v="1"/>
    <m/>
  </r>
  <r>
    <x v="1306"/>
    <d v="2020-03-03T00:00:00"/>
    <x v="294"/>
    <s v="CASTILLO FLORDELIZA T."/>
    <s v="CCT"/>
    <x v="1"/>
    <d v="2020-01-23T00:00:00"/>
    <d v="2020-01-23T00:00:00"/>
    <s v="OTHER"/>
    <s v="CALAMITY LEAVE"/>
    <s v="1 OTHER"/>
    <n v="1"/>
    <m/>
  </r>
  <r>
    <x v="1307"/>
    <d v="2020-03-03T00:00:00"/>
    <x v="295"/>
    <s v="LEPARDO ROWENA R."/>
    <s v="CCT"/>
    <x v="1"/>
    <d v="2020-03-06T00:00:00"/>
    <d v="2020-03-06T00:00:00"/>
    <s v="OTHER"/>
    <s v="MC# 6"/>
    <s v="1 OTHER"/>
    <n v="1"/>
    <m/>
  </r>
  <r>
    <x v="1308"/>
    <d v="2020-03-03T00:00:00"/>
    <x v="296"/>
    <s v="LEPARDO ROWENA R."/>
    <s v="CCT"/>
    <x v="1"/>
    <d v="2020-02-24T00:00:00"/>
    <d v="2020-02-24T00:00:00"/>
    <s v="OTHER"/>
    <s v="SOLO PARENT"/>
    <s v="1 OTHER"/>
    <n v="1"/>
    <m/>
  </r>
  <r>
    <x v="1309"/>
    <d v="2020-03-03T00:00:00"/>
    <x v="283"/>
    <s v="LEPARDO ROWENA R."/>
    <s v="CCT"/>
    <x v="1"/>
    <d v="2020-01-29T00:00:00"/>
    <d v="2020-01-31T00:00:00"/>
    <s v="OTHER"/>
    <s v="CALAMITY LEAVE"/>
    <s v="3 OTHER"/>
    <n v="3"/>
    <m/>
  </r>
  <r>
    <x v="1309"/>
    <d v="2020-03-03T00:00:00"/>
    <x v="283"/>
    <s v="LEPARDO ROWENA R."/>
    <s v="CCT"/>
    <x v="1"/>
    <d v="2020-02-03T00:00:00"/>
    <d v="2020-02-04T00:00:00"/>
    <s v="OTHER"/>
    <s v="CALAMITY LEAVE"/>
    <s v="2 OTHER"/>
    <n v="2"/>
    <m/>
  </r>
  <r>
    <x v="1310"/>
    <d v="2020-03-03T00:00:00"/>
    <x v="276"/>
    <s v="HERNANDEZ CORNELIO A."/>
    <s v="CCT"/>
    <x v="1"/>
    <d v="2020-01-29T00:00:00"/>
    <d v="2020-01-29T00:00:00"/>
    <s v="OTHER"/>
    <s v="CALAMITY LEAVE"/>
    <s v="1 OTHER"/>
    <n v="1"/>
    <m/>
  </r>
  <r>
    <x v="1310"/>
    <d v="2020-03-03T00:00:00"/>
    <x v="276"/>
    <s v="HERNANDEZ CORNELIO A."/>
    <s v="CCT"/>
    <x v="1"/>
    <d v="2020-01-31T00:00:00"/>
    <d v="2020-01-31T00:00:00"/>
    <s v="OTHER"/>
    <s v="CALAMITY LEAVE"/>
    <s v="1 OTHER"/>
    <n v="1"/>
    <m/>
  </r>
  <r>
    <x v="1311"/>
    <d v="2020-03-03T00:00:00"/>
    <x v="297"/>
    <s v="HERNANDEZ CORNELIO A."/>
    <s v="CCT"/>
    <x v="1"/>
    <d v="2020-01-09T00:00:00"/>
    <d v="2020-01-10T00:00:00"/>
    <s v="SL"/>
    <m/>
    <s v="2 SL"/>
    <n v="2"/>
    <m/>
  </r>
  <r>
    <x v="1312"/>
    <d v="2020-03-03T00:00:00"/>
    <x v="268"/>
    <s v="CARAAN FELIX M."/>
    <s v="MAHOGANY MARKET"/>
    <x v="1"/>
    <d v="2019-12-19T00:00:00"/>
    <d v="2019-12-22T00:00:00"/>
    <s v="OTHER"/>
    <s v="SEC 25 EO 292- FORCE LEAVE"/>
    <s v="2 OTHER"/>
    <n v="2"/>
    <m/>
  </r>
  <r>
    <x v="1312"/>
    <d v="2020-03-03T00:00:00"/>
    <x v="268"/>
    <s v="CARAAN FELIX M."/>
    <s v="MAHOGANY MARKET"/>
    <x v="1"/>
    <d v="2019-12-26T00:00:00"/>
    <d v="2019-12-26T00:00:00"/>
    <s v="OTHER"/>
    <s v="SEC 25 EO 292- FORCE LEAVE"/>
    <s v="1 OTHER"/>
    <n v="1"/>
    <m/>
  </r>
  <r>
    <x v="1313"/>
    <d v="2020-03-03T00:00:00"/>
    <x v="267"/>
    <s v="MARINDUQUE ANNE RENELYN P."/>
    <s v="VMO"/>
    <x v="1"/>
    <d v="2019-12-16T00:00:00"/>
    <d v="2019-12-16T00:00:00"/>
    <s v="SL"/>
    <m/>
    <s v="1 SL"/>
    <n v="1"/>
    <m/>
  </r>
  <r>
    <x v="1314"/>
    <d v="2020-03-03T00:00:00"/>
    <x v="286"/>
    <s v="VILLANUEVA PABLO B."/>
    <s v="PICNIC GROVE"/>
    <x v="1"/>
    <d v="2019-12-27T00:00:00"/>
    <d v="2019-12-27T00:00:00"/>
    <s v="SL"/>
    <m/>
    <s v="1 SL"/>
    <n v="1"/>
    <m/>
  </r>
  <r>
    <x v="1315"/>
    <d v="2020-03-03T00:00:00"/>
    <x v="263"/>
    <s v="ENMACIO LEILA A."/>
    <s v="ACCOUNTING"/>
    <x v="1"/>
    <d v="2019-12-20T00:00:00"/>
    <d v="2019-12-20T00:00:00"/>
    <s v="VL"/>
    <m/>
    <s v="1 VL"/>
    <n v="1"/>
    <m/>
  </r>
  <r>
    <x v="1316"/>
    <d v="2020-03-03T00:00:00"/>
    <x v="263"/>
    <s v="ENMACIO LEILA A."/>
    <s v="ACCOUNTING"/>
    <x v="1"/>
    <d v="2019-12-04T00:00:00"/>
    <d v="2019-12-04T00:00:00"/>
    <s v="SL"/>
    <m/>
    <s v="1 SL"/>
    <n v="1"/>
    <m/>
  </r>
  <r>
    <x v="1317"/>
    <d v="2020-03-03T00:00:00"/>
    <x v="268"/>
    <s v="OLARTE GREATCHEL B."/>
    <s v="ACCOUNTING"/>
    <x v="1"/>
    <d v="2019-12-04T00:00:00"/>
    <d v="2019-12-06T00:00:00"/>
    <s v="SL"/>
    <m/>
    <s v="3 SL"/>
    <n v="3"/>
    <m/>
  </r>
  <r>
    <x v="1318"/>
    <d v="2020-03-03T00:00:00"/>
    <x v="257"/>
    <s v="ENMACIO LEILA A."/>
    <s v="ACCOUNTING"/>
    <x v="1"/>
    <d v="2019-11-14T00:00:00"/>
    <d v="2019-11-15T00:00:00"/>
    <s v="SL"/>
    <m/>
    <s v="2 SL"/>
    <n v="2"/>
    <m/>
  </r>
  <r>
    <x v="1319"/>
    <d v="2020-03-03T00:00:00"/>
    <x v="282"/>
    <s v="PAITON MARY ANN M."/>
    <s v="CHARACTER OFFICE"/>
    <x v="1"/>
    <d v="2020-01-15T00:00:00"/>
    <d v="2020-01-17T00:00:00"/>
    <s v="SL"/>
    <m/>
    <s v="3 SL"/>
    <n v="3"/>
    <m/>
  </r>
  <r>
    <x v="1320"/>
    <d v="2020-03-03T00:00:00"/>
    <x v="298"/>
    <s v="ROMILLA EDITH D."/>
    <s v="PIO"/>
    <x v="1"/>
    <d v="2020-01-22T00:00:00"/>
    <d v="2020-01-22T00:00:00"/>
    <s v="OTHER"/>
    <s v="MC# 6"/>
    <s v="1 OTHER"/>
    <n v="1"/>
    <m/>
  </r>
  <r>
    <x v="1321"/>
    <d v="2020-03-03T00:00:00"/>
    <x v="298"/>
    <s v="ROMILLA EDITH D."/>
    <s v="PIO"/>
    <x v="1"/>
    <d v="2020-01-15T00:00:00"/>
    <d v="2020-01-21T00:00:00"/>
    <s v="OTHER"/>
    <s v="CALAMITY LEAVE"/>
    <s v="5 OTHER"/>
    <n v="5"/>
    <m/>
  </r>
  <r>
    <x v="1322"/>
    <d v="2020-03-03T00:00:00"/>
    <x v="299"/>
    <s v="PERENA RUBILINDA C."/>
    <s v="MO"/>
    <x v="1"/>
    <d v="2020-02-13T00:00:00"/>
    <d v="2020-02-14T00:00:00"/>
    <s v="OTHER"/>
    <s v="CALAMITY LEAVE"/>
    <s v="2 OTHER"/>
    <n v="2"/>
    <m/>
  </r>
  <r>
    <x v="1323"/>
    <d v="2020-03-03T00:00:00"/>
    <x v="285"/>
    <s v="PERENA RUBILINDA C."/>
    <s v="MO"/>
    <x v="1"/>
    <d v="2020-01-29T00:00:00"/>
    <d v="2020-01-31T00:00:00"/>
    <s v="OTHER"/>
    <s v="CALAMITY LEAVE"/>
    <s v="3 OTHER"/>
    <n v="3"/>
    <m/>
  </r>
  <r>
    <x v="1324"/>
    <d v="2020-03-03T00:00:00"/>
    <x v="285"/>
    <s v="MARTINEZ BELEN B."/>
    <s v="CBO"/>
    <x v="1"/>
    <d v="2020-02-06T00:00:00"/>
    <d v="2020-02-07T00:00:00"/>
    <s v="OTHER"/>
    <s v="CALAMITY LEAVE"/>
    <s v="2 OTHER"/>
    <n v="2"/>
    <m/>
  </r>
  <r>
    <x v="1324"/>
    <d v="2020-03-03T00:00:00"/>
    <x v="285"/>
    <s v="MARTINEZ BELEN B."/>
    <s v="CBO"/>
    <x v="1"/>
    <d v="2020-02-11T00:00:00"/>
    <d v="2020-02-11T00:00:00"/>
    <s v="OTHER"/>
    <s v="CALAMITY LEAVE"/>
    <s v="1 OTHER"/>
    <n v="1"/>
    <m/>
  </r>
  <r>
    <x v="1325"/>
    <d v="2020-03-03T00:00:00"/>
    <x v="281"/>
    <s v="ESTRANGCO MERCY U."/>
    <s v="MAHOGANY MARKET"/>
    <x v="1"/>
    <d v="2020-01-15T00:00:00"/>
    <d v="2020-01-17T00:00:00"/>
    <s v="OTHER"/>
    <s v="CALAMITY LEAVE"/>
    <s v="3 OTHER"/>
    <n v="3"/>
    <m/>
  </r>
  <r>
    <x v="1326"/>
    <d v="2020-03-03T00:00:00"/>
    <x v="281"/>
    <s v="CARAAN FELIX M."/>
    <s v="MAHOGANY MARKET"/>
    <x v="1"/>
    <d v="2020-01-15T00:00:00"/>
    <d v="2020-01-16T00:00:00"/>
    <s v="OTHER"/>
    <s v="CALAMITY LEAVE"/>
    <s v="2 OTHER"/>
    <n v="2"/>
    <m/>
  </r>
  <r>
    <x v="1326"/>
    <d v="2020-03-03T00:00:00"/>
    <x v="281"/>
    <s v="CARAAN FELIX M."/>
    <s v="MAHOGANY MARKET"/>
    <x v="1"/>
    <d v="2020-01-17T00:00:00"/>
    <d v="2020-01-17T00:00:00"/>
    <s v="OTHER"/>
    <s v="CALAMITY LEAVE"/>
    <s v="1 OTHER"/>
    <n v="1"/>
    <m/>
  </r>
  <r>
    <x v="1327"/>
    <d v="2020-03-03T00:00:00"/>
    <x v="276"/>
    <s v="PARRA VICTORIA S."/>
    <s v="EEO/ CITY MARKET"/>
    <x v="1"/>
    <d v="2020-02-04T00:00:00"/>
    <d v="2020-02-06T00:00:00"/>
    <s v="OTHER"/>
    <s v="CALAMITY LEAVE"/>
    <s v="3 OTHER"/>
    <n v="3"/>
    <m/>
  </r>
  <r>
    <x v="1327"/>
    <d v="2020-03-03T00:00:00"/>
    <x v="276"/>
    <s v="PARRA VICTORIA S."/>
    <s v="EEO/ CITY MARKET"/>
    <x v="1"/>
    <d v="2020-02-11T00:00:00"/>
    <d v="2020-02-11T00:00:00"/>
    <s v="OTHER"/>
    <s v="CALAMITY LEAVE"/>
    <s v="1 OTHER"/>
    <n v="1"/>
    <m/>
  </r>
  <r>
    <x v="1327"/>
    <d v="2020-03-03T00:00:00"/>
    <x v="276"/>
    <s v="PARRA VICTORIA S."/>
    <s v="EEO/ CITY MARKET"/>
    <x v="1"/>
    <d v="2020-02-13T00:00:00"/>
    <d v="2020-02-13T00:00:00"/>
    <s v="OTHER"/>
    <s v="CALAMITY LEAVE"/>
    <s v="1 OTHER"/>
    <n v="1"/>
    <m/>
  </r>
  <r>
    <x v="1328"/>
    <d v="2020-03-03T00:00:00"/>
    <x v="300"/>
    <s v="MACASPAC JOSE VICTOR P."/>
    <s v="MAHOGANY MARKET"/>
    <x v="1"/>
    <d v="2020-02-06T00:00:00"/>
    <d v="2020-02-06T00:00:00"/>
    <s v="SL"/>
    <m/>
    <s v="1 SL"/>
    <n v="1"/>
    <m/>
  </r>
  <r>
    <x v="1329"/>
    <d v="2020-03-03T00:00:00"/>
    <x v="276"/>
    <s v="MENDOZA ROMEO B."/>
    <s v="EEO/ CITY MARKET"/>
    <x v="1"/>
    <d v="2020-02-03T00:00:00"/>
    <d v="2020-02-03T00:00:00"/>
    <s v="OTHER"/>
    <s v="CALAMITY LEAVE"/>
    <s v="1 OTHER"/>
    <n v="1"/>
    <m/>
  </r>
  <r>
    <x v="1329"/>
    <d v="2020-03-03T00:00:00"/>
    <x v="276"/>
    <s v="MENDOZA ROMEO B."/>
    <s v="EEO/ CITY MARKET"/>
    <x v="1"/>
    <d v="2020-02-06T00:00:00"/>
    <d v="2020-02-07T00:00:00"/>
    <s v="OTHER"/>
    <s v="CALAMITY LEAVE"/>
    <s v="2 OTHER"/>
    <n v="2"/>
    <m/>
  </r>
  <r>
    <x v="1329"/>
    <d v="2020-03-03T00:00:00"/>
    <x v="276"/>
    <s v="MENDOZA ROMEO B."/>
    <s v="EEO/ CITY MARKET"/>
    <x v="1"/>
    <d v="2020-02-10T00:00:00"/>
    <d v="2020-02-10T00:00:00"/>
    <s v="OTHER"/>
    <s v="CALAMITY LEAVE"/>
    <s v="1 OTHER"/>
    <n v="1"/>
    <m/>
  </r>
  <r>
    <x v="1329"/>
    <d v="2020-03-03T00:00:00"/>
    <x v="276"/>
    <s v="MENDOZA ROMEO B."/>
    <s v="EEO/ CITY MARKET"/>
    <x v="1"/>
    <d v="2020-02-13T00:00:00"/>
    <d v="2020-02-13T00:00:00"/>
    <s v="OTHER"/>
    <s v="CALAMITY LEAVE"/>
    <s v="1 OTHER"/>
    <n v="1"/>
    <m/>
  </r>
  <r>
    <x v="1330"/>
    <d v="2020-03-03T00:00:00"/>
    <x v="276"/>
    <s v="AMBAT MARILOU M."/>
    <s v="EEO/ CITY MARKET"/>
    <x v="1"/>
    <d v="2020-01-22T00:00:00"/>
    <d v="2020-01-23T00:00:00"/>
    <s v="OTHER"/>
    <s v="CALAMITY LEAVE"/>
    <s v="2 OTHER"/>
    <n v="2"/>
    <m/>
  </r>
  <r>
    <x v="1330"/>
    <d v="2020-03-03T00:00:00"/>
    <x v="276"/>
    <s v="AMBAT MARILOU M."/>
    <s v="EEO/ CITY MARKET"/>
    <x v="1"/>
    <d v="2020-01-29T00:00:00"/>
    <d v="2020-01-29T00:00:00"/>
    <s v="OTHER"/>
    <s v="CALAMITY LEAVE"/>
    <s v="1 OTHER"/>
    <n v="1"/>
    <m/>
  </r>
  <r>
    <x v="1331"/>
    <d v="2020-03-03T00:00:00"/>
    <x v="264"/>
    <s v="ESTRANGCO MERCY U."/>
    <s v="MAHOGANY MARKET"/>
    <x v="1"/>
    <d v="2020-01-02T00:00:00"/>
    <d v="2020-01-03T00:00:00"/>
    <s v="SL"/>
    <m/>
    <s v="2 SL"/>
    <n v="2"/>
    <m/>
  </r>
  <r>
    <x v="1332"/>
    <d v="2020-03-03T00:00:00"/>
    <x v="301"/>
    <s v="ANGCAYA FRANCIS A."/>
    <s v="MAHOGANY MARKET"/>
    <x v="1"/>
    <d v="2020-02-13T00:00:00"/>
    <d v="2020-02-14T00:00:00"/>
    <s v="OTHER"/>
    <s v="CALAMITY LEAVE"/>
    <s v="2 OTHER"/>
    <n v="2"/>
    <m/>
  </r>
  <r>
    <x v="1333"/>
    <d v="2020-03-03T00:00:00"/>
    <x v="281"/>
    <s v="ANGCAYA FRANCIS A."/>
    <s v="MAHOGANY MARKET"/>
    <x v="1"/>
    <d v="2020-01-16T00:00:00"/>
    <d v="2020-01-17T00:00:00"/>
    <s v="OTHER"/>
    <s v="CALAMITY LEAVE"/>
    <s v="2 OTHER"/>
    <n v="2"/>
    <m/>
  </r>
  <r>
    <x v="1334"/>
    <d v="2020-03-03T00:00:00"/>
    <x v="301"/>
    <s v="MACASPAC JOSE VICTOR P."/>
    <s v="MAHOGANY MARKET"/>
    <x v="1"/>
    <d v="2020-02-09T00:00:00"/>
    <d v="2020-02-10T00:00:00"/>
    <s v="OTHER"/>
    <s v="CALAMITY LEAVE"/>
    <s v="1 OTHER"/>
    <n v="1"/>
    <m/>
  </r>
  <r>
    <x v="1335"/>
    <d v="2020-03-03T00:00:00"/>
    <x v="281"/>
    <s v="MACASPAC JOSE VICTOR P."/>
    <s v="MAHOGANY MARKET"/>
    <x v="1"/>
    <d v="2020-01-19T00:00:00"/>
    <d v="2020-01-19T00:00:00"/>
    <s v="OTHER"/>
    <s v="CALAMITY LEAVE"/>
    <s v="1 OTHER"/>
    <n v="1"/>
    <m/>
  </r>
  <r>
    <x v="1335"/>
    <d v="2020-03-03T00:00:00"/>
    <x v="281"/>
    <s v="MACASPAC JOSE VICTOR P."/>
    <s v="MAHOGANY MARKET"/>
    <x v="1"/>
    <d v="2020-01-26T00:00:00"/>
    <d v="2020-01-27T00:00:00"/>
    <s v="OTHER"/>
    <s v="CALAMITY LEAVE"/>
    <s v="2 OTHER"/>
    <n v="2"/>
    <m/>
  </r>
  <r>
    <x v="1336"/>
    <d v="2020-03-03T00:00:00"/>
    <x v="302"/>
    <s v="DIMARANAN REYNALDO R."/>
    <s v="EEO/ CITY MARKET"/>
    <x v="1"/>
    <d v="2020-02-14T00:00:00"/>
    <d v="2020-02-15T00:00:00"/>
    <s v="SL"/>
    <m/>
    <s v="2 SL"/>
    <n v="2"/>
    <m/>
  </r>
  <r>
    <x v="1337"/>
    <d v="2020-03-03T00:00:00"/>
    <x v="281"/>
    <s v="DIMARANAN REYNALDO R."/>
    <s v="EEO/ CITY MARKET"/>
    <x v="1"/>
    <d v="2020-01-16T00:00:00"/>
    <d v="2020-01-16T00:00:00"/>
    <s v="OTHER"/>
    <s v="CALAMITY LEAVE"/>
    <s v="1 OTHER"/>
    <n v="1"/>
    <m/>
  </r>
  <r>
    <x v="1337"/>
    <d v="2020-03-03T00:00:00"/>
    <x v="281"/>
    <s v="DIMARANAN REYNALDO R."/>
    <s v="EEO/ CITY MARKET"/>
    <x v="1"/>
    <d v="2020-01-21T00:00:00"/>
    <d v="2020-01-21T00:00:00"/>
    <s v="OTHER"/>
    <s v="CALAMITY LEAVE"/>
    <s v="1 OTHER"/>
    <n v="1"/>
    <m/>
  </r>
  <r>
    <x v="1337"/>
    <d v="2020-03-03T00:00:00"/>
    <x v="281"/>
    <s v="DIMARANAN REYNALDO R."/>
    <s v="EEO/ CITY MARKET"/>
    <x v="1"/>
    <d v="2020-01-25T00:00:00"/>
    <d v="2020-01-25T00:00:00"/>
    <s v="OTHER"/>
    <s v="CALAMITY LEAVE"/>
    <s v="1 OTHER"/>
    <n v="1"/>
    <m/>
  </r>
  <r>
    <x v="1338"/>
    <d v="2020-03-03T00:00:00"/>
    <x v="303"/>
    <s v="ANGCAYA IRENEO A."/>
    <s v="EEO/ CITY MARKET"/>
    <x v="1"/>
    <d v="2020-02-12T00:00:00"/>
    <d v="2020-02-16T00:00:00"/>
    <s v="SL"/>
    <m/>
    <s v="5 SL"/>
    <n v="5"/>
    <m/>
  </r>
  <r>
    <x v="1338"/>
    <d v="2020-03-03T00:00:00"/>
    <x v="303"/>
    <s v="ANGCAYA IRENEO A."/>
    <s v="EEO/ CITY MARKET"/>
    <x v="1"/>
    <d v="2020-02-19T00:00:00"/>
    <d v="2020-02-20T00:00:00"/>
    <s v="SL"/>
    <m/>
    <s v="2 SL"/>
    <n v="2"/>
    <m/>
  </r>
  <r>
    <x v="1339"/>
    <d v="2020-03-03T00:00:00"/>
    <x v="304"/>
    <s v="ANGCAYA IRENEO A."/>
    <s v="EEO/ CITY MARKET"/>
    <x v="1"/>
    <d v="2020-01-08T00:00:00"/>
    <d v="2020-01-12T00:00:00"/>
    <s v="SL"/>
    <m/>
    <s v="5 SL"/>
    <n v="5"/>
    <m/>
  </r>
  <r>
    <x v="1340"/>
    <d v="2020-03-03T00:00:00"/>
    <x v="302"/>
    <s v="ANGCAYA MARLON J."/>
    <s v="EEO/ CITY MARKET"/>
    <x v="1"/>
    <d v="2020-02-13T00:00:00"/>
    <d v="2020-02-15T00:00:00"/>
    <s v="SL"/>
    <m/>
    <s v="3 SL"/>
    <n v="3"/>
    <m/>
  </r>
  <r>
    <x v="1341"/>
    <d v="2020-03-03T00:00:00"/>
    <x v="296"/>
    <s v="ANGCAYA MARLON J."/>
    <s v="EEO/ CITY MARKET"/>
    <x v="1"/>
    <d v="2020-02-11T00:00:00"/>
    <d v="2020-02-12T00:00:00"/>
    <s v="OTHER"/>
    <s v="CALAMITY LEAVE"/>
    <s v="2 OTHER"/>
    <n v="2"/>
    <m/>
  </r>
  <r>
    <x v="1342"/>
    <d v="2020-03-03T00:00:00"/>
    <x v="276"/>
    <s v="ANGCAYA MARLON J."/>
    <s v="EEO/ CITY MARKET"/>
    <x v="1"/>
    <d v="2020-02-06T00:00:00"/>
    <d v="2020-02-08T00:00:00"/>
    <s v="OTHER"/>
    <s v="CALAMITY LEAVE"/>
    <s v="3 OTHER"/>
    <n v="3"/>
    <m/>
  </r>
  <r>
    <x v="1343"/>
    <d v="2020-03-03T00:00:00"/>
    <x v="269"/>
    <s v="ANGCAYA MARLON J."/>
    <s v="EEO/ CITY MARKET"/>
    <x v="1"/>
    <d v="2020-01-02T00:00:00"/>
    <d v="2020-01-02T00:00:00"/>
    <s v="SL"/>
    <m/>
    <s v="1 SL"/>
    <n v="1"/>
    <m/>
  </r>
  <r>
    <x v="1344"/>
    <d v="2020-03-03T00:00:00"/>
    <x v="281"/>
    <s v="GABEJA MHAR G."/>
    <s v="MAHOGANY MARKET"/>
    <x v="1"/>
    <d v="2020-01-11T00:00:00"/>
    <d v="2020-01-12T00:00:00"/>
    <s v="SL"/>
    <m/>
    <s v="2 SL"/>
    <n v="2"/>
    <m/>
  </r>
  <r>
    <x v="1344"/>
    <d v="2020-03-03T00:00:00"/>
    <x v="281"/>
    <s v="GABEJA MHAR G."/>
    <s v="MAHOGANY MARKET"/>
    <x v="1"/>
    <d v="2020-01-15T00:00:00"/>
    <d v="2020-01-15T00:00:00"/>
    <s v="SL"/>
    <m/>
    <s v="1 SL"/>
    <n v="1"/>
    <m/>
  </r>
  <r>
    <x v="1345"/>
    <d v="2020-03-03T00:00:00"/>
    <x v="298"/>
    <s v="GABEJA MHAR G."/>
    <s v="MAHOGANY MARKET"/>
    <x v="1"/>
    <d v="2020-01-27T00:00:00"/>
    <d v="2020-01-29T00:00:00"/>
    <s v="SL"/>
    <m/>
    <s v="3 SL"/>
    <n v="3"/>
    <m/>
  </r>
  <r>
    <x v="1345"/>
    <d v="2020-03-03T00:00:00"/>
    <x v="298"/>
    <s v="GABEJA MHAR G."/>
    <s v="MAHOGANY MARKET"/>
    <x v="1"/>
    <d v="2020-02-01T00:00:00"/>
    <d v="2020-02-05T00:00:00"/>
    <s v="SL"/>
    <m/>
    <s v="5 SL"/>
    <n v="5"/>
    <m/>
  </r>
  <r>
    <x v="1345"/>
    <d v="2020-03-03T00:00:00"/>
    <x v="298"/>
    <s v="GABEJA MHAR G."/>
    <s v="MAHOGANY MARKET"/>
    <x v="1"/>
    <d v="2020-02-08T00:00:00"/>
    <d v="2020-02-09T00:00:00"/>
    <s v="SL"/>
    <m/>
    <s v="2 SL"/>
    <n v="2"/>
    <m/>
  </r>
  <r>
    <x v="1346"/>
    <d v="2020-03-03T00:00:00"/>
    <x v="263"/>
    <s v="PARRA VICTORIA S."/>
    <s v="EEO/ CITY MARKET"/>
    <x v="1"/>
    <d v="2020-01-02T00:00:00"/>
    <d v="2020-01-02T00:00:00"/>
    <s v="OTHER"/>
    <s v="BIRTHDAY LEAVE"/>
    <s v="1 OTHER"/>
    <n v="1"/>
    <m/>
  </r>
  <r>
    <x v="1347"/>
    <d v="2020-03-03T00:00:00"/>
    <x v="264"/>
    <s v="LIMBOC FLORDELIZA J."/>
    <s v="LCR"/>
    <x v="1"/>
    <d v="2020-01-02T00:00:00"/>
    <d v="2020-01-03T00:00:00"/>
    <s v="SL"/>
    <m/>
    <s v="2 SL"/>
    <n v="2"/>
    <m/>
  </r>
  <r>
    <x v="1348"/>
    <d v="2020-03-03T00:00:00"/>
    <x v="263"/>
    <s v="PARRA VICTORIA S."/>
    <s v="EEO/ CITY MARKET"/>
    <x v="1"/>
    <d v="2019-12-23T00:00:00"/>
    <d v="2019-12-23T00:00:00"/>
    <s v="VL"/>
    <m/>
    <s v="1 VL"/>
    <n v="1"/>
    <m/>
  </r>
  <r>
    <x v="1348"/>
    <d v="2020-03-03T00:00:00"/>
    <x v="263"/>
    <s v="PARRA VICTORIA S."/>
    <s v="EEO/ CITY MARKET"/>
    <x v="1"/>
    <d v="2019-12-26T00:00:00"/>
    <d v="2019-12-26T00:00:00"/>
    <s v="VL"/>
    <m/>
    <s v="1 VL"/>
    <n v="1"/>
    <m/>
  </r>
  <r>
    <x v="1348"/>
    <d v="2020-03-03T00:00:00"/>
    <x v="263"/>
    <s v="PARRA VICTORIA S."/>
    <s v="EEO/ CITY MARKET"/>
    <x v="1"/>
    <d v="2019-12-28T00:00:00"/>
    <d v="2019-12-28T00:00:00"/>
    <s v="VL"/>
    <m/>
    <s v="1 VL"/>
    <n v="1"/>
    <m/>
  </r>
  <r>
    <x v="1349"/>
    <d v="2020-03-03T00:00:00"/>
    <x v="305"/>
    <s v="ANGCAYA IRENEO A."/>
    <s v="EEO/ CITY MARKET"/>
    <x v="1"/>
    <d v="2019-12-06T00:00:00"/>
    <d v="2019-12-06T00:00:00"/>
    <s v="SL"/>
    <m/>
    <s v="1 SL"/>
    <n v="1"/>
    <m/>
  </r>
  <r>
    <x v="1350"/>
    <d v="2020-03-03T00:00:00"/>
    <x v="234"/>
    <s v="ANGCAYA IRENEO A."/>
    <s v="EEO/ CITY MARKET"/>
    <x v="1"/>
    <d v="2019-11-17T00:00:00"/>
    <d v="2019-11-17T00:00:00"/>
    <s v="SL"/>
    <m/>
    <s v="1 SL"/>
    <n v="1"/>
    <m/>
  </r>
  <r>
    <x v="1351"/>
    <d v="2020-03-03T00:00:00"/>
    <x v="239"/>
    <s v="ANGCAYA IRENEO A."/>
    <s v="EEO/ CITY MARKET"/>
    <x v="1"/>
    <d v="2019-11-06T00:00:00"/>
    <d v="2019-11-07T00:00:00"/>
    <s v="SL"/>
    <m/>
    <s v="2 SL"/>
    <n v="2"/>
    <m/>
  </r>
  <r>
    <x v="1352"/>
    <d v="2020-03-03T00:00:00"/>
    <x v="234"/>
    <s v="ANGCAYA MARLON J."/>
    <s v="EEO/ CITY MARKET"/>
    <x v="1"/>
    <d v="2019-11-19T00:00:00"/>
    <d v="2019-11-19T00:00:00"/>
    <s v="SL"/>
    <m/>
    <s v="1 SL"/>
    <n v="1"/>
    <m/>
  </r>
  <r>
    <x v="1353"/>
    <d v="2020-03-03T00:00:00"/>
    <x v="265"/>
    <s v="MENDOZA ROMEO B."/>
    <s v="EEO/ CITY MARKET"/>
    <x v="1"/>
    <d v="2019-12-16T00:00:00"/>
    <d v="2019-12-16T00:00:00"/>
    <s v="OTHER"/>
    <s v="SEC 25 EO 292- FORCE LEAVE"/>
    <s v="1 OTHER"/>
    <n v="1"/>
    <m/>
  </r>
  <r>
    <x v="1353"/>
    <d v="2020-03-03T00:00:00"/>
    <x v="265"/>
    <s v="MENDOZA ROMEO B."/>
    <s v="EEO/ CITY MARKET"/>
    <x v="1"/>
    <d v="2019-12-19T00:00:00"/>
    <d v="2019-12-20T00:00:00"/>
    <s v="OTHER"/>
    <s v="SEC 25 EO 292- FORCE LEAVE"/>
    <s v="2 OTHER"/>
    <n v="2"/>
    <m/>
  </r>
  <r>
    <x v="1353"/>
    <d v="2020-03-03T00:00:00"/>
    <x v="265"/>
    <s v="MENDOZA ROMEO B."/>
    <s v="EEO/ CITY MARKET"/>
    <x v="1"/>
    <d v="2019-12-23T00:00:00"/>
    <d v="2019-12-23T00:00:00"/>
    <s v="OTHER"/>
    <s v="SEC 25 EO 292- FORCE LEAVE"/>
    <s v="1 OTHER"/>
    <n v="1"/>
    <m/>
  </r>
  <r>
    <x v="1353"/>
    <d v="2020-03-03T00:00:00"/>
    <x v="265"/>
    <s v="MENDOZA ROMEO B."/>
    <s v="EEO/ CITY MARKET"/>
    <x v="1"/>
    <d v="2019-12-26T00:00:00"/>
    <d v="2019-12-26T00:00:00"/>
    <s v="OTHER"/>
    <s v="SEC 25 EO 292- FORCE LEAVE"/>
    <s v="1 OTHER"/>
    <n v="1"/>
    <m/>
  </r>
  <r>
    <x v="1354"/>
    <d v="2020-03-03T00:00:00"/>
    <x v="252"/>
    <s v="HERNANDEZ MARIO A."/>
    <s v="MAHOGANY MARKET"/>
    <x v="1"/>
    <d v="2019-12-14T00:00:00"/>
    <d v="2019-12-16T00:00:00"/>
    <s v="OTHER"/>
    <s v="SEC 25 EO 292- FORCE LEAVE"/>
    <s v="3 OTHER"/>
    <n v="3"/>
    <m/>
  </r>
  <r>
    <x v="1355"/>
    <d v="2020-03-03T00:00:00"/>
    <x v="250"/>
    <s v="HERNANDEZ CORNELIO A."/>
    <s v="CCT"/>
    <x v="1"/>
    <d v="2019-12-10T00:00:00"/>
    <d v="2019-12-10T00:00:00"/>
    <s v="SL"/>
    <m/>
    <s v="1 SL"/>
    <n v="1"/>
    <m/>
  </r>
  <r>
    <x v="1356"/>
    <d v="2020-03-03T00:00:00"/>
    <x v="264"/>
    <s v="LIMBOC FLORDELIZA J."/>
    <s v="LCR"/>
    <x v="1"/>
    <d v="2019-12-26T00:00:00"/>
    <d v="2019-12-27T00:00:00"/>
    <s v="SL"/>
    <m/>
    <s v="2 SL"/>
    <n v="2"/>
    <m/>
  </r>
  <r>
    <x v="1357"/>
    <d v="2020-03-03T00:00:00"/>
    <x v="256"/>
    <s v="LIMBOC FLORDELIZA J."/>
    <s v="LCR"/>
    <x v="1"/>
    <d v="2019-12-11T00:00:00"/>
    <d v="2019-12-13T00:00:00"/>
    <s v="SL"/>
    <m/>
    <s v="3 SL"/>
    <n v="3"/>
    <m/>
  </r>
  <r>
    <x v="1358"/>
    <d v="2020-03-03T00:00:00"/>
    <x v="265"/>
    <s v="OLIVAR MARINA B."/>
    <s v="COOPERATIVE OFFICE"/>
    <x v="1"/>
    <d v="2019-11-16T00:00:00"/>
    <d v="2019-11-16T00:00:00"/>
    <s v="SL"/>
    <m/>
    <s v="0 SL"/>
    <n v="0"/>
    <m/>
  </r>
  <r>
    <x v="1358"/>
    <d v="2020-03-03T00:00:00"/>
    <x v="265"/>
    <s v="OLIVAR MARINA B."/>
    <s v="COOPERATIVE OFFICE"/>
    <x v="1"/>
    <d v="2019-11-18T00:00:00"/>
    <d v="2019-11-20T00:00:00"/>
    <s v="SL"/>
    <m/>
    <s v="3 SL"/>
    <n v="3"/>
    <m/>
  </r>
  <r>
    <x v="1358"/>
    <d v="2020-03-03T00:00:00"/>
    <x v="265"/>
    <s v="OLIVAR MARINA B."/>
    <s v="COOPERATIVE OFFICE"/>
    <x v="1"/>
    <d v="2019-11-22T00:00:00"/>
    <d v="2019-11-22T00:00:00"/>
    <s v="SL"/>
    <m/>
    <s v="1 SL"/>
    <n v="1"/>
    <m/>
  </r>
  <r>
    <x v="1358"/>
    <d v="2020-03-03T00:00:00"/>
    <x v="265"/>
    <s v="OLIVAR MARINA B."/>
    <s v="COOPERATIVE OFFICE"/>
    <x v="1"/>
    <d v="2019-11-25T00:00:00"/>
    <d v="2019-11-28T00:00:00"/>
    <s v="SL"/>
    <m/>
    <s v="4 SL"/>
    <n v="4"/>
    <m/>
  </r>
  <r>
    <x v="1359"/>
    <d v="2020-03-03T00:00:00"/>
    <x v="251"/>
    <s v="HERNANDEZ CORNELIO A."/>
    <s v="CCT"/>
    <x v="1"/>
    <d v="2019-12-13T00:00:00"/>
    <d v="2019-12-13T00:00:00"/>
    <s v="OTHER"/>
    <s v="SEC 25 EO 292- FORCE LEAVE"/>
    <s v="1 OTHER"/>
    <n v="1"/>
    <m/>
  </r>
  <r>
    <x v="1359"/>
    <d v="2020-03-03T00:00:00"/>
    <x v="251"/>
    <s v="HERNANDEZ CORNELIO A."/>
    <s v="CCT"/>
    <x v="1"/>
    <d v="2019-12-17T00:00:00"/>
    <d v="2019-12-17T00:00:00"/>
    <s v="OTHER"/>
    <s v="SEC 25 EO 292- FORCE LEAVE"/>
    <s v="1 OTHER"/>
    <n v="1"/>
    <m/>
  </r>
  <r>
    <x v="1359"/>
    <d v="2020-03-03T00:00:00"/>
    <x v="251"/>
    <s v="HERNANDEZ CORNELIO A."/>
    <s v="CCT"/>
    <x v="1"/>
    <d v="2019-12-19T00:00:00"/>
    <d v="2019-12-19T00:00:00"/>
    <s v="OTHER"/>
    <s v="SEC 25 EO 292- FORCE LEAVE"/>
    <s v="1 OTHER"/>
    <n v="1"/>
    <m/>
  </r>
  <r>
    <x v="1359"/>
    <d v="2020-03-03T00:00:00"/>
    <x v="251"/>
    <s v="HERNANDEZ CORNELIO A."/>
    <s v="CCT"/>
    <x v="1"/>
    <d v="2019-12-26T00:00:00"/>
    <d v="2019-12-27T00:00:00"/>
    <s v="OTHER"/>
    <s v="SEC 25 EO 292- FORCE LEAVE"/>
    <s v="2 OTHER"/>
    <n v="2"/>
    <m/>
  </r>
  <r>
    <x v="1360"/>
    <d v="2020-03-03T00:00:00"/>
    <x v="249"/>
    <s v="BOFILL ERNA P."/>
    <s v="LCR"/>
    <x v="1"/>
    <d v="2019-12-13T00:00:00"/>
    <d v="2019-12-13T00:00:00"/>
    <s v="VL"/>
    <m/>
    <s v="1 VL"/>
    <n v="1"/>
    <m/>
  </r>
  <r>
    <x v="1360"/>
    <d v="2020-03-03T00:00:00"/>
    <x v="249"/>
    <s v="BOFILL ERNA P."/>
    <s v="LCR"/>
    <x v="1"/>
    <d v="2019-12-20T00:00:00"/>
    <d v="2019-12-20T00:00:00"/>
    <s v="VL"/>
    <m/>
    <s v="1 VL"/>
    <n v="1"/>
    <m/>
  </r>
  <r>
    <x v="1361"/>
    <d v="2020-03-03T00:00:00"/>
    <x v="249"/>
    <s v="MATIENZO NORMITA S."/>
    <s v="LCR"/>
    <x v="1"/>
    <d v="2019-12-23T00:00:00"/>
    <d v="2019-12-23T00:00:00"/>
    <s v="VL"/>
    <m/>
    <s v="1 VL"/>
    <n v="1"/>
    <m/>
  </r>
  <r>
    <x v="1361"/>
    <d v="2020-03-03T00:00:00"/>
    <x v="249"/>
    <s v="MATIENZO NORMITA S."/>
    <s v="LCR"/>
    <x v="1"/>
    <d v="2019-12-26T00:00:00"/>
    <d v="2019-12-27T00:00:00"/>
    <s v="VL"/>
    <m/>
    <s v="2 VL"/>
    <n v="2"/>
    <m/>
  </r>
  <r>
    <x v="1362"/>
    <d v="2020-03-03T00:00:00"/>
    <x v="249"/>
    <s v="MATIENZO NORMITA S."/>
    <s v="LCR"/>
    <x v="1"/>
    <d v="2019-12-03T00:00:00"/>
    <d v="2019-12-03T00:00:00"/>
    <s v="SL"/>
    <m/>
    <s v="1 SL"/>
    <n v="1"/>
    <m/>
  </r>
  <r>
    <x v="1363"/>
    <d v="2020-03-03T00:00:00"/>
    <x v="268"/>
    <s v="BAYBAY LINDA G."/>
    <s v="LCR"/>
    <x v="1"/>
    <d v="2019-12-26T00:00:00"/>
    <d v="2019-12-27T00:00:00"/>
    <s v="VL"/>
    <m/>
    <s v="2 VL"/>
    <n v="2"/>
    <m/>
  </r>
  <r>
    <x v="1364"/>
    <d v="2020-03-03T00:00:00"/>
    <x v="256"/>
    <s v="BAYBAY LOLITA B."/>
    <s v="ACCOUNTING"/>
    <x v="1"/>
    <d v="2019-12-23T00:00:00"/>
    <d v="2019-12-23T00:00:00"/>
    <s v="OTHER"/>
    <s v="SPECIAL PRIVILEGE"/>
    <s v="1 OTHER"/>
    <n v="1"/>
    <m/>
  </r>
  <r>
    <x v="1364"/>
    <d v="2020-03-03T00:00:00"/>
    <x v="256"/>
    <s v="BAYBAY LOLITA B."/>
    <s v="ACCOUNTING"/>
    <x v="1"/>
    <d v="2019-12-26T00:00:00"/>
    <d v="2019-12-27T00:00:00"/>
    <s v="OTHER"/>
    <s v="SPECIAL PRIVILEGE"/>
    <s v="2 OTHER"/>
    <n v="2"/>
    <m/>
  </r>
  <r>
    <x v="1365"/>
    <d v="2020-03-03T00:00:00"/>
    <x v="258"/>
    <s v="ANGCAYA JOHN V."/>
    <s v="ACCOUNTING"/>
    <x v="1"/>
    <d v="2019-12-17T00:00:00"/>
    <d v="2020-12-18T00:00:00"/>
    <s v="VL"/>
    <m/>
    <s v="264 VL"/>
    <n v="264"/>
    <m/>
  </r>
  <r>
    <x v="1366"/>
    <d v="2020-03-03T00:00:00"/>
    <x v="258"/>
    <s v="ANGCAYA JOHN V."/>
    <s v="ACCOUNTING"/>
    <x v="1"/>
    <d v="2019-11-19T00:00:00"/>
    <d v="2019-11-20T00:00:00"/>
    <s v="SL"/>
    <m/>
    <s v="2 SL"/>
    <n v="2"/>
    <m/>
  </r>
  <r>
    <x v="1367"/>
    <d v="2020-03-03T00:00:00"/>
    <x v="191"/>
    <s v="ANGCAYA JOHN V."/>
    <s v="ACCOUNTING"/>
    <x v="1"/>
    <d v="2019-10-31T00:00:00"/>
    <d v="2019-10-31T00:00:00"/>
    <s v="SL"/>
    <m/>
    <s v="1 SL"/>
    <n v="1"/>
    <m/>
  </r>
  <r>
    <x v="1368"/>
    <d v="2020-03-03T00:00:00"/>
    <x v="265"/>
    <s v="ANACAY LEVIE B."/>
    <s v="ACCOUNTING"/>
    <x v="1"/>
    <d v="2019-11-25T00:00:00"/>
    <d v="2019-11-26T00:00:00"/>
    <s v="SL"/>
    <m/>
    <s v="2 SL"/>
    <n v="2"/>
    <m/>
  </r>
  <r>
    <x v="1369"/>
    <d v="2020-03-03T00:00:00"/>
    <x v="257"/>
    <s v="ROCILLO CECILLA A."/>
    <s v="ACCOUNTING"/>
    <x v="1"/>
    <d v="2019-12-10T00:00:00"/>
    <d v="2019-12-10T00:00:00"/>
    <s v="VL"/>
    <m/>
    <s v="1 VL"/>
    <n v="1"/>
    <m/>
  </r>
  <r>
    <x v="1369"/>
    <d v="2020-03-03T00:00:00"/>
    <x v="257"/>
    <s v="ROCILLO CECILLA A."/>
    <s v="ACCOUNTING"/>
    <x v="1"/>
    <d v="2019-12-27T00:00:00"/>
    <d v="2019-12-27T00:00:00"/>
    <s v="VL"/>
    <m/>
    <s v="1 VL"/>
    <n v="1"/>
    <m/>
  </r>
  <r>
    <x v="1370"/>
    <d v="2020-03-03T00:00:00"/>
    <x v="243"/>
    <s v="ROCILLO CECILLA A."/>
    <s v="ACCOUNTING"/>
    <x v="1"/>
    <d v="2019-11-25T00:00:00"/>
    <d v="2019-11-25T00:00:00"/>
    <s v="SL"/>
    <m/>
    <s v="1 SL"/>
    <n v="1"/>
    <m/>
  </r>
  <r>
    <x v="1371"/>
    <d v="2020-03-03T00:00:00"/>
    <x v="257"/>
    <s v="MENDOZA NORA A."/>
    <s v="ACCOUNTING"/>
    <x v="1"/>
    <d v="2019-11-08T00:00:00"/>
    <d v="2019-11-08T00:00:00"/>
    <s v="SL"/>
    <m/>
    <s v="1 SL"/>
    <n v="1"/>
    <m/>
  </r>
  <r>
    <x v="1371"/>
    <d v="2020-03-03T00:00:00"/>
    <x v="257"/>
    <s v="MENDOZA NORA A."/>
    <s v="ACCOUNTING"/>
    <x v="1"/>
    <d v="2019-11-18T00:00:00"/>
    <d v="2019-11-18T00:00:00"/>
    <s v="SL"/>
    <m/>
    <s v="1 SL"/>
    <n v="1"/>
    <m/>
  </r>
  <r>
    <x v="1372"/>
    <d v="2020-03-03T00:00:00"/>
    <x v="244"/>
    <s v="MANALO EDITHA V."/>
    <s v="ACCOUNTING"/>
    <x v="1"/>
    <d v="2019-11-22T00:00:00"/>
    <d v="2019-11-22T00:00:00"/>
    <s v="VL"/>
    <m/>
    <s v="1 VL"/>
    <n v="1"/>
    <m/>
  </r>
  <r>
    <x v="1373"/>
    <d v="2020-03-03T00:00:00"/>
    <x v="247"/>
    <s v="DIMARANAN GREGORIA C."/>
    <s v="ACCOUNTING"/>
    <x v="1"/>
    <d v="2019-11-29T00:00:00"/>
    <d v="2019-11-29T00:00:00"/>
    <s v="SL"/>
    <m/>
    <s v="1 SL"/>
    <n v="1"/>
    <m/>
  </r>
  <r>
    <x v="1374"/>
    <d v="2020-03-03T00:00:00"/>
    <x v="245"/>
    <s v="DIMARANAN GREGORIA C."/>
    <s v="ACCOUNTING"/>
    <x v="1"/>
    <d v="2019-11-22T00:00:00"/>
    <d v="2019-11-22T00:00:00"/>
    <s v="SL"/>
    <m/>
    <s v="1 SL"/>
    <n v="1"/>
    <m/>
  </r>
  <r>
    <x v="1375"/>
    <d v="2020-03-03T00:00:00"/>
    <x v="252"/>
    <s v="DELA GRACIA MA. CECILIA P."/>
    <s v="ACCOUNTING"/>
    <x v="1"/>
    <d v="2019-12-18T00:00:00"/>
    <d v="2019-12-19T00:00:00"/>
    <s v="VL"/>
    <m/>
    <s v="2 VL"/>
    <n v="2"/>
    <m/>
  </r>
  <r>
    <x v="1376"/>
    <d v="2020-03-03T00:00:00"/>
    <x v="253"/>
    <s v="DELA GRACIA MA. CECILIA P."/>
    <s v="ACCOUNTING"/>
    <x v="1"/>
    <d v="2019-12-12T00:00:00"/>
    <d v="2019-12-12T00:00:00"/>
    <s v="VL"/>
    <m/>
    <s v="1 VL"/>
    <n v="1"/>
    <m/>
  </r>
  <r>
    <x v="1377"/>
    <d v="2020-03-03T00:00:00"/>
    <x v="238"/>
    <s v="DELA GRACIA MA. CECILIA P."/>
    <s v="ACCOUNTING"/>
    <x v="1"/>
    <d v="2019-11-14T00:00:00"/>
    <d v="2019-11-15T00:00:00"/>
    <s v="SL"/>
    <m/>
    <s v="2 SL"/>
    <n v="2"/>
    <m/>
  </r>
  <r>
    <x v="1378"/>
    <d v="2020-03-03T00:00:00"/>
    <x v="267"/>
    <s v="MIRANDA MARIA LOIDA M."/>
    <s v="ACCOUNTING"/>
    <x v="1"/>
    <d v="2019-12-20T00:00:00"/>
    <d v="2019-12-20T00:00:00"/>
    <s v="OTHER"/>
    <s v="SPECIAL PRIVILEGE"/>
    <s v="1 OTHER"/>
    <n v="1"/>
    <m/>
  </r>
  <r>
    <x v="1378"/>
    <d v="2020-03-03T00:00:00"/>
    <x v="267"/>
    <s v="MIRANDA MARIA LOIDA M."/>
    <s v="ACCOUNTING"/>
    <x v="1"/>
    <d v="2019-12-26T00:00:00"/>
    <d v="2019-12-26T00:00:00"/>
    <s v="OTHER"/>
    <s v="SPECIAL PRIVILEGE"/>
    <s v="1 OTHER"/>
    <n v="1"/>
    <m/>
  </r>
  <r>
    <x v="1379"/>
    <d v="2020-03-03T00:00:00"/>
    <x v="257"/>
    <s v="MIRANDA MARIA LOIDA M."/>
    <s v="ACCOUNTING"/>
    <x v="1"/>
    <d v="2019-11-27T00:00:00"/>
    <d v="2019-11-27T00:00:00"/>
    <s v="SL"/>
    <m/>
    <s v="1 SL"/>
    <n v="1"/>
    <m/>
  </r>
  <r>
    <x v="1380"/>
    <d v="2020-03-03T00:00:00"/>
    <x v="238"/>
    <s v="MIRANDA MARIA LOIDA M."/>
    <s v="ACCOUNTING"/>
    <x v="1"/>
    <d v="2019-11-07T00:00:00"/>
    <d v="2019-11-07T00:00:00"/>
    <s v="SL"/>
    <m/>
    <s v="1 SL"/>
    <n v="1"/>
    <m/>
  </r>
  <r>
    <x v="1380"/>
    <d v="2020-03-03T00:00:00"/>
    <x v="238"/>
    <s v="MIRANDA MARIA LOIDA M."/>
    <s v="ACCOUNTING"/>
    <x v="1"/>
    <d v="2019-11-12T00:00:00"/>
    <d v="2019-11-12T00:00:00"/>
    <s v="SL"/>
    <m/>
    <s v="1 SL"/>
    <n v="1"/>
    <m/>
  </r>
  <r>
    <x v="1380"/>
    <d v="2020-03-03T00:00:00"/>
    <x v="238"/>
    <s v="MIRANDA MARIA LOIDA M."/>
    <s v="ACCOUNTING"/>
    <x v="1"/>
    <d v="2019-11-18T00:00:00"/>
    <d v="2019-11-19T00:00:00"/>
    <s v="SL"/>
    <m/>
    <s v="2 SL"/>
    <n v="2"/>
    <m/>
  </r>
  <r>
    <x v="1381"/>
    <d v="2020-03-03T00:00:00"/>
    <x v="306"/>
    <s v="ORTIZ TRINIDAD D."/>
    <s v="GSO"/>
    <x v="1"/>
    <d v="2019-12-20T00:00:00"/>
    <d v="2019-12-20T00:00:00"/>
    <s v="SL"/>
    <m/>
    <s v="1 SL"/>
    <n v="1"/>
    <m/>
  </r>
  <r>
    <x v="1381"/>
    <d v="2020-03-03T00:00:00"/>
    <x v="306"/>
    <s v="ORTIZ TRINIDAD D."/>
    <s v="GSO"/>
    <x v="1"/>
    <d v="2019-12-23T00:00:00"/>
    <d v="2019-12-23T00:00:00"/>
    <s v="SL"/>
    <m/>
    <s v="1 SL"/>
    <n v="1"/>
    <m/>
  </r>
  <r>
    <x v="1381"/>
    <d v="2020-03-03T00:00:00"/>
    <x v="306"/>
    <s v="ORTIZ TRINIDAD D."/>
    <s v="GSO"/>
    <x v="1"/>
    <d v="2019-12-27T00:00:00"/>
    <d v="2019-12-27T00:00:00"/>
    <s v="SL"/>
    <m/>
    <s v="1 SL"/>
    <n v="1"/>
    <m/>
  </r>
  <r>
    <x v="1382"/>
    <d v="2020-03-03T00:00:00"/>
    <x v="238"/>
    <s v="ORTIZ TRINIDAD D."/>
    <s v="GSO"/>
    <x v="1"/>
    <d v="2019-11-25T00:00:00"/>
    <d v="2019-11-25T00:00:00"/>
    <s v="SL"/>
    <m/>
    <s v="1 SL"/>
    <n v="1"/>
    <m/>
  </r>
  <r>
    <x v="1383"/>
    <d v="2020-03-03T00:00:00"/>
    <x v="244"/>
    <s v="ORTIZ TRINIDAD D."/>
    <s v="GSO"/>
    <x v="1"/>
    <d v="2019-11-13T00:00:00"/>
    <d v="2019-11-13T00:00:00"/>
    <s v="SL"/>
    <m/>
    <s v="1 SL"/>
    <n v="1"/>
    <m/>
  </r>
  <r>
    <x v="1384"/>
    <d v="2020-03-03T00:00:00"/>
    <x v="204"/>
    <s v="ORTIZ TRINIDAD D."/>
    <s v="GSO"/>
    <x v="1"/>
    <d v="2019-11-05T00:00:00"/>
    <d v="2019-11-05T00:00:00"/>
    <s v="SL"/>
    <m/>
    <s v="1 SL"/>
    <n v="1"/>
    <m/>
  </r>
  <r>
    <x v="1384"/>
    <d v="2020-03-03T00:00:00"/>
    <x v="204"/>
    <s v="ORTIZ TRINIDAD D."/>
    <s v="GSO"/>
    <x v="1"/>
    <d v="2019-11-07T00:00:00"/>
    <d v="2019-11-08T00:00:00"/>
    <s v="SL"/>
    <m/>
    <s v="2 SL"/>
    <n v="2"/>
    <m/>
  </r>
  <r>
    <x v="1385"/>
    <d v="2020-03-03T00:00:00"/>
    <x v="247"/>
    <s v="ORTIZ TRINIDAD D."/>
    <s v="GSO"/>
    <x v="1"/>
    <d v="2019-12-09T00:00:00"/>
    <d v="2019-12-10T00:00:00"/>
    <s v="VL"/>
    <m/>
    <s v="2 VL"/>
    <n v="2"/>
    <m/>
  </r>
  <r>
    <x v="1386"/>
    <d v="2020-03-03T00:00:00"/>
    <x v="245"/>
    <s v="MAGUINAO GILBERT  "/>
    <s v="GSO"/>
    <x v="1"/>
    <d v="2019-12-19T00:00:00"/>
    <d v="2019-12-20T00:00:00"/>
    <s v="VL"/>
    <m/>
    <s v="2 VL"/>
    <n v="2"/>
    <m/>
  </r>
  <r>
    <x v="1386"/>
    <d v="2020-03-03T00:00:00"/>
    <x v="245"/>
    <s v="MAGUINAO GILBERT  "/>
    <s v="GSO"/>
    <x v="1"/>
    <d v="2019-12-23T00:00:00"/>
    <d v="2019-12-23T00:00:00"/>
    <s v="VL"/>
    <m/>
    <s v="1 VL"/>
    <n v="1"/>
    <m/>
  </r>
  <r>
    <x v="1386"/>
    <d v="2020-03-03T00:00:00"/>
    <x v="245"/>
    <s v="MAGUINAO GILBERT  "/>
    <s v="GSO"/>
    <x v="1"/>
    <d v="2019-12-26T00:00:00"/>
    <d v="2019-12-27T00:00:00"/>
    <s v="VL"/>
    <m/>
    <s v="2 VL"/>
    <n v="2"/>
    <m/>
  </r>
  <r>
    <x v="1387"/>
    <d v="2020-03-03T00:00:00"/>
    <x v="238"/>
    <s v="PERIDO EDWIN A."/>
    <s v="GSO"/>
    <x v="1"/>
    <d v="2019-11-19T00:00:00"/>
    <d v="2019-11-19T00:00:00"/>
    <s v="SL"/>
    <m/>
    <s v="1 SL"/>
    <n v="1"/>
    <m/>
  </r>
  <r>
    <x v="1388"/>
    <d v="2020-03-03T00:00:00"/>
    <x v="259"/>
    <s v="ANGCAYA ANA B."/>
    <s v="GSO"/>
    <x v="1"/>
    <d v="2019-12-27T00:00:00"/>
    <d v="2019-12-27T00:00:00"/>
    <s v="SL"/>
    <m/>
    <s v="1 SL"/>
    <n v="1"/>
    <m/>
  </r>
  <r>
    <x v="1389"/>
    <d v="2020-03-03T00:00:00"/>
    <x v="259"/>
    <s v="DIMAPILIS VILMA T."/>
    <s v="GSO"/>
    <x v="1"/>
    <d v="2019-12-27T00:00:00"/>
    <d v="2019-12-27T00:00:00"/>
    <s v="SL"/>
    <m/>
    <s v="1 SL"/>
    <n v="1"/>
    <m/>
  </r>
  <r>
    <x v="1390"/>
    <d v="2020-03-03T00:00:00"/>
    <x v="240"/>
    <s v="DIMAPILIS VILMA T."/>
    <s v="GSO"/>
    <x v="1"/>
    <d v="2019-12-12T00:00:00"/>
    <d v="2019-12-12T00:00:00"/>
    <s v="SL"/>
    <m/>
    <s v="1 SL"/>
    <n v="1"/>
    <m/>
  </r>
  <r>
    <x v="1391"/>
    <d v="2020-03-03T00:00:00"/>
    <x v="302"/>
    <s v="REYES JUANITO P."/>
    <s v="OTM"/>
    <x v="1"/>
    <d v="2020-02-21T00:00:00"/>
    <d v="2020-02-21T00:00:00"/>
    <s v="VL"/>
    <m/>
    <s v="1 VL"/>
    <n v="1"/>
    <m/>
  </r>
  <r>
    <x v="1391"/>
    <d v="2020-03-03T00:00:00"/>
    <x v="302"/>
    <s v="REYES JUANITO P."/>
    <s v="OTM"/>
    <x v="1"/>
    <d v="2020-02-24T00:00:00"/>
    <d v="2020-02-28T00:00:00"/>
    <s v="VL"/>
    <m/>
    <s v="5 VL"/>
    <n v="5"/>
    <m/>
  </r>
  <r>
    <x v="1391"/>
    <d v="2020-03-03T00:00:00"/>
    <x v="302"/>
    <s v="REYES JUANITO P."/>
    <s v="OTM"/>
    <x v="1"/>
    <d v="2020-03-02T00:00:00"/>
    <d v="2020-03-05T00:00:00"/>
    <s v="VL"/>
    <m/>
    <s v="4 VL"/>
    <n v="4"/>
    <m/>
  </r>
  <r>
    <x v="1392"/>
    <d v="2020-03-03T00:00:00"/>
    <x v="245"/>
    <s v="DIMAPILIS VILMA T."/>
    <s v="GSO"/>
    <x v="1"/>
    <d v="2019-11-28T00:00:00"/>
    <d v="2019-11-28T00:00:00"/>
    <s v="VL"/>
    <m/>
    <s v="1 VL"/>
    <n v="1"/>
    <m/>
  </r>
  <r>
    <x v="1393"/>
    <d v="2020-03-03T00:00:00"/>
    <x v="268"/>
    <s v="AQUINO PACITA ROSARIO Z."/>
    <s v="GSO"/>
    <x v="1"/>
    <d v="2019-12-23T00:00:00"/>
    <d v="2019-12-23T00:00:00"/>
    <s v="VL"/>
    <m/>
    <s v="1 VL"/>
    <n v="1"/>
    <m/>
  </r>
  <r>
    <x v="1393"/>
    <d v="2020-03-03T00:00:00"/>
    <x v="268"/>
    <s v="AQUINO PACITA ROSARIO Z."/>
    <s v="GSO"/>
    <x v="1"/>
    <d v="2019-12-26T00:00:00"/>
    <d v="2019-12-27T00:00:00"/>
    <s v="VL"/>
    <m/>
    <s v="2 VL"/>
    <n v="2"/>
    <m/>
  </r>
  <r>
    <x v="1394"/>
    <d v="2020-03-03T00:00:00"/>
    <x v="262"/>
    <s v="DIMARANAN PERPETUA F."/>
    <s v="TIPID IMPOK"/>
    <x v="1"/>
    <d v="2019-12-19T00:00:00"/>
    <d v="2019-12-19T00:00:00"/>
    <s v="SL"/>
    <m/>
    <s v="1 SL"/>
    <n v="1"/>
    <m/>
  </r>
  <r>
    <x v="1395"/>
    <d v="2020-03-03T00:00:00"/>
    <x v="237"/>
    <s v="DIMARANAN PERPETUA F."/>
    <s v="TIPID IMPOK"/>
    <x v="1"/>
    <d v="2019-11-28T00:00:00"/>
    <d v="2019-11-29T00:00:00"/>
    <s v="VL"/>
    <m/>
    <s v="2 VL"/>
    <n v="2"/>
    <m/>
  </r>
  <r>
    <x v="1396"/>
    <d v="2020-03-03T00:00:00"/>
    <x v="219"/>
    <s v="DIMARANAN PERPETUA F."/>
    <s v="TIPID IMPOK"/>
    <x v="1"/>
    <d v="2019-11-21T00:00:00"/>
    <d v="2019-11-21T00:00:00"/>
    <s v="VL"/>
    <m/>
    <s v="1 VL"/>
    <n v="1"/>
    <m/>
  </r>
  <r>
    <x v="1397"/>
    <d v="2020-03-03T00:00:00"/>
    <x v="219"/>
    <s v="DIMARANAN PERPETUA F."/>
    <s v="TIPID IMPOK"/>
    <x v="1"/>
    <d v="2019-11-15T00:00:00"/>
    <d v="2019-11-15T00:00:00"/>
    <s v="SL"/>
    <m/>
    <s v="1 SL"/>
    <n v="1"/>
    <m/>
  </r>
  <r>
    <x v="1398"/>
    <d v="2020-03-03T00:00:00"/>
    <x v="240"/>
    <s v="DIMARANAN PERPETUA F."/>
    <s v="TIPID IMPOK"/>
    <x v="1"/>
    <d v="2019-11-12T00:00:00"/>
    <d v="2019-11-12T00:00:00"/>
    <s v="SL"/>
    <m/>
    <s v="1 SL"/>
    <n v="1"/>
    <m/>
  </r>
  <r>
    <x v="1399"/>
    <d v="2020-03-03T00:00:00"/>
    <x v="250"/>
    <s v="ANGCAYA ANA B."/>
    <s v="GSO"/>
    <x v="1"/>
    <d v="2019-12-09T00:00:00"/>
    <d v="2019-12-13T00:00:00"/>
    <s v="VL"/>
    <m/>
    <s v="5 VL"/>
    <n v="5"/>
    <m/>
  </r>
  <r>
    <x v="1399"/>
    <d v="2020-03-03T00:00:00"/>
    <x v="250"/>
    <s v="ANGCAYA ANA B."/>
    <s v="GSO"/>
    <x v="1"/>
    <d v="2019-12-16T00:00:00"/>
    <d v="2019-12-16T00:00:00"/>
    <s v="VL"/>
    <m/>
    <s v="1 VL"/>
    <n v="1"/>
    <m/>
  </r>
  <r>
    <x v="1400"/>
    <d v="2020-03-03T00:00:00"/>
    <x v="236"/>
    <s v="ESTIGOY BEVERLY ANNE P."/>
    <s v="ONT"/>
    <x v="1"/>
    <d v="2019-11-24T00:00:00"/>
    <d v="2019-11-28T00:00:00"/>
    <s v="VL"/>
    <m/>
    <s v="5 VL"/>
    <n v="5"/>
    <m/>
  </r>
  <r>
    <x v="1401"/>
    <d v="2020-03-03T00:00:00"/>
    <x v="219"/>
    <s v="BAYHON VIOLETA  "/>
    <s v="ONT"/>
    <x v="1"/>
    <d v="2019-11-27T00:00:00"/>
    <d v="2019-11-29T00:00:00"/>
    <s v="VL"/>
    <m/>
    <s v="3 VL"/>
    <n v="3"/>
    <m/>
  </r>
  <r>
    <x v="1402"/>
    <d v="2020-03-03T00:00:00"/>
    <x v="219"/>
    <s v="COLETO HANY ROY D."/>
    <s v="ONT"/>
    <x v="1"/>
    <d v="2019-12-16T00:00:00"/>
    <d v="2019-12-16T00:00:00"/>
    <s v="VL"/>
    <m/>
    <s v="1 VL"/>
    <n v="1"/>
    <m/>
  </r>
  <r>
    <x v="1402"/>
    <d v="2020-03-03T00:00:00"/>
    <x v="219"/>
    <s v="COLETO HANY ROY D."/>
    <s v="ONT"/>
    <x v="1"/>
    <d v="2019-12-31T00:00:00"/>
    <d v="2019-12-31T00:00:00"/>
    <s v="VL"/>
    <m/>
    <s v="1 VL"/>
    <n v="1"/>
    <m/>
  </r>
  <r>
    <x v="1403"/>
    <d v="2020-03-03T00:00:00"/>
    <x v="257"/>
    <s v="JUMARANG AIME A."/>
    <s v="ONT"/>
    <x v="1"/>
    <d v="2019-12-09T00:00:00"/>
    <d v="2019-12-11T00:00:00"/>
    <s v="VL"/>
    <m/>
    <s v="3 VL"/>
    <n v="3"/>
    <m/>
  </r>
  <r>
    <x v="1404"/>
    <d v="2020-03-03T00:00:00"/>
    <x v="204"/>
    <s v="JUMARANG AIME A."/>
    <s v="ONT"/>
    <x v="1"/>
    <d v="2019-11-07T00:00:00"/>
    <d v="2019-11-08T00:00:00"/>
    <s v="SL"/>
    <m/>
    <s v="2 SL"/>
    <n v="2"/>
    <m/>
  </r>
  <r>
    <x v="1405"/>
    <d v="2020-03-03T00:00:00"/>
    <x v="247"/>
    <s v="AMPARO JOY J."/>
    <s v="ONT"/>
    <x v="1"/>
    <d v="2019-12-09T00:00:00"/>
    <d v="2019-12-09T00:00:00"/>
    <s v="OTHER"/>
    <s v="BIRTHDAY LEAVE"/>
    <s v="1 OTHER"/>
    <n v="1"/>
    <m/>
  </r>
  <r>
    <x v="1406"/>
    <d v="2020-03-03T00:00:00"/>
    <x v="251"/>
    <s v="VERGARA TERESITA J."/>
    <s v="ONT"/>
    <x v="1"/>
    <d v="2019-12-16T00:00:00"/>
    <d v="2019-12-19T00:00:00"/>
    <s v="OTHER"/>
    <s v="SEC 25 EO 292- FORCE LEAVE"/>
    <s v="4 OTHER"/>
    <n v="4"/>
    <m/>
  </r>
  <r>
    <x v="1407"/>
    <d v="2020-03-03T00:00:00"/>
    <x v="255"/>
    <s v="MARUNDAN MARIA FLOR M."/>
    <s v="ONT"/>
    <x v="1"/>
    <d v="2019-12-24T00:00:00"/>
    <d v="2019-12-24T00:00:00"/>
    <s v="SL"/>
    <m/>
    <s v="1 SL"/>
    <n v="1"/>
    <m/>
  </r>
  <r>
    <x v="1408"/>
    <d v="2020-03-03T00:00:00"/>
    <x v="250"/>
    <s v="DOGNIDON MARLYN P."/>
    <s v="ONT"/>
    <x v="1"/>
    <d v="2019-12-21T00:00:00"/>
    <d v="2019-12-21T00:00:00"/>
    <s v="OTHER"/>
    <s v="BIRTHDAY LEAVE"/>
    <s v="1 OTHER"/>
    <n v="1"/>
    <m/>
  </r>
  <r>
    <x v="1409"/>
    <d v="2020-03-03T00:00:00"/>
    <x v="307"/>
    <s v="BAYBAY MA. PAZ R."/>
    <s v="MO"/>
    <x v="1"/>
    <d v="2020-01-22T00:00:00"/>
    <d v="2020-01-24T00:00:00"/>
    <s v="OTHER"/>
    <s v="CALAMITY LEAVE"/>
    <s v="3 OTHER"/>
    <n v="3"/>
    <m/>
  </r>
  <r>
    <x v="1409"/>
    <d v="2020-03-03T00:00:00"/>
    <x v="307"/>
    <s v="BAYBAY MA. PAZ R."/>
    <s v="MO"/>
    <x v="1"/>
    <d v="2020-01-27T00:00:00"/>
    <d v="2020-01-28T00:00:00"/>
    <s v="OTHER"/>
    <s v="CALAMITY LEAVE"/>
    <s v="2 OTHER"/>
    <n v="2"/>
    <m/>
  </r>
  <r>
    <x v="1410"/>
    <d v="2020-03-03T00:00:00"/>
    <x v="298"/>
    <s v="PARRA VIOLETA C."/>
    <s v="PIO"/>
    <x v="1"/>
    <d v="2020-02-04T00:00:00"/>
    <d v="2020-02-04T00:00:00"/>
    <s v="OTHER"/>
    <s v="CALAMITY LEAVE"/>
    <s v="1 OTHER"/>
    <n v="1"/>
    <m/>
  </r>
  <r>
    <x v="1410"/>
    <d v="2020-03-03T00:00:00"/>
    <x v="298"/>
    <s v="PARRA VIOLETA C."/>
    <s v="PIO"/>
    <x v="1"/>
    <d v="2020-02-07T00:00:00"/>
    <d v="2020-02-07T00:00:00"/>
    <s v="OTHER"/>
    <s v="CALAMITY LEAVE"/>
    <s v="1 OTHER"/>
    <n v="1"/>
    <m/>
  </r>
  <r>
    <x v="1410"/>
    <d v="2020-03-03T00:00:00"/>
    <x v="298"/>
    <s v="PARRA VIOLETA C."/>
    <s v="PIO"/>
    <x v="1"/>
    <d v="2020-02-11T00:00:00"/>
    <d v="2020-02-11T00:00:00"/>
    <s v="OTHER"/>
    <s v="CALAMITY LEAVE"/>
    <s v="1 OTHER"/>
    <n v="1"/>
    <m/>
  </r>
  <r>
    <x v="1410"/>
    <d v="2020-03-03T00:00:00"/>
    <x v="298"/>
    <s v="PARRA VIOLETA C."/>
    <s v="PIO"/>
    <x v="1"/>
    <d v="2020-02-13T00:00:00"/>
    <d v="2020-02-14T00:00:00"/>
    <s v="OTHER"/>
    <s v="CALAMITY LEAVE"/>
    <s v="2 OTHER"/>
    <n v="2"/>
    <m/>
  </r>
  <r>
    <x v="1411"/>
    <d v="2020-03-25T00:00:00"/>
    <x v="308"/>
    <s v="MONTENEGRO RODELIO A."/>
    <s v="CEO"/>
    <x v="1"/>
    <d v="2020-02-21T00:00:00"/>
    <d v="2020-02-21T00:00:00"/>
    <s v="OTHER"/>
    <s v="DOMESTIC EMERGENCY"/>
    <s v="1 OTHER"/>
    <n v="1"/>
    <m/>
  </r>
  <r>
    <x v="1412"/>
    <d v="2020-03-25T00:00:00"/>
    <x v="296"/>
    <s v="MONTENEGRO RODELIO A."/>
    <s v="CEO"/>
    <x v="1"/>
    <d v="2020-02-10T00:00:00"/>
    <d v="2020-02-10T00:00:00"/>
    <s v="OTHER"/>
    <s v="CALAMITY LEAVE"/>
    <s v="1 OTHER"/>
    <n v="1"/>
    <m/>
  </r>
  <r>
    <x v="1412"/>
    <d v="2020-03-25T00:00:00"/>
    <x v="296"/>
    <s v="MONTENEGRO RODELIO A."/>
    <s v="CEO"/>
    <x v="1"/>
    <d v="2020-02-13T00:00:00"/>
    <d v="2020-02-13T00:00:00"/>
    <s v="OTHER"/>
    <s v="CALAMITY LEAVE"/>
    <s v="1 OTHER"/>
    <n v="1"/>
    <m/>
  </r>
  <r>
    <x v="1413"/>
    <d v="2020-03-25T00:00:00"/>
    <x v="296"/>
    <s v="MONTENEGRO RODELIO A."/>
    <s v="CEO"/>
    <x v="1"/>
    <d v="2020-01-15T00:00:00"/>
    <d v="2020-01-17T00:00:00"/>
    <s v="OTHER"/>
    <s v="CALAMITY LEAVE"/>
    <s v="3 OTHER"/>
    <n v="3"/>
    <m/>
  </r>
  <r>
    <x v="1414"/>
    <d v="2020-03-25T00:00:00"/>
    <x v="308"/>
    <s v="OLEGARIO NENITA A."/>
    <s v="LIBRARY"/>
    <x v="1"/>
    <d v="2020-02-28T00:00:00"/>
    <d v="2020-02-28T00:00:00"/>
    <s v="VL"/>
    <m/>
    <s v="1 VL"/>
    <n v="1"/>
    <m/>
  </r>
  <r>
    <x v="1415"/>
    <d v="2020-03-25T00:00:00"/>
    <x v="289"/>
    <s v="OLEGARIO NENITA A."/>
    <s v="LIBRARY"/>
    <x v="1"/>
    <d v="2020-01-30T00:00:00"/>
    <d v="2020-01-30T00:00:00"/>
    <s v="OTHER"/>
    <s v="DOMESTIC EMERGENCY"/>
    <s v="1 OTHER"/>
    <n v="1"/>
    <m/>
  </r>
  <r>
    <x v="1416"/>
    <d v="2020-03-25T00:00:00"/>
    <x v="309"/>
    <s v="OCAMPO ORLANDO R."/>
    <s v="CEO"/>
    <x v="1"/>
    <d v="2020-02-21T00:00:00"/>
    <d v="2020-02-21T00:00:00"/>
    <s v="SL"/>
    <m/>
    <s v="1 SL"/>
    <n v="1"/>
    <m/>
  </r>
  <r>
    <x v="1417"/>
    <d v="2020-03-25T00:00:00"/>
    <x v="296"/>
    <s v="OCAMPO ORLANDO R."/>
    <s v="CEO"/>
    <x v="1"/>
    <d v="2020-01-15T00:00:00"/>
    <d v="2020-01-15T00:00:00"/>
    <s v="OTHER"/>
    <s v="CALAMITY LEAVE"/>
    <s v="1 OTHER"/>
    <n v="1"/>
    <m/>
  </r>
  <r>
    <x v="1417"/>
    <d v="2020-03-25T00:00:00"/>
    <x v="296"/>
    <s v="OCAMPO ORLANDO R."/>
    <s v="CEO"/>
    <x v="1"/>
    <d v="2020-02-11T00:00:00"/>
    <d v="2020-02-11T00:00:00"/>
    <s v="OTHER"/>
    <s v="CALAMITY LEAVE"/>
    <s v="1 OTHER"/>
    <n v="1"/>
    <m/>
  </r>
  <r>
    <x v="1417"/>
    <d v="2020-03-25T00:00:00"/>
    <x v="296"/>
    <s v="OCAMPO ORLANDO R."/>
    <s v="CEO"/>
    <x v="1"/>
    <d v="2020-02-14T00:00:00"/>
    <d v="2020-02-14T00:00:00"/>
    <s v="OTHER"/>
    <s v="CALAMITY LEAVE"/>
    <s v="1 OTHER"/>
    <n v="1"/>
    <m/>
  </r>
  <r>
    <x v="1418"/>
    <d v="2020-03-25T00:00:00"/>
    <x v="300"/>
    <s v="DEL MUNDO ESTER B."/>
    <s v="CEO"/>
    <x v="1"/>
    <d v="2020-02-11T00:00:00"/>
    <d v="2020-02-11T00:00:00"/>
    <s v="OTHER"/>
    <s v="MC# 2"/>
    <s v="1 OTHER"/>
    <n v="1"/>
    <m/>
  </r>
  <r>
    <x v="1419"/>
    <d v="2020-03-25T00:00:00"/>
    <x v="310"/>
    <s v="DEL MUNDO ESTER B."/>
    <s v="CEO"/>
    <x v="1"/>
    <d v="2020-01-16T00:00:00"/>
    <d v="2020-01-17T00:00:00"/>
    <s v="OTHER"/>
    <s v="EMERGENCY LEAVE"/>
    <s v="2 OTHER"/>
    <n v="2"/>
    <m/>
  </r>
  <r>
    <x v="1419"/>
    <d v="2020-03-25T00:00:00"/>
    <x v="310"/>
    <s v="DEL MUNDO ESTER B."/>
    <s v="CEO"/>
    <x v="1"/>
    <d v="2020-01-21T00:00:00"/>
    <d v="2020-01-21T00:00:00"/>
    <s v="OTHER"/>
    <s v="EMERGENCY LEAVE"/>
    <s v="1 OTHER"/>
    <n v="1"/>
    <m/>
  </r>
  <r>
    <x v="1420"/>
    <d v="2020-03-25T00:00:00"/>
    <x v="311"/>
    <s v="DE CASTRO JUANITA M."/>
    <s v="CEO"/>
    <x v="1"/>
    <d v="2020-02-18T00:00:00"/>
    <d v="2020-02-19T00:00:00"/>
    <s v="SL"/>
    <m/>
    <s v="2 SL"/>
    <n v="2"/>
    <m/>
  </r>
  <r>
    <x v="1421"/>
    <d v="2020-03-25T00:00:00"/>
    <x v="296"/>
    <s v="DE CASTRO JUANITA M."/>
    <s v="CEO"/>
    <x v="1"/>
    <d v="2020-02-14T00:00:00"/>
    <d v="2020-02-14T00:00:00"/>
    <s v="OTHER"/>
    <s v="CALAMITY LEAVE"/>
    <s v="1 OTHER"/>
    <n v="1"/>
    <m/>
  </r>
  <r>
    <x v="1422"/>
    <d v="2020-03-25T00:00:00"/>
    <x v="288"/>
    <s v="DE CASTRO JUANITA M."/>
    <s v="CEO"/>
    <x v="1"/>
    <d v="2020-01-31T00:00:00"/>
    <d v="2020-01-31T00:00:00"/>
    <s v="OTHER"/>
    <s v="CALAMITY LEAVE"/>
    <s v="1 OTHER"/>
    <n v="1"/>
    <m/>
  </r>
  <r>
    <x v="1422"/>
    <d v="2020-03-25T00:00:00"/>
    <x v="288"/>
    <s v="DE CASTRO JUANITA M."/>
    <s v="CEO"/>
    <x v="1"/>
    <d v="2020-02-03T00:00:00"/>
    <d v="2020-02-03T00:00:00"/>
    <s v="OTHER"/>
    <s v="CALAMITY LEAVE"/>
    <s v="1 OTHER"/>
    <n v="1"/>
    <m/>
  </r>
  <r>
    <x v="1423"/>
    <d v="2020-03-25T00:00:00"/>
    <x v="282"/>
    <s v="DE CASTRO JUANITA M."/>
    <s v="CEO"/>
    <x v="1"/>
    <d v="2020-01-15T00:00:00"/>
    <d v="2020-01-15T00:00:00"/>
    <s v="OTHER"/>
    <s v="CALAMITY LEAVE"/>
    <s v="1 OTHER"/>
    <n v="1"/>
    <m/>
  </r>
  <r>
    <x v="1423"/>
    <d v="2020-03-25T00:00:00"/>
    <x v="282"/>
    <s v="DE CASTRO JUANITA M."/>
    <s v="CEO"/>
    <x v="1"/>
    <d v="2020-01-17T00:00:00"/>
    <d v="2020-01-17T00:00:00"/>
    <s v="OTHER"/>
    <s v="CALAMITY LEAVE"/>
    <s v="1 OTHER"/>
    <n v="1"/>
    <m/>
  </r>
  <r>
    <x v="1424"/>
    <d v="2020-03-25T00:00:00"/>
    <x v="299"/>
    <s v="MENDOZA PRESCILA S."/>
    <s v="CEO"/>
    <x v="1"/>
    <d v="2020-02-10T00:00:00"/>
    <d v="2020-02-10T00:00:00"/>
    <s v="OTHER"/>
    <s v="MC# 2"/>
    <s v="1 OTHER"/>
    <n v="1"/>
    <m/>
  </r>
  <r>
    <x v="1424"/>
    <d v="2020-03-25T00:00:00"/>
    <x v="299"/>
    <s v="MENDOZA PRESCILA S."/>
    <s v="CEO"/>
    <x v="1"/>
    <d v="2020-02-15T00:00:00"/>
    <d v="2020-02-15T00:00:00"/>
    <s v="OTHER"/>
    <s v="MC# 2"/>
    <s v="1 OTHER"/>
    <n v="1"/>
    <m/>
  </r>
  <r>
    <x v="1425"/>
    <d v="2020-03-25T00:00:00"/>
    <x v="278"/>
    <s v="MENDOZA PRESCILA S."/>
    <s v="CEO"/>
    <x v="1"/>
    <d v="2020-01-17T00:00:00"/>
    <d v="2020-01-17T00:00:00"/>
    <s v="SL"/>
    <m/>
    <s v="1 SL"/>
    <n v="1"/>
    <m/>
  </r>
  <r>
    <x v="1426"/>
    <d v="2020-03-25T00:00:00"/>
    <x v="301"/>
    <s v="MENDOZA PRESCILA S."/>
    <s v="CEO"/>
    <x v="1"/>
    <d v="2020-02-04T00:00:00"/>
    <d v="2020-02-06T00:00:00"/>
    <s v="OTHER"/>
    <s v="MC# 2"/>
    <s v="3 OTHER"/>
    <n v="3"/>
    <m/>
  </r>
  <r>
    <x v="1427"/>
    <d v="2020-03-25T00:00:00"/>
    <x v="299"/>
    <s v="DELA PEÑA ALFREDO C."/>
    <s v="CEO"/>
    <x v="1"/>
    <d v="2020-02-10T00:00:00"/>
    <d v="2020-02-10T00:00:00"/>
    <s v="OTHER"/>
    <s v="CALAMITY LEAVE"/>
    <s v="1 OTHER"/>
    <n v="1"/>
    <m/>
  </r>
  <r>
    <x v="1428"/>
    <d v="2020-03-25T00:00:00"/>
    <x v="301"/>
    <s v="DELA PEÑA ALFREDO C."/>
    <s v="CEO"/>
    <x v="1"/>
    <d v="2020-02-04T00:00:00"/>
    <d v="2020-02-07T00:00:00"/>
    <s v="OTHER"/>
    <s v="CALAMITY LEAVE"/>
    <s v="4 OTHER"/>
    <n v="4"/>
    <m/>
  </r>
  <r>
    <x v="1429"/>
    <d v="2020-03-25T00:00:00"/>
    <x v="299"/>
    <s v="GOMEZ EMMA M."/>
    <s v="CEO"/>
    <x v="1"/>
    <d v="2020-01-15T00:00:00"/>
    <d v="2020-01-16T00:00:00"/>
    <s v="OTHER"/>
    <s v="CALAMITY LEAVE"/>
    <s v="2 OTHER"/>
    <n v="2"/>
    <m/>
  </r>
  <r>
    <x v="1429"/>
    <d v="2020-03-25T00:00:00"/>
    <x v="299"/>
    <s v="GOMEZ EMMA M."/>
    <s v="CEO"/>
    <x v="1"/>
    <d v="2020-01-23T00:00:00"/>
    <d v="2020-01-23T00:00:00"/>
    <s v="OTHER"/>
    <s v="CALAMITY LEAVE"/>
    <s v="1 OTHER"/>
    <n v="1"/>
    <m/>
  </r>
  <r>
    <x v="1429"/>
    <d v="2020-03-25T00:00:00"/>
    <x v="299"/>
    <s v="GOMEZ EMMA M."/>
    <s v="CEO"/>
    <x v="1"/>
    <d v="2020-02-03T00:00:00"/>
    <d v="2020-02-03T00:00:00"/>
    <s v="OTHER"/>
    <s v="CALAMITY LEAVE"/>
    <s v="1 OTHER"/>
    <n v="1"/>
    <m/>
  </r>
  <r>
    <x v="1429"/>
    <d v="2020-03-25T00:00:00"/>
    <x v="299"/>
    <s v="GOMEZ EMMA M."/>
    <s v="CEO"/>
    <x v="1"/>
    <d v="2020-02-10T00:00:00"/>
    <d v="2020-02-10T00:00:00"/>
    <s v="OTHER"/>
    <s v="CALAMITY LEAVE"/>
    <s v="1 OTHER"/>
    <n v="1"/>
    <m/>
  </r>
  <r>
    <x v="1430"/>
    <d v="2020-03-25T00:00:00"/>
    <x v="297"/>
    <s v="GOMEZ EMMA M."/>
    <s v="CEO"/>
    <x v="1"/>
    <d v="2020-01-10T00:00:00"/>
    <d v="2020-01-10T00:00:00"/>
    <s v="OTHER"/>
    <s v="EMERGENCY LEAVE"/>
    <s v="1 OTHER"/>
    <n v="1"/>
    <m/>
  </r>
  <r>
    <x v="1431"/>
    <d v="2020-03-25T00:00:00"/>
    <x v="298"/>
    <s v="PARAS TEOFILA A."/>
    <s v="CEO"/>
    <x v="1"/>
    <d v="2020-02-11T00:00:00"/>
    <d v="2020-02-11T00:00:00"/>
    <s v="VL"/>
    <m/>
    <s v="1 VL"/>
    <n v="1"/>
    <m/>
  </r>
  <r>
    <x v="1432"/>
    <d v="2020-03-25T00:00:00"/>
    <x v="281"/>
    <s v="PARAS TEOFILA A."/>
    <s v="CEO"/>
    <x v="1"/>
    <d v="2020-01-27T00:00:00"/>
    <d v="2020-01-27T00:00:00"/>
    <s v="VL"/>
    <m/>
    <s v="1 VL"/>
    <n v="1"/>
    <m/>
  </r>
  <r>
    <x v="1433"/>
    <d v="2020-03-25T00:00:00"/>
    <x v="276"/>
    <s v="PARAS TEOFILA A."/>
    <s v="CEO"/>
    <x v="1"/>
    <d v="2020-02-03T00:00:00"/>
    <d v="2020-02-03T00:00:00"/>
    <s v="VL"/>
    <m/>
    <s v="1 VL"/>
    <n v="1"/>
    <m/>
  </r>
  <r>
    <x v="1433"/>
    <d v="2020-03-25T00:00:00"/>
    <x v="276"/>
    <s v="PARAS TEOFILA A."/>
    <s v="CEO"/>
    <x v="1"/>
    <d v="2020-02-05T00:00:00"/>
    <d v="2020-02-05T00:00:00"/>
    <s v="VL"/>
    <m/>
    <s v="1 VL"/>
    <n v="1"/>
    <m/>
  </r>
  <r>
    <x v="1433"/>
    <d v="2020-03-25T00:00:00"/>
    <x v="276"/>
    <s v="PARAS TEOFILA A."/>
    <s v="CEO"/>
    <x v="1"/>
    <d v="2020-02-10T00:00:00"/>
    <d v="2020-02-10T00:00:00"/>
    <s v="VL"/>
    <m/>
    <s v="1 VL"/>
    <n v="1"/>
    <m/>
  </r>
  <r>
    <x v="1434"/>
    <d v="2020-03-25T00:00:00"/>
    <x v="300"/>
    <s v="MADRAZO ALLAN PAUL A."/>
    <s v="CEO"/>
    <x v="1"/>
    <d v="2020-02-13T00:00:00"/>
    <d v="2020-02-13T00:00:00"/>
    <s v="OTHER"/>
    <s v="CALAMITY LEAVE"/>
    <s v="1 OTHER"/>
    <n v="1"/>
    <m/>
  </r>
  <r>
    <x v="1435"/>
    <d v="2020-03-25T00:00:00"/>
    <x v="291"/>
    <s v="MADRAZO ALLAN PAUL A."/>
    <s v="CEO"/>
    <x v="1"/>
    <d v="2020-02-07T00:00:00"/>
    <d v="2020-02-07T00:00:00"/>
    <s v="OTHER"/>
    <s v="CALAMITY LEAVE"/>
    <s v="1 OTHER"/>
    <n v="1"/>
    <m/>
  </r>
  <r>
    <x v="1435"/>
    <d v="2020-03-25T00:00:00"/>
    <x v="291"/>
    <s v="MADRAZO ALLAN PAUL A."/>
    <s v="CEO"/>
    <x v="1"/>
    <d v="2020-02-10T00:00:00"/>
    <d v="2020-02-11T00:00:00"/>
    <s v="OTHER"/>
    <s v="CALAMITY LEAVE"/>
    <s v="2 OTHER"/>
    <n v="2"/>
    <m/>
  </r>
  <r>
    <x v="1435"/>
    <d v="2020-03-25T00:00:00"/>
    <x v="291"/>
    <s v="MADRAZO ALLAN PAUL A."/>
    <s v="CEO"/>
    <x v="1"/>
    <d v="2020-02-14T00:00:00"/>
    <d v="2020-02-14T00:00:00"/>
    <s v="OTHER"/>
    <s v="CALAMITY LEAVE"/>
    <s v="1 OTHER"/>
    <n v="1"/>
    <m/>
  </r>
  <r>
    <x v="1436"/>
    <d v="2020-03-25T00:00:00"/>
    <x v="300"/>
    <s v="MADRAZO ALLAN PAUL A."/>
    <s v="CEO"/>
    <x v="1"/>
    <d v="2020-02-07T00:00:00"/>
    <d v="2020-02-07T00:00:00"/>
    <s v="OTHER"/>
    <s v="CALAMITY LEAVE"/>
    <s v="1 OTHER"/>
    <n v="1"/>
    <m/>
  </r>
  <r>
    <x v="1437"/>
    <d v="2020-03-25T00:00:00"/>
    <x v="291"/>
    <s v="SUMAGUI MARISSA D."/>
    <s v="CEO"/>
    <x v="1"/>
    <d v="2020-02-07T00:00:00"/>
    <d v="2020-02-07T00:00:00"/>
    <s v="OTHER"/>
    <s v="CALAMITY LEAVE"/>
    <s v="1 OTHER"/>
    <n v="1"/>
    <m/>
  </r>
  <r>
    <x v="1437"/>
    <d v="2020-03-25T00:00:00"/>
    <x v="291"/>
    <s v="SUMAGUI MARISSA D."/>
    <s v="CEO"/>
    <x v="1"/>
    <d v="2020-02-10T00:00:00"/>
    <d v="2020-02-11T00:00:00"/>
    <s v="OTHER"/>
    <s v="CALAMITY LEAVE"/>
    <s v="2 OTHER"/>
    <n v="2"/>
    <m/>
  </r>
  <r>
    <x v="1437"/>
    <d v="2020-03-25T00:00:00"/>
    <x v="291"/>
    <s v="SUMAGUI MARISSA D."/>
    <s v="CEO"/>
    <x v="1"/>
    <d v="2020-02-14T00:00:00"/>
    <d v="2020-02-14T00:00:00"/>
    <s v="OTHER"/>
    <s v="CALAMITY LEAVE"/>
    <s v="1 OTHER"/>
    <n v="1"/>
    <m/>
  </r>
  <r>
    <x v="1438"/>
    <d v="2020-03-25T00:00:00"/>
    <x v="280"/>
    <s v="ARCULLO MELISSA A."/>
    <s v="CEO"/>
    <x v="1"/>
    <d v="2020-02-12T00:00:00"/>
    <d v="2020-02-13T00:00:00"/>
    <s v="OTHER"/>
    <s v="CALAMITY LEAVE"/>
    <s v="2 OTHER"/>
    <n v="2"/>
    <m/>
  </r>
  <r>
    <x v="1439"/>
    <d v="2020-03-25T00:00:00"/>
    <x v="298"/>
    <s v="ARCULLO MELISSA A."/>
    <s v="CEO"/>
    <x v="1"/>
    <d v="2020-02-05T00:00:00"/>
    <d v="2020-02-07T00:00:00"/>
    <s v="OTHER"/>
    <s v="CALAMITY LEAVE"/>
    <s v="3 OTHER"/>
    <n v="3"/>
    <m/>
  </r>
  <r>
    <x v="1440"/>
    <d v="2020-03-25T00:00:00"/>
    <x v="280"/>
    <s v="MARINDUQUE ERNESTO P."/>
    <s v="CEO"/>
    <x v="1"/>
    <d v="2020-01-15T00:00:00"/>
    <d v="2020-01-15T00:00:00"/>
    <s v="OTHER"/>
    <s v="CALAMITY LEAVE"/>
    <s v="1 OTHER"/>
    <n v="1"/>
    <m/>
  </r>
  <r>
    <x v="1440"/>
    <d v="2020-03-25T00:00:00"/>
    <x v="280"/>
    <s v="MARINDUQUE ERNESTO P."/>
    <s v="CEO"/>
    <x v="1"/>
    <d v="2020-02-10T00:00:00"/>
    <d v="2020-02-13T00:00:00"/>
    <s v="OTHER"/>
    <s v="CALAMITY LEAVE"/>
    <s v="4 OTHER"/>
    <n v="4"/>
    <m/>
  </r>
  <r>
    <x v="1441"/>
    <d v="2020-03-25T00:00:00"/>
    <x v="301"/>
    <s v="AMBION PRISCO G."/>
    <s v="CEO"/>
    <x v="1"/>
    <d v="2020-01-31T00:00:00"/>
    <d v="2020-01-31T00:00:00"/>
    <s v="OTHER"/>
    <s v="CALAMITY LEAVE"/>
    <s v="1 OTHER"/>
    <n v="1"/>
    <m/>
  </r>
  <r>
    <x v="1441"/>
    <d v="2020-03-25T00:00:00"/>
    <x v="301"/>
    <s v="AMBION PRISCO G."/>
    <s v="CEO"/>
    <x v="1"/>
    <d v="2020-02-03T00:00:00"/>
    <d v="2020-02-03T00:00:00"/>
    <s v="OTHER"/>
    <s v="CALAMITY LEAVE"/>
    <s v="1 OTHER"/>
    <n v="1"/>
    <m/>
  </r>
  <r>
    <x v="1442"/>
    <d v="2020-03-25T00:00:00"/>
    <x v="310"/>
    <s v="AMBION PRISCO G."/>
    <s v="CEO"/>
    <x v="1"/>
    <d v="2020-01-22T00:00:00"/>
    <d v="2020-01-22T00:00:00"/>
    <s v="SL"/>
    <m/>
    <s v="1 SL"/>
    <n v="1"/>
    <m/>
  </r>
  <r>
    <x v="1443"/>
    <d v="2020-03-25T00:00:00"/>
    <x v="282"/>
    <s v="AMBION PRISCO G."/>
    <s v="CEO"/>
    <x v="1"/>
    <d v="2020-01-17T00:00:00"/>
    <d v="2020-01-17T00:00:00"/>
    <s v="OTHER"/>
    <s v="BIRTHDAY LEAVE"/>
    <s v="1 OTHER"/>
    <n v="1"/>
    <m/>
  </r>
  <r>
    <x v="1444"/>
    <d v="2020-03-25T00:00:00"/>
    <x v="299"/>
    <s v="JAVIER MYLENE M."/>
    <s v="CPDO"/>
    <x v="1"/>
    <d v="2020-02-12T00:00:00"/>
    <d v="2020-02-12T00:00:00"/>
    <s v="OTHER"/>
    <s v="CALAMITY LEAVE"/>
    <s v="1 OTHER"/>
    <n v="1"/>
    <m/>
  </r>
  <r>
    <x v="1445"/>
    <d v="2020-03-25T00:00:00"/>
    <x v="291"/>
    <s v="JAVIER MYLENE M."/>
    <s v="CPDO"/>
    <x v="1"/>
    <d v="2020-02-07T00:00:00"/>
    <d v="2020-02-07T00:00:00"/>
    <s v="OTHER"/>
    <s v="CALAMITY LEAVE"/>
    <s v="1 OTHER"/>
    <n v="1"/>
    <m/>
  </r>
  <r>
    <x v="1446"/>
    <d v="2020-03-25T00:00:00"/>
    <x v="301"/>
    <s v="JAVIER MYLENE M."/>
    <s v="CPDO"/>
    <x v="1"/>
    <d v="2020-02-03T00:00:00"/>
    <d v="2020-02-03T00:00:00"/>
    <s v="OTHER"/>
    <s v="CALAMITY LEAVE"/>
    <s v="1 OTHER"/>
    <n v="1"/>
    <m/>
  </r>
  <r>
    <x v="1447"/>
    <d v="2020-03-25T00:00:00"/>
    <x v="276"/>
    <s v="JAVIER MYLENE M."/>
    <s v="CPDO"/>
    <x v="1"/>
    <d v="2020-01-29T00:00:00"/>
    <d v="2020-01-29T00:00:00"/>
    <s v="OTHER"/>
    <s v="CALAMITY LEAVE"/>
    <s v="1 OTHER"/>
    <n v="1"/>
    <m/>
  </r>
  <r>
    <x v="1448"/>
    <d v="2020-03-25T00:00:00"/>
    <x v="312"/>
    <s v="JAVIER MYLENE M."/>
    <s v="CPDO"/>
    <x v="1"/>
    <d v="2020-01-20T00:00:00"/>
    <d v="2020-01-20T00:00:00"/>
    <s v="OTHER"/>
    <s v="CALAMITY LEAVE"/>
    <s v="1 OTHER"/>
    <n v="1"/>
    <m/>
  </r>
  <r>
    <x v="1449"/>
    <d v="2020-03-25T00:00:00"/>
    <x v="287"/>
    <s v="LOYOLA JANE A."/>
    <s v="CPDO"/>
    <x v="1"/>
    <d v="2020-02-19T00:00:00"/>
    <d v="2020-02-21T00:00:00"/>
    <s v="VL"/>
    <m/>
    <s v="3 VL"/>
    <n v="3"/>
    <m/>
  </r>
  <r>
    <x v="1449"/>
    <d v="2020-03-25T00:00:00"/>
    <x v="287"/>
    <s v="LOYOLA JANE A."/>
    <s v="CPDO"/>
    <x v="1"/>
    <d v="2020-02-24T00:00:00"/>
    <d v="2020-02-24T00:00:00"/>
    <s v="VL"/>
    <m/>
    <s v="1 VL"/>
    <n v="1"/>
    <m/>
  </r>
  <r>
    <x v="1449"/>
    <d v="2020-03-25T00:00:00"/>
    <x v="287"/>
    <s v="LOYOLA JANE A."/>
    <s v="CPDO"/>
    <x v="1"/>
    <d v="2020-02-26T00:00:00"/>
    <d v="2020-02-26T00:00:00"/>
    <s v="VL"/>
    <m/>
    <s v="1 VL"/>
    <n v="1"/>
    <m/>
  </r>
  <r>
    <x v="1450"/>
    <d v="2020-03-25T00:00:00"/>
    <x v="287"/>
    <s v="LOYOLA JANE A."/>
    <s v="CPDO"/>
    <x v="1"/>
    <d v="2020-02-12T00:00:00"/>
    <d v="2020-02-12T00:00:00"/>
    <s v="OTHER"/>
    <s v="MC# 6"/>
    <s v="1 OTHER"/>
    <n v="1"/>
    <m/>
  </r>
  <r>
    <x v="1451"/>
    <d v="2020-03-25T00:00:00"/>
    <x v="287"/>
    <s v="LOYOLA JANE A."/>
    <s v="CPDO"/>
    <x v="1"/>
    <d v="2020-02-10T00:00:00"/>
    <d v="2020-02-11T00:00:00"/>
    <s v="OTHER"/>
    <s v="CALAMITY LEAVE"/>
    <s v="2 OTHER"/>
    <n v="2"/>
    <m/>
  </r>
  <r>
    <x v="1452"/>
    <d v="2020-03-25T00:00:00"/>
    <x v="282"/>
    <s v="LOYOLA JANE A."/>
    <s v="CPDO"/>
    <x v="1"/>
    <d v="2020-01-15T00:00:00"/>
    <d v="2020-01-17T00:00:00"/>
    <s v="OTHER"/>
    <s v="CALAMITY LEAVE"/>
    <s v="3 OTHER"/>
    <n v="3"/>
    <m/>
  </r>
  <r>
    <x v="1453"/>
    <d v="2020-03-25T00:00:00"/>
    <x v="313"/>
    <s v="SUÑIGA CARLOS J."/>
    <s v="CPDO"/>
    <x v="1"/>
    <d v="2020-03-09T00:00:00"/>
    <d v="2020-03-13T00:00:00"/>
    <s v="VL"/>
    <m/>
    <s v="5 VL"/>
    <n v="5"/>
    <m/>
  </r>
  <r>
    <x v="1454"/>
    <d v="2020-03-25T00:00:00"/>
    <x v="284"/>
    <s v="SUÑIGA CARLOS J."/>
    <s v="CPDO"/>
    <x v="1"/>
    <d v="2020-01-30T00:00:00"/>
    <d v="2020-01-31T00:00:00"/>
    <s v="OTHER"/>
    <s v="EMERGENCY LEAVE"/>
    <s v="2 OTHER"/>
    <n v="2"/>
    <m/>
  </r>
  <r>
    <x v="1455"/>
    <d v="2020-03-25T00:00:00"/>
    <x v="314"/>
    <s v="LAROZA KIM VINCENT L."/>
    <s v="ONT"/>
    <x v="1"/>
    <d v="2020-03-02T00:00:00"/>
    <d v="2020-03-13T00:00:00"/>
    <s v="SL"/>
    <m/>
    <s v="10 SL"/>
    <n v="10"/>
    <m/>
  </r>
  <r>
    <x v="1456"/>
    <d v="2020-03-25T00:00:00"/>
    <x v="300"/>
    <s v="BAYHON VIOLETA  "/>
    <s v="ONT"/>
    <x v="1"/>
    <d v="2020-02-11T00:00:00"/>
    <d v="2020-02-11T00:00:00"/>
    <s v="OTHER"/>
    <s v="CALAMITY LEAVE"/>
    <s v="1 OTHER"/>
    <n v="1"/>
    <m/>
  </r>
  <r>
    <x v="1457"/>
    <d v="2020-03-25T00:00:00"/>
    <x v="309"/>
    <s v="VERGARA TERESITA J."/>
    <s v="ONT"/>
    <x v="1"/>
    <d v="2020-03-23T00:00:00"/>
    <d v="2020-03-27T00:00:00"/>
    <s v="VL"/>
    <m/>
    <s v="5 VL"/>
    <n v="5"/>
    <m/>
  </r>
  <r>
    <x v="1458"/>
    <d v="2020-03-25T00:00:00"/>
    <x v="289"/>
    <s v="HERNADEZ VICTOR  "/>
    <s v="ONT"/>
    <x v="1"/>
    <d v="2020-02-10T00:00:00"/>
    <d v="2020-02-12T00:00:00"/>
    <s v="OTHER"/>
    <s v="CALAMITY LEAVE"/>
    <s v="3 OTHER"/>
    <n v="3"/>
    <m/>
  </r>
  <r>
    <x v="1459"/>
    <d v="2020-03-25T00:00:00"/>
    <x v="293"/>
    <s v="BAYBAY MA. ROSA A."/>
    <s v="ONT"/>
    <x v="1"/>
    <d v="2020-01-24T00:00:00"/>
    <d v="2020-01-24T00:00:00"/>
    <s v="SL"/>
    <m/>
    <s v="1 SL"/>
    <n v="1"/>
    <m/>
  </r>
  <r>
    <x v="1459"/>
    <d v="2020-03-25T00:00:00"/>
    <x v="293"/>
    <s v="BAYBAY MA. ROSA A."/>
    <s v="ONT"/>
    <x v="1"/>
    <d v="2020-01-27T00:00:00"/>
    <d v="2020-01-27T00:00:00"/>
    <s v="SL"/>
    <m/>
    <s v="1 SL"/>
    <n v="1"/>
    <m/>
  </r>
  <r>
    <x v="1460"/>
    <d v="2020-03-25T00:00:00"/>
    <x v="281"/>
    <s v="BAYBAY MA. ROSA A."/>
    <s v="ONT"/>
    <x v="1"/>
    <d v="2020-01-21T00:00:00"/>
    <d v="2020-01-21T00:00:00"/>
    <s v="SL"/>
    <m/>
    <s v="1 SL"/>
    <n v="1"/>
    <m/>
  </r>
  <r>
    <x v="1461"/>
    <d v="2020-03-25T00:00:00"/>
    <x v="294"/>
    <s v="MANALO CYNTHIA  "/>
    <s v="CPDO"/>
    <x v="1"/>
    <d v="2020-01-15T00:00:00"/>
    <d v="2020-01-17T00:00:00"/>
    <s v="OTHER"/>
    <s v="CALAMITY LEAVE"/>
    <s v="3 OTHER"/>
    <n v="3"/>
    <m/>
  </r>
  <r>
    <x v="1461"/>
    <d v="2020-03-25T00:00:00"/>
    <x v="294"/>
    <s v="MANALO CYNTHIA  "/>
    <s v="CPDO"/>
    <x v="1"/>
    <d v="2020-01-19T00:00:00"/>
    <d v="2020-01-20T00:00:00"/>
    <s v="OTHER"/>
    <s v="CALAMITY LEAVE"/>
    <s v="1 OTHER"/>
    <n v="1"/>
    <m/>
  </r>
  <r>
    <x v="1462"/>
    <d v="2020-03-25T00:00:00"/>
    <x v="315"/>
    <s v="HERNANDEZ DONATO Q."/>
    <s v="ONT"/>
    <x v="1"/>
    <d v="2020-01-25T00:00:00"/>
    <d v="2020-01-25T00:00:00"/>
    <s v="OTHER"/>
    <s v="BIRTHDAY LEAVE"/>
    <s v="0 OTHER"/>
    <n v="0"/>
    <m/>
  </r>
  <r>
    <x v="1463"/>
    <d v="2020-03-25T00:00:00"/>
    <x v="316"/>
    <s v="BERNALDEZ MARLONE P."/>
    <s v="TCNHS"/>
    <x v="1"/>
    <d v="2020-01-16T00:00:00"/>
    <d v="2020-01-17T00:00:00"/>
    <s v="SL"/>
    <m/>
    <s v="2 SL"/>
    <n v="2"/>
    <m/>
  </r>
  <r>
    <x v="1463"/>
    <d v="2020-03-25T00:00:00"/>
    <x v="316"/>
    <s v="BERNALDEZ MARLONE P."/>
    <s v="TCNHS"/>
    <x v="1"/>
    <d v="2020-01-20T00:00:00"/>
    <d v="2020-01-23T00:00:00"/>
    <s v="SL"/>
    <m/>
    <s v="4 SL"/>
    <n v="4"/>
    <m/>
  </r>
  <r>
    <x v="1464"/>
    <d v="2020-03-25T00:00:00"/>
    <x v="317"/>
    <s v="HAPITA MELANIE A."/>
    <s v="ONT"/>
    <x v="0"/>
    <d v="2020-03-26T00:00:00"/>
    <d v="2020-03-26T00:00:00"/>
    <s v="OTHER"/>
    <s v="MC# 6"/>
    <s v="1 OTHER"/>
    <n v="1"/>
    <m/>
  </r>
  <r>
    <x v="1465"/>
    <d v="2020-03-25T00:00:00"/>
    <x v="284"/>
    <s v="HAPITA MELANIE A."/>
    <s v="ONT"/>
    <x v="0"/>
    <d v="2020-02-03T00:00:00"/>
    <d v="2020-02-05T00:00:00"/>
    <s v="VL"/>
    <m/>
    <s v="3 VL"/>
    <n v="3"/>
    <m/>
  </r>
  <r>
    <x v="1466"/>
    <d v="2020-03-25T00:00:00"/>
    <x v="285"/>
    <s v="VERGARA TERESITA J."/>
    <s v="ONT"/>
    <x v="1"/>
    <d v="2020-02-12T00:00:00"/>
    <d v="2020-02-14T00:00:00"/>
    <s v="OTHER"/>
    <s v="CALAMITY LEAVE"/>
    <s v="3 OTHER"/>
    <n v="3"/>
    <m/>
  </r>
  <r>
    <x v="1467"/>
    <d v="2020-03-25T00:00:00"/>
    <x v="293"/>
    <s v="VERGARA TERESITA J."/>
    <s v="ONT"/>
    <x v="1"/>
    <d v="2020-01-30T00:00:00"/>
    <d v="2020-01-30T00:00:00"/>
    <s v="OTHER"/>
    <s v="CALAMITY LEAVE"/>
    <s v="1 OTHER"/>
    <n v="1"/>
    <m/>
  </r>
  <r>
    <x v="1468"/>
    <d v="2020-03-25T00:00:00"/>
    <x v="317"/>
    <s v="DELFINO NINA C."/>
    <s v="ONT"/>
    <x v="1"/>
    <d v="2020-03-18T00:00:00"/>
    <d v="2020-03-18T00:00:00"/>
    <s v="SL"/>
    <m/>
    <s v="1 SL"/>
    <n v="1"/>
    <m/>
  </r>
  <r>
    <x v="1469"/>
    <d v="2020-03-25T00:00:00"/>
    <x v="296"/>
    <s v="DELFINO NINA C."/>
    <s v="ONT"/>
    <x v="1"/>
    <d v="2020-02-09T00:00:00"/>
    <d v="2020-02-12T00:00:00"/>
    <s v="SL"/>
    <m/>
    <s v="4 SL"/>
    <n v="4"/>
    <m/>
  </r>
  <r>
    <x v="1469"/>
    <d v="2020-03-25T00:00:00"/>
    <x v="296"/>
    <s v="DELFINO NINA C."/>
    <s v="ONT"/>
    <x v="1"/>
    <d v="2020-02-15T00:00:00"/>
    <d v="2020-02-15T00:00:00"/>
    <s v="SL"/>
    <m/>
    <s v="0.5 SL"/>
    <n v="0.5"/>
    <m/>
  </r>
  <r>
    <x v="1470"/>
    <d v="2020-03-25T00:00:00"/>
    <x v="309"/>
    <s v="OSTONAL IVY S."/>
    <s v="ONT"/>
    <x v="1"/>
    <d v="2020-03-02T00:00:00"/>
    <d v="2020-03-03T00:00:00"/>
    <s v="VL"/>
    <m/>
    <s v="2 VL"/>
    <n v="2"/>
    <m/>
  </r>
  <r>
    <x v="1470"/>
    <d v="2020-03-25T00:00:00"/>
    <x v="309"/>
    <s v="OSTONAL IVY S."/>
    <s v="ONT"/>
    <x v="1"/>
    <d v="2020-03-09T00:00:00"/>
    <d v="2020-03-11T00:00:00"/>
    <s v="VL"/>
    <m/>
    <s v="3 VL"/>
    <n v="3"/>
    <m/>
  </r>
  <r>
    <x v="1471"/>
    <d v="2020-03-25T00:00:00"/>
    <x v="318"/>
    <s v="PASCUA LORENA D."/>
    <s v="ONT"/>
    <x v="1"/>
    <d v="2020-03-23T00:00:00"/>
    <d v="2020-03-26T00:00:00"/>
    <s v="VL"/>
    <m/>
    <s v="4 VL"/>
    <n v="4"/>
    <m/>
  </r>
  <r>
    <x v="1471"/>
    <d v="2020-03-25T00:00:00"/>
    <x v="318"/>
    <s v="PASCUA LORENA D."/>
    <s v="ONT"/>
    <x v="1"/>
    <d v="2020-03-29T00:00:00"/>
    <d v="2020-03-29T00:00:00"/>
    <s v="VL"/>
    <m/>
    <s v="1 VL"/>
    <n v="1"/>
    <m/>
  </r>
  <r>
    <x v="1472"/>
    <d v="2020-03-25T00:00:00"/>
    <x v="288"/>
    <s v="EMELO MARXIANE T."/>
    <s v="ONT"/>
    <x v="1"/>
    <d v="2020-03-02T00:00:00"/>
    <d v="2020-03-06T00:00:00"/>
    <s v="VL"/>
    <m/>
    <s v="5 VL"/>
    <n v="5"/>
    <m/>
  </r>
  <r>
    <x v="1473"/>
    <d v="2020-03-25T00:00:00"/>
    <x v="318"/>
    <s v="JAVIER EMMA R."/>
    <s v="ONT"/>
    <x v="1"/>
    <d v="2020-03-23T00:00:00"/>
    <d v="2020-03-27T00:00:00"/>
    <s v="VL"/>
    <m/>
    <s v="5 VL"/>
    <n v="5"/>
    <m/>
  </r>
  <r>
    <x v="1474"/>
    <d v="2020-03-25T00:00:00"/>
    <x v="288"/>
    <s v="SANTERA MARICRIS S."/>
    <s v="ONT"/>
    <x v="1"/>
    <d v="2020-02-19T00:00:00"/>
    <d v="2020-02-19T00:00:00"/>
    <s v="VL"/>
    <m/>
    <s v="1 VL"/>
    <n v="1"/>
    <m/>
  </r>
  <r>
    <x v="1475"/>
    <d v="2020-03-25T00:00:00"/>
    <x v="288"/>
    <s v="MONTEALEGRE CHARLIE JR. O."/>
    <s v="ONT"/>
    <x v="1"/>
    <d v="2020-02-17T00:00:00"/>
    <d v="2020-02-21T00:00:00"/>
    <s v="VL"/>
    <m/>
    <s v="5 VL"/>
    <n v="5"/>
    <m/>
  </r>
  <r>
    <x v="1476"/>
    <d v="2020-03-25T00:00:00"/>
    <x v="309"/>
    <s v="EMELO MARXIANE T."/>
    <s v="ONT"/>
    <x v="1"/>
    <d v="2020-03-10T00:00:00"/>
    <d v="2020-03-14T00:00:00"/>
    <s v="VL"/>
    <m/>
    <s v="4 VL"/>
    <n v="4"/>
    <m/>
  </r>
  <r>
    <x v="1477"/>
    <d v="2020-03-25T00:00:00"/>
    <x v="280"/>
    <s v="OLEGARIO NENITA A."/>
    <s v="LIBRARY"/>
    <x v="1"/>
    <d v="2020-02-04T00:00:00"/>
    <d v="2020-02-04T00:00:00"/>
    <s v="OTHER"/>
    <s v="CALAMITY LEAVE"/>
    <s v="1 OTHER"/>
    <n v="1"/>
    <m/>
  </r>
  <r>
    <x v="1477"/>
    <d v="2020-03-25T00:00:00"/>
    <x v="280"/>
    <s v="OLEGARIO NENITA A."/>
    <s v="LIBRARY"/>
    <x v="1"/>
    <d v="2020-02-06T00:00:00"/>
    <d v="2020-02-06T00:00:00"/>
    <s v="OTHER"/>
    <s v="CALAMITY LEAVE"/>
    <s v="1 OTHER"/>
    <n v="1"/>
    <m/>
  </r>
  <r>
    <x v="1478"/>
    <d v="2020-03-25T00:00:00"/>
    <x v="316"/>
    <s v="OLEGARIO NENITA A."/>
    <s v="LIBRARY"/>
    <x v="1"/>
    <d v="2020-02-03T00:00:00"/>
    <d v="2020-02-04T00:00:00"/>
    <s v="OTHER"/>
    <s v="CALAMITY LEAVE"/>
    <s v="2 OTHER"/>
    <n v="2"/>
    <m/>
  </r>
  <r>
    <x v="1479"/>
    <d v="2020-03-25T00:00:00"/>
    <x v="276"/>
    <s v="BERNALDEZ MARLONE P."/>
    <s v="TCNHS"/>
    <x v="1"/>
    <d v="2020-02-06T00:00:00"/>
    <d v="2020-02-10T00:00:00"/>
    <s v="OTHER"/>
    <s v="CALAMITY LEAVE"/>
    <s v="5 OTHER"/>
    <n v="5"/>
    <m/>
  </r>
  <r>
    <x v="1480"/>
    <d v="2020-03-25T00:00:00"/>
    <x v="319"/>
    <s v="GALANG JULIET B."/>
    <s v="VMO"/>
    <x v="4"/>
    <d v="2020-02-28T00:00:00"/>
    <d v="2020-02-28T00:00:00"/>
    <s v="SL"/>
    <m/>
    <s v="1 SL"/>
    <n v="1"/>
    <m/>
  </r>
  <r>
    <x v="1480"/>
    <d v="2020-03-25T00:00:00"/>
    <x v="319"/>
    <s v="GALANG JULIET B."/>
    <s v="VMO"/>
    <x v="4"/>
    <d v="2020-03-02T00:00:00"/>
    <d v="2020-03-04T00:00:00"/>
    <s v="SL"/>
    <m/>
    <s v="3 SL"/>
    <n v="3"/>
    <m/>
  </r>
  <r>
    <x v="1481"/>
    <d v="2020-03-25T00:00:00"/>
    <x v="309"/>
    <s v="GALANG JULIET B."/>
    <s v="VMO"/>
    <x v="4"/>
    <d v="2020-02-20T00:00:00"/>
    <d v="2020-02-21T00:00:00"/>
    <s v="SL"/>
    <m/>
    <s v="1.5 SL"/>
    <n v="1.5"/>
    <m/>
  </r>
  <r>
    <x v="1482"/>
    <d v="2020-03-25T00:00:00"/>
    <x v="300"/>
    <s v="GALANG JULIET B."/>
    <s v="VMO"/>
    <x v="4"/>
    <d v="2020-02-11T00:00:00"/>
    <d v="2020-02-11T00:00:00"/>
    <s v="SL"/>
    <m/>
    <s v="1 SL"/>
    <n v="1"/>
    <m/>
  </r>
  <r>
    <x v="1483"/>
    <d v="2020-03-25T00:00:00"/>
    <x v="310"/>
    <s v="GALANG JULIET B."/>
    <s v="VMO"/>
    <x v="4"/>
    <d v="2020-01-22T00:00:00"/>
    <d v="2020-01-22T00:00:00"/>
    <s v="SL"/>
    <m/>
    <s v="1 SL"/>
    <n v="1"/>
    <m/>
  </r>
  <r>
    <x v="1484"/>
    <d v="2020-03-25T00:00:00"/>
    <x v="281"/>
    <s v="GALANG JULIET B."/>
    <s v="VMO"/>
    <x v="4"/>
    <d v="2020-01-15T00:00:00"/>
    <d v="2020-01-17T00:00:00"/>
    <s v="OTHER"/>
    <s v="CALAMITY LEAVE"/>
    <s v="3 OTHER"/>
    <n v="3"/>
    <m/>
  </r>
  <r>
    <x v="1484"/>
    <d v="2020-03-25T00:00:00"/>
    <x v="281"/>
    <s v="GALANG JULIET B."/>
    <s v="VMO"/>
    <x v="4"/>
    <d v="2020-01-20T00:00:00"/>
    <d v="2020-01-21T00:00:00"/>
    <s v="OTHER"/>
    <s v="CALAMITY LEAVE"/>
    <s v="2 OTHER"/>
    <n v="2"/>
    <m/>
  </r>
  <r>
    <x v="1485"/>
    <d v="2020-03-25T00:00:00"/>
    <x v="304"/>
    <s v="OLEGARIO NENITA A."/>
    <s v="LIBRARY"/>
    <x v="1"/>
    <d v="2020-02-17T00:00:00"/>
    <d v="2020-02-17T00:00:00"/>
    <s v="OTHER"/>
    <s v="PARENTAL OBLIGATION"/>
    <s v="1 OTHER"/>
    <n v="1"/>
    <m/>
  </r>
  <r>
    <x v="1486"/>
    <d v="2020-03-25T00:00:00"/>
    <x v="288"/>
    <s v="OLEGARIO NENITA A."/>
    <s v="LIBRARY"/>
    <x v="1"/>
    <d v="2020-02-11T00:00:00"/>
    <d v="2020-02-11T00:00:00"/>
    <s v="OTHER"/>
    <s v="CALAMITY LEAVE"/>
    <s v="1 OTHER"/>
    <n v="1"/>
    <m/>
  </r>
  <r>
    <x v="1486"/>
    <d v="2020-03-25T00:00:00"/>
    <x v="288"/>
    <s v="OLEGARIO NENITA A."/>
    <s v="LIBRARY"/>
    <x v="1"/>
    <d v="2020-02-13T00:00:00"/>
    <d v="2020-02-13T00:00:00"/>
    <s v="OTHER"/>
    <s v="CALAMITY LEAVE"/>
    <s v="1 OTHER"/>
    <n v="1"/>
    <m/>
  </r>
  <r>
    <x v="1487"/>
    <d v="2020-03-25T00:00:00"/>
    <x v="316"/>
    <s v="OLEGARIO NENITA A."/>
    <s v="LIBRARY"/>
    <x v="1"/>
    <d v="2020-01-28T00:00:00"/>
    <d v="2020-01-28T00:00:00"/>
    <s v="OTHER"/>
    <s v="CALAMITY LEAVE"/>
    <s v="1 OTHER"/>
    <n v="1"/>
    <m/>
  </r>
  <r>
    <x v="1488"/>
    <d v="2020-03-25T00:00:00"/>
    <x v="320"/>
    <s v="VIDALLO WINNIE R."/>
    <s v="CTO"/>
    <x v="1"/>
    <d v="2020-02-14T00:00:00"/>
    <d v="2020-02-14T00:00:00"/>
    <s v="SL"/>
    <m/>
    <s v="1 SL"/>
    <n v="1"/>
    <m/>
  </r>
  <r>
    <x v="1488"/>
    <d v="2020-03-25T00:00:00"/>
    <x v="320"/>
    <s v="VIDALLO WINNIE R."/>
    <s v="CTO"/>
    <x v="1"/>
    <d v="2020-02-26T00:00:00"/>
    <d v="2020-02-26T00:00:00"/>
    <s v="SL"/>
    <m/>
    <s v="1 SL"/>
    <n v="1"/>
    <m/>
  </r>
  <r>
    <x v="1488"/>
    <d v="2020-03-25T00:00:00"/>
    <x v="320"/>
    <s v="VIDALLO WINNIE R."/>
    <s v="CTO"/>
    <x v="1"/>
    <d v="2020-01-09T00:00:00"/>
    <d v="2020-01-09T00:00:00"/>
    <s v="SL"/>
    <m/>
    <s v="1 SL"/>
    <n v="1"/>
    <m/>
  </r>
  <r>
    <x v="1489"/>
    <d v="2020-03-25T00:00:00"/>
    <x v="316"/>
    <s v="VIDALLO WINNIE R."/>
    <s v="CTO"/>
    <x v="1"/>
    <d v="2020-01-09T00:00:00"/>
    <d v="2020-01-09T00:00:00"/>
    <s v="OTHER"/>
    <s v="CALAMITY LEAVE"/>
    <s v="1 OTHER"/>
    <n v="1"/>
    <m/>
  </r>
  <r>
    <x v="1490"/>
    <d v="2020-03-25T00:00:00"/>
    <x v="316"/>
    <s v="VIDALLO WINNIE R."/>
    <s v="CTO"/>
    <x v="1"/>
    <d v="2020-01-09T00:00:00"/>
    <d v="2020-01-09T00:00:00"/>
    <s v="OTHER"/>
    <s v="CALAMITY LEAVE"/>
    <s v="1 OTHER"/>
    <n v="1"/>
    <m/>
  </r>
  <r>
    <x v="1489"/>
    <d v="2020-03-25T00:00:00"/>
    <x v="316"/>
    <s v="VIDALLO WINNIE R."/>
    <s v="CTO"/>
    <x v="1"/>
    <d v="2020-01-09T00:00:00"/>
    <d v="2020-01-09T00:00:00"/>
    <s v="OTHER"/>
    <s v="CALAMITY LEAVE"/>
    <s v="1 OTHER"/>
    <n v="1"/>
    <m/>
  </r>
  <r>
    <x v="1490"/>
    <d v="2020-03-25T00:00:00"/>
    <x v="295"/>
    <s v="DIMAPILIS ELVIRA S."/>
    <s v="CTO"/>
    <x v="1"/>
    <d v="2020-03-06T00:00:00"/>
    <d v="2020-03-06T00:00:00"/>
    <s v="VL"/>
    <m/>
    <s v="1 VL"/>
    <n v="1"/>
    <m/>
  </r>
  <r>
    <x v="1490"/>
    <d v="2020-03-25T00:00:00"/>
    <x v="295"/>
    <s v="DIMAPILIS ELVIRA S."/>
    <s v="CTO"/>
    <x v="1"/>
    <d v="2020-03-13T00:00:00"/>
    <d v="2020-03-13T00:00:00"/>
    <s v="VL"/>
    <m/>
    <s v="1 VL"/>
    <n v="1"/>
    <m/>
  </r>
  <r>
    <x v="1491"/>
    <d v="2020-03-25T00:00:00"/>
    <x v="299"/>
    <s v="DIMAPILIS ELVIRA S."/>
    <s v="CTO"/>
    <x v="1"/>
    <d v="2020-02-13T00:00:00"/>
    <d v="2020-02-14T00:00:00"/>
    <s v="OTHER"/>
    <s v="CALAMITY LEAVE"/>
    <s v="2 OTHER"/>
    <n v="2"/>
    <m/>
  </r>
  <r>
    <x v="1492"/>
    <d v="2020-03-25T00:00:00"/>
    <x v="285"/>
    <s v="DIMAPILIS ELVIRA S."/>
    <s v="CTO"/>
    <x v="1"/>
    <d v="2020-02-06T00:00:00"/>
    <d v="2020-02-07T00:00:00"/>
    <s v="OTHER"/>
    <s v="CALAMITY LEAVE"/>
    <s v="2 OTHER"/>
    <n v="2"/>
    <m/>
  </r>
  <r>
    <x v="1493"/>
    <d v="2020-03-25T00:00:00"/>
    <x v="282"/>
    <s v="DIMAPILIS ELVIRA S."/>
    <s v="CTO"/>
    <x v="1"/>
    <d v="2020-01-15T00:00:00"/>
    <d v="2020-01-15T00:00:00"/>
    <s v="OTHER"/>
    <s v="CALAMITY LEAVE"/>
    <s v="1 OTHER"/>
    <n v="1"/>
    <m/>
  </r>
  <r>
    <x v="1494"/>
    <d v="2020-03-25T00:00:00"/>
    <x v="286"/>
    <s v="DIMAPILIS ELVIRA S."/>
    <s v="CTO"/>
    <x v="1"/>
    <d v="2020-01-02T00:00:00"/>
    <d v="2020-01-02T00:00:00"/>
    <s v="OTHER"/>
    <s v="MC# 6"/>
    <s v="1 OTHER"/>
    <n v="1"/>
    <m/>
  </r>
  <r>
    <x v="1495"/>
    <d v="2020-03-25T00:00:00"/>
    <x v="276"/>
    <s v="DIMAPILIS ARIEL M."/>
    <s v="CTO"/>
    <x v="1"/>
    <d v="2020-02-01T00:00:00"/>
    <d v="2020-02-01T00:00:00"/>
    <s v="OTHER"/>
    <s v="CALAMITY LEAVE"/>
    <s v="1 OTHER"/>
    <n v="1"/>
    <m/>
  </r>
  <r>
    <x v="1495"/>
    <d v="2020-03-25T00:00:00"/>
    <x v="276"/>
    <s v="DIMAPILIS ARIEL M."/>
    <s v="CTO"/>
    <x v="1"/>
    <d v="2020-02-05T00:00:00"/>
    <d v="2020-02-05T00:00:00"/>
    <s v="OTHER"/>
    <s v="CALAMITY LEAVE"/>
    <s v="1 OTHER"/>
    <n v="1"/>
    <m/>
  </r>
  <r>
    <x v="1495"/>
    <d v="2020-03-25T00:00:00"/>
    <x v="276"/>
    <s v="DIMAPILIS ARIEL M."/>
    <s v="CTO"/>
    <x v="1"/>
    <d v="2020-02-08T00:00:00"/>
    <d v="2020-02-08T00:00:00"/>
    <s v="OTHER"/>
    <s v="CALAMITY LEAVE"/>
    <s v="1 OTHER"/>
    <n v="1"/>
    <m/>
  </r>
  <r>
    <x v="1495"/>
    <d v="2020-03-25T00:00:00"/>
    <x v="276"/>
    <s v="DIMAPILIS ARIEL M."/>
    <s v="CTO"/>
    <x v="1"/>
    <d v="2020-02-12T00:00:00"/>
    <d v="2020-02-12T00:00:00"/>
    <s v="OTHER"/>
    <s v="CALAMITY LEAVE"/>
    <s v="1 OTHER"/>
    <n v="1"/>
    <m/>
  </r>
  <r>
    <x v="1496"/>
    <d v="2020-03-25T00:00:00"/>
    <x v="321"/>
    <s v="SALONGA LUCY M."/>
    <s v="EEO/ CITY MARKET"/>
    <x v="1"/>
    <d v="2020-03-10T00:00:00"/>
    <d v="2020-03-10T00:00:00"/>
    <s v="SL"/>
    <m/>
    <s v="1 SL"/>
    <n v="1"/>
    <m/>
  </r>
  <r>
    <x v="1497"/>
    <d v="2020-03-25T00:00:00"/>
    <x v="316"/>
    <s v="SALONGA LUCY M."/>
    <s v="EEO/ CITY MARKET"/>
    <x v="1"/>
    <d v="2020-02-03T00:00:00"/>
    <d v="2020-02-03T00:00:00"/>
    <s v="OTHER"/>
    <s v="CALAMITY LEAVE"/>
    <s v="1 OTHER"/>
    <n v="1"/>
    <m/>
  </r>
  <r>
    <x v="1497"/>
    <d v="2020-03-25T00:00:00"/>
    <x v="316"/>
    <s v="SALONGA LUCY M."/>
    <s v="EEO/ CITY MARKET"/>
    <x v="1"/>
    <d v="2020-02-07T00:00:00"/>
    <d v="2020-02-07T00:00:00"/>
    <s v="OTHER"/>
    <s v="CALAMITY LEAVE"/>
    <s v="1 OTHER"/>
    <n v="1"/>
    <m/>
  </r>
  <r>
    <x v="1497"/>
    <d v="2020-03-25T00:00:00"/>
    <x v="316"/>
    <s v="SALONGA LUCY M."/>
    <s v="EEO/ CITY MARKET"/>
    <x v="1"/>
    <d v="2020-02-10T00:00:00"/>
    <d v="2020-02-11T00:00:00"/>
    <s v="OTHER"/>
    <s v="CALAMITY LEAVE"/>
    <s v="2 OTHER"/>
    <n v="2"/>
    <m/>
  </r>
  <r>
    <x v="1497"/>
    <d v="2020-03-25T00:00:00"/>
    <x v="316"/>
    <s v="SALONGA LUCY M."/>
    <s v="EEO/ CITY MARKET"/>
    <x v="1"/>
    <d v="2020-02-14T00:00:00"/>
    <d v="2020-02-14T00:00:00"/>
    <s v="OTHER"/>
    <s v="CALAMITY LEAVE"/>
    <s v="1 OTHER"/>
    <n v="1"/>
    <m/>
  </r>
  <r>
    <x v="1498"/>
    <d v="2020-03-25T00:00:00"/>
    <x v="322"/>
    <s v="SALONGA LUCY M."/>
    <s v="EEO/ CITY MARKET"/>
    <x v="1"/>
    <d v="2020-01-10T00:00:00"/>
    <d v="2020-01-10T00:00:00"/>
    <s v="SL"/>
    <m/>
    <s v="1 SL"/>
    <n v="1"/>
    <m/>
  </r>
  <r>
    <x v="1499"/>
    <d v="2020-03-25T00:00:00"/>
    <x v="322"/>
    <s v="SALONGA LUCY M."/>
    <s v="EEO/ CITY MARKET"/>
    <x v="1"/>
    <d v="2020-01-07T00:00:00"/>
    <d v="2020-01-07T00:00:00"/>
    <s v="OTHER"/>
    <s v="MC# 6"/>
    <s v="1 OTHER"/>
    <n v="1"/>
    <m/>
  </r>
  <r>
    <x v="20"/>
    <d v="2020-03-25T00:00:00"/>
    <x v="264"/>
    <s v="JORGE CAROLINA M."/>
    <s v="CTO"/>
    <x v="1"/>
    <d v="2020-01-16T00:00:00"/>
    <d v="2020-01-17T00:00:00"/>
    <s v="VL"/>
    <m/>
    <s v="2 VL"/>
    <n v="2"/>
    <m/>
  </r>
  <r>
    <x v="21"/>
    <d v="2020-03-25T00:00:00"/>
    <x v="280"/>
    <s v="JORGE CAROLINA M."/>
    <s v="CTO"/>
    <x v="1"/>
    <d v="2020-02-14T00:00:00"/>
    <d v="2020-02-14T00:00:00"/>
    <s v="OTHER"/>
    <s v="CALAMITY LEAVE"/>
    <s v="1 OTHER"/>
    <n v="1"/>
    <m/>
  </r>
  <r>
    <x v="22"/>
    <d v="2020-03-25T00:00:00"/>
    <x v="298"/>
    <s v="JORGE CAROLINA M."/>
    <s v="CTO"/>
    <x v="1"/>
    <d v="2020-02-03T00:00:00"/>
    <d v="2020-02-03T00:00:00"/>
    <s v="OTHER"/>
    <s v="CALAMITY LEAVE"/>
    <s v="1 OTHER"/>
    <n v="1"/>
    <m/>
  </r>
  <r>
    <x v="23"/>
    <d v="2020-03-25T00:00:00"/>
    <x v="298"/>
    <s v="JORGE CAROLINA M."/>
    <s v="CTO"/>
    <x v="1"/>
    <d v="2020-01-15T00:00:00"/>
    <d v="2020-01-15T00:00:00"/>
    <s v="OTHER"/>
    <s v="CALAMITY LEAVE"/>
    <s v="1 OTHER"/>
    <n v="1"/>
    <m/>
  </r>
  <r>
    <x v="24"/>
    <d v="2020-03-25T00:00:00"/>
    <x v="276"/>
    <s v="BISCOCHO JULIETA G."/>
    <s v="CTO"/>
    <x v="1"/>
    <d v="2020-02-03T00:00:00"/>
    <d v="2020-02-07T00:00:00"/>
    <s v="OTHER"/>
    <s v="CALAMITY LEAVE"/>
    <s v="5 OTHER"/>
    <n v="5"/>
    <m/>
  </r>
  <r>
    <x v="25"/>
    <d v="2020-03-25T00:00:00"/>
    <x v="319"/>
    <s v="DIMARANAN GREGORIA C."/>
    <s v="ACCOUNTING"/>
    <x v="1"/>
    <d v="2020-02-04T00:00:00"/>
    <d v="2020-02-04T00:00:00"/>
    <s v="SL"/>
    <m/>
    <s v="1 SL"/>
    <n v="1"/>
    <m/>
  </r>
  <r>
    <x v="26"/>
    <d v="2020-03-25T00:00:00"/>
    <x v="301"/>
    <s v="DIMARANAN GREGORIA C."/>
    <s v="ACCOUNTING"/>
    <x v="1"/>
    <d v="2020-02-07T00:00:00"/>
    <d v="2020-02-07T00:00:00"/>
    <s v="OTHER"/>
    <s v="CALAMITY LEAVE"/>
    <s v="1 OTHER"/>
    <n v="1"/>
    <m/>
  </r>
  <r>
    <x v="26"/>
    <d v="2020-03-25T00:00:00"/>
    <x v="301"/>
    <s v="DIMARANAN GREGORIA C."/>
    <s v="ACCOUNTING"/>
    <x v="1"/>
    <d v="2020-02-13T00:00:00"/>
    <d v="2020-02-14T00:00:00"/>
    <s v="OTHER"/>
    <s v="CALAMITY LEAVE"/>
    <s v="2 OTHER"/>
    <n v="2"/>
    <m/>
  </r>
  <r>
    <x v="27"/>
    <d v="2020-03-25T00:00:00"/>
    <x v="323"/>
    <s v="DIMARANAN GREGORIA C."/>
    <s v="ACCOUNTING"/>
    <x v="1"/>
    <d v="2020-01-10T00:00:00"/>
    <d v="2020-01-10T00:00:00"/>
    <s v="SL"/>
    <m/>
    <s v="1 SL"/>
    <n v="1"/>
    <m/>
  </r>
  <r>
    <x v="28"/>
    <d v="2020-03-25T00:00:00"/>
    <x v="283"/>
    <s v="MANALO CELSA B."/>
    <s v="CPDO"/>
    <x v="1"/>
    <d v="2020-02-04T00:00:00"/>
    <d v="2020-02-07T00:00:00"/>
    <s v="OTHER"/>
    <s v="CALAMITY LEAVE"/>
    <s v="4 OTHER"/>
    <n v="4"/>
    <m/>
  </r>
  <r>
    <x v="28"/>
    <d v="2020-03-25T00:00:00"/>
    <x v="283"/>
    <s v="MANALO CELSA B."/>
    <s v="CPDO"/>
    <x v="1"/>
    <d v="2020-02-10T00:00:00"/>
    <d v="2020-02-10T00:00:00"/>
    <s v="OTHER"/>
    <s v="CALAMITY LEAVE"/>
    <s v="1 OTHER"/>
    <n v="1"/>
    <m/>
  </r>
  <r>
    <x v="28"/>
    <d v="2020-03-25T00:00:00"/>
    <x v="283"/>
    <s v="MANALO CELSA B."/>
    <s v="CPDO"/>
    <x v="1"/>
    <d v="2020-02-14T00:00:00"/>
    <d v="2020-02-14T00:00:00"/>
    <s v="OTHER"/>
    <s v="CALAMITY LEAVE"/>
    <s v="1 OTHER"/>
    <n v="1"/>
    <m/>
  </r>
  <r>
    <x v="29"/>
    <d v="2020-03-25T00:00:00"/>
    <x v="299"/>
    <s v="MENDOZA NORA A."/>
    <s v="ACCOUNTING"/>
    <x v="1"/>
    <d v="2020-02-10T00:00:00"/>
    <d v="2020-02-10T00:00:00"/>
    <s v="OTHER"/>
    <s v="CALAMITY LEAVE"/>
    <s v="1 OTHER"/>
    <n v="1"/>
    <m/>
  </r>
  <r>
    <x v="30"/>
    <d v="2020-03-25T00:00:00"/>
    <x v="282"/>
    <s v="MENDOZA NORA A."/>
    <s v="ACCOUNTING"/>
    <x v="1"/>
    <d v="2020-01-15T00:00:00"/>
    <d v="2020-01-15T00:00:00"/>
    <s v="SL"/>
    <m/>
    <s v="1 SL"/>
    <n v="1"/>
    <m/>
  </r>
  <r>
    <x v="31"/>
    <d v="2020-03-25T00:00:00"/>
    <x v="261"/>
    <s v="MENDOZA NORA A."/>
    <s v="ACCOUNTING"/>
    <x v="1"/>
    <d v="2019-12-09T00:00:00"/>
    <d v="2019-12-09T00:00:00"/>
    <s v="SL"/>
    <m/>
    <s v="1 SL"/>
    <n v="1"/>
    <m/>
  </r>
  <r>
    <x v="31"/>
    <d v="2020-03-25T00:00:00"/>
    <x v="261"/>
    <s v="MENDOZA NORA A."/>
    <s v="ACCOUNTING"/>
    <x v="1"/>
    <d v="2020-12-26T00:00:00"/>
    <d v="2019-12-26T00:00:00"/>
    <s v="SL"/>
    <m/>
    <s v="-262 SL"/>
    <n v="-262"/>
    <m/>
  </r>
  <r>
    <x v="32"/>
    <d v="2020-03-25T00:00:00"/>
    <x v="324"/>
    <s v="OCAMPO RHEALYN B."/>
    <s v="CEO"/>
    <x v="1"/>
    <d v="2020-02-10T00:00:00"/>
    <d v="2020-02-14T00:00:00"/>
    <s v="OTHER"/>
    <s v="CALAMITY LEAVE"/>
    <s v="5 OTHER"/>
    <n v="5"/>
    <m/>
  </r>
  <r>
    <x v="33"/>
    <d v="2020-03-25T00:00:00"/>
    <x v="285"/>
    <s v="ROCILLO CECILLA A."/>
    <s v="ACCOUNTING"/>
    <x v="1"/>
    <d v="2020-02-06T00:00:00"/>
    <d v="2020-02-07T00:00:00"/>
    <s v="OTHER"/>
    <s v="CALAMITY LEAVE"/>
    <s v="2 OTHER"/>
    <n v="2"/>
    <m/>
  </r>
  <r>
    <x v="33"/>
    <d v="2020-03-25T00:00:00"/>
    <x v="285"/>
    <s v="ROCILLO CECILLA A."/>
    <s v="ACCOUNTING"/>
    <x v="1"/>
    <d v="2020-02-11T00:00:00"/>
    <d v="2020-02-11T00:00:00"/>
    <s v="OTHER"/>
    <s v="CALAMITY LEAVE"/>
    <s v="1 OTHER"/>
    <n v="1"/>
    <m/>
  </r>
  <r>
    <x v="33"/>
    <d v="2020-03-25T00:00:00"/>
    <x v="285"/>
    <s v="ROCILLO CECILLA A."/>
    <s v="ACCOUNTING"/>
    <x v="1"/>
    <d v="2020-02-14T00:00:00"/>
    <d v="2020-02-14T00:00:00"/>
    <s v="OTHER"/>
    <s v="CALAMITY LEAVE"/>
    <s v="1 OTHER"/>
    <n v="1"/>
    <m/>
  </r>
  <r>
    <x v="33"/>
    <d v="2020-03-25T00:00:00"/>
    <x v="285"/>
    <s v="ROCILLO CECILLA A."/>
    <s v="ACCOUNTING"/>
    <x v="1"/>
    <d v="2020-02-18T00:00:00"/>
    <d v="2020-02-18T00:00:00"/>
    <s v="OTHER"/>
    <s v="CALAMITY LEAVE"/>
    <s v="1 OTHER"/>
    <n v="1"/>
    <m/>
  </r>
  <r>
    <x v="34"/>
    <d v="2020-03-25T00:00:00"/>
    <x v="260"/>
    <s v="ROCILLO CECILLA A."/>
    <s v="ACCOUNTING"/>
    <x v="1"/>
    <d v="2019-12-23T00:00:00"/>
    <d v="2019-12-23T00:00:00"/>
    <s v="OTHER"/>
    <s v="MC# 6"/>
    <s v="1 OTHER"/>
    <n v="1"/>
    <m/>
  </r>
  <r>
    <x v="35"/>
    <d v="2020-03-25T00:00:00"/>
    <x v="325"/>
    <s v="TULIAO FLORDELIZA M."/>
    <s v="ACCOUNTING"/>
    <x v="1"/>
    <d v="2020-02-27T00:00:00"/>
    <d v="2020-02-28T00:00:00"/>
    <s v="SL"/>
    <m/>
    <s v="2 SL"/>
    <n v="2"/>
    <m/>
  </r>
  <r>
    <x v="36"/>
    <d v="2020-03-25T00:00:00"/>
    <x v="299"/>
    <s v="TULIAO FLORDELIZA M."/>
    <s v="ACCOUNTING"/>
    <x v="1"/>
    <d v="2020-02-10T00:00:00"/>
    <d v="2020-02-10T00:00:00"/>
    <s v="OTHER"/>
    <s v="MC# 6"/>
    <s v="1 OTHER"/>
    <n v="1"/>
    <m/>
  </r>
  <r>
    <x v="37"/>
    <d v="2020-03-25T00:00:00"/>
    <x v="311"/>
    <s v="TULIAO FLORDELIZA M."/>
    <s v="ACCOUNTING"/>
    <x v="1"/>
    <d v="2020-02-14T00:00:00"/>
    <d v="2020-02-14T00:00:00"/>
    <s v="OTHER"/>
    <s v="MC# 6"/>
    <s v="1 OTHER"/>
    <n v="1"/>
    <m/>
  </r>
  <r>
    <x v="38"/>
    <d v="2020-03-25T00:00:00"/>
    <x v="311"/>
    <s v="TULIAO FLORDELIZA M."/>
    <s v="ACCOUNTING"/>
    <x v="1"/>
    <d v="2020-02-19T00:00:00"/>
    <d v="2020-02-19T00:00:00"/>
    <s v="OTHER"/>
    <s v="EMERGENCY LEAVE"/>
    <s v="1 OTHER"/>
    <n v="1"/>
    <m/>
  </r>
  <r>
    <x v="39"/>
    <d v="2020-03-25T00:00:00"/>
    <x v="312"/>
    <s v="TULIAO FLORDELIZA M."/>
    <s v="ACCOUNTING"/>
    <x v="1"/>
    <d v="2020-01-15T00:00:00"/>
    <d v="2020-01-17T00:00:00"/>
    <s v="OTHER"/>
    <s v="CALAMITY LEAVE"/>
    <s v="3 OTHER"/>
    <n v="3"/>
    <m/>
  </r>
  <r>
    <x v="40"/>
    <d v="2020-03-25T00:00:00"/>
    <x v="276"/>
    <s v="TULIAO FLORDELIZA M."/>
    <s v="ACCOUNTING"/>
    <x v="1"/>
    <d v="2020-01-28T00:00:00"/>
    <d v="2020-01-29T00:00:00"/>
    <s v="OTHER"/>
    <s v="CALAMITY LEAVE"/>
    <s v="2 OTHER"/>
    <n v="2"/>
    <m/>
  </r>
  <r>
    <x v="41"/>
    <d v="2020-03-25T00:00:00"/>
    <x v="264"/>
    <s v="TULIAO FLORDELIZA M."/>
    <s v="ACCOUNTING"/>
    <x v="1"/>
    <d v="2020-01-02T00:00:00"/>
    <d v="2020-01-03T00:00:00"/>
    <s v="SL"/>
    <m/>
    <s v="2 SL"/>
    <n v="2"/>
    <m/>
  </r>
  <r>
    <x v="42"/>
    <d v="2020-03-25T00:00:00"/>
    <x v="293"/>
    <s v="DELA GRACIA MA. CECILIA P."/>
    <s v="ACCOUNTING"/>
    <x v="1"/>
    <d v="2020-01-15T00:00:00"/>
    <d v="2020-01-15T00:00:00"/>
    <s v="OTHER"/>
    <s v="CALAMITY LEAVE"/>
    <s v="1 OTHER"/>
    <n v="1"/>
    <m/>
  </r>
  <r>
    <x v="43"/>
    <d v="2020-03-25T00:00:00"/>
    <x v="293"/>
    <s v="DELA GRACIA MA. CECILIA P."/>
    <s v="ACCOUNTING"/>
    <x v="1"/>
    <d v="2020-01-17T00:00:00"/>
    <d v="2020-01-17T00:00:00"/>
    <s v="OTHER"/>
    <s v="CALAMITY LEAVE"/>
    <s v="1 OTHER"/>
    <n v="1"/>
    <m/>
  </r>
  <r>
    <x v="44"/>
    <d v="2020-03-25T00:00:00"/>
    <x v="285"/>
    <s v="DELA GRACIA MA. CECILIA P."/>
    <s v="ACCOUNTING"/>
    <x v="1"/>
    <d v="2020-01-23T00:00:00"/>
    <d v="2020-01-24T00:00:00"/>
    <s v="OTHER"/>
    <s v="CALAMITY LEAVE"/>
    <s v="2 OTHER"/>
    <n v="2"/>
    <m/>
  </r>
  <r>
    <x v="45"/>
    <d v="2020-03-25T00:00:00"/>
    <x v="288"/>
    <s v="DELA GRACIA MA. CECILIA P."/>
    <s v="ACCOUNTING"/>
    <x v="1"/>
    <d v="2020-02-12T00:00:00"/>
    <d v="2020-02-12T00:00:00"/>
    <s v="OTHER"/>
    <s v="CALAMITY LEAVE"/>
    <s v="1 OTHER"/>
    <n v="1"/>
    <m/>
  </r>
  <r>
    <x v="46"/>
    <d v="2020-03-25T00:00:00"/>
    <x v="264"/>
    <s v="DELA GRACIA MA. CECILIA P."/>
    <s v="ACCOUNTING"/>
    <x v="1"/>
    <d v="2020-01-02T00:00:00"/>
    <d v="2020-01-02T00:00:00"/>
    <s v="SL"/>
    <m/>
    <s v="1 SL"/>
    <n v="1"/>
    <m/>
  </r>
  <r>
    <x v="47"/>
    <d v="2020-03-25T00:00:00"/>
    <x v="264"/>
    <s v="DELA GRACIA MA. CECILIA P."/>
    <s v="ACCOUNTING"/>
    <x v="1"/>
    <d v="2019-12-26T00:00:00"/>
    <d v="2019-12-26T00:00:00"/>
    <s v="SL"/>
    <m/>
    <s v="1 SL"/>
    <n v="1"/>
    <m/>
  </r>
  <r>
    <x v="48"/>
    <d v="2020-03-25T00:00:00"/>
    <x v="321"/>
    <s v="OLARTE GREATCHEL B."/>
    <s v="ACCOUNTING"/>
    <x v="1"/>
    <d v="2020-03-06T00:00:00"/>
    <d v="2020-03-06T00:00:00"/>
    <s v="SL"/>
    <m/>
    <s v="1 SL"/>
    <n v="1"/>
    <m/>
  </r>
  <r>
    <x v="49"/>
    <d v="2020-03-25T00:00:00"/>
    <x v="311"/>
    <s v="OLARTE GREATCHEL B."/>
    <s v="ACCOUNTING"/>
    <x v="1"/>
    <d v="2020-02-28T00:00:00"/>
    <d v="2020-02-28T00:00:00"/>
    <s v="VL"/>
    <m/>
    <s v="1 VL"/>
    <n v="1"/>
    <m/>
  </r>
  <r>
    <x v="50"/>
    <d v="2020-03-25T00:00:00"/>
    <x v="281"/>
    <s v="OLARTE GREATCHEL B."/>
    <s v="ACCOUNTING"/>
    <x v="1"/>
    <d v="2020-01-15T00:00:00"/>
    <d v="2020-01-17T00:00:00"/>
    <s v="OTHER"/>
    <s v="CALAMITY LEAVE"/>
    <s v="3 OTHER"/>
    <n v="3"/>
    <m/>
  </r>
  <r>
    <x v="51"/>
    <d v="2020-03-25T00:00:00"/>
    <x v="276"/>
    <s v="OLARTE GREATCHEL B."/>
    <s v="ACCOUNTING"/>
    <x v="1"/>
    <d v="2020-01-24T00:00:00"/>
    <d v="2020-01-24T00:00:00"/>
    <s v="OTHER"/>
    <s v="CALAMITY LEAVE"/>
    <s v="1 OTHER"/>
    <n v="1"/>
    <m/>
  </r>
  <r>
    <x v="52"/>
    <d v="2020-03-25T00:00:00"/>
    <x v="301"/>
    <s v="OLARTE GREATCHEL B."/>
    <s v="ACCOUNTING"/>
    <x v="1"/>
    <d v="2020-02-03T00:00:00"/>
    <d v="2020-02-03T00:00:00"/>
    <s v="OTHER"/>
    <m/>
    <s v="1 OTHER"/>
    <n v="1"/>
    <m/>
  </r>
  <r>
    <x v="53"/>
    <d v="2020-03-25T00:00:00"/>
    <x v="269"/>
    <s v="OLARTE GREATCHEL B."/>
    <s v="ACCOUNTING"/>
    <x v="1"/>
    <d v="2020-01-02T00:00:00"/>
    <d v="2020-01-02T00:00:00"/>
    <s v="OTHER"/>
    <s v="SPECIAL PRIVILEGE"/>
    <s v="1 OTHER"/>
    <n v="1"/>
    <m/>
  </r>
  <r>
    <x v="54"/>
    <d v="2020-03-25T00:00:00"/>
    <x v="261"/>
    <s v="OLARTE GREATCHEL B."/>
    <s v="ACCOUNTING"/>
    <x v="1"/>
    <d v="2019-12-20T00:00:00"/>
    <d v="2019-12-20T00:00:00"/>
    <s v="SL"/>
    <m/>
    <s v="1 SL"/>
    <n v="1"/>
    <m/>
  </r>
  <r>
    <x v="54"/>
    <d v="2020-03-25T00:00:00"/>
    <x v="261"/>
    <s v="OLARTE GREATCHEL B."/>
    <s v="ACCOUNTING"/>
    <x v="1"/>
    <d v="2019-12-26T00:00:00"/>
    <d v="2019-12-26T00:00:00"/>
    <s v="SL"/>
    <m/>
    <s v="1 SL"/>
    <n v="1"/>
    <m/>
  </r>
  <r>
    <x v="55"/>
    <d v="2020-03-25T00:00:00"/>
    <x v="288"/>
    <s v="ENMACIO LEILA A."/>
    <s v="ACCOUNTING"/>
    <x v="1"/>
    <d v="2020-02-06T00:00:00"/>
    <d v="2020-02-07T00:00:00"/>
    <s v="OTHER"/>
    <s v="MC# 2"/>
    <s v="2 OTHER"/>
    <n v="2"/>
    <m/>
  </r>
  <r>
    <x v="56"/>
    <d v="2020-03-25T00:00:00"/>
    <x v="284"/>
    <s v="ENMACIO LEILA A."/>
    <s v="ACCOUNTING"/>
    <x v="1"/>
    <d v="2020-01-15T00:00:00"/>
    <d v="2020-01-15T00:00:00"/>
    <s v="OTHER"/>
    <s v="MC# 2"/>
    <s v="1 OTHER"/>
    <n v="1"/>
    <m/>
  </r>
  <r>
    <x v="57"/>
    <d v="2020-03-25T00:00:00"/>
    <x v="264"/>
    <s v="ENMACIO LEILA A."/>
    <s v="ACCOUNTING"/>
    <x v="1"/>
    <d v="2020-01-03T00:00:00"/>
    <d v="2020-01-03T00:00:00"/>
    <s v="OTHER"/>
    <s v="SPECIAL PRIVILEGE"/>
    <s v="1 OTHER"/>
    <n v="1"/>
    <m/>
  </r>
  <r>
    <x v="58"/>
    <d v="2020-03-25T00:00:00"/>
    <x v="264"/>
    <s v="ENMACIO LEILA A."/>
    <s v="ACCOUNTING"/>
    <x v="1"/>
    <d v="2019-12-26T00:00:00"/>
    <d v="2019-12-26T00:00:00"/>
    <s v="SL"/>
    <m/>
    <s v="1 SL"/>
    <n v="1"/>
    <m/>
  </r>
  <r>
    <x v="59"/>
    <d v="2020-03-25T00:00:00"/>
    <x v="289"/>
    <s v="MATIENZO NORMITA S."/>
    <s v="LCR"/>
    <x v="1"/>
    <d v="2020-02-06T00:00:00"/>
    <d v="2020-02-10T00:00:00"/>
    <s v="OTHER"/>
    <s v="CALAMITY LEAVE"/>
    <s v="3 OTHER"/>
    <n v="3"/>
    <m/>
  </r>
  <r>
    <x v="60"/>
    <d v="2020-03-25T00:00:00"/>
    <x v="326"/>
    <s v="ANGCAYA RUFINA P."/>
    <s v="LCR"/>
    <x v="1"/>
    <d v="2020-03-11T00:00:00"/>
    <d v="2020-03-11T00:00:00"/>
    <s v="SL"/>
    <m/>
    <s v="1 SL"/>
    <n v="1"/>
    <m/>
  </r>
  <r>
    <x v="61"/>
    <d v="2020-03-25T00:00:00"/>
    <x v="327"/>
    <s v="ANGCAYA RUFINA P."/>
    <s v="LCR"/>
    <x v="1"/>
    <d v="2020-01-15T00:00:00"/>
    <d v="2020-01-15T00:00:00"/>
    <s v="OTHER"/>
    <s v="CALAMITY LEAVE"/>
    <s v="1 OTHER"/>
    <n v="1"/>
    <m/>
  </r>
  <r>
    <x v="62"/>
    <d v="2020-03-25T00:00:00"/>
    <x v="324"/>
    <s v="DE CASTRO JOSEPH NHOEL T."/>
    <s v="LCR"/>
    <x v="1"/>
    <d v="2020-02-10T00:00:00"/>
    <d v="2020-02-12T00:00:00"/>
    <s v="OTHER"/>
    <s v="CALAMITY LEAVE"/>
    <s v="3 OTHER"/>
    <n v="3"/>
    <m/>
  </r>
  <r>
    <x v="63"/>
    <d v="2020-03-25T00:00:00"/>
    <x v="302"/>
    <s v="TOLENTINO CAROLINA E."/>
    <s v="LCR"/>
    <x v="1"/>
    <d v="2020-02-17T00:00:00"/>
    <d v="2020-02-17T00:00:00"/>
    <s v="SL"/>
    <m/>
    <s v="1 SL"/>
    <n v="1"/>
    <m/>
  </r>
  <r>
    <x v="64"/>
    <d v="2020-03-25T00:00:00"/>
    <x v="297"/>
    <s v="TOLENTINO CAROLINA E."/>
    <s v="LCR"/>
    <x v="1"/>
    <d v="2020-01-15T00:00:00"/>
    <d v="2020-01-15T00:00:00"/>
    <s v="OTHER"/>
    <s v="CALAMITY LEAVE"/>
    <s v="1 OTHER"/>
    <n v="1"/>
    <m/>
  </r>
  <r>
    <x v="65"/>
    <d v="2020-03-25T00:00:00"/>
    <x v="297"/>
    <s v="TOLENTINO CAROLINA E."/>
    <s v="LCR"/>
    <x v="1"/>
    <d v="2020-01-23T00:00:00"/>
    <d v="2020-01-24T00:00:00"/>
    <s v="OTHER"/>
    <s v="CALAMITY LEAVE"/>
    <s v="2 OTHER"/>
    <n v="2"/>
    <m/>
  </r>
  <r>
    <x v="66"/>
    <d v="2020-03-25T00:00:00"/>
    <x v="289"/>
    <s v="TOLENTINO CAROLINA E."/>
    <s v="LCR"/>
    <x v="1"/>
    <d v="2020-02-05T00:00:00"/>
    <d v="2020-02-05T00:00:00"/>
    <s v="OTHER"/>
    <s v="CALAMITY LEAVE"/>
    <s v="1 OTHER"/>
    <n v="1"/>
    <m/>
  </r>
  <r>
    <x v="67"/>
    <d v="2020-03-25T00:00:00"/>
    <x v="289"/>
    <s v="TOLENTINO CAROLINA E."/>
    <s v="LCR"/>
    <x v="1"/>
    <d v="2020-02-14T00:00:00"/>
    <d v="2020-02-14T00:00:00"/>
    <s v="OTHER"/>
    <s v="CALAMITY LEAVE"/>
    <s v="1 OTHER"/>
    <n v="1"/>
    <m/>
  </r>
  <r>
    <x v="68"/>
    <d v="2020-03-25T00:00:00"/>
    <x v="328"/>
    <s v="LIMBOC FLORDELIZA J."/>
    <s v="LCR"/>
    <x v="1"/>
    <d v="2020-02-21T00:00:00"/>
    <d v="2020-02-21T00:00:00"/>
    <s v="SL"/>
    <m/>
    <s v="1 SL"/>
    <n v="1"/>
    <m/>
  </r>
  <r>
    <x v="68"/>
    <d v="2020-03-25T00:00:00"/>
    <x v="328"/>
    <s v="LIMBOC FLORDELIZA J."/>
    <s v="LCR"/>
    <x v="1"/>
    <d v="2020-02-24T00:00:00"/>
    <d v="2020-02-24T00:00:00"/>
    <s v="SL"/>
    <m/>
    <s v="1 SL"/>
    <n v="1"/>
    <m/>
  </r>
  <r>
    <x v="69"/>
    <d v="2020-03-25T00:00:00"/>
    <x v="303"/>
    <s v="LIMBOC FLORDELIZA J."/>
    <s v="LCR"/>
    <x v="1"/>
    <d v="2020-02-10T00:00:00"/>
    <d v="2020-02-10T00:00:00"/>
    <s v="SL"/>
    <m/>
    <s v="1 SL"/>
    <n v="1"/>
    <m/>
  </r>
  <r>
    <x v="69"/>
    <d v="2020-03-25T00:00:00"/>
    <x v="303"/>
    <s v="LIMBOC FLORDELIZA J."/>
    <s v="LCR"/>
    <x v="1"/>
    <d v="2020-02-17T00:00:00"/>
    <d v="2020-02-17T00:00:00"/>
    <s v="SL"/>
    <m/>
    <s v="1 SL"/>
    <n v="1"/>
    <m/>
  </r>
  <r>
    <x v="70"/>
    <d v="2020-03-25T00:00:00"/>
    <x v="301"/>
    <s v="LIMBOC FLORDELIZA J."/>
    <s v="LCR"/>
    <x v="1"/>
    <d v="2020-02-03T00:00:00"/>
    <d v="2020-02-03T00:00:00"/>
    <s v="SL"/>
    <m/>
    <s v="1 SL"/>
    <n v="1"/>
    <m/>
  </r>
  <r>
    <x v="71"/>
    <d v="2020-03-25T00:00:00"/>
    <x v="293"/>
    <s v="LIMBOC FLORDELIZA J."/>
    <s v="LCR"/>
    <x v="1"/>
    <d v="2020-01-31T00:00:00"/>
    <d v="2020-01-31T00:00:00"/>
    <s v="OTHER"/>
    <s v="CALAMITY LEAVE"/>
    <s v="1 OTHER"/>
    <n v="1"/>
    <m/>
  </r>
  <r>
    <x v="72"/>
    <d v="2020-03-25T00:00:00"/>
    <x v="282"/>
    <s v="LIMBOC FLORDELIZA J."/>
    <s v="LCR"/>
    <x v="1"/>
    <d v="2020-01-15T00:00:00"/>
    <d v="2020-01-17T00:00:00"/>
    <s v="OTHER"/>
    <s v="CALAMITY LEAVE"/>
    <s v="3 OTHER"/>
    <n v="3"/>
    <m/>
  </r>
  <r>
    <x v="73"/>
    <d v="2020-03-25T00:00:00"/>
    <x v="293"/>
    <s v="LIMBOC FLORDELIZA J."/>
    <s v="LCR"/>
    <x v="1"/>
    <d v="2020-01-27T00:00:00"/>
    <d v="2020-01-27T00:00:00"/>
    <s v="OTHER"/>
    <s v="CALAMITY LEAVE"/>
    <s v="1 OTHER"/>
    <n v="1"/>
    <m/>
  </r>
  <r>
    <x v="74"/>
    <d v="2020-03-25T00:00:00"/>
    <x v="285"/>
    <s v="BOFILL ERNA P."/>
    <s v="LCR"/>
    <x v="1"/>
    <d v="2020-02-27T00:00:00"/>
    <d v="2020-02-28T00:00:00"/>
    <s v="SL"/>
    <m/>
    <s v="2 SL"/>
    <n v="2"/>
    <m/>
  </r>
  <r>
    <x v="75"/>
    <d v="2020-03-25T00:00:00"/>
    <x v="301"/>
    <s v="BOFILL ERNA P."/>
    <s v="LCR"/>
    <x v="1"/>
    <d v="2020-02-05T00:00:00"/>
    <d v="2020-02-05T00:00:00"/>
    <s v="OTHER"/>
    <s v="CALAMITY LEAVE"/>
    <s v="1 OTHER"/>
    <n v="1"/>
    <m/>
  </r>
  <r>
    <x v="75"/>
    <d v="2020-03-25T00:00:00"/>
    <x v="301"/>
    <s v="BOFILL ERNA P."/>
    <s v="LCR"/>
    <x v="1"/>
    <d v="2020-02-14T00:00:00"/>
    <d v="2020-02-14T00:00:00"/>
    <s v="OTHER"/>
    <s v="CALAMITY LEAVE"/>
    <s v="1 OTHER"/>
    <n v="1"/>
    <m/>
  </r>
  <r>
    <x v="76"/>
    <d v="2020-03-25T00:00:00"/>
    <x v="294"/>
    <s v="BOFILL ERNA P."/>
    <s v="LCR"/>
    <x v="1"/>
    <d v="2020-01-27T00:00:00"/>
    <d v="2020-01-28T00:00:00"/>
    <s v="OTHER"/>
    <s v="CALAMITY LEAVE"/>
    <s v="2 OTHER"/>
    <n v="2"/>
    <m/>
  </r>
  <r>
    <x v="77"/>
    <d v="2020-03-25T00:00:00"/>
    <x v="327"/>
    <s v="BOFILL ERNA P."/>
    <s v="LCR"/>
    <x v="1"/>
    <d v="2020-01-15T00:00:00"/>
    <d v="2020-01-15T00:00:00"/>
    <s v="OTHER"/>
    <s v="CALAMITY LEAVE"/>
    <s v="1 OTHER"/>
    <n v="1"/>
    <m/>
  </r>
  <r>
    <x v="78"/>
    <d v="2020-03-25T00:00:00"/>
    <x v="284"/>
    <s v="FERMA MARIA I."/>
    <s v="LCR"/>
    <x v="1"/>
    <d v="2020-01-31T00:00:00"/>
    <d v="2020-01-31T00:00:00"/>
    <s v="OTHER"/>
    <s v="CALAMITY LEAVE"/>
    <s v="1 OTHER"/>
    <n v="1"/>
    <m/>
  </r>
  <r>
    <x v="78"/>
    <d v="2020-03-25T00:00:00"/>
    <x v="284"/>
    <s v="FERMA MARIA I."/>
    <s v="LCR"/>
    <x v="1"/>
    <d v="2020-02-03T00:00:00"/>
    <d v="2020-02-03T00:00:00"/>
    <s v="OTHER"/>
    <s v="CALAMITY LEAVE"/>
    <s v="1 OTHER"/>
    <n v="1"/>
    <m/>
  </r>
  <r>
    <x v="79"/>
    <d v="2020-03-25T00:00:00"/>
    <x v="292"/>
    <s v="FERMA MARIA I."/>
    <s v="LCR"/>
    <x v="1"/>
    <d v="2020-01-20T00:00:00"/>
    <d v="2020-01-21T00:00:00"/>
    <s v="OTHER"/>
    <s v="CALAMITY LEAVE"/>
    <s v="2 OTHER"/>
    <n v="2"/>
    <m/>
  </r>
  <r>
    <x v="80"/>
    <d v="2020-03-25T00:00:00"/>
    <x v="281"/>
    <s v="FERMA MARIA I."/>
    <s v="LCR"/>
    <x v="1"/>
    <d v="2020-01-24T00:00:00"/>
    <d v="2020-01-24T00:00:00"/>
    <s v="OTHER"/>
    <s v="CALAMITY LEAVE"/>
    <s v="1 OTHER"/>
    <n v="1"/>
    <m/>
  </r>
  <r>
    <x v="81"/>
    <d v="2020-03-25T00:00:00"/>
    <x v="329"/>
    <s v="BAYBAY LINDA G."/>
    <s v="LCR"/>
    <x v="1"/>
    <d v="2020-03-12T00:00:00"/>
    <d v="2020-03-12T00:00:00"/>
    <s v="SL"/>
    <m/>
    <s v="1 SL"/>
    <n v="1"/>
    <m/>
  </r>
  <r>
    <x v="82"/>
    <d v="2020-03-25T00:00:00"/>
    <x v="318"/>
    <s v="BAYBAY LINDA G."/>
    <s v="LCR"/>
    <x v="1"/>
    <d v="2020-02-24T00:00:00"/>
    <d v="2020-02-24T00:00:00"/>
    <s v="SL"/>
    <m/>
    <s v="1 SL"/>
    <n v="1"/>
    <m/>
  </r>
  <r>
    <x v="82"/>
    <d v="2020-03-25T00:00:00"/>
    <x v="318"/>
    <s v="BAYBAY LINDA G."/>
    <s v="LCR"/>
    <x v="1"/>
    <d v="2020-02-26T00:00:00"/>
    <d v="2020-02-26T00:00:00"/>
    <s v="SL"/>
    <m/>
    <s v="1 SL"/>
    <n v="1"/>
    <m/>
  </r>
  <r>
    <x v="83"/>
    <d v="2020-03-25T00:00:00"/>
    <x v="311"/>
    <s v="BAYBAY LINDA G."/>
    <s v="LCR"/>
    <x v="1"/>
    <d v="2020-02-19T00:00:00"/>
    <d v="2020-02-19T00:00:00"/>
    <s v="SL"/>
    <m/>
    <s v="1 SL"/>
    <n v="1"/>
    <m/>
  </r>
  <r>
    <x v="84"/>
    <d v="2020-03-25T00:00:00"/>
    <x v="301"/>
    <s v="BAYBAY LINDA G."/>
    <s v="LCR"/>
    <x v="1"/>
    <d v="2020-02-11T00:00:00"/>
    <d v="2020-02-11T00:00:00"/>
    <s v="OTHER"/>
    <s v="CALAMITY LEAVE"/>
    <s v="1 OTHER"/>
    <n v="1"/>
    <m/>
  </r>
  <r>
    <x v="84"/>
    <d v="2020-03-25T00:00:00"/>
    <x v="301"/>
    <s v="BAYBAY LINDA G."/>
    <s v="LCR"/>
    <x v="1"/>
    <d v="2020-02-14T00:00:00"/>
    <d v="2020-02-14T00:00:00"/>
    <s v="OTHER"/>
    <s v="CALAMITY LEAVE"/>
    <s v="1 OTHER"/>
    <n v="1"/>
    <m/>
  </r>
  <r>
    <x v="85"/>
    <d v="2020-03-25T00:00:00"/>
    <x v="312"/>
    <s v="BAYBAY LINDA G."/>
    <s v="LCR"/>
    <x v="1"/>
    <d v="2020-01-31T00:00:00"/>
    <d v="2020-01-31T00:00:00"/>
    <s v="OTHER"/>
    <s v="CALAMITY LEAVE"/>
    <s v="1 OTHER"/>
    <n v="1"/>
    <m/>
  </r>
  <r>
    <x v="86"/>
    <d v="2020-03-25T00:00:00"/>
    <x v="282"/>
    <s v="BAYBAY LINDA G."/>
    <s v="LCR"/>
    <x v="1"/>
    <d v="2020-01-17T00:00:00"/>
    <d v="2020-01-17T00:00:00"/>
    <s v="OTHER"/>
    <s v="CALAMITY LEAVE"/>
    <s v="1 OTHER"/>
    <n v="1"/>
    <m/>
  </r>
  <r>
    <x v="87"/>
    <d v="2020-03-25T00:00:00"/>
    <x v="301"/>
    <s v="MATIENZO NORMITA S."/>
    <s v="LCR"/>
    <x v="1"/>
    <d v="2020-02-14T00:00:00"/>
    <d v="2020-02-14T00:00:00"/>
    <s v="OTHER"/>
    <s v="CALAMITY LEAVE"/>
    <s v="1 OTHER"/>
    <n v="1"/>
    <m/>
  </r>
  <r>
    <x v="88"/>
    <d v="2020-03-25T00:00:00"/>
    <x v="327"/>
    <s v="MATIENZO NORMITA S."/>
    <s v="LCR"/>
    <x v="1"/>
    <d v="2020-01-15T00:00:00"/>
    <d v="2020-01-15T00:00:00"/>
    <s v="OTHER"/>
    <s v="CALAMITY LEAVE"/>
    <s v="1 OTHER"/>
    <n v="1"/>
    <m/>
  </r>
  <r>
    <x v="89"/>
    <d v="2020-03-25T00:00:00"/>
    <x v="295"/>
    <s v="ANGCAYA RUFINA P."/>
    <s v="LCR"/>
    <x v="1"/>
    <d v="2020-02-27T00:00:00"/>
    <d v="2020-02-27T00:00:00"/>
    <s v="SL"/>
    <m/>
    <s v="1 SL"/>
    <n v="1"/>
    <m/>
  </r>
  <r>
    <x v="90"/>
    <d v="2020-03-25T00:00:00"/>
    <x v="285"/>
    <s v="ANGCAYA RUFINA P."/>
    <s v="LCR"/>
    <x v="1"/>
    <d v="2020-02-11T00:00:00"/>
    <d v="2020-02-11T00:00:00"/>
    <s v="OTHER"/>
    <s v="CALAMITY LEAVE"/>
    <s v="1 OTHER"/>
    <n v="1"/>
    <m/>
  </r>
  <r>
    <x v="90"/>
    <d v="2020-03-25T00:00:00"/>
    <x v="285"/>
    <s v="ANGCAYA RUFINA P."/>
    <s v="LCR"/>
    <x v="1"/>
    <d v="2020-02-14T00:00:00"/>
    <d v="2020-02-14T00:00:00"/>
    <s v="OTHER"/>
    <s v="CALAMITY LEAVE"/>
    <s v="1 OTHER"/>
    <n v="1"/>
    <m/>
  </r>
  <r>
    <x v="91"/>
    <d v="2020-03-25T00:00:00"/>
    <x v="285"/>
    <s v="ANGCAYA RUFINA P."/>
    <s v="LCR"/>
    <x v="1"/>
    <d v="2020-01-30T00:00:00"/>
    <d v="2020-01-30T00:00:00"/>
    <s v="OTHER"/>
    <s v="CALAMITY LEAVE"/>
    <s v="1 OTHER"/>
    <n v="1"/>
    <m/>
  </r>
  <r>
    <x v="92"/>
    <d v="2020-03-25T00:00:00"/>
    <x v="327"/>
    <s v="ANGCAYA RUFINA P."/>
    <s v="LCR"/>
    <x v="1"/>
    <d v="2020-01-24T00:00:00"/>
    <d v="2020-01-24T00:00:00"/>
    <s v="OTHER"/>
    <s v="CALAMITY LEAVE"/>
    <s v="1 OTHER"/>
    <n v="1"/>
    <m/>
  </r>
  <r>
    <x v="93"/>
    <d v="2020-03-28T00:00:00"/>
    <x v="299"/>
    <s v="PENALES GLORIA P."/>
    <s v="ASSESSORS OFFICE"/>
    <x v="1"/>
    <d v="2020-02-10T00:00:00"/>
    <d v="2020-02-10T00:00:00"/>
    <s v="OTHER"/>
    <s v="DOMESTIC EMERGENCY"/>
    <s v="1 OTHER"/>
    <n v="1"/>
    <m/>
  </r>
  <r>
    <x v="94"/>
    <d v="2020-03-28T00:00:00"/>
    <x v="298"/>
    <s v="MARINDUQUE MARISSA M."/>
    <s v="ASSESSORS OFFICE"/>
    <x v="1"/>
    <d v="2020-01-31T00:00:00"/>
    <d v="2020-01-31T00:00:00"/>
    <s v="OTHER"/>
    <s v="BIRTHDAY LEAVE"/>
    <s v="1 OTHER"/>
    <n v="1"/>
    <m/>
  </r>
  <r>
    <x v="95"/>
    <d v="2020-03-28T00:00:00"/>
    <x v="298"/>
    <s v="MARINDUQUE MARISSA M."/>
    <s v="ASSESSORS OFFICE"/>
    <x v="1"/>
    <d v="2020-01-29T00:00:00"/>
    <d v="2020-01-29T00:00:00"/>
    <s v="OTHER"/>
    <s v="CALAMITY LEAVE"/>
    <s v="1 OTHER"/>
    <n v="1"/>
    <m/>
  </r>
  <r>
    <x v="95"/>
    <d v="2020-03-28T00:00:00"/>
    <x v="298"/>
    <s v="MARINDUQUE MARISSA M."/>
    <s v="ASSESSORS OFFICE"/>
    <x v="1"/>
    <d v="2020-02-07T00:00:00"/>
    <d v="2020-02-07T00:00:00"/>
    <s v="OTHER"/>
    <s v="CALAMITY LEAVE"/>
    <s v="1 OTHER"/>
    <n v="1"/>
    <m/>
  </r>
  <r>
    <x v="95"/>
    <d v="2020-03-28T00:00:00"/>
    <x v="287"/>
    <s v="MARINDUQUE MARISSA M."/>
    <s v="ASSESSORS OFFICE"/>
    <x v="1"/>
    <d v="2020-02-13T00:00:00"/>
    <d v="2020-02-13T00:00:00"/>
    <s v="OTHER"/>
    <s v="CALAMITY LEAVE"/>
    <s v="1 OTHER"/>
    <n v="1"/>
    <m/>
  </r>
  <r>
    <x v="96"/>
    <d v="2020-03-28T00:00:00"/>
    <x v="287"/>
    <s v="ANGCAYA OFELIA G."/>
    <s v="ASSESSORS OFFICE"/>
    <x v="1"/>
    <d v="2020-02-11T00:00:00"/>
    <d v="2020-02-14T00:00:00"/>
    <s v="OTHER"/>
    <s v="CALAMITY LEAVE"/>
    <s v="4 OTHER"/>
    <n v="4"/>
    <m/>
  </r>
  <r>
    <x v="97"/>
    <d v="2020-03-28T00:00:00"/>
    <x v="287"/>
    <s v="BAYOT RUMER M."/>
    <s v="ASSESSORS OFFICE"/>
    <x v="1"/>
    <d v="2020-02-11T00:00:00"/>
    <d v="2020-02-12T00:00:00"/>
    <s v="SL"/>
    <m/>
    <s v="2 SL"/>
    <n v="2"/>
    <m/>
  </r>
  <r>
    <x v="98"/>
    <d v="2020-03-28T00:00:00"/>
    <x v="287"/>
    <s v="BAYOT RUMER M."/>
    <s v="ASSESSORS OFFICE"/>
    <x v="1"/>
    <d v="2020-01-16T00:00:00"/>
    <d v="2020-01-17T00:00:00"/>
    <s v="OTHER"/>
    <s v="CALAMITY LEAVE"/>
    <s v="2 OTHER"/>
    <n v="2"/>
    <m/>
  </r>
  <r>
    <x v="98"/>
    <d v="2020-03-28T00:00:00"/>
    <x v="287"/>
    <s v="BAYOT RUMER M."/>
    <s v="ASSESSORS OFFICE"/>
    <x v="1"/>
    <d v="2020-01-27T00:00:00"/>
    <d v="2020-01-29T00:00:00"/>
    <s v="OTHER"/>
    <s v="CALAMITY LEAVE"/>
    <s v="3 OTHER"/>
    <n v="3"/>
    <m/>
  </r>
  <r>
    <x v="98"/>
    <d v="2020-03-28T00:00:00"/>
    <x v="287"/>
    <s v="BAYOT RUMER M."/>
    <s v="ASSESSORS OFFICE"/>
    <x v="1"/>
    <d v="2020-02-10T00:00:00"/>
    <d v="2020-02-10T00:00:00"/>
    <s v="OTHER"/>
    <s v="CALAMITY LEAVE"/>
    <s v="1 OTHER"/>
    <n v="1"/>
    <m/>
  </r>
  <r>
    <x v="99"/>
    <d v="2020-03-28T00:00:00"/>
    <x v="300"/>
    <s v="CARAAN ANNABELLE F."/>
    <s v="ASSESSORS OFFICE"/>
    <x v="1"/>
    <d v="2020-01-15T00:00:00"/>
    <d v="2020-01-15T00:00:00"/>
    <s v="OTHER"/>
    <s v="CALAMITY LEAVE"/>
    <s v="1 OTHER"/>
    <n v="1"/>
    <m/>
  </r>
  <r>
    <x v="99"/>
    <d v="2020-03-28T00:00:00"/>
    <x v="300"/>
    <s v="CARAAN ANNABELLE F."/>
    <s v="ASSESSORS OFFICE"/>
    <x v="1"/>
    <d v="2020-01-24T00:00:00"/>
    <d v="2020-01-24T00:00:00"/>
    <s v="OTHER"/>
    <s v="CALAMITY LEAVE"/>
    <s v="1 OTHER"/>
    <n v="1"/>
    <m/>
  </r>
  <r>
    <x v="99"/>
    <d v="2020-03-28T00:00:00"/>
    <x v="300"/>
    <s v="CARAAN ANNABELLE F."/>
    <s v="ASSESSORS OFFICE"/>
    <x v="1"/>
    <d v="2020-02-03T00:00:00"/>
    <d v="2020-02-03T00:00:00"/>
    <s v="OTHER"/>
    <s v="CALAMITY LEAVE"/>
    <s v="1 OTHER"/>
    <n v="1"/>
    <m/>
  </r>
  <r>
    <x v="99"/>
    <d v="2020-03-28T00:00:00"/>
    <x v="300"/>
    <s v="CARAAN ANNABELLE F."/>
    <s v="ASSESSORS OFFICE"/>
    <x v="1"/>
    <d v="2020-02-11T00:00:00"/>
    <d v="2020-02-12T00:00:00"/>
    <s v="OTHER"/>
    <s v="CALAMITY LEAVE"/>
    <s v="2 OTHER"/>
    <n v="2"/>
    <m/>
  </r>
  <r>
    <x v="100"/>
    <d v="2020-03-28T00:00:00"/>
    <x v="300"/>
    <s v="CORTEZ MARCOS NOEL A."/>
    <s v="ASSESSORS OFFICE"/>
    <x v="1"/>
    <d v="2020-02-04T00:00:00"/>
    <d v="2020-02-04T00:00:00"/>
    <s v="OTHER"/>
    <s v="CALAMITY LEAVE"/>
    <s v="1 OTHER"/>
    <n v="1"/>
    <m/>
  </r>
  <r>
    <x v="100"/>
    <d v="2020-03-28T00:00:00"/>
    <x v="300"/>
    <s v="CORTEZ MARCOS NOEL A."/>
    <s v="ASSESSORS OFFICE"/>
    <x v="1"/>
    <d v="2020-02-07T00:00:00"/>
    <d v="2020-02-07T00:00:00"/>
    <s v="OTHER"/>
    <s v="CALAMITY LEAVE"/>
    <s v="1 OTHER"/>
    <n v="1"/>
    <m/>
  </r>
  <r>
    <x v="100"/>
    <d v="2020-03-28T00:00:00"/>
    <x v="300"/>
    <s v="CORTEZ MARCOS NOEL A."/>
    <s v="ASSESSORS OFFICE"/>
    <x v="1"/>
    <d v="2020-02-10T00:00:00"/>
    <d v="2020-02-12T00:00:00"/>
    <s v="OTHER"/>
    <s v="CALAMITY LEAVE"/>
    <s v="3 OTHER"/>
    <n v="3"/>
    <m/>
  </r>
  <r>
    <x v="101"/>
    <d v="2020-03-28T00:00:00"/>
    <x v="300"/>
    <s v="TORRES SONIA M."/>
    <s v="ASSESSORS OFFICE"/>
    <x v="1"/>
    <d v="2020-01-27T00:00:00"/>
    <d v="2020-01-27T00:00:00"/>
    <s v="OTHER"/>
    <s v="CALAMITY LEAVE"/>
    <s v="1 OTHER"/>
    <n v="1"/>
    <m/>
  </r>
  <r>
    <x v="102"/>
    <d v="2020-03-28T00:00:00"/>
    <x v="287"/>
    <s v="BAYHON GEORGE G."/>
    <s v="ASSESSORS OFFICE"/>
    <x v="1"/>
    <d v="2020-01-15T00:00:00"/>
    <d v="2020-01-17T00:00:00"/>
    <s v="OTHER"/>
    <s v="CALAMITY LEAVE"/>
    <s v="3 OTHER"/>
    <n v="3"/>
    <m/>
  </r>
  <r>
    <x v="102"/>
    <d v="2020-03-28T00:00:00"/>
    <x v="287"/>
    <s v="BAYHON GEORGE G."/>
    <s v="ASSESSORS OFFICE"/>
    <x v="1"/>
    <d v="2020-02-14T00:00:00"/>
    <d v="2020-02-14T00:00:00"/>
    <s v="OTHER"/>
    <s v="CALAMITY LEAVE"/>
    <s v="1 OTHER"/>
    <n v="1"/>
    <m/>
  </r>
  <r>
    <x v="103"/>
    <d v="2020-03-28T00:00:00"/>
    <x v="287"/>
    <s v="ANACAY ABNER M."/>
    <s v="ASSESSORS OFFICE"/>
    <x v="1"/>
    <d v="2020-01-15T00:00:00"/>
    <d v="2020-01-15T00:00:00"/>
    <s v="OTHER"/>
    <s v="CALAMITY LEAVE"/>
    <s v="1 OTHER"/>
    <n v="1"/>
    <m/>
  </r>
  <r>
    <x v="103"/>
    <d v="2020-03-28T00:00:00"/>
    <x v="287"/>
    <s v="ANACAY ABNER M."/>
    <s v="ASSESSORS OFFICE"/>
    <x v="1"/>
    <d v="2020-02-07T00:00:00"/>
    <d v="2020-02-07T00:00:00"/>
    <s v="OTHER"/>
    <s v="CALAMITY LEAVE"/>
    <s v="1 OTHER"/>
    <n v="1"/>
    <m/>
  </r>
  <r>
    <x v="104"/>
    <d v="2020-03-28T00:00:00"/>
    <x v="285"/>
    <s v="PENALES GLORIA P."/>
    <s v="ASSESSORS OFFICE"/>
    <x v="1"/>
    <d v="2020-02-03T00:00:00"/>
    <d v="2020-02-07T00:00:00"/>
    <s v="SL"/>
    <m/>
    <s v="5 SL"/>
    <n v="5"/>
    <m/>
  </r>
  <r>
    <x v="105"/>
    <d v="2020-03-28T00:00:00"/>
    <x v="284"/>
    <s v="PENALES GLORIA P."/>
    <s v="ASSESSORS OFFICE"/>
    <x v="1"/>
    <d v="2020-01-27T00:00:00"/>
    <d v="2020-01-31T00:00:00"/>
    <s v="OTHER"/>
    <s v="CALAMITY LEAVE"/>
    <s v="5 OTHER"/>
    <n v="5"/>
    <m/>
  </r>
  <r>
    <x v="106"/>
    <d v="2020-03-28T00:00:00"/>
    <x v="320"/>
    <s v="MALIGAYA NELITA M."/>
    <s v="GSO"/>
    <x v="1"/>
    <d v="2020-02-28T00:00:00"/>
    <d v="2020-02-28T00:00:00"/>
    <s v="SL"/>
    <m/>
    <s v="1 SL"/>
    <n v="1"/>
    <m/>
  </r>
  <r>
    <x v="107"/>
    <d v="2020-03-28T00:00:00"/>
    <x v="296"/>
    <s v="MANGUINAO GILBERT"/>
    <s v="OSPITAL NG TAGAYTAY"/>
    <x v="3"/>
    <d v="2020-02-11T00:00:00"/>
    <d v="2020-02-14T00:00:00"/>
    <s v="OTHER"/>
    <s v="EMERGENCY LEAVE"/>
    <s v="4 OTHER"/>
    <n v="4"/>
    <m/>
  </r>
  <r>
    <x v="108"/>
    <d v="2020-03-28T00:00:00"/>
    <x v="287"/>
    <s v="DE VILLA MYRNA D."/>
    <s v="GSO"/>
    <x v="1"/>
    <d v="2020-02-13T00:00:00"/>
    <d v="2020-02-13T00:00:00"/>
    <s v="SL"/>
    <m/>
    <s v="1 SL"/>
    <n v="1"/>
    <m/>
  </r>
  <r>
    <x v="109"/>
    <d v="2020-03-28T00:00:00"/>
    <x v="327"/>
    <s v="DE VILLA MYRNA D."/>
    <s v="GSO"/>
    <x v="1"/>
    <d v="2020-01-10T00:00:00"/>
    <d v="2020-01-10T00:00:00"/>
    <s v="OTHER"/>
    <s v="DOMESTIC EMERGENCY"/>
    <s v="1 OTHER"/>
    <n v="1"/>
    <m/>
  </r>
  <r>
    <x v="109"/>
    <d v="2020-03-28T00:00:00"/>
    <x v="327"/>
    <s v="DE VILLA MYRNA D."/>
    <s v="GSO"/>
    <x v="1"/>
    <d v="2020-01-15T00:00:00"/>
    <d v="2020-01-15T00:00:00"/>
    <s v="OTHER"/>
    <s v="DOMESTIC EMERGENCY"/>
    <s v="1 OTHER"/>
    <n v="1"/>
    <m/>
  </r>
  <r>
    <x v="110"/>
    <d v="2020-03-28T00:00:00"/>
    <x v="319"/>
    <s v="ANGCAYA ANA B."/>
    <s v="GSO"/>
    <x v="1"/>
    <d v="2020-03-04T00:00:00"/>
    <d v="2020-03-04T00:00:00"/>
    <s v="OTHER"/>
    <s v="DOMESTIC EMERGENCY"/>
    <s v="1 OTHER"/>
    <n v="1"/>
    <m/>
  </r>
  <r>
    <x v="111"/>
    <d v="2020-03-28T00:00:00"/>
    <x v="285"/>
    <s v="ANGCAYA ANA B."/>
    <s v="GSO"/>
    <x v="1"/>
    <d v="2020-01-31T00:00:00"/>
    <d v="2020-01-31T00:00:00"/>
    <s v="OTHER"/>
    <s v="EMERGENCY LEAVE"/>
    <s v="1 OTHER"/>
    <n v="1"/>
    <m/>
  </r>
  <r>
    <x v="112"/>
    <d v="2020-03-28T00:00:00"/>
    <x v="277"/>
    <s v="ANGCAYA ANA B."/>
    <s v="GSO"/>
    <x v="1"/>
    <d v="2020-01-17T00:00:00"/>
    <d v="2020-01-17T00:00:00"/>
    <s v="VL"/>
    <m/>
    <s v="1 VL"/>
    <n v="1"/>
    <m/>
  </r>
  <r>
    <x v="112"/>
    <d v="2020-03-28T00:00:00"/>
    <x v="277"/>
    <s v="ANGCAYA ANA B."/>
    <s v="GSO"/>
    <x v="1"/>
    <d v="2020-01-20T00:00:00"/>
    <d v="2020-01-21T00:00:00"/>
    <s v="VL"/>
    <m/>
    <s v="2 VL"/>
    <n v="2"/>
    <m/>
  </r>
  <r>
    <x v="113"/>
    <d v="2020-03-28T00:00:00"/>
    <x v="309"/>
    <s v="PERIDO EDWIN A."/>
    <s v="GSO"/>
    <x v="1"/>
    <d v="2020-02-20T00:00:00"/>
    <d v="2020-02-21T00:00:00"/>
    <s v="OTHER"/>
    <s v="DOMESTIC EMERGENCY"/>
    <s v="2 OTHER"/>
    <n v="2"/>
    <m/>
  </r>
  <r>
    <x v="114"/>
    <d v="2020-03-28T00:00:00"/>
    <x v="287"/>
    <s v="PERIDO EDWIN A."/>
    <s v="GSO"/>
    <x v="1"/>
    <d v="2020-02-11T00:00:00"/>
    <d v="2020-02-11T00:00:00"/>
    <s v="OTHER"/>
    <s v="EMERGENCY LEAVE"/>
    <s v="1 OTHER"/>
    <n v="1"/>
    <m/>
  </r>
  <r>
    <x v="115"/>
    <d v="2020-03-28T00:00:00"/>
    <x v="285"/>
    <s v="PERIDO EDWIN A."/>
    <s v="GSO"/>
    <x v="1"/>
    <d v="2020-01-31T00:00:00"/>
    <d v="2020-01-31T00:00:00"/>
    <s v="OTHER"/>
    <s v="EMERGENCY LEAVE"/>
    <s v="1 OTHER"/>
    <n v="1"/>
    <m/>
  </r>
  <r>
    <x v="116"/>
    <d v="2020-03-28T00:00:00"/>
    <x v="310"/>
    <s v="PERIDO EDWIN A."/>
    <s v="GSO"/>
    <x v="1"/>
    <d v="2020-01-24T00:00:00"/>
    <d v="2020-01-24T00:00:00"/>
    <s v="OTHER"/>
    <s v="EMERGENCY LEAVE"/>
    <s v="1 OTHER"/>
    <n v="1"/>
    <m/>
  </r>
  <r>
    <x v="117"/>
    <d v="2020-03-28T00:00:00"/>
    <x v="300"/>
    <s v="JAVIER CARMELITA M."/>
    <s v="CCT"/>
    <x v="1"/>
    <d v="2020-02-14T00:00:00"/>
    <d v="2020-02-14T00:00:00"/>
    <s v="OTHER"/>
    <s v="CALAMITY LEAVE"/>
    <s v="1 OTHER"/>
    <n v="1"/>
    <m/>
  </r>
  <r>
    <x v="118"/>
    <d v="2020-03-28T00:00:00"/>
    <x v="296"/>
    <s v="DIMARANAN PERPETUA F."/>
    <s v="TIPID IMPOK"/>
    <x v="1"/>
    <d v="2020-02-13T00:00:00"/>
    <d v="2020-02-14T00:00:00"/>
    <s v="OTHER"/>
    <s v="DOMESTIC EMERGENCY"/>
    <s v="2 OTHER"/>
    <n v="2"/>
    <m/>
  </r>
  <r>
    <x v="119"/>
    <d v="2020-03-28T00:00:00"/>
    <x v="299"/>
    <s v="DIMARANAN PERPETUA F."/>
    <s v="TIPID IMPOK"/>
    <x v="1"/>
    <d v="2020-02-07T00:00:00"/>
    <d v="2020-02-07T00:00:00"/>
    <s v="OTHER"/>
    <s v="CALAMITY LEAVE"/>
    <s v="1 OTHER"/>
    <n v="1"/>
    <m/>
  </r>
  <r>
    <x v="119"/>
    <d v="2020-03-28T00:00:00"/>
    <x v="299"/>
    <s v="DIMARANAN PERPETUA F."/>
    <s v="TIPID IMPOK"/>
    <x v="1"/>
    <d v="2020-02-10T00:00:00"/>
    <d v="2020-02-10T00:00:00"/>
    <s v="OTHER"/>
    <s v="CALAMITY LEAVE"/>
    <s v="1 OTHER"/>
    <n v="1"/>
    <m/>
  </r>
  <r>
    <x v="120"/>
    <d v="2020-03-28T00:00:00"/>
    <x v="276"/>
    <s v="DIMARANAN PERPETUA F."/>
    <s v="TIPID IMPOK"/>
    <x v="1"/>
    <d v="2020-01-29T00:00:00"/>
    <d v="2020-01-29T00:00:00"/>
    <s v="OTHER"/>
    <s v="CALAMITY LEAVE"/>
    <s v="1 OTHER"/>
    <n v="1"/>
    <m/>
  </r>
  <r>
    <x v="121"/>
    <d v="2020-03-28T00:00:00"/>
    <x v="281"/>
    <s v="DIMARANAN PERPETUA F."/>
    <s v="TIPID IMPOK"/>
    <x v="1"/>
    <d v="2020-01-21T00:00:00"/>
    <d v="2020-01-21T00:00:00"/>
    <s v="OTHER"/>
    <s v="CALAMITY LEAVE"/>
    <s v="1 OTHER"/>
    <n v="1"/>
    <m/>
  </r>
  <r>
    <x v="122"/>
    <d v="2020-03-28T00:00:00"/>
    <x v="286"/>
    <s v="DIMARANAN PERPETUA F."/>
    <s v="TIPID IMPOK"/>
    <x v="1"/>
    <d v="2020-01-07T00:00:00"/>
    <d v="2020-01-07T00:00:00"/>
    <s v="OTHER"/>
    <s v="DOMESTIC EMERGENCY"/>
    <s v="1 OTHER"/>
    <n v="1"/>
    <m/>
  </r>
  <r>
    <x v="123"/>
    <d v="2020-03-28T00:00:00"/>
    <x v="299"/>
    <s v="ORTIZ TRINIDAD D."/>
    <s v="GSO"/>
    <x v="1"/>
    <d v="2020-02-06T00:00:00"/>
    <d v="2020-02-06T00:00:00"/>
    <s v="OTHER"/>
    <s v="DOMESTIC EMERGENCY"/>
    <s v="1 OTHER"/>
    <n v="1"/>
    <m/>
  </r>
  <r>
    <x v="123"/>
    <d v="2020-03-28T00:00:00"/>
    <x v="299"/>
    <s v="ORTIZ TRINIDAD D."/>
    <s v="GSO"/>
    <x v="1"/>
    <d v="2020-02-10T00:00:00"/>
    <d v="2020-02-10T00:00:00"/>
    <s v="OTHER"/>
    <s v="DOMESTIC EMERGENCY"/>
    <s v="1 OTHER"/>
    <n v="1"/>
    <m/>
  </r>
  <r>
    <x v="124"/>
    <d v="2020-03-28T00:00:00"/>
    <x v="285"/>
    <s v="ORTIZ TRINIDAD D."/>
    <s v="GSO"/>
    <x v="1"/>
    <d v="2020-01-15T00:00:00"/>
    <d v="2020-01-17T00:00:00"/>
    <s v="OTHER"/>
    <s v="EMERGENCY LEAVE"/>
    <s v="3 OTHER"/>
    <n v="3"/>
    <m/>
  </r>
  <r>
    <x v="124"/>
    <d v="2020-03-28T00:00:00"/>
    <x v="285"/>
    <s v="ORTIZ TRINIDAD D."/>
    <s v="GSO"/>
    <x v="1"/>
    <d v="2020-01-31T00:00:00"/>
    <d v="2020-01-31T00:00:00"/>
    <s v="OTHER"/>
    <s v="EMERGENCY LEAVE"/>
    <s v="1 OTHER"/>
    <n v="1"/>
    <m/>
  </r>
  <r>
    <x v="124"/>
    <d v="2020-03-28T00:00:00"/>
    <x v="285"/>
    <s v="ORTIZ TRINIDAD D."/>
    <s v="GSO"/>
    <x v="1"/>
    <d v="2020-02-07T00:00:00"/>
    <d v="2020-02-07T00:00:00"/>
    <s v="OTHER"/>
    <s v="EMERGENCY LEAVE"/>
    <s v="1 OTHER"/>
    <n v="1"/>
    <m/>
  </r>
  <r>
    <x v="125"/>
    <d v="2020-03-28T00:00:00"/>
    <x v="281"/>
    <s v="DIMAPILIS VILMA T."/>
    <s v="GSO"/>
    <x v="1"/>
    <d v="2020-01-21T00:00:00"/>
    <d v="2020-01-21T00:00:00"/>
    <s v="OTHER"/>
    <s v="EMERGENCY LEAVE"/>
    <s v="1 OTHER"/>
    <n v="1"/>
    <m/>
  </r>
  <r>
    <x v="126"/>
    <d v="2020-03-28T00:00:00"/>
    <x v="291"/>
    <s v="DIMAPILIS VILMA T."/>
    <s v="GSO"/>
    <x v="1"/>
    <d v="2020-02-04T00:00:00"/>
    <d v="2020-02-05T00:00:00"/>
    <s v="OTHER"/>
    <s v="EMERGENCY LEAVE"/>
    <s v="2 OTHER"/>
    <n v="2"/>
    <m/>
  </r>
  <r>
    <x v="127"/>
    <d v="2020-03-28T00:00:00"/>
    <x v="330"/>
    <s v="AGUIDO RAFAEL V."/>
    <s v="TOPS (ADMIN CSU)"/>
    <x v="1"/>
    <d v="2020-01-20T00:00:00"/>
    <d v="2020-01-24T00:00:00"/>
    <s v="VL"/>
    <m/>
    <s v="5 VL"/>
    <n v="5"/>
    <m/>
  </r>
  <r>
    <x v="127"/>
    <d v="2020-03-28T00:00:00"/>
    <x v="330"/>
    <s v="AGUIDO RAFAEL V."/>
    <s v="TOPS (ADMIN CSU)"/>
    <x v="1"/>
    <d v="2020-01-27T00:00:00"/>
    <d v="2020-01-31T00:00:00"/>
    <s v="VL"/>
    <m/>
    <s v="5 VL"/>
    <n v="5"/>
    <m/>
  </r>
  <r>
    <x v="128"/>
    <d v="2020-03-28T00:00:00"/>
    <x v="285"/>
    <s v="HERNANDEZ CORNELIO A."/>
    <s v="CCT"/>
    <x v="1"/>
    <d v="2020-02-04T00:00:00"/>
    <d v="2020-02-04T00:00:00"/>
    <s v="OTHER"/>
    <s v="CALAMITY LEAVE"/>
    <s v="1 OTHER"/>
    <n v="1"/>
    <m/>
  </r>
  <r>
    <x v="128"/>
    <d v="2020-03-28T00:00:00"/>
    <x v="285"/>
    <s v="HERNANDEZ CORNELIO A."/>
    <s v="CCT"/>
    <x v="1"/>
    <d v="2020-02-06T00:00:00"/>
    <d v="2020-02-06T00:00:00"/>
    <s v="OTHER"/>
    <s v="CALAMITY LEAVE"/>
    <s v="1 OTHER"/>
    <n v="1"/>
    <m/>
  </r>
  <r>
    <x v="128"/>
    <d v="2020-03-28T00:00:00"/>
    <x v="285"/>
    <s v="HERNANDEZ CORNELIO A."/>
    <s v="CCT"/>
    <x v="1"/>
    <d v="2020-02-11T00:00:00"/>
    <d v="2020-02-11T00:00:00"/>
    <s v="OTHER"/>
    <s v="CALAMITY LEAVE"/>
    <s v="1 OTHER"/>
    <n v="1"/>
    <m/>
  </r>
  <r>
    <x v="129"/>
    <d v="2020-03-28T00:00:00"/>
    <x v="285"/>
    <s v="SUMAONG DANILO"/>
    <s v="CEO"/>
    <x v="1"/>
    <d v="2020-02-03T00:00:00"/>
    <d v="2020-02-03T00:00:00"/>
    <s v="OTHER"/>
    <s v="CALAMITY LEAVE"/>
    <s v="1 OTHER"/>
    <n v="1"/>
    <m/>
  </r>
  <r>
    <x v="129"/>
    <d v="2020-03-28T00:00:00"/>
    <x v="283"/>
    <s v="SUMAONG DANILO  "/>
    <s v="ADMIN OFFICE - HALL OF JUSTICE"/>
    <x v="1"/>
    <d v="2020-02-05T00:00:00"/>
    <d v="2020-02-05T00:00:00"/>
    <s v="OTHER"/>
    <s v="CALAMITY LEAVE"/>
    <s v="1 OTHER"/>
    <n v="1"/>
    <m/>
  </r>
  <r>
    <x v="129"/>
    <d v="2020-03-28T00:00:00"/>
    <x v="324"/>
    <s v="SUMAONG DANILO  "/>
    <s v="ADMIN OFFICE - HALL OF JUSTICE"/>
    <x v="1"/>
    <d v="2020-02-07T00:00:00"/>
    <d v="2020-02-07T00:00:00"/>
    <s v="OTHER"/>
    <s v="CALAMITY LEAVE"/>
    <s v="1 OTHER"/>
    <n v="1"/>
    <m/>
  </r>
  <r>
    <x v="129"/>
    <d v="2020-03-28T00:00:00"/>
    <x v="300"/>
    <s v="SUMAONG DANILO  "/>
    <s v="ADMIN OFFICE - HALL OF JUSTICE"/>
    <x v="1"/>
    <d v="2020-02-12T00:00:00"/>
    <d v="2020-02-12T00:00:00"/>
    <s v="OTHER"/>
    <s v="CALAMITY LEAVE"/>
    <s v="1 OTHER"/>
    <n v="1"/>
    <m/>
  </r>
  <r>
    <x v="129"/>
    <d v="2020-03-28T00:00:00"/>
    <x v="288"/>
    <s v="SUMAONG DANILO  "/>
    <s v="ADMIN OFFICE - HALL OF JUSTICE"/>
    <x v="1"/>
    <d v="2020-02-14T00:00:00"/>
    <d v="2020-02-14T00:00:00"/>
    <s v="OTHER"/>
    <s v="CALAMITY LEAVE"/>
    <s v="1 OTHER"/>
    <n v="1"/>
    <m/>
  </r>
  <r>
    <x v="130"/>
    <d v="2020-03-28T00:00:00"/>
    <x v="289"/>
    <s v="BAYBAY MARCELO  "/>
    <s v="MO"/>
    <x v="1"/>
    <d v="2020-01-05T00:00:00"/>
    <d v="2020-01-07T00:00:00"/>
    <s v="OTHER"/>
    <s v="CALAMITY LEAVE"/>
    <s v="2 OTHER"/>
    <n v="2"/>
    <m/>
  </r>
  <r>
    <x v="130"/>
    <d v="2020-03-28T00:00:00"/>
    <x v="289"/>
    <s v="BAYBAY MARCELO  "/>
    <s v="MO"/>
    <x v="1"/>
    <d v="2020-02-11T00:00:00"/>
    <d v="2020-02-12T00:00:00"/>
    <s v="OTHER"/>
    <s v="CALAMITY LEAVE"/>
    <s v="2 OTHER"/>
    <n v="2"/>
    <m/>
  </r>
  <r>
    <x v="131"/>
    <d v="2020-03-28T00:00:00"/>
    <x v="285"/>
    <s v="AYCARDO JOEL M."/>
    <s v="CSU"/>
    <x v="1"/>
    <d v="2020-02-07T00:00:00"/>
    <d v="2020-02-07T00:00:00"/>
    <s v="OTHER"/>
    <s v="CALAMITY LEAVE"/>
    <s v="1 OTHER"/>
    <n v="1"/>
    <m/>
  </r>
  <r>
    <x v="131"/>
    <d v="2020-03-28T00:00:00"/>
    <x v="285"/>
    <s v="AYCARDO JOEL M."/>
    <s v="CSU"/>
    <x v="1"/>
    <d v="2020-02-10T00:00:00"/>
    <d v="2020-02-13T00:00:00"/>
    <s v="OTHER"/>
    <s v="CALAMITY LEAVE"/>
    <s v="4 OTHER"/>
    <n v="4"/>
    <m/>
  </r>
  <r>
    <x v="132"/>
    <d v="2020-03-28T00:00:00"/>
    <x v="291"/>
    <s v="MARCIAL RUSTICO B."/>
    <s v="TOPS (ADMIN CSU)"/>
    <x v="1"/>
    <d v="2020-02-10T00:00:00"/>
    <d v="2020-02-14T00:00:00"/>
    <s v="OTHER"/>
    <s v="CALAMITY LEAVE"/>
    <s v="5 OTHER"/>
    <n v="5"/>
    <m/>
  </r>
  <r>
    <x v="133"/>
    <d v="2020-03-28T00:00:00"/>
    <x v="299"/>
    <s v="ANGCAYA ANA B."/>
    <s v="GSO"/>
    <x v="1"/>
    <d v="2020-02-12T00:00:00"/>
    <d v="2020-02-14T00:00:00"/>
    <s v="OTHER"/>
    <s v="EMERGENCY LEAVE"/>
    <s v="3 OTHER"/>
    <n v="3"/>
    <m/>
  </r>
  <r>
    <x v="134"/>
    <d v="2020-03-28T00:00:00"/>
    <x v="299"/>
    <s v="ANGCAYA ANA B."/>
    <s v="GSO"/>
    <x v="1"/>
    <d v="2020-02-07T00:00:00"/>
    <d v="2020-02-07T00:00:00"/>
    <s v="OTHER"/>
    <s v="EMERGENCY LEAVE"/>
    <s v="1 OTHER"/>
    <n v="1"/>
    <m/>
  </r>
  <r>
    <x v="135"/>
    <d v="2020-03-28T00:00:00"/>
    <x v="313"/>
    <s v="DIMAPILIS VILMA T."/>
    <s v="GSO"/>
    <x v="1"/>
    <d v="2020-03-02T00:00:00"/>
    <d v="2020-03-02T00:00:00"/>
    <s v="OTHER"/>
    <s v="DOMESTIC EMERGENCY"/>
    <s v="1 OTHER"/>
    <n v="1"/>
    <m/>
  </r>
  <r>
    <x v="135"/>
    <d v="2020-03-28T00:00:00"/>
    <x v="290"/>
    <s v="DIMAPILIS VILMA T."/>
    <s v="GSO"/>
    <x v="1"/>
    <d v="2020-02-20T00:00:00"/>
    <d v="2020-02-20T00:00:00"/>
    <s v="OTHER"/>
    <s v="DOMESTIC EMERGENCY"/>
    <s v="1 OTHER"/>
    <n v="1"/>
    <m/>
  </r>
  <r>
    <x v="136"/>
    <d v="2020-03-28T00:00:00"/>
    <x v="287"/>
    <s v="DIMAPILIS VILMA T."/>
    <s v="GSO"/>
    <x v="1"/>
    <d v="2020-02-12T00:00:00"/>
    <d v="2020-02-12T00:00:00"/>
    <s v="OTHER"/>
    <s v="EMERGENCY LEAVE"/>
    <s v="1 OTHER"/>
    <n v="1"/>
    <m/>
  </r>
  <r>
    <x v="137"/>
    <d v="2020-03-28T00:00:00"/>
    <x v="276"/>
    <s v="DIMAPILIS VILMA T."/>
    <s v="GSO"/>
    <x v="1"/>
    <d v="2020-01-29T00:00:00"/>
    <d v="2020-01-29T00:00:00"/>
    <s v="OTHER"/>
    <s v="EMERGENCY LEAVE"/>
    <s v="1 OTHER"/>
    <n v="1"/>
    <m/>
  </r>
  <r>
    <x v="138"/>
    <d v="2020-03-28T00:00:00"/>
    <x v="311"/>
    <s v="MALIGAYA NELITA M."/>
    <s v="GSO"/>
    <x v="1"/>
    <d v="2020-02-19T00:00:00"/>
    <d v="2020-02-19T00:00:00"/>
    <s v="SL"/>
    <m/>
    <s v="1 SL"/>
    <n v="1"/>
    <m/>
  </r>
  <r>
    <x v="139"/>
    <d v="2020-03-28T00:00:00"/>
    <x v="290"/>
    <s v="SARDINOLA GINABLETH J."/>
    <s v="MO"/>
    <x v="1"/>
    <d v="2020-03-09T00:00:00"/>
    <d v="2020-03-12T00:00:00"/>
    <s v="VL"/>
    <m/>
    <s v="4 VL"/>
    <n v="4"/>
    <m/>
  </r>
  <r>
    <x v="140"/>
    <d v="2020-03-28T00:00:00"/>
    <x v="250"/>
    <s v="DIMAPILIS ARIEL M."/>
    <s v="CTO"/>
    <x v="1"/>
    <d v="2019-12-07T00:00:00"/>
    <d v="2019-12-07T00:00:00"/>
    <s v="OTHER"/>
    <s v="EMERGENCY LEAVE"/>
    <s v="0 OTHER"/>
    <n v="0"/>
    <m/>
  </r>
  <r>
    <x v="141"/>
    <d v="2020-03-28T00:00:00"/>
    <x v="287"/>
    <s v="JUMARANG AIME A."/>
    <s v="ONT"/>
    <x v="1"/>
    <d v="2020-02-28T00:00:00"/>
    <d v="2020-02-28T00:00:00"/>
    <s v="OTHER"/>
    <s v="ANNIVERSARY LEAVE"/>
    <s v="1 OTHER"/>
    <n v="1"/>
    <m/>
  </r>
  <r>
    <x v="142"/>
    <d v="2020-03-28T00:00:00"/>
    <x v="282"/>
    <s v="JUMARANG AIME A."/>
    <s v="ONT"/>
    <x v="1"/>
    <d v="2020-01-15T00:00:00"/>
    <d v="2020-01-17T00:00:00"/>
    <s v="OTHER"/>
    <s v="EMERGENCY LEAVE"/>
    <s v="3 OTHER"/>
    <n v="3"/>
    <m/>
  </r>
  <r>
    <x v="143"/>
    <d v="2020-03-28T00:00:00"/>
    <x v="282"/>
    <s v="BAYBAY MA. ROSA A."/>
    <s v="ONT"/>
    <x v="1"/>
    <d v="2020-01-15T00:00:00"/>
    <d v="2020-01-17T00:00:00"/>
    <s v="SL"/>
    <m/>
    <s v="3 SL"/>
    <n v="3"/>
    <m/>
  </r>
  <r>
    <x v="144"/>
    <d v="2020-03-28T00:00:00"/>
    <x v="283"/>
    <s v="MARUNDAN MARIA FLOR M."/>
    <s v="ONT"/>
    <x v="1"/>
    <d v="2020-02-05T00:00:00"/>
    <d v="2020-02-05T00:00:00"/>
    <s v="SL"/>
    <m/>
    <s v="1 SL"/>
    <n v="1"/>
    <m/>
  </r>
  <r>
    <x v="145"/>
    <d v="2020-03-28T00:00:00"/>
    <x v="294"/>
    <s v="MARUNDAN MARIA FLOR M."/>
    <s v="ONT"/>
    <x v="1"/>
    <d v="2020-01-28T00:00:00"/>
    <d v="2020-01-28T00:00:00"/>
    <s v="OTHER"/>
    <s v="ANNIVERSARY LEAVE"/>
    <s v="1 OTHER"/>
    <n v="1"/>
    <m/>
  </r>
  <r>
    <x v="146"/>
    <d v="2020-03-28T00:00:00"/>
    <x v="282"/>
    <s v="BAYHON VIOLETA  "/>
    <s v="ONT"/>
    <x v="1"/>
    <d v="2020-01-15T00:00:00"/>
    <d v="2020-01-17T00:00:00"/>
    <s v="OTHER"/>
    <s v="CALAMITY LEAVE"/>
    <s v="3 OTHER"/>
    <n v="3"/>
    <m/>
  </r>
  <r>
    <x v="147"/>
    <d v="2020-03-28T00:00:00"/>
    <x v="328"/>
    <s v="BAYBAY MA. ROSA A."/>
    <s v="ONT"/>
    <x v="1"/>
    <d v="2020-02-24T00:00:00"/>
    <d v="2020-02-24T00:00:00"/>
    <s v="SL"/>
    <m/>
    <s v="1 SL"/>
    <n v="1"/>
    <m/>
  </r>
  <r>
    <x v="148"/>
    <d v="2020-03-28T00:00:00"/>
    <x v="331"/>
    <s v="BAYOT ELAINE B."/>
    <s v="ONT"/>
    <x v="1"/>
    <d v="2020-02-18T00:00:00"/>
    <d v="2020-03-18T00:00:00"/>
    <s v="OTHER"/>
    <s v="BIRTHDAY LEAVE"/>
    <s v="22 OTHER"/>
    <n v="22"/>
    <m/>
  </r>
  <r>
    <x v="149"/>
    <d v="2020-03-28T00:00:00"/>
    <x v="295"/>
    <s v="BAYHON LUISITO G."/>
    <s v="CSU"/>
    <x v="1"/>
    <d v="2020-02-28T00:00:00"/>
    <d v="2020-02-28T00:00:00"/>
    <s v="OTHER"/>
    <s v="TERMINAL LEAVE"/>
    <s v="1 OTHER"/>
    <n v="1"/>
    <m/>
  </r>
  <r>
    <x v="150"/>
    <d v="2020-03-28T00:00:00"/>
    <x v="332"/>
    <s v="SUSA NANETE B."/>
    <s v="ONT"/>
    <x v="1"/>
    <d v="2020-04-23T00:00:00"/>
    <d v="2020-04-24T00:00:00"/>
    <s v="VL"/>
    <m/>
    <s v="2 VL"/>
    <n v="2"/>
    <m/>
  </r>
  <r>
    <x v="151"/>
    <d v="2020-03-28T00:00:00"/>
    <x v="320"/>
    <s v="AMBION PRISCO G."/>
    <s v="CEO"/>
    <x v="1"/>
    <d v="2020-02-17T00:00:00"/>
    <d v="2020-02-28T00:00:00"/>
    <s v="VL"/>
    <m/>
    <s v="10 VL"/>
    <n v="10"/>
    <m/>
  </r>
  <r>
    <x v="152"/>
    <d v="2020-03-28T00:00:00"/>
    <x v="269"/>
    <s v="MARINDUQUE GERRY C."/>
    <s v="CHO"/>
    <x v="1"/>
    <d v="2020-01-09T00:00:00"/>
    <d v="2020-01-09T00:00:00"/>
    <s v="VL"/>
    <m/>
    <s v="1 VL"/>
    <n v="1"/>
    <m/>
  </r>
  <r>
    <x v="153"/>
    <d v="2020-03-28T00:00:00"/>
    <x v="296"/>
    <s v="ALCAZAR ZENAIDA S."/>
    <s v="CHO"/>
    <x v="1"/>
    <d v="2020-02-12T00:00:00"/>
    <d v="2020-02-12T00:00:00"/>
    <s v="SL"/>
    <m/>
    <s v="1 SL"/>
    <n v="1"/>
    <m/>
  </r>
  <r>
    <x v="154"/>
    <d v="2020-03-28T00:00:00"/>
    <x v="285"/>
    <s v="BATINO FELISA C."/>
    <s v="CHO"/>
    <x v="1"/>
    <d v="2020-02-10T00:00:00"/>
    <d v="2020-02-11T00:00:00"/>
    <s v="OTHER"/>
    <s v="CALAMITY LEAVE"/>
    <s v="2 OTHER"/>
    <n v="2"/>
    <m/>
  </r>
  <r>
    <x v="155"/>
    <d v="2020-03-28T00:00:00"/>
    <x v="289"/>
    <s v="EGASAN DELIA J."/>
    <s v="CHO"/>
    <x v="1"/>
    <d v="2020-02-07T00:00:00"/>
    <d v="2020-02-07T00:00:00"/>
    <s v="OTHER"/>
    <s v="CALAMITY LEAVE"/>
    <s v="1 OTHER"/>
    <n v="1"/>
    <m/>
  </r>
  <r>
    <x v="155"/>
    <d v="2020-03-28T00:00:00"/>
    <x v="289"/>
    <s v="EGASAN DELIA J."/>
    <s v="CHO"/>
    <x v="1"/>
    <d v="2020-02-10T00:00:00"/>
    <d v="2020-02-11T00:00:00"/>
    <s v="OTHER"/>
    <s v="CALAMITY LEAVE"/>
    <s v="2 OTHER"/>
    <n v="2"/>
    <m/>
  </r>
  <r>
    <x v="156"/>
    <d v="2020-03-28T00:00:00"/>
    <x v="286"/>
    <s v="EGASAN DELIA J."/>
    <s v="CHO"/>
    <x v="1"/>
    <d v="2020-01-07T00:00:00"/>
    <d v="2020-01-07T00:00:00"/>
    <s v="SL"/>
    <m/>
    <s v="1 SL"/>
    <n v="1"/>
    <m/>
  </r>
  <r>
    <x v="157"/>
    <d v="2020-03-28T00:00:00"/>
    <x v="314"/>
    <s v="ALFEREZ JOSEPHINE R."/>
    <s v="CHO"/>
    <x v="1"/>
    <d v="2020-03-16T00:00:00"/>
    <d v="2020-03-16T00:00:00"/>
    <s v="SL"/>
    <m/>
    <s v="1 SL"/>
    <n v="1"/>
    <m/>
  </r>
  <r>
    <x v="158"/>
    <d v="2020-03-28T00:00:00"/>
    <x v="300"/>
    <s v="ALFEREZ JOSEPHINE R."/>
    <s v="CHO"/>
    <x v="1"/>
    <d v="2020-02-18T00:00:00"/>
    <d v="2020-02-18T00:00:00"/>
    <s v="OTHER"/>
    <s v="DOMESTIC EMERGENCY"/>
    <s v="1 OTHER"/>
    <n v="1"/>
    <m/>
  </r>
  <r>
    <x v="159"/>
    <d v="2020-03-28T00:00:00"/>
    <x v="283"/>
    <s v="ALFEREZ JOSEPHINE R."/>
    <s v="CHO"/>
    <x v="1"/>
    <d v="2020-02-10T00:00:00"/>
    <d v="2020-02-10T00:00:00"/>
    <s v="OTHER"/>
    <s v="CALAMITY LEAVE"/>
    <s v="1 OTHER"/>
    <n v="1"/>
    <m/>
  </r>
  <r>
    <x v="159"/>
    <d v="2020-03-28T00:00:00"/>
    <x v="283"/>
    <s v="ALFEREZ JOSEPHINE R."/>
    <s v="CHO"/>
    <x v="1"/>
    <d v="2020-02-13T00:00:00"/>
    <d v="2020-02-13T00:00:00"/>
    <s v="OTHER"/>
    <s v="CALAMITY LEAVE"/>
    <s v="1 OTHER"/>
    <n v="1"/>
    <m/>
  </r>
  <r>
    <x v="160"/>
    <d v="2020-03-28T00:00:00"/>
    <x v="282"/>
    <s v="ALFEREZ JOSEPHINE R."/>
    <s v="CHO"/>
    <x v="1"/>
    <d v="2020-01-15T00:00:00"/>
    <d v="2020-01-17T00:00:00"/>
    <s v="SL"/>
    <m/>
    <s v="3 SL"/>
    <n v="3"/>
    <m/>
  </r>
  <r>
    <x v="161"/>
    <d v="2020-03-28T00:00:00"/>
    <x v="275"/>
    <s v="ALFEREZ JOSEPHINE R."/>
    <s v="CHO"/>
    <x v="1"/>
    <d v="2020-01-08T00:00:00"/>
    <d v="2020-01-08T00:00:00"/>
    <s v="SL"/>
    <m/>
    <s v="1 SL"/>
    <n v="1"/>
    <m/>
  </r>
  <r>
    <x v="162"/>
    <d v="2020-03-28T00:00:00"/>
    <x v="295"/>
    <s v="ALVAREZ GRACITA S."/>
    <s v="CHO"/>
    <x v="1"/>
    <d v="2020-02-28T00:00:00"/>
    <d v="2020-02-28T00:00:00"/>
    <s v="SL"/>
    <m/>
    <s v="1 SL"/>
    <n v="1"/>
    <m/>
  </r>
  <r>
    <x v="163"/>
    <d v="2020-03-28T00:00:00"/>
    <x v="324"/>
    <s v="ALVAREZ GRACITA S."/>
    <s v="CHO"/>
    <x v="1"/>
    <d v="2020-01-31T00:00:00"/>
    <d v="2020-01-31T00:00:00"/>
    <s v="SL"/>
    <m/>
    <s v="1 SL"/>
    <n v="1"/>
    <m/>
  </r>
  <r>
    <x v="164"/>
    <d v="2020-03-28T00:00:00"/>
    <x v="319"/>
    <s v="MIRANDO EDITH B."/>
    <s v="CHO"/>
    <x v="1"/>
    <d v="2020-03-12T00:00:00"/>
    <d v="2020-03-12T00:00:00"/>
    <s v="OTHER"/>
    <s v="ANNIVERSARY LEAVE"/>
    <s v="1 OTHER"/>
    <n v="1"/>
    <m/>
  </r>
  <r>
    <x v="165"/>
    <d v="2020-03-28T00:00:00"/>
    <x v="287"/>
    <s v="MIRANDO EDITH B."/>
    <s v="CHO"/>
    <x v="1"/>
    <d v="2020-02-21T00:00:00"/>
    <d v="2020-02-21T00:00:00"/>
    <s v="VL"/>
    <m/>
    <s v="1 VL"/>
    <n v="1"/>
    <m/>
  </r>
  <r>
    <x v="166"/>
    <d v="2020-03-28T00:00:00"/>
    <x v="301"/>
    <s v="MIRANDO EDITH B."/>
    <s v="CHO"/>
    <x v="1"/>
    <d v="2020-02-10T00:00:00"/>
    <d v="2020-02-11T00:00:00"/>
    <s v="OTHER"/>
    <s v="CALAMITY LEAVE"/>
    <s v="2 OTHER"/>
    <n v="2"/>
    <m/>
  </r>
  <r>
    <x v="167"/>
    <d v="2020-03-28T00:00:00"/>
    <x v="283"/>
    <s v="MALIGAYO YOLANDA D."/>
    <s v="CHO"/>
    <x v="1"/>
    <d v="2020-02-10T00:00:00"/>
    <d v="2020-02-13T00:00:00"/>
    <s v="OTHER"/>
    <s v="CALAMITY LEAVE"/>
    <s v="4 OTHER"/>
    <n v="4"/>
    <m/>
  </r>
  <r>
    <x v="168"/>
    <d v="2020-03-28T00:00:00"/>
    <x v="282"/>
    <s v="MALIGAYO YOLANDA D."/>
    <s v="CHO"/>
    <x v="1"/>
    <d v="2020-01-15T00:00:00"/>
    <d v="2020-01-17T00:00:00"/>
    <s v="SL"/>
    <m/>
    <s v="3 SL"/>
    <n v="3"/>
    <m/>
  </r>
  <r>
    <x v="169"/>
    <d v="2020-03-28T00:00:00"/>
    <x v="333"/>
    <s v="MALIGAYO YOLANDA D."/>
    <s v="CHO"/>
    <x v="1"/>
    <d v="2020-03-16T00:00:00"/>
    <d v="2020-03-16T00:00:00"/>
    <s v="SL"/>
    <m/>
    <s v="1 SL"/>
    <n v="1"/>
    <m/>
  </r>
  <r>
    <x v="170"/>
    <d v="2020-03-28T00:00:00"/>
    <x v="318"/>
    <s v="MALIGAYO YOLANDA D."/>
    <s v="CHO"/>
    <x v="1"/>
    <d v="2020-02-26T00:00:00"/>
    <d v="2020-02-26T00:00:00"/>
    <s v="SL"/>
    <m/>
    <s v="1 SL"/>
    <n v="1"/>
    <m/>
  </r>
  <r>
    <x v="171"/>
    <d v="2020-03-28T00:00:00"/>
    <x v="295"/>
    <s v="COSTANTE SYLVIA C"/>
    <s v="BPLO"/>
    <x v="2"/>
    <d v="2020-02-26T00:00:00"/>
    <d v="2020-02-27T00:00:00"/>
    <s v="SL"/>
    <m/>
    <s v="2 SL"/>
    <n v="2"/>
    <m/>
  </r>
  <r>
    <x v="172"/>
    <d v="2020-03-28T00:00:00"/>
    <x v="293"/>
    <s v="OLIVAR MARINA B."/>
    <s v="COOPERATIVE OFFICE"/>
    <x v="1"/>
    <d v="2020-02-03T00:00:00"/>
    <d v="2020-02-03T00:00:00"/>
    <s v="OTHER"/>
    <s v="CALAMITY LEAVE"/>
    <s v="1 OTHER"/>
    <n v="1"/>
    <m/>
  </r>
  <r>
    <x v="172"/>
    <d v="2020-03-28T00:00:00"/>
    <x v="293"/>
    <s v="OLIVAR MARINA B."/>
    <s v="COOPERATIVE OFFICE"/>
    <x v="1"/>
    <d v="2020-02-06T00:00:00"/>
    <d v="2020-02-06T00:00:00"/>
    <s v="OTHER"/>
    <s v="CALAMITY LEAVE"/>
    <s v="1 OTHER"/>
    <n v="1"/>
    <m/>
  </r>
  <r>
    <x v="172"/>
    <d v="2020-03-28T00:00:00"/>
    <x v="293"/>
    <s v="OLIVAR MARINA B."/>
    <s v="COOPERATIVE OFFICE"/>
    <x v="1"/>
    <d v="2020-02-10T00:00:00"/>
    <d v="2020-02-11T00:00:00"/>
    <s v="OTHER"/>
    <s v="CALAMITY LEAVE"/>
    <s v="2 OTHER"/>
    <n v="2"/>
    <m/>
  </r>
  <r>
    <x v="172"/>
    <d v="2020-03-28T00:00:00"/>
    <x v="293"/>
    <s v="OLIVAR MARINA B."/>
    <s v="COOPERATIVE OFFICE"/>
    <x v="1"/>
    <d v="2020-02-13T00:00:00"/>
    <d v="2020-02-13T00:00:00"/>
    <s v="OTHER"/>
    <s v="CALAMITY LEAVE"/>
    <s v="1 OTHER"/>
    <n v="1"/>
    <m/>
  </r>
  <r>
    <x v="173"/>
    <d v="2020-03-28T00:00:00"/>
    <x v="334"/>
    <s v="OLIVAR MARINA B."/>
    <s v="COOPERATIVE OFFICE"/>
    <x v="1"/>
    <d v="2020-01-30T00:00:00"/>
    <d v="2020-01-30T00:00:00"/>
    <s v="OTHER"/>
    <s v="EMERGENCY LEAVE"/>
    <s v="1 OTHER"/>
    <n v="1"/>
    <m/>
  </r>
  <r>
    <x v="174"/>
    <d v="2020-03-28T00:00:00"/>
    <x v="293"/>
    <s v="JAVIER CARMELITA M."/>
    <s v="CCT"/>
    <x v="1"/>
    <d v="2020-01-27T00:00:00"/>
    <d v="2020-01-29T00:00:00"/>
    <s v="OTHER"/>
    <s v="CALAMITY LEAVE"/>
    <s v="3 OTHER"/>
    <n v="3"/>
    <m/>
  </r>
  <r>
    <x v="175"/>
    <d v="2020-03-28T00:00:00"/>
    <x v="331"/>
    <s v="DIMARANAN PERPETUA F."/>
    <s v="TIPID IMPOK"/>
    <x v="1"/>
    <d v="2020-02-26T00:00:00"/>
    <d v="2020-02-26T00:00:00"/>
    <s v="SL"/>
    <m/>
    <s v="1 SL"/>
    <n v="1"/>
    <m/>
  </r>
  <r>
    <x v="176"/>
    <d v="2020-03-28T00:00:00"/>
    <x v="286"/>
    <s v="DE OCAMPO MARISSA B."/>
    <s v="THRDC"/>
    <x v="1"/>
    <d v="2020-01-07T00:00:00"/>
    <d v="2020-01-07T00:00:00"/>
    <s v="SL"/>
    <m/>
    <s v="1 SL"/>
    <n v="1"/>
    <m/>
  </r>
  <r>
    <x v="177"/>
    <d v="2020-03-29T00:00:00"/>
    <x v="289"/>
    <s v="MACASPAC ELVIRA V."/>
    <s v="COOPERATIVE OFFICE"/>
    <x v="1"/>
    <d v="2020-02-06T00:00:00"/>
    <d v="2020-02-10T00:00:00"/>
    <s v="OTHER"/>
    <s v="CALAMITY LEAVE"/>
    <s v="3 OTHER"/>
    <n v="3"/>
    <m/>
  </r>
  <r>
    <x v="178"/>
    <d v="2020-03-29T00:00:00"/>
    <x v="278"/>
    <s v="MACASPAC ELVIRA V."/>
    <s v="COOPERATIVE OFFICE"/>
    <x v="1"/>
    <d v="2020-01-17T00:00:00"/>
    <d v="2020-01-17T00:00:00"/>
    <s v="OTHER"/>
    <s v="DOMESTIC EMERGENCY"/>
    <s v="1 OTHER"/>
    <n v="1"/>
    <m/>
  </r>
  <r>
    <x v="179"/>
    <d v="2020-03-29T00:00:00"/>
    <x v="311"/>
    <s v="COTONER NELIA C."/>
    <s v="COOPERATIVE OFFICE"/>
    <x v="1"/>
    <d v="2020-02-24T00:00:00"/>
    <d v="2020-02-24T00:00:00"/>
    <s v="OTHER"/>
    <s v="DOMESTIC EMERGENCY"/>
    <s v="1 OTHER"/>
    <n v="1"/>
    <m/>
  </r>
  <r>
    <x v="179"/>
    <d v="2020-03-29T00:00:00"/>
    <x v="311"/>
    <s v="COTONER NELIA C."/>
    <s v="COOPERATIVE OFFICE"/>
    <x v="1"/>
    <d v="2020-02-26T00:00:00"/>
    <d v="2020-02-26T00:00:00"/>
    <s v="OTHER"/>
    <s v="DOMESTIC EMERGENCY"/>
    <s v="1 OTHER"/>
    <n v="1"/>
    <m/>
  </r>
  <r>
    <x v="180"/>
    <d v="2020-03-29T00:00:00"/>
    <x v="289"/>
    <s v="COTONER NELIA C."/>
    <s v="COOPERATIVE OFFICE"/>
    <x v="1"/>
    <d v="2020-02-04T00:00:00"/>
    <d v="2020-02-05T00:00:00"/>
    <s v="OTHER"/>
    <s v="CALAMITY LEAVE"/>
    <s v="2 OTHER"/>
    <n v="2"/>
    <m/>
  </r>
  <r>
    <x v="181"/>
    <d v="2020-03-29T00:00:00"/>
    <x v="289"/>
    <s v="CRUZADA MAGDALENA A."/>
    <s v="COOPERATIVE OFFICE"/>
    <x v="1"/>
    <d v="2020-02-02T00:00:00"/>
    <d v="2020-02-04T00:00:00"/>
    <s v="OTHER"/>
    <s v="CALAMITY LEAVE"/>
    <s v="2 OTHER"/>
    <n v="2"/>
    <m/>
  </r>
  <r>
    <x v="182"/>
    <d v="2020-03-29T00:00:00"/>
    <x v="295"/>
    <s v="SEDUCON LUCIO F."/>
    <s v="COOPERATIVE OFFICE"/>
    <x v="1"/>
    <d v="2020-02-26T00:00:00"/>
    <d v="2020-02-27T00:00:00"/>
    <s v="SL"/>
    <m/>
    <s v="2 SL"/>
    <n v="2"/>
    <m/>
  </r>
  <r>
    <x v="183"/>
    <d v="2020-03-29T00:00:00"/>
    <x v="291"/>
    <s v="SEDUCON LUCIO F."/>
    <s v="COOPERATIVE OFFICE"/>
    <x v="1"/>
    <d v="2020-02-11T00:00:00"/>
    <d v="2020-02-14T00:00:00"/>
    <s v="OTHER"/>
    <s v="CALAMITY LEAVE"/>
    <s v="4 OTHER"/>
    <n v="4"/>
    <m/>
  </r>
  <r>
    <x v="184"/>
    <d v="2020-03-29T00:00:00"/>
    <x v="289"/>
    <s v="SEDUCON LUCIO F."/>
    <s v="COOPERATIVE OFFICE"/>
    <x v="1"/>
    <d v="2020-01-29T00:00:00"/>
    <d v="2020-01-29T00:00:00"/>
    <s v="OTHER"/>
    <s v="CALAMITY LEAVE"/>
    <s v="1 OTHER"/>
    <n v="1"/>
    <m/>
  </r>
  <r>
    <x v="185"/>
    <d v="2020-03-29T00:00:00"/>
    <x v="284"/>
    <s v="SEDUCON LUCIO F."/>
    <s v="COOPERATIVE OFFICE"/>
    <x v="1"/>
    <d v="2020-01-23T00:00:00"/>
    <d v="2020-01-24T00:00:00"/>
    <s v="SL"/>
    <m/>
    <s v="2 SL"/>
    <n v="2"/>
    <m/>
  </r>
  <r>
    <x v="186"/>
    <d v="2020-03-29T00:00:00"/>
    <x v="296"/>
    <s v="DE OCAMPO MARISSA B."/>
    <s v="THRDC"/>
    <x v="1"/>
    <d v="2020-02-13T00:00:00"/>
    <d v="2020-02-14T00:00:00"/>
    <s v="OTHER"/>
    <s v="CALAMITY LEAVE"/>
    <s v="2 OTHER"/>
    <n v="2"/>
    <m/>
  </r>
  <r>
    <x v="187"/>
    <d v="2020-03-29T00:00:00"/>
    <x v="284"/>
    <s v="DE OCAMPO MARISSA B."/>
    <s v="THRDC"/>
    <x v="1"/>
    <d v="2020-01-22T00:00:00"/>
    <d v="2020-01-24T00:00:00"/>
    <s v="OTHER"/>
    <s v="CALAMITY LEAVE"/>
    <s v="3 OTHER"/>
    <n v="3"/>
    <m/>
  </r>
  <r>
    <x v="188"/>
    <d v="2020-03-29T00:00:00"/>
    <x v="331"/>
    <s v="MALUBAY MELINDA D."/>
    <s v="THRDC"/>
    <x v="1"/>
    <d v="2020-03-09T00:00:00"/>
    <d v="2020-03-09T00:00:00"/>
    <s v="OTHER"/>
    <s v="BIRTHDAY LEAVE"/>
    <s v="1 OTHER"/>
    <n v="1"/>
    <m/>
  </r>
  <r>
    <x v="189"/>
    <d v="2020-03-29T00:00:00"/>
    <x v="318"/>
    <s v="MALUBAY MELINDA D."/>
    <s v="THRDC"/>
    <x v="1"/>
    <d v="2020-02-26T00:00:00"/>
    <d v="2020-02-26T00:00:00"/>
    <s v="SL"/>
    <m/>
    <s v="1 SL"/>
    <n v="1"/>
    <m/>
  </r>
  <r>
    <x v="190"/>
    <d v="2020-03-29T00:00:00"/>
    <x v="287"/>
    <s v="MALUBAY MELINDA D."/>
    <s v="THRDC"/>
    <x v="1"/>
    <d v="2020-02-07T00:00:00"/>
    <d v="2020-02-07T00:00:00"/>
    <s v="SL"/>
    <m/>
    <s v="1 SL"/>
    <n v="1"/>
    <m/>
  </r>
  <r>
    <x v="191"/>
    <d v="2020-03-29T00:00:00"/>
    <x v="287"/>
    <s v="MALUBAY MELINDA D."/>
    <s v="THRDC"/>
    <x v="1"/>
    <d v="2020-02-10T00:00:00"/>
    <d v="2020-02-12T00:00:00"/>
    <s v="OTHER"/>
    <s v="CALAMITY LEAVE"/>
    <s v="3 OTHER"/>
    <n v="3"/>
    <m/>
  </r>
  <r>
    <x v="192"/>
    <d v="2020-03-29T00:00:00"/>
    <x v="293"/>
    <s v="MALUBAY MELINDA D."/>
    <s v="THRDC"/>
    <x v="1"/>
    <d v="2020-01-27T00:00:00"/>
    <d v="2020-01-27T00:00:00"/>
    <s v="OTHER"/>
    <s v="CALAMITY LEAVE"/>
    <s v="1 OTHER"/>
    <n v="1"/>
    <m/>
  </r>
  <r>
    <x v="193"/>
    <d v="2020-03-29T00:00:00"/>
    <x v="281"/>
    <s v="MALUBAY MELINDA D."/>
    <s v="THRDC"/>
    <x v="1"/>
    <d v="2020-01-20T00:00:00"/>
    <d v="2020-01-20T00:00:00"/>
    <s v="OTHER"/>
    <s v="CALAMITY LEAVE"/>
    <s v="1 OTHER"/>
    <n v="1"/>
    <m/>
  </r>
  <r>
    <x v="194"/>
    <d v="2020-03-29T00:00:00"/>
    <x v="281"/>
    <s v="MOLOD EMMA D."/>
    <s v="CHO"/>
    <x v="1"/>
    <d v="2020-01-23T00:00:00"/>
    <d v="2020-01-23T00:00:00"/>
    <s v="OTHER"/>
    <s v="CALAMITY LEAVE"/>
    <s v="1 OTHER"/>
    <n v="1"/>
    <m/>
  </r>
  <r>
    <x v="194"/>
    <d v="2020-03-29T00:00:00"/>
    <x v="281"/>
    <s v="MOLOD EMMA D."/>
    <s v="CHO"/>
    <x v="1"/>
    <d v="2020-01-29T00:00:00"/>
    <d v="2020-01-29T00:00:00"/>
    <s v="OTHER"/>
    <s v="CALAMITY LEAVE"/>
    <s v="1 OTHER"/>
    <n v="1"/>
    <m/>
  </r>
  <r>
    <x v="195"/>
    <d v="2020-03-29T00:00:00"/>
    <x v="285"/>
    <s v="MOLOD EMMA D."/>
    <s v="CHO"/>
    <x v="1"/>
    <d v="2020-02-06T00:00:00"/>
    <d v="2020-02-06T00:00:00"/>
    <s v="OTHER"/>
    <s v="CALAMITY LEAVE"/>
    <s v="1 OTHER"/>
    <n v="1"/>
    <m/>
  </r>
  <r>
    <x v="195"/>
    <d v="2020-03-29T00:00:00"/>
    <x v="285"/>
    <s v="MOLOD EMMA D."/>
    <s v="CHO"/>
    <x v="1"/>
    <d v="2020-02-11T00:00:00"/>
    <d v="2020-02-11T00:00:00"/>
    <s v="OTHER"/>
    <s v="CALAMITY LEAVE"/>
    <s v="1 OTHER"/>
    <n v="1"/>
    <m/>
  </r>
  <r>
    <x v="196"/>
    <d v="2020-03-29T00:00:00"/>
    <x v="281"/>
    <s v="MOLOD EMMA D."/>
    <s v="CHO"/>
    <x v="1"/>
    <d v="2020-01-21T00:00:00"/>
    <d v="2020-01-21T00:00:00"/>
    <s v="OTHER"/>
    <s v="CALAMITY LEAVE"/>
    <s v="1 OTHER"/>
    <n v="1"/>
    <m/>
  </r>
  <r>
    <x v="197"/>
    <d v="2020-03-29T00:00:00"/>
    <x v="333"/>
    <s v="MONTENEGRO HELEN L."/>
    <s v="TOPS (ADMIN CSU)"/>
    <x v="1"/>
    <d v="2020-03-11T00:00:00"/>
    <d v="2020-03-11T00:00:00"/>
    <s v="SL"/>
    <m/>
    <s v="1 SL"/>
    <n v="1"/>
    <m/>
  </r>
  <r>
    <x v="197"/>
    <d v="2020-03-29T00:00:00"/>
    <x v="333"/>
    <s v="MONTENEGRO HELEN L."/>
    <s v="TOPS (ADMIN CSU)"/>
    <x v="1"/>
    <d v="2020-03-13T00:00:00"/>
    <d v="2020-03-13T00:00:00"/>
    <s v="SL"/>
    <m/>
    <s v="1 SL"/>
    <n v="1"/>
    <m/>
  </r>
  <r>
    <x v="198"/>
    <d v="2020-03-29T00:00:00"/>
    <x v="301"/>
    <s v="MONTENEGRO HELEN L."/>
    <s v="TOPS (ADMIN CSU)"/>
    <x v="1"/>
    <d v="2020-02-03T00:00:00"/>
    <d v="2020-02-03T00:00:00"/>
    <s v="OTHER"/>
    <s v="CALAMITY LEAVE"/>
    <s v="1 OTHER"/>
    <n v="1"/>
    <m/>
  </r>
  <r>
    <x v="198"/>
    <d v="2020-03-29T00:00:00"/>
    <x v="301"/>
    <s v="MONTENEGRO HELEN L."/>
    <s v="TOPS (ADMIN CSU)"/>
    <x v="1"/>
    <d v="2020-02-05T00:00:00"/>
    <d v="2020-02-05T00:00:00"/>
    <s v="OTHER"/>
    <s v="CALAMITY LEAVE"/>
    <s v="1 OTHER"/>
    <n v="1"/>
    <m/>
  </r>
  <r>
    <x v="198"/>
    <d v="2020-03-29T00:00:00"/>
    <x v="301"/>
    <s v="MONTENEGRO HELEN L."/>
    <s v="TOPS (ADMIN CSU)"/>
    <x v="1"/>
    <d v="2020-02-07T00:00:00"/>
    <d v="2020-02-07T00:00:00"/>
    <s v="OTHER"/>
    <s v="CALAMITY LEAVE"/>
    <s v="1 OTHER"/>
    <n v="1"/>
    <m/>
  </r>
  <r>
    <x v="198"/>
    <d v="2020-03-29T00:00:00"/>
    <x v="301"/>
    <s v="MONTENEGRO HELEN L."/>
    <s v="TOPS (ADMIN CSU)"/>
    <x v="1"/>
    <d v="2020-02-11T00:00:00"/>
    <d v="2020-02-11T00:00:00"/>
    <s v="OTHER"/>
    <s v="CALAMITY LEAVE"/>
    <s v="1 OTHER"/>
    <n v="1"/>
    <m/>
  </r>
  <r>
    <x v="198"/>
    <d v="2020-03-29T00:00:00"/>
    <x v="301"/>
    <s v="MONTENEGRO HELEN L."/>
    <s v="TOPS (ADMIN CSU)"/>
    <x v="1"/>
    <d v="2020-02-13T00:00:00"/>
    <d v="2020-02-13T00:00:00"/>
    <s v="OTHER"/>
    <s v="CALAMITY LEAVE"/>
    <s v="1 OTHER"/>
    <n v="1"/>
    <m/>
  </r>
  <r>
    <x v="199"/>
    <d v="2020-03-29T00:00:00"/>
    <x v="331"/>
    <s v="DIMAPILIS DENNIS C."/>
    <s v="TOPS (ADMIN CSU)"/>
    <x v="1"/>
    <d v="2020-03-09T00:00:00"/>
    <d v="2020-03-09T00:00:00"/>
    <s v="SL"/>
    <m/>
    <s v="1 SL"/>
    <n v="1"/>
    <m/>
  </r>
  <r>
    <x v="200"/>
    <d v="2020-03-29T00:00:00"/>
    <x v="283"/>
    <s v="DE LUNA ERNESTO "/>
    <s v="PICNIC GROVE"/>
    <x v="0"/>
    <d v="2020-02-11T00:00:00"/>
    <d v="2020-02-14T00:00:00"/>
    <s v="OTHER"/>
    <s v="CALAMITY LEAVE"/>
    <s v="4 OTHER"/>
    <n v="4"/>
    <m/>
  </r>
  <r>
    <x v="201"/>
    <d v="2020-03-29T00:00:00"/>
    <x v="318"/>
    <s v="HERNANDEZ ROBERTO M."/>
    <s v="FPTMNHS"/>
    <x v="1"/>
    <d v="2020-03-01T00:00:00"/>
    <d v="2020-03-31T00:00:00"/>
    <s v="SL"/>
    <m/>
    <s v="22 SL"/>
    <n v="22"/>
    <m/>
  </r>
  <r>
    <x v="202"/>
    <d v="2020-03-29T00:00:00"/>
    <x v="284"/>
    <s v="HERNANDEZ ROBERTO M."/>
    <s v="FPTMNHS"/>
    <x v="1"/>
    <d v="2020-02-01T00:00:00"/>
    <d v="2020-02-29T00:00:00"/>
    <s v="VL"/>
    <m/>
    <s v="20 VL"/>
    <n v="20"/>
    <m/>
  </r>
  <r>
    <x v="203"/>
    <d v="2020-03-29T00:00:00"/>
    <x v="259"/>
    <s v="HERNANDEZ ROBERTO M."/>
    <s v="FPTMNHS"/>
    <x v="1"/>
    <d v="2020-01-01T00:00:00"/>
    <d v="2020-01-31T00:00:00"/>
    <s v="VL"/>
    <m/>
    <s v="23 VL"/>
    <n v="23"/>
    <m/>
  </r>
  <r>
    <x v="204"/>
    <d v="2020-03-29T00:00:00"/>
    <x v="335"/>
    <s v="OLINO PRECIOSA A."/>
    <s v="GSO"/>
    <x v="1"/>
    <d v="2020-02-24T00:00:00"/>
    <d v="2020-02-24T00:00:00"/>
    <s v="SL"/>
    <m/>
    <s v="1 SL"/>
    <n v="1"/>
    <m/>
  </r>
  <r>
    <x v="204"/>
    <d v="2020-03-29T00:00:00"/>
    <x v="335"/>
    <s v="OLINO PRECIOSA A."/>
    <s v="GSO"/>
    <x v="1"/>
    <d v="2020-02-26T00:00:00"/>
    <d v="2020-02-28T00:00:00"/>
    <s v="SL"/>
    <m/>
    <s v="3 SL"/>
    <n v="3"/>
    <m/>
  </r>
  <r>
    <x v="205"/>
    <d v="2020-03-29T00:00:00"/>
    <x v="335"/>
    <s v="OLINO PRECIOSA A."/>
    <s v="GSO"/>
    <x v="1"/>
    <d v="2020-02-19T00:00:00"/>
    <d v="2020-02-21T00:00:00"/>
    <s v="OTHER"/>
    <s v="PARENTAL OBLIGATION"/>
    <s v="3 OTHER"/>
    <n v="3"/>
    <m/>
  </r>
  <r>
    <x v="206"/>
    <d v="2020-03-29T00:00:00"/>
    <x v="301"/>
    <s v="OLINO PRECIOSA A."/>
    <s v="GSO"/>
    <x v="1"/>
    <d v="2020-01-14T00:00:00"/>
    <d v="2020-01-17T00:00:00"/>
    <s v="OTHER"/>
    <s v="CALAMITY LEAVE"/>
    <s v="4 OTHER"/>
    <n v="4"/>
    <m/>
  </r>
  <r>
    <x v="206"/>
    <d v="2020-03-29T00:00:00"/>
    <x v="301"/>
    <s v="OLINO PRECIOSA A."/>
    <s v="GSO"/>
    <x v="1"/>
    <d v="2020-01-20T00:00:00"/>
    <d v="2020-01-20T00:00:00"/>
    <s v="OTHER"/>
    <s v="CALAMITY LEAVE"/>
    <s v="1 OTHER"/>
    <n v="1"/>
    <m/>
  </r>
  <r>
    <x v="207"/>
    <d v="2020-03-29T00:00:00"/>
    <x v="285"/>
    <s v="DE VILLA OFELIA G."/>
    <s v="COMELEC"/>
    <x v="1"/>
    <d v="2020-01-31T00:00:00"/>
    <d v="2020-01-31T00:00:00"/>
    <s v="OTHER"/>
    <s v="EMERGENCY LEAVE"/>
    <s v="1 OTHER"/>
    <n v="1"/>
    <m/>
  </r>
  <r>
    <x v="207"/>
    <d v="2020-03-29T00:00:00"/>
    <x v="285"/>
    <s v="DE VILLA OFELIA G."/>
    <s v="COMELEC"/>
    <x v="1"/>
    <d v="2020-02-13T00:00:00"/>
    <d v="2020-02-14T00:00:00"/>
    <s v="OTHER"/>
    <s v="EMERGENCY LEAVE"/>
    <s v="2 OTHER"/>
    <n v="2"/>
    <m/>
  </r>
  <r>
    <x v="207"/>
    <d v="2020-03-29T00:00:00"/>
    <x v="284"/>
    <s v="DE VILLA OFELIA G."/>
    <s v="COMELEC"/>
    <x v="1"/>
    <d v="2020-01-15T00:00:00"/>
    <d v="2020-01-16T00:00:00"/>
    <s v="OTHER"/>
    <s v="CALAMITY LEAVE"/>
    <s v="2 OTHER"/>
    <n v="2"/>
    <m/>
  </r>
  <r>
    <x v="208"/>
    <d v="2020-03-29T00:00:00"/>
    <x v="264"/>
    <s v="DE VILLA OFELIA G."/>
    <s v="COMELEC"/>
    <x v="1"/>
    <d v="2020-01-10T00:00:00"/>
    <d v="2020-01-10T00:00:00"/>
    <s v="OTHER"/>
    <s v="GRADUATION LEAVE"/>
    <s v="1 OTHER"/>
    <n v="1"/>
    <m/>
  </r>
  <r>
    <x v="209"/>
    <d v="2020-03-29T00:00:00"/>
    <x v="284"/>
    <s v="MENDOZA ARRIES N."/>
    <s v="COMELEC"/>
    <x v="1"/>
    <d v="2020-02-07T00:00:00"/>
    <d v="2020-02-07T00:00:00"/>
    <s v="OTHER"/>
    <s v="CALAMITY LEAVE"/>
    <s v="1 OTHER"/>
    <n v="1"/>
    <m/>
  </r>
  <r>
    <x v="209"/>
    <d v="2020-03-29T00:00:00"/>
    <x v="284"/>
    <s v="MENDOZA ARRIES N."/>
    <s v="COMELEC"/>
    <x v="1"/>
    <d v="2020-02-10T00:00:00"/>
    <d v="2020-02-10T00:00:00"/>
    <s v="OTHER"/>
    <s v="CALAMITY LEAVE"/>
    <s v="1 OTHER"/>
    <n v="1"/>
    <m/>
  </r>
  <r>
    <x v="209"/>
    <d v="2020-03-29T00:00:00"/>
    <x v="284"/>
    <s v="MENDOZA ARRIES N."/>
    <s v="COMELEC"/>
    <x v="1"/>
    <d v="2020-02-14T00:00:00"/>
    <d v="2020-02-14T00:00:00"/>
    <s v="OTHER"/>
    <s v="CALAMITY LEAVE"/>
    <s v="1 OTHER"/>
    <n v="1"/>
    <m/>
  </r>
  <r>
    <x v="259"/>
    <d v="2022-07-25T00:00:00"/>
    <x v="116"/>
    <s v="ANACAY LEVIE B."/>
    <s v="ACCOUNTING"/>
    <x v="1"/>
    <s v="5/16/2022"/>
    <s v="5/16/2022"/>
    <s v="SL"/>
    <s v=""/>
    <s v="1 SL"/>
    <n v="1"/>
    <m/>
  </r>
  <r>
    <x v="259"/>
    <d v="2022-07-25T00:00:00"/>
    <x v="116"/>
    <s v="ANACAY LEVIE B."/>
    <s v="ACCOUNTING"/>
    <x v="1"/>
    <s v="5/26/2022"/>
    <s v="5/26/2022"/>
    <s v="SL"/>
    <s v=""/>
    <s v="1 SL"/>
    <n v="1"/>
    <m/>
  </r>
  <r>
    <x v="259"/>
    <d v="2022-07-25T00:00:00"/>
    <x v="116"/>
    <s v="ANACAY LEVIE B."/>
    <s v="ACCOUNTING"/>
    <x v="1"/>
    <s v="5/31/2022"/>
    <s v="5/31/2022"/>
    <s v="SL"/>
    <s v=""/>
    <s v="1 SL"/>
    <n v="1"/>
    <m/>
  </r>
  <r>
    <x v="260"/>
    <d v="2022-07-25T00:00:00"/>
    <x v="336"/>
    <s v="ESTRANGCO MERCY U."/>
    <s v="MAHOGANY MARKET"/>
    <x v="1"/>
    <s v="6/13/2022"/>
    <s v="6/14/2022"/>
    <s v="SL"/>
    <s v=""/>
    <s v="2 SL"/>
    <n v="2"/>
    <m/>
  </r>
  <r>
    <x v="261"/>
    <d v="2022-07-25T00:00:00"/>
    <x v="118"/>
    <s v="MENDOZA LOURDES G."/>
    <s v="PIO"/>
    <x v="1"/>
    <s v="6/20/2022"/>
    <s v="6/20/2022"/>
    <s v="OTHER"/>
    <s v="SPECIAL PRIVILEGE"/>
    <s v="1 OTHER"/>
    <n v="1"/>
    <m/>
  </r>
  <r>
    <x v="262"/>
    <d v="2022-07-25T00:00:00"/>
    <x v="0"/>
    <s v="FERMA MARIA I."/>
    <s v="LCR"/>
    <x v="1"/>
    <s v="5/30/2022"/>
    <s v="5/30/2022"/>
    <s v="SL"/>
    <s v=""/>
    <s v="1 SL"/>
    <n v="1"/>
    <m/>
  </r>
  <r>
    <x v="263"/>
    <d v="2022-07-25T00:00:00"/>
    <x v="5"/>
    <s v="MAGUINAO GILBERT  "/>
    <s v="GSO"/>
    <x v="1"/>
    <s v="6/14/2022"/>
    <s v="6/15/2022"/>
    <s v="SL"/>
    <s v=""/>
    <s v="2 SL"/>
    <n v="2"/>
    <m/>
  </r>
  <r>
    <x v="264"/>
    <d v="2022-07-25T00:00:00"/>
    <x v="16"/>
    <s v="ESPIRITU RONALD M."/>
    <s v="CTO"/>
    <x v="1"/>
    <s v="7/15/2022"/>
    <s v="7/15/2022"/>
    <s v="VL"/>
    <s v=""/>
    <s v="1 VL"/>
    <n v="1"/>
    <m/>
  </r>
  <r>
    <x v="265"/>
    <d v="2022-07-25T00:00:00"/>
    <x v="31"/>
    <s v="REYES ELSA T."/>
    <s v="SP"/>
    <x v="1"/>
    <s v="6/10/2022"/>
    <s v="6/10/2022"/>
    <s v="SL"/>
    <s v=""/>
    <s v="1 SL"/>
    <n v="1"/>
    <m/>
  </r>
  <r>
    <x v="266"/>
    <d v="2022-07-25T00:00:00"/>
    <x v="1"/>
    <s v="ALCAZAR ZENAIDA S."/>
    <s v="CHO"/>
    <x v="1"/>
    <s v="6/24/2022"/>
    <s v="6/24/2022"/>
    <s v="VL"/>
    <s v=""/>
    <s v="1 VL"/>
    <n v="1"/>
    <m/>
  </r>
  <r>
    <x v="267"/>
    <d v="2022-07-25T00:00:00"/>
    <x v="336"/>
    <s v="OLEGARIO LEONARD ERIC B."/>
    <s v="CEO"/>
    <x v="1"/>
    <s v="6/24/2022"/>
    <s v="6/24/2022"/>
    <s v="OTHER"/>
    <s v="SEC 25 EO 292- FORCE LEAVE"/>
    <s v="1 OTHER"/>
    <n v="1"/>
    <m/>
  </r>
  <r>
    <x v="268"/>
    <d v="2022-07-25T00:00:00"/>
    <x v="22"/>
    <s v="ORTIZ TRINIDAD D."/>
    <s v="GSO"/>
    <x v="1"/>
    <s v="6/9/2022"/>
    <s v="6/16/2022"/>
    <s v="VL"/>
    <s v=""/>
    <s v="6 VL"/>
    <n v="6"/>
    <m/>
  </r>
  <r>
    <x v="269"/>
    <d v="2022-07-25T00:00:00"/>
    <x v="336"/>
    <s v="IGNO CRISTINA M."/>
    <s v="HRMO"/>
    <x v="1"/>
    <s v="6/13/2022"/>
    <s v="6/16/2022"/>
    <s v="VL"/>
    <s v=""/>
    <s v="4 VL"/>
    <n v="4"/>
    <m/>
  </r>
  <r>
    <x v="270"/>
    <d v="2022-07-25T00:00:00"/>
    <x v="46"/>
    <s v="BAYANI MACY A."/>
    <n v="0"/>
    <x v="0"/>
    <s v="5/20/2022"/>
    <s v="5/20/2022"/>
    <s v="OTHER"/>
    <s v="R.A 8552"/>
    <s v="1 OTHER"/>
    <n v="1"/>
    <m/>
  </r>
  <r>
    <x v="271"/>
    <d v="2022-07-25T00:00:00"/>
    <x v="66"/>
    <s v="OLEGARIO TEOFISTA B."/>
    <s v="CTO"/>
    <x v="1"/>
    <s v="6/27/2022"/>
    <s v="6/27/2022"/>
    <s v="SL"/>
    <s v=""/>
    <s v="1 SL"/>
    <n v="1"/>
    <m/>
  </r>
  <r>
    <x v="271"/>
    <d v="2022-07-25T00:00:00"/>
    <x v="66"/>
    <s v="OLEGARIO TEOFISTA B."/>
    <s v="CTO"/>
    <x v="1"/>
    <s v="6/29/2022"/>
    <s v="6/29/2022"/>
    <s v="SL"/>
    <s v=""/>
    <s v="1 SL"/>
    <n v="1"/>
    <m/>
  </r>
  <r>
    <x v="272"/>
    <d v="2022-07-25T00:00:00"/>
    <x v="51"/>
    <s v="VILLANUEVA PABLO B."/>
    <s v="PICNIC GROVE"/>
    <x v="1"/>
    <s v="6/27/2022"/>
    <s v="6/27/2022"/>
    <s v="SL"/>
    <s v=""/>
    <s v="1 SL"/>
    <n v="1"/>
    <m/>
  </r>
  <r>
    <x v="272"/>
    <d v="2022-07-25T00:00:00"/>
    <x v="51"/>
    <s v="VILLANUEVA PABLO B."/>
    <s v="PICNIC GROVE"/>
    <x v="1"/>
    <s v="6/29/2022"/>
    <s v="6/29/2022"/>
    <s v="SL"/>
    <s v=""/>
    <s v="1 SL"/>
    <n v="1"/>
    <m/>
  </r>
  <r>
    <x v="273"/>
    <d v="2022-07-25T00:00:00"/>
    <x v="64"/>
    <s v="MENDOZA JUANITO N."/>
    <s v="PICNIC GROVE"/>
    <x v="1"/>
    <s v="6/26/2022"/>
    <s v="6/29/2022"/>
    <s v="SL"/>
    <s v=""/>
    <s v="3 SL"/>
    <n v="3"/>
    <m/>
  </r>
  <r>
    <x v="274"/>
    <d v="2022-07-25T00:00:00"/>
    <x v="71"/>
    <s v="PAITON MARY ANN M."/>
    <s v="CHARACTER OFFICE"/>
    <x v="1"/>
    <s v="7/4/2022"/>
    <s v="7/4/2022"/>
    <s v="SL"/>
    <s v=""/>
    <s v="1 SL"/>
    <n v="1"/>
    <m/>
  </r>
  <r>
    <x v="275"/>
    <d v="2022-07-25T00:00:00"/>
    <x v="4"/>
    <s v="ANGCAYA RUFINA P."/>
    <s v="LCR"/>
    <x v="1"/>
    <s v="7/11/2022"/>
    <s v="7/11/2022"/>
    <s v="OTHER"/>
    <s v="SPECIAL PRIVILEGE"/>
    <s v="1 OTHER"/>
    <n v="1"/>
    <m/>
  </r>
  <r>
    <x v="276"/>
    <d v="2022-07-25T00:00:00"/>
    <x v="4"/>
    <s v="DUNGO PURISIMA CORAZON E."/>
    <s v="CTO"/>
    <x v="1"/>
    <s v="6/30/2022"/>
    <s v="6/30/2022"/>
    <s v="SL"/>
    <s v=""/>
    <s v="1 SL"/>
    <n v="1"/>
    <m/>
  </r>
  <r>
    <x v="277"/>
    <d v="2022-07-25T00:00:00"/>
    <x v="45"/>
    <s v="DE VILLA OFELIA G."/>
    <s v="COMELEC"/>
    <x v="1"/>
    <s v="7/26/2022"/>
    <s v="7/26/2022"/>
    <s v="OTHER"/>
    <s v="SPECIAL PRIVILEGE"/>
    <s v="1 OTHER"/>
    <n v="1"/>
    <m/>
  </r>
  <r>
    <x v="278"/>
    <d v="2022-07-25T00:00:00"/>
    <x v="9"/>
    <s v="FELLO VIRGILIO O."/>
    <s v="PICNIC GROVE"/>
    <x v="0"/>
    <s v="6/1/2022"/>
    <s v="6/3/2022"/>
    <s v="SL"/>
    <s v=""/>
    <s v="3 SL"/>
    <n v="3"/>
    <m/>
  </r>
  <r>
    <x v="278"/>
    <d v="2022-07-25T00:00:00"/>
    <x v="9"/>
    <s v="FELLO VIRGILIO O."/>
    <s v="PICNIC GROVE"/>
    <x v="0"/>
    <s v="6/6/2022"/>
    <s v="6/10/2022"/>
    <s v="SL"/>
    <s v=""/>
    <s v="5 SL"/>
    <n v="5"/>
    <m/>
  </r>
  <r>
    <x v="278"/>
    <d v="2022-07-25T00:00:00"/>
    <x v="9"/>
    <s v="FELLO VIRGILIO O."/>
    <s v="PICNIC GROVE"/>
    <x v="0"/>
    <s v="6/13/2022"/>
    <s v="6/17/2022"/>
    <s v="SL"/>
    <s v=""/>
    <s v="5 SL"/>
    <n v="5"/>
    <m/>
  </r>
  <r>
    <x v="278"/>
    <d v="2022-07-25T00:00:00"/>
    <x v="9"/>
    <s v="FELLO VIRGILIO O."/>
    <s v="PICNIC GROVE"/>
    <x v="0"/>
    <s v="6/20/2022"/>
    <s v="6/20/2022"/>
    <s v="SL"/>
    <s v=""/>
    <s v="1 SL"/>
    <n v="1"/>
    <m/>
  </r>
  <r>
    <x v="278"/>
    <d v="2022-07-25T00:00:00"/>
    <x v="9"/>
    <s v="FELLO VIRGILIO O."/>
    <s v="PICNIC GROVE"/>
    <x v="0"/>
    <s v="6/22/2022"/>
    <s v="6/22/2022"/>
    <s v="SL"/>
    <s v=""/>
    <s v="1 SL"/>
    <n v="1"/>
    <m/>
  </r>
  <r>
    <x v="279"/>
    <d v="2022-07-25T00:00:00"/>
    <x v="67"/>
    <s v="IGNO CRISTINA M."/>
    <s v="HRMO"/>
    <x v="1"/>
    <s v="7/18/2022"/>
    <s v="7/18/2022"/>
    <s v="VL"/>
    <s v=""/>
    <s v="1 VL"/>
    <n v="1"/>
    <m/>
  </r>
  <r>
    <x v="279"/>
    <d v="2022-07-25T00:00:00"/>
    <x v="67"/>
    <s v="IGNO CRISTINA M."/>
    <s v="HRMO"/>
    <x v="1"/>
    <s v="7/20/2022"/>
    <s v="7/20/2022"/>
    <s v="VL"/>
    <s v=""/>
    <s v="1 VL"/>
    <n v="1"/>
    <m/>
  </r>
  <r>
    <x v="279"/>
    <d v="2022-07-25T00:00:00"/>
    <x v="67"/>
    <s v="IGNO CRISTINA M."/>
    <s v="HRMO"/>
    <x v="1"/>
    <s v="7/22/2022"/>
    <s v="7/22/2022"/>
    <s v="VL"/>
    <s v=""/>
    <s v="1 VL"/>
    <n v="1"/>
    <m/>
  </r>
  <r>
    <x v="280"/>
    <d v="2022-07-25T00:00:00"/>
    <x v="116"/>
    <s v="AMORA ELISA S."/>
    <s v="CTO"/>
    <x v="1"/>
    <s v="6/8/2022"/>
    <s v="6/8/2022"/>
    <s v="SL"/>
    <s v=""/>
    <s v="1 SL"/>
    <n v="1"/>
    <m/>
  </r>
  <r>
    <x v="281"/>
    <d v="2022-07-25T00:00:00"/>
    <x v="116"/>
    <s v="DIMAPILIS JOSEPHINE P."/>
    <s v="CTO"/>
    <x v="1"/>
    <s v="6/15/2022"/>
    <s v="6/15/2022"/>
    <s v="OTHER"/>
    <s v="SPECIAL PRIVILEGE"/>
    <s v="1 OTHER"/>
    <n v="1"/>
    <m/>
  </r>
  <r>
    <x v="282"/>
    <d v="2022-07-25T00:00:00"/>
    <x v="67"/>
    <s v="SUSA NANETE B."/>
    <s v="ONT"/>
    <x v="1"/>
    <s v="8/1/2022"/>
    <s v="8/1/2022"/>
    <s v="VL"/>
    <s v=""/>
    <s v="1 VL"/>
    <n v="1"/>
    <m/>
  </r>
  <r>
    <x v="283"/>
    <d v="2022-07-25T00:00:00"/>
    <x v="67"/>
    <s v="SUSA NANETE B."/>
    <s v="ONT"/>
    <x v="1"/>
    <s v="7/29/2022"/>
    <s v="7/29/2022"/>
    <s v="VL"/>
    <s v=""/>
    <s v="1 VL"/>
    <n v="1"/>
    <m/>
  </r>
  <r>
    <x v="284"/>
    <d v="2022-07-25T00:00:00"/>
    <x v="76"/>
    <s v="VERGARA ANACIETA M."/>
    <s v="CSWDO"/>
    <x v="1"/>
    <s v="7/6/2022"/>
    <s v="7/6/2022"/>
    <s v="SL"/>
    <s v=""/>
    <s v="1 SL"/>
    <n v="1"/>
    <m/>
  </r>
  <r>
    <x v="285"/>
    <d v="2022-07-25T00:00:00"/>
    <x v="67"/>
    <s v="ERIDAO ROSALINDA P."/>
    <s v="CSWDO"/>
    <x v="1"/>
    <s v="6/29/2022"/>
    <s v="6/29/2022"/>
    <s v="SL"/>
    <s v=""/>
    <s v="1 SL"/>
    <n v="1"/>
    <m/>
  </r>
  <r>
    <x v="285"/>
    <d v="2022-07-25T00:00:00"/>
    <x v="67"/>
    <s v="ERIDAO ROSALINDA P."/>
    <s v="CSWDO"/>
    <x v="1"/>
    <s v="7/5/2022"/>
    <s v="7/5/2022"/>
    <s v="SL"/>
    <s v=""/>
    <s v="1 SL"/>
    <n v="1"/>
    <m/>
  </r>
  <r>
    <x v="286"/>
    <d v="2022-07-25T00:00:00"/>
    <x v="4"/>
    <s v="VERGARA CATHERINE R."/>
    <s v="CSWDO"/>
    <x v="1"/>
    <s v="7/5/2022"/>
    <s v="7/5/2022"/>
    <s v="OTHER"/>
    <s v="SPECIAL PRIVILEGE"/>
    <s v="1 OTHER"/>
    <n v="1"/>
    <m/>
  </r>
  <r>
    <x v="287"/>
    <d v="2022-07-25T00:00:00"/>
    <x v="4"/>
    <s v="VERGARA CATHERINE R."/>
    <s v="CSWDO"/>
    <x v="1"/>
    <s v="6/30/2022"/>
    <s v="7/1/2022"/>
    <s v="SL"/>
    <s v=""/>
    <s v="2 SL"/>
    <n v="2"/>
    <m/>
  </r>
  <r>
    <x v="288"/>
    <d v="2022-07-25T00:00:00"/>
    <x v="4"/>
    <s v="VERGARA CATHERINE R."/>
    <s v="CSWDO"/>
    <x v="1"/>
    <s v="6/29/2022"/>
    <s v="6/29/2022"/>
    <s v="OTHER"/>
    <s v="EMERGENCY LEAVE"/>
    <s v="1 OTHER"/>
    <n v="1"/>
    <m/>
  </r>
  <r>
    <x v="289"/>
    <d v="2022-07-25T00:00:00"/>
    <x v="4"/>
    <s v="VIDALLO WINNIE R."/>
    <s v="CTO"/>
    <x v="1"/>
    <s v="7/6/2022"/>
    <s v="7/6/2022"/>
    <s v="OTHER"/>
    <s v="SPECIAL PRIVILEGE"/>
    <s v="1 OTHER"/>
    <n v="1"/>
    <m/>
  </r>
  <r>
    <x v="290"/>
    <d v="2022-07-25T00:00:00"/>
    <x v="71"/>
    <s v="DUNGO PURISIMA CORAZON E."/>
    <s v="CTO"/>
    <x v="1"/>
    <s v="7/8/2022"/>
    <s v="7/8/2022"/>
    <s v="SL"/>
    <s v=""/>
    <s v="1 SL"/>
    <n v="1"/>
    <m/>
  </r>
  <r>
    <x v="291"/>
    <d v="2022-07-25T00:00:00"/>
    <x v="71"/>
    <s v="DIMARANAN RODORA G."/>
    <s v="HRMO"/>
    <x v="1"/>
    <s v="7/4/2022"/>
    <s v="7/4/2022"/>
    <s v="SL"/>
    <s v=""/>
    <s v="1 SL"/>
    <n v="1"/>
    <m/>
  </r>
  <r>
    <x v="292"/>
    <d v="2022-07-25T00:00:00"/>
    <x v="71"/>
    <s v="MIRANDA MARIA LOIDA M."/>
    <s v="ACCOUNTING"/>
    <x v="1"/>
    <s v="7/4/2022"/>
    <s v="7/4/2022"/>
    <s v="OTHER"/>
    <s v="SPECIAL PRIVILEGE"/>
    <s v="1 OTHER"/>
    <n v="1"/>
    <m/>
  </r>
  <r>
    <x v="293"/>
    <d v="2022-07-25T00:00:00"/>
    <x v="4"/>
    <s v="ROCILLO CECILLA A."/>
    <s v="ACCOUNTING"/>
    <x v="1"/>
    <s v="7/12/2022"/>
    <s v="7/15/2022"/>
    <s v="OTHER"/>
    <s v="SEC 25 EO 292- FORCE LEAVE"/>
    <s v="4 OTHER"/>
    <n v="4"/>
    <m/>
  </r>
  <r>
    <x v="294"/>
    <d v="2022-07-25T00:00:00"/>
    <x v="66"/>
    <s v="ENMACIO LEILA A."/>
    <s v="ACCOUNTING"/>
    <x v="1"/>
    <s v="6/27/2022"/>
    <s v="6/27/2022"/>
    <s v="OTHER"/>
    <s v="SPECIAL PRIVILEGE"/>
    <s v="1 OTHER"/>
    <n v="1"/>
    <m/>
  </r>
  <r>
    <x v="295"/>
    <d v="2022-07-25T00:00:00"/>
    <x v="56"/>
    <s v="GUAÑEZO MA. GINA P."/>
    <s v="CTO"/>
    <x v="1"/>
    <s v="6/29/2022"/>
    <s v="6/29/2022"/>
    <s v="SL"/>
    <s v=""/>
    <s v="1 SL"/>
    <n v="1"/>
    <m/>
  </r>
  <r>
    <x v="296"/>
    <d v="2022-07-25T00:00:00"/>
    <x v="36"/>
    <s v="SUSA NANETE B."/>
    <s v="ONT"/>
    <x v="1"/>
    <s v="7/8/2022"/>
    <s v="7/8/2022"/>
    <s v="SL"/>
    <s v=""/>
    <s v="1 SL"/>
    <n v="1"/>
    <m/>
  </r>
  <r>
    <x v="297"/>
    <d v="2022-07-25T00:00:00"/>
    <x v="76"/>
    <s v="DELFINO NINA C."/>
    <s v="ONT"/>
    <x v="1"/>
    <s v="7/2/2022"/>
    <s v="7/5/2022"/>
    <s v="SL"/>
    <s v=""/>
    <s v="2 SL"/>
    <n v="2"/>
    <m/>
  </r>
  <r>
    <x v="298"/>
    <d v="2022-07-25T00:00:00"/>
    <x v="76"/>
    <s v="DELFINO NINA C."/>
    <s v="ONT"/>
    <x v="1"/>
    <s v="6/14/2022"/>
    <s v="6/16/2022"/>
    <s v="SL"/>
    <s v=""/>
    <s v="3 SL"/>
    <n v="3"/>
    <m/>
  </r>
  <r>
    <x v="298"/>
    <d v="2022-07-25T00:00:00"/>
    <x v="16"/>
    <s v="DELFINO NINA C."/>
    <s v="ONT"/>
    <x v="1"/>
    <s v="6/18/2022"/>
    <s v="6/21/2022"/>
    <s v="SL"/>
    <s v=""/>
    <s v="2 SL"/>
    <n v="2"/>
    <m/>
  </r>
  <r>
    <x v="299"/>
    <d v="2022-07-25T00:00:00"/>
    <x v="64"/>
    <s v="DIMARANAN PERPETUA F."/>
    <s v="TIPID IMPOK"/>
    <x v="1"/>
    <s v="6/17/2022"/>
    <s v="6/17/2022"/>
    <s v="SL"/>
    <s v=""/>
    <s v="1 SL"/>
    <n v="1"/>
    <m/>
  </r>
  <r>
    <x v="299"/>
    <d v="2022-07-25T00:00:00"/>
    <x v="64"/>
    <s v="DIMARANAN PERPETUA F."/>
    <s v="TIPID IMPOK"/>
    <x v="1"/>
    <s v="6/23/2022"/>
    <s v="6/23/2022"/>
    <s v="SL"/>
    <s v=""/>
    <s v="1 SL"/>
    <n v="1"/>
    <m/>
  </r>
  <r>
    <x v="300"/>
    <d v="2022-07-25T00:00:00"/>
    <x v="4"/>
    <s v="GARCIA HAIZEL M."/>
    <s v="CCT"/>
    <x v="1"/>
    <s v="7/1/2022"/>
    <s v="7/1/2022"/>
    <s v="SL"/>
    <s v=""/>
    <s v="1 SL"/>
    <n v="1"/>
    <m/>
  </r>
  <r>
    <x v="301"/>
    <d v="2022-07-25T00:00:00"/>
    <x v="4"/>
    <s v="AMORA ELISA ! S."/>
    <s v="ACCOUNTING"/>
    <x v="1"/>
    <s v="7/1/2022"/>
    <s v="7/1/2022"/>
    <s v="SL"/>
    <s v=""/>
    <s v="1 SL"/>
    <n v="1"/>
    <m/>
  </r>
  <r>
    <x v="302"/>
    <d v="2022-07-25T00:00:00"/>
    <x v="4"/>
    <s v="FERNANDEZ MILAGROS C."/>
    <s v="CTO"/>
    <x v="1"/>
    <s v="7/1/2022"/>
    <s v="7/1/2022"/>
    <s v="SL"/>
    <s v=""/>
    <s v="1 SL"/>
    <n v="1"/>
    <m/>
  </r>
  <r>
    <x v="303"/>
    <d v="2022-07-25T00:00:00"/>
    <x v="70"/>
    <s v="DE GRANO MA. ERLINDA F."/>
    <s v="CTO"/>
    <x v="1"/>
    <s v="7/1/2022"/>
    <s v="7/1/2022"/>
    <s v="OTHER"/>
    <s v="SPECIAL PRIVILEGE"/>
    <s v="1 OTHER"/>
    <n v="1"/>
    <m/>
  </r>
  <r>
    <x v="304"/>
    <d v="2022-07-25T00:00:00"/>
    <x v="56"/>
    <s v="MACAPUNO FELIX  "/>
    <s v="CENRO"/>
    <x v="1"/>
    <s v="6/28/2022"/>
    <s v="6/28/2022"/>
    <s v="SL"/>
    <s v=""/>
    <s v="1 SL"/>
    <n v="1"/>
    <m/>
  </r>
  <r>
    <x v="305"/>
    <d v="2022-07-25T00:00:00"/>
    <x v="337"/>
    <s v="ALCAZAR AINEE JOY C."/>
    <s v="ONT"/>
    <x v="1"/>
    <s v="6/23/2022"/>
    <s v="6/23/2022"/>
    <s v="SL"/>
    <s v=""/>
    <s v="1 SL"/>
    <n v="1"/>
    <m/>
  </r>
  <r>
    <x v="1500"/>
    <d v="2022-07-25T00:00:00"/>
    <x v="337"/>
    <s v="ALCAZAR AINEE JOY C."/>
    <s v="ONT"/>
    <x v="1"/>
    <s v="6/27/2022"/>
    <s v="6/27/2022"/>
    <s v="SL"/>
    <s v=""/>
    <s v="1 SL"/>
    <n v="1"/>
    <m/>
  </r>
  <r>
    <x v="1500"/>
    <d v="2022-07-25T00:00:00"/>
    <x v="337"/>
    <s v="ALCAZAR AINEE JOY C."/>
    <s v="ONT"/>
    <x v="1"/>
    <s v="6/28/2022"/>
    <s v="6/28/2022"/>
    <s v="SL"/>
    <s v=""/>
    <s v="1 SL"/>
    <n v="1"/>
    <m/>
  </r>
  <r>
    <x v="1501"/>
    <d v="2022-07-25T00:00:00"/>
    <x v="64"/>
    <s v="MANALO CYNTHIA D."/>
    <s v="ONT"/>
    <x v="1"/>
    <s v="7/17/2022"/>
    <s v="7/17/2022"/>
    <s v="OTHER"/>
    <s v="BIRTHDAY LEAVE"/>
    <s v="0 OTHER"/>
    <n v="0"/>
    <m/>
  </r>
  <r>
    <x v="1502"/>
    <d v="2022-07-25T00:00:00"/>
    <x v="64"/>
    <s v="MANALO CYNTHIA D."/>
    <s v="ONT"/>
    <x v="1"/>
    <s v="7/16/2022"/>
    <s v="7/16/2022"/>
    <s v="OTHER"/>
    <s v="SEC 25 EO 292- FORCE LEAVE"/>
    <s v="0 OTHER"/>
    <n v="0"/>
    <m/>
  </r>
  <r>
    <x v="1502"/>
    <d v="2022-07-25T00:00:00"/>
    <x v="64"/>
    <s v="MANALO CYNTHIA D."/>
    <s v="ONT"/>
    <x v="1"/>
    <s v="7/18/2022"/>
    <s v="7/21/2022"/>
    <s v="OTHER"/>
    <s v="SEC 25 EO 292- FORCE LEAVE"/>
    <s v="4 OTHER"/>
    <n v="4"/>
    <m/>
  </r>
  <r>
    <x v="1503"/>
    <d v="2022-07-25T00:00:00"/>
    <x v="5"/>
    <s v="SANTERA MARICRIS S."/>
    <s v="ONT"/>
    <x v="1"/>
    <s v="7/6/2022"/>
    <s v="7/8/2022"/>
    <s v="VL"/>
    <s v=""/>
    <s v="3 VL"/>
    <n v="3"/>
    <m/>
  </r>
  <r>
    <x v="1504"/>
    <d v="2022-07-25T00:00:00"/>
    <x v="66"/>
    <s v="OLARTE GREATCHEL B."/>
    <s v="ACCOUNTING"/>
    <x v="1"/>
    <s v="6/28/2022"/>
    <s v="6/28/2022"/>
    <s v="SL"/>
    <s v=""/>
    <s v="1 SL"/>
    <n v="1"/>
    <m/>
  </r>
  <r>
    <x v="1505"/>
    <d v="2022-07-25T00:00:00"/>
    <x v="64"/>
    <s v="ORTIZ TRINIDAD D."/>
    <s v="GSO"/>
    <x v="1"/>
    <s v="6/30/2022"/>
    <s v="6/30/2022"/>
    <s v="SL"/>
    <s v=""/>
    <s v="1 SL"/>
    <n v="1"/>
    <m/>
  </r>
  <r>
    <x v="1506"/>
    <d v="2022-07-25T00:00:00"/>
    <x v="1"/>
    <s v="MAGUINAO GILBERT  "/>
    <s v="GSO"/>
    <x v="1"/>
    <s v="6/29/2022"/>
    <s v="6/29/2022"/>
    <s v="SL"/>
    <s v=""/>
    <s v="1 SL"/>
    <n v="1"/>
    <m/>
  </r>
  <r>
    <x v="1507"/>
    <d v="2022-07-25T00:00:00"/>
    <x v="22"/>
    <s v="ESCAMILLAS EVELYN M."/>
    <s v="CTO"/>
    <x v="1"/>
    <s v="6/13/2022"/>
    <s v="6/14/2022"/>
    <s v="OTHER"/>
    <s v="SPECIAL PRIVILEGE"/>
    <s v="2 OTHER"/>
    <n v="2"/>
    <m/>
  </r>
  <r>
    <x v="1508"/>
    <d v="2022-07-25T00:00:00"/>
    <x v="119"/>
    <s v="HERNANDO MERLE B."/>
    <s v="BUDGET"/>
    <x v="1"/>
    <s v="6/30/2022"/>
    <s v="6/30/2022"/>
    <s v="VL"/>
    <s v=""/>
    <s v="1 VL"/>
    <n v="1"/>
    <m/>
  </r>
  <r>
    <x v="1509"/>
    <d v="2022-07-25T00:00:00"/>
    <x v="1"/>
    <s v="LANTING AILEEN D."/>
    <s v="CHARACTER OFFICE"/>
    <x v="1"/>
    <s v="6/17/2022"/>
    <s v="6/17/2022"/>
    <s v="SL"/>
    <s v=""/>
    <s v="1 SL"/>
    <n v="1"/>
    <m/>
  </r>
  <r>
    <x v="1510"/>
    <d v="2022-07-25T00:00:00"/>
    <x v="1"/>
    <s v="MOLOD EMMA D."/>
    <s v="CHO"/>
    <x v="1"/>
    <s v="6/27/2022"/>
    <s v="6/27/2022"/>
    <s v="OTHER"/>
    <s v="SPECIAL PRIVILEGE"/>
    <s v="1 OTHER"/>
    <n v="1"/>
    <m/>
  </r>
  <r>
    <x v="1511"/>
    <d v="2022-07-25T00:00:00"/>
    <x v="49"/>
    <s v="MACASPAC JOSE VICTOR P."/>
    <s v="MAHOGANY MARKET"/>
    <x v="1"/>
    <s v="6/22/2022"/>
    <s v="6/22/2022"/>
    <s v="SL"/>
    <s v=""/>
    <s v="1 SL"/>
    <n v="1"/>
    <m/>
  </r>
  <r>
    <x v="1512"/>
    <d v="2022-07-25T00:00:00"/>
    <x v="49"/>
    <s v="TAÑEDO MARIA EVELYN C."/>
    <s v="CBO"/>
    <x v="1"/>
    <s v="6/27/2022"/>
    <s v="6/27/2022"/>
    <s v="VL"/>
    <s v=""/>
    <s v="1 VL"/>
    <n v="1"/>
    <m/>
  </r>
  <r>
    <x v="1513"/>
    <d v="2022-07-25T00:00:00"/>
    <x v="32"/>
    <s v="RODRIGUEZ GREGORIO  "/>
    <s v="CENRO"/>
    <x v="1"/>
    <s v="6/24/2022"/>
    <s v="6/24/2022"/>
    <s v="SL"/>
    <s v=""/>
    <s v="1 SL"/>
    <n v="1"/>
    <m/>
  </r>
  <r>
    <x v="1514"/>
    <d v="2022-07-25T00:00:00"/>
    <x v="70"/>
    <s v="RODRIGUEZ IGNACIO  "/>
    <s v="CENRO"/>
    <x v="1"/>
    <s v="6/24/2022"/>
    <s v="6/24/2022"/>
    <s v="SL"/>
    <s v=""/>
    <s v="1 SL"/>
    <n v="1"/>
    <m/>
  </r>
  <r>
    <x v="1515"/>
    <d v="2022-07-25T00:00:00"/>
    <x v="66"/>
    <s v="GUAÑEZO MARY ANNE P."/>
    <s v="CTO"/>
    <x v="1"/>
    <s v="7/4/2022"/>
    <s v="7/4/2022"/>
    <s v="VL"/>
    <s v=""/>
    <s v="1 VL"/>
    <n v="1"/>
    <m/>
  </r>
  <r>
    <x v="1515"/>
    <d v="2022-07-25T00:00:00"/>
    <x v="66"/>
    <s v="GUAÑEZO MARY ANNE P."/>
    <s v="CTO"/>
    <x v="1"/>
    <s v="7/8/2022"/>
    <s v="7/8/2022"/>
    <s v="VL"/>
    <s v=""/>
    <s v="1 VL"/>
    <n v="1"/>
    <m/>
  </r>
  <r>
    <x v="1516"/>
    <d v="2022-07-25T00:00:00"/>
    <x v="56"/>
    <s v="MACASPAC JOSE VICTOR P."/>
    <s v="MAHOGANY MARKET"/>
    <x v="1"/>
    <s v="6/30/2022"/>
    <s v="6/30/2022"/>
    <s v="OTHER"/>
    <s v="ANNIVERSARY LEAVE"/>
    <s v="1 OTHER"/>
    <n v="1"/>
    <m/>
  </r>
  <r>
    <x v="1517"/>
    <d v="2022-07-25T00:00:00"/>
    <x v="58"/>
    <s v="ANGCAYA ANA B."/>
    <s v="GSO"/>
    <x v="1"/>
    <s v="6/20/2022"/>
    <s v="6/20/2022"/>
    <s v="VL"/>
    <s v=""/>
    <s v="1 VL"/>
    <n v="1"/>
    <m/>
  </r>
  <r>
    <x v="1518"/>
    <d v="2022-07-25T00:00:00"/>
    <x v="56"/>
    <s v="LERIO ROSEMARIE v."/>
    <s v="ACCOUNTING"/>
    <x v="1"/>
    <s v="7/18/2022"/>
    <s v="7/18/2022"/>
    <s v="VL"/>
    <s v=""/>
    <s v="1 VL"/>
    <n v="1"/>
    <m/>
  </r>
  <r>
    <x v="1519"/>
    <d v="2022-07-25T00:00:00"/>
    <x v="70"/>
    <s v="LEGASPI DOLORES B."/>
    <s v="CHO"/>
    <x v="1"/>
    <s v="6/24/2022"/>
    <s v="6/24/2022"/>
    <s v="SL"/>
    <s v=""/>
    <s v="1 SL"/>
    <n v="1"/>
    <m/>
  </r>
  <r>
    <x v="1520"/>
    <d v="2022-07-25T00:00:00"/>
    <x v="70"/>
    <s v="LEGASPI DOLORES B."/>
    <s v="CHO"/>
    <x v="1"/>
    <s v="7/5/2022"/>
    <s v="7/6/2022"/>
    <s v="VL"/>
    <s v=""/>
    <s v="2 VL"/>
    <n v="2"/>
    <m/>
  </r>
  <r>
    <x v="1521"/>
    <d v="2022-07-25T00:00:00"/>
    <x v="56"/>
    <s v="CRIZALDO THELMA U."/>
    <s v="CHO"/>
    <x v="1"/>
    <s v="7/4/2022"/>
    <s v="7/6/2022"/>
    <s v="VL"/>
    <s v=""/>
    <s v="3 VL"/>
    <n v="3"/>
    <m/>
  </r>
  <r>
    <x v="1522"/>
    <d v="2022-07-25T00:00:00"/>
    <x v="58"/>
    <s v="DE VILLA MYRNA D."/>
    <s v="GSO"/>
    <x v="1"/>
    <s v="6/22/2022"/>
    <s v="6/23/2022"/>
    <s v="VL"/>
    <s v=""/>
    <s v="2 VL"/>
    <n v="2"/>
    <m/>
  </r>
  <r>
    <x v="1522"/>
    <d v="2022-07-25T00:00:00"/>
    <x v="58"/>
    <s v="DE VILLA MYRNA D."/>
    <s v="GSO"/>
    <x v="1"/>
    <s v="6/27/2022"/>
    <s v="6/27/2022"/>
    <s v="VL"/>
    <s v=""/>
    <s v="1 VL"/>
    <n v="1"/>
    <m/>
  </r>
  <r>
    <x v="1523"/>
    <d v="2022-07-25T00:00:00"/>
    <x v="119"/>
    <s v="MAGUINAO GILBERT  "/>
    <s v="GSO"/>
    <x v="1"/>
    <s v="6/17/2022"/>
    <s v="6/17/2022"/>
    <s v="SL"/>
    <s v=""/>
    <s v="1 SL"/>
    <n v="1"/>
    <m/>
  </r>
  <r>
    <x v="1523"/>
    <d v="2022-07-25T00:00:00"/>
    <x v="119"/>
    <s v="MAGUINAO GILBERT  "/>
    <s v="GSO"/>
    <x v="1"/>
    <s v="6/23/2022"/>
    <s v="6/23/2022"/>
    <s v="SL"/>
    <s v=""/>
    <s v="1 SL"/>
    <n v="1"/>
    <m/>
  </r>
  <r>
    <x v="1524"/>
    <d v="2022-07-25T00:00:00"/>
    <x v="31"/>
    <s v="MAGUINAO GILBERT  "/>
    <s v="GSO"/>
    <x v="1"/>
    <s v="6/10/2022"/>
    <s v="6/10/2022"/>
    <s v="SL"/>
    <s v=""/>
    <s v="1 SL"/>
    <n v="1"/>
    <m/>
  </r>
  <r>
    <x v="1525"/>
    <d v="2022-07-25T00:00:00"/>
    <x v="116"/>
    <s v="DIMAPILIS ARIEL M."/>
    <s v="CTO"/>
    <x v="1"/>
    <s v="6/7/2022"/>
    <s v="6/7/2022"/>
    <s v="SL"/>
    <s v=""/>
    <s v="1 SL"/>
    <n v="1"/>
    <m/>
  </r>
  <r>
    <x v="1526"/>
    <d v="2022-07-25T00:00:00"/>
    <x v="70"/>
    <s v="ROCILLO CECILLA A."/>
    <s v="ACCOUNTING"/>
    <x v="1"/>
    <s v="6/24/2022"/>
    <s v="6/24/2022"/>
    <s v="SL"/>
    <s v=""/>
    <s v="1 SL"/>
    <n v="1"/>
    <m/>
  </r>
  <r>
    <x v="1527"/>
    <d v="2022-07-25T00:00:00"/>
    <x v="70"/>
    <s v="MAWAK MIA PAULEEN B."/>
    <s v="ACCOUNTING"/>
    <x v="1"/>
    <s v="6/23/2022"/>
    <s v="6/23/2022"/>
    <s v="SL"/>
    <s v=""/>
    <s v="1 SL"/>
    <n v="1"/>
    <m/>
  </r>
  <r>
    <x v="1528"/>
    <d v="2022-07-25T00:00:00"/>
    <x v="9"/>
    <s v="OLEGARIO NENITA A."/>
    <s v="LIBRARY"/>
    <x v="1"/>
    <s v="6/30/2022"/>
    <s v="6/30/2022"/>
    <s v="OTHER"/>
    <s v="SPECIAL PRIVILEGE"/>
    <s v="1 OTHER"/>
    <n v="1"/>
    <m/>
  </r>
  <r>
    <x v="1529"/>
    <d v="2022-07-25T00:00:00"/>
    <x v="70"/>
    <s v="OLEGARIO NENITA A."/>
    <s v="LIBRARY"/>
    <x v="1"/>
    <s v="6/27/2022"/>
    <s v="6/27/2022"/>
    <s v="SL"/>
    <s v=""/>
    <s v="1 SL"/>
    <n v="1"/>
    <m/>
  </r>
  <r>
    <x v="1530"/>
    <d v="2022-07-25T00:00:00"/>
    <x v="49"/>
    <s v="PATRICIO APRIL V."/>
    <n v="0"/>
    <x v="1"/>
    <s v="6/27/2022"/>
    <s v="6/28/2022"/>
    <s v="OTHER"/>
    <s v="SOLO PARENT"/>
    <s v="2 OTHER"/>
    <n v="2"/>
    <m/>
  </r>
  <r>
    <x v="1531"/>
    <d v="2022-07-25T00:00:00"/>
    <x v="32"/>
    <s v="SEPINO BRIGIDA M."/>
    <s v="CSWDO"/>
    <x v="1"/>
    <s v="6/27/2022"/>
    <s v="6/27/2022"/>
    <s v="OTHER"/>
    <s v="SPECIAL PRIVILEGE"/>
    <s v="1 OTHER"/>
    <n v="1"/>
    <m/>
  </r>
  <r>
    <x v="1532"/>
    <d v="2022-07-25T00:00:00"/>
    <x v="47"/>
    <s v="BAYBAY JOLINA S."/>
    <s v="CPDO"/>
    <x v="1"/>
    <s v="5/18/2022"/>
    <s v="5/20/2022"/>
    <s v="VL"/>
    <s v=""/>
    <s v="3 VL"/>
    <n v="3"/>
    <m/>
  </r>
  <r>
    <x v="1532"/>
    <d v="2022-07-25T00:00:00"/>
    <x v="47"/>
    <s v="BAYBAY JOLINA S."/>
    <s v="CPDO"/>
    <x v="1"/>
    <s v="5/23/2022"/>
    <s v="5/27/2022"/>
    <s v="VL"/>
    <s v=""/>
    <s v="5 VL"/>
    <n v="5"/>
    <m/>
  </r>
  <r>
    <x v="1532"/>
    <d v="2022-07-25T00:00:00"/>
    <x v="47"/>
    <s v="BAYBAY JOLINA S."/>
    <s v="CPDO"/>
    <x v="1"/>
    <s v="5/30/2022"/>
    <s v="6/1/2022"/>
    <s v="VL"/>
    <s v="QUARANTINE LEAVE"/>
    <s v="3 VL"/>
    <n v="3"/>
    <m/>
  </r>
  <r>
    <x v="1533"/>
    <d v="2022-07-25T00:00:00"/>
    <x v="47"/>
    <s v="BAYBAY JOLINA S."/>
    <s v="CPDO"/>
    <x v="1"/>
    <s v="1/10/2022"/>
    <s v="2/1/2022"/>
    <s v="OTHER"/>
    <s v="LEAVE"/>
    <s v="17 OTHER"/>
    <n v="17"/>
    <m/>
  </r>
  <r>
    <x v="1534"/>
    <d v="2022-07-25T00:00:00"/>
    <x v="69"/>
    <s v="LOYOLA JANE A."/>
    <s v="CPDO"/>
    <x v="1"/>
    <s v="6/6/2022"/>
    <s v="6/10/2022"/>
    <s v="VL"/>
    <s v=""/>
    <s v="5 VL"/>
    <n v="5"/>
    <m/>
  </r>
  <r>
    <x v="1534"/>
    <d v="2022-07-25T00:00:00"/>
    <x v="69"/>
    <s v="LOYOLA JANE A."/>
    <s v="CPDO"/>
    <x v="1"/>
    <s v="6/13/2022"/>
    <s v="6/17/2022"/>
    <s v="VL"/>
    <s v=""/>
    <s v="5 VL"/>
    <n v="5"/>
    <m/>
  </r>
  <r>
    <x v="1534"/>
    <d v="2022-07-25T00:00:00"/>
    <x v="69"/>
    <s v="LOYOLA JANE A."/>
    <s v="CPDO"/>
    <x v="1"/>
    <s v="6/20/2022"/>
    <s v="6/24/2022"/>
    <s v="VL"/>
    <s v=""/>
    <s v="5 VL"/>
    <n v="5"/>
    <m/>
  </r>
  <r>
    <x v="1535"/>
    <d v="2022-07-25T00:00:00"/>
    <x v="116"/>
    <s v="MAGUINAO GILBERT  "/>
    <s v="GSO"/>
    <x v="1"/>
    <s v="6/8/2022"/>
    <s v="6/8/2022"/>
    <s v="SL"/>
    <s v=""/>
    <s v="1 SL"/>
    <n v="1"/>
    <m/>
  </r>
  <r>
    <x v="1536"/>
    <d v="2022-07-25T00:00:00"/>
    <x v="22"/>
    <s v="PATAWE ELMA M."/>
    <s v="DSWDO"/>
    <x v="1"/>
    <s v="6/7/2022"/>
    <s v="6/7/2022"/>
    <s v="OTHER"/>
    <s v="SPECIAL PRIVILEGE"/>
    <s v="1 OTHER"/>
    <n v="1"/>
    <m/>
  </r>
  <r>
    <x v="1537"/>
    <d v="2022-07-25T00:00:00"/>
    <x v="25"/>
    <s v="LANTING AILEEN D."/>
    <s v="CHARACTER OFFICE"/>
    <x v="1"/>
    <s v="6/7/2022"/>
    <s v="6/7/2022"/>
    <s v="SL"/>
    <s v=""/>
    <s v="1 SL"/>
    <n v="1"/>
    <m/>
  </r>
  <r>
    <x v="1538"/>
    <d v="2022-07-25T00:00:00"/>
    <x v="25"/>
    <s v="ANGCAYA JUANITO A."/>
    <s v="PICNIC GROVE"/>
    <x v="1"/>
    <s v="6/13/2022"/>
    <s v="6/17/2022"/>
    <s v="VL"/>
    <s v=""/>
    <s v="5 VL"/>
    <n v="5"/>
    <m/>
  </r>
  <r>
    <x v="1538"/>
    <d v="2022-07-25T00:00:00"/>
    <x v="25"/>
    <s v="ANGCAYA JUANITO A."/>
    <s v="PICNIC GROVE"/>
    <x v="1"/>
    <s v="6/20/2022"/>
    <s v="6/20/2022"/>
    <s v="VL"/>
    <s v=""/>
    <s v="1 VL"/>
    <n v="1"/>
    <m/>
  </r>
  <r>
    <x v="1538"/>
    <d v="2022-07-25T00:00:00"/>
    <x v="25"/>
    <s v="ANGCAYA JUANITO A."/>
    <s v="PICNIC GROVE"/>
    <x v="1"/>
    <s v="6/22/2022"/>
    <s v="6/24/2022"/>
    <s v="VL"/>
    <s v=""/>
    <s v="3 VL"/>
    <n v="3"/>
    <m/>
  </r>
  <r>
    <x v="1538"/>
    <d v="2022-07-25T00:00:00"/>
    <x v="25"/>
    <s v="ANGCAYA JUANITO A."/>
    <s v="PICNIC GROVE"/>
    <x v="1"/>
    <s v="6/27/2022"/>
    <s v="6/30/2022"/>
    <s v="VL"/>
    <s v=""/>
    <s v="4 VL"/>
    <n v="4"/>
    <m/>
  </r>
  <r>
    <x v="1539"/>
    <d v="2022-07-25T00:00:00"/>
    <x v="0"/>
    <s v="ANGCAYA JUANITO A."/>
    <s v="PICNIC GROVE"/>
    <x v="1"/>
    <s v="6/8/2022"/>
    <s v="6/10/2022"/>
    <s v="SL"/>
    <s v=""/>
    <s v="3 SL"/>
    <n v="3"/>
    <m/>
  </r>
  <r>
    <x v="1540"/>
    <d v="2022-07-25T00:00:00"/>
    <x v="338"/>
    <s v="COSME MA VICTORIA M."/>
    <s v="PICNIC GROVE"/>
    <x v="1"/>
    <s v="6/24/2022"/>
    <s v="6/28/2022"/>
    <s v="VL"/>
    <s v=""/>
    <s v="3 VL"/>
    <n v="3"/>
    <m/>
  </r>
  <r>
    <x v="1541"/>
    <d v="2022-07-25T00:00:00"/>
    <x v="338"/>
    <s v="ANARNA CRISTINA F."/>
    <s v="PICNIC GROVE"/>
    <x v="1"/>
    <s v="6/27/2022"/>
    <s v="6/27/2022"/>
    <s v="OTHER"/>
    <s v="SPECIAL PRIVILEGE"/>
    <s v="1 OTHER"/>
    <n v="1"/>
    <m/>
  </r>
  <r>
    <x v="1542"/>
    <d v="2022-07-25T00:00:00"/>
    <x v="49"/>
    <s v="DOMINGO RACHEL L."/>
    <s v="PICNIC GROVE"/>
    <x v="1"/>
    <s v="7/2/2022"/>
    <s v="7/2/2022"/>
    <s v="OTHER"/>
    <s v="SPECIAL PRIVILEGE"/>
    <s v="0 OTHER"/>
    <n v="0"/>
    <m/>
  </r>
  <r>
    <x v="1543"/>
    <d v="2022-07-25T00:00:00"/>
    <x v="0"/>
    <s v="VILLANUEVA PABLO B."/>
    <s v="PICNIC GROVE"/>
    <x v="1"/>
    <s v="6/6/2022"/>
    <s v="6/6/2022"/>
    <s v="SL"/>
    <s v=""/>
    <s v="1 SL"/>
    <n v="1"/>
    <m/>
  </r>
  <r>
    <x v="1543"/>
    <d v="2022-07-25T00:00:00"/>
    <x v="0"/>
    <s v="VILLANUEVA PABLO B."/>
    <s v="PICNIC GROVE"/>
    <x v="1"/>
    <s v="6/9/2022"/>
    <s v="6/9/2022"/>
    <s v="SL"/>
    <s v=""/>
    <s v="1 SL"/>
    <n v="1"/>
    <m/>
  </r>
  <r>
    <x v="1544"/>
    <d v="2022-07-25T00:00:00"/>
    <x v="0"/>
    <s v="DELA CRUZ EVANGELINE P."/>
    <s v="LANDTAX"/>
    <x v="1"/>
    <s v="6/17/2022"/>
    <s v="6/17/2022"/>
    <s v="VL"/>
    <s v=""/>
    <s v="1 VL"/>
    <n v="1"/>
    <m/>
  </r>
  <r>
    <x v="1544"/>
    <d v="2022-07-25T00:00:00"/>
    <x v="0"/>
    <s v="DELA CRUZ EVANGELINE P."/>
    <s v="LANDTAX"/>
    <x v="1"/>
    <s v="6/27/2022"/>
    <s v="6/27/2022"/>
    <s v="VL"/>
    <s v=""/>
    <s v="1 VL"/>
    <n v="1"/>
    <m/>
  </r>
  <r>
    <x v="1545"/>
    <d v="2022-07-25T00:00:00"/>
    <x v="31"/>
    <s v="UNTALAN DIVINA R."/>
    <s v="CTO"/>
    <x v="1"/>
    <s v="6/20/2022"/>
    <s v="6/20/2022"/>
    <s v="OTHER"/>
    <s v="SPECIAL PRIVILEGE"/>
    <s v="1 OTHER"/>
    <n v="1"/>
    <m/>
  </r>
  <r>
    <x v="1546"/>
    <d v="2022-07-25T00:00:00"/>
    <x v="119"/>
    <s v="DISEPEDA ROMELITO  "/>
    <s v="TOPS (ADMIN CSU)"/>
    <x v="1"/>
    <s v="6/1/2022"/>
    <s v="6/30/2022"/>
    <s v="SL"/>
    <s v=""/>
    <s v="22 SL"/>
    <n v="22"/>
    <m/>
  </r>
  <r>
    <x v="1547"/>
    <d v="2022-07-25T00:00:00"/>
    <x v="9"/>
    <s v="DE OCAMPO MA. ELENA D."/>
    <s v="SP"/>
    <x v="1"/>
    <s v="6/20/2022"/>
    <s v="6/20/2022"/>
    <s v="SL"/>
    <s v=""/>
    <s v="1 SL"/>
    <n v="1"/>
    <m/>
  </r>
  <r>
    <x v="1548"/>
    <d v="2022-07-25T00:00:00"/>
    <x v="25"/>
    <s v="DELA GRACIA MA. CECILIA P."/>
    <s v="ACCOUNTING"/>
    <x v="1"/>
    <s v="6/6/2022"/>
    <s v="6/6/2022"/>
    <s v="SL"/>
    <s v=""/>
    <s v="1 SL"/>
    <n v="1"/>
    <m/>
  </r>
  <r>
    <x v="1549"/>
    <d v="2022-07-25T00:00:00"/>
    <x v="25"/>
    <s v="DELA GRACIA MA. CECILIA P."/>
    <s v="ACCOUNTING"/>
    <x v="1"/>
    <s v="6/1/2022"/>
    <s v="6/1/2022"/>
    <s v="SL"/>
    <s v=""/>
    <s v="1 SL"/>
    <n v="1"/>
    <m/>
  </r>
  <r>
    <x v="1550"/>
    <d v="2022-07-25T00:00:00"/>
    <x v="61"/>
    <s v="TULIAO FLORDELIZA M."/>
    <s v="ACCOUNTING"/>
    <x v="1"/>
    <s v="6/10/2022"/>
    <s v="6/10/2022"/>
    <s v="SL"/>
    <s v=""/>
    <s v="1 SL"/>
    <n v="1"/>
    <m/>
  </r>
  <r>
    <x v="1551"/>
    <d v="2022-07-25T00:00:00"/>
    <x v="9"/>
    <s v="AMON RHEALYN O."/>
    <s v="ACCOUNTING"/>
    <x v="1"/>
    <s v="6/30/2022"/>
    <s v="6/30/2022"/>
    <s v="OTHER"/>
    <s v="SPECIAL PRIVILEGE"/>
    <s v="1 OTHER"/>
    <n v="1"/>
    <m/>
  </r>
  <r>
    <x v="1552"/>
    <d v="2022-07-25T00:00:00"/>
    <x v="58"/>
    <s v="AMON RHEALYN O."/>
    <s v="ACCOUNTING"/>
    <x v="1"/>
    <s v="6/14/2022"/>
    <s v="6/14/2022"/>
    <s v="SL"/>
    <s v=""/>
    <s v="1 SL"/>
    <n v="1"/>
    <m/>
  </r>
  <r>
    <x v="1553"/>
    <d v="2022-07-25T00:00:00"/>
    <x v="339"/>
    <s v="SUSA NANETE B."/>
    <s v="ONT"/>
    <x v="1"/>
    <s v="6/15/2022"/>
    <s v="6/17/2022"/>
    <s v="SL"/>
    <s v=""/>
    <s v="3 SL"/>
    <n v="3"/>
    <m/>
  </r>
  <r>
    <x v="1554"/>
    <d v="2022-07-25T00:00:00"/>
    <x v="336"/>
    <s v="OSTONAL IVY S."/>
    <s v="ONT"/>
    <x v="1"/>
    <s v="6/10/2022"/>
    <s v="6/10/2022"/>
    <s v="SL"/>
    <s v=""/>
    <s v="1 SL"/>
    <n v="1"/>
    <m/>
  </r>
  <r>
    <x v="1554"/>
    <d v="2022-07-25T00:00:00"/>
    <x v="336"/>
    <s v="OSTONAL IVY S."/>
    <s v="ONT"/>
    <x v="1"/>
    <s v="6/13/2022"/>
    <s v="6/15/2022"/>
    <s v="SL"/>
    <s v=""/>
    <s v="3 SL"/>
    <n v="3"/>
    <m/>
  </r>
  <r>
    <x v="1555"/>
    <d v="2022-07-25T00:00:00"/>
    <x v="9"/>
    <s v="BAYOT ANISIA P."/>
    <s v="CTO"/>
    <x v="1"/>
    <s v="6/16/2022"/>
    <s v="6/17/2022"/>
    <s v="SL"/>
    <s v=""/>
    <s v="2 SL"/>
    <n v="2"/>
    <m/>
  </r>
  <r>
    <x v="1556"/>
    <d v="2022-07-25T00:00:00"/>
    <x v="336"/>
    <s v="ALCAZAR AINEE JOY c."/>
    <s v="ONT"/>
    <x v="1"/>
    <s v="6/11/2022"/>
    <s v="6/15/2022"/>
    <s v="SL"/>
    <s v=""/>
    <s v="3 SL"/>
    <n v="3"/>
    <m/>
  </r>
  <r>
    <x v="1557"/>
    <d v="2022-07-25T00:00:00"/>
    <x v="9"/>
    <s v="VERGARA ANACIETA M."/>
    <s v="CSWDO"/>
    <x v="1"/>
    <s v="6/22/2022"/>
    <s v="6/22/2022"/>
    <s v="OTHER"/>
    <s v="SPECIAL PRIVILEGE"/>
    <s v="1 OTHER"/>
    <n v="1"/>
    <m/>
  </r>
  <r>
    <x v="1558"/>
    <d v="2022-07-25T00:00:00"/>
    <x v="7"/>
    <s v="JORGE CAROLINA M."/>
    <s v="CTO"/>
    <x v="1"/>
    <s v="6/8/2022"/>
    <s v="6/10/2022"/>
    <s v="OTHER"/>
    <s v="SEC 25 EO 292- FORCE LEAVE"/>
    <s v="3 OTHER"/>
    <n v="3"/>
    <m/>
  </r>
  <r>
    <x v="1559"/>
    <d v="2022-07-25T00:00:00"/>
    <x v="7"/>
    <s v="BAYOT ANISIA P."/>
    <s v="CTO"/>
    <x v="1"/>
    <s v="5/31/2022"/>
    <s v="5/31/2022"/>
    <s v="SL"/>
    <s v=""/>
    <s v="1 SL"/>
    <n v="1"/>
    <m/>
  </r>
  <r>
    <x v="1560"/>
    <d v="2022-07-25T00:00:00"/>
    <x v="49"/>
    <s v="MALIGAYO YOLANDA D."/>
    <s v="CHO"/>
    <x v="1"/>
    <s v="6/27/2022"/>
    <s v="6/27/2022"/>
    <s v="VL"/>
    <s v=""/>
    <s v="1 VL"/>
    <n v="1"/>
    <m/>
  </r>
  <r>
    <x v="1561"/>
    <d v="2022-07-25T00:00:00"/>
    <x v="49"/>
    <s v="MALIGAYO YOLANDA D."/>
    <s v="CHO"/>
    <x v="1"/>
    <s v="6/20/2022"/>
    <s v="6/20/2022"/>
    <s v="SL"/>
    <s v=""/>
    <s v="1 SL"/>
    <n v="1"/>
    <m/>
  </r>
  <r>
    <x v="1562"/>
    <d v="2022-07-25T00:00:00"/>
    <x v="9"/>
    <s v="LEGASPI DOLORES B."/>
    <s v="CHO"/>
    <x v="1"/>
    <s v="6/10/2022"/>
    <s v="6/10/2022"/>
    <s v="SL"/>
    <s v=""/>
    <s v="1 SL"/>
    <n v="1"/>
    <m/>
  </r>
  <r>
    <x v="1563"/>
    <d v="2022-07-25T00:00:00"/>
    <x v="36"/>
    <s v="BORJA NECY M."/>
    <s v="CBO"/>
    <x v="1"/>
    <s v="7/8/2022"/>
    <s v="7/8/2022"/>
    <s v="VL"/>
    <s v=""/>
    <s v="1 VL"/>
    <n v="1"/>
    <m/>
  </r>
  <r>
    <x v="391"/>
    <d v="2022-08-05T00:00:00"/>
    <x v="84"/>
    <s v="DE OCAMPO MARISSA B."/>
    <s v="THRDC"/>
    <x v="1"/>
    <d v="2022-07-29T00:00:00"/>
    <d v="2022-07-29T00:00:00"/>
    <s v="OTHER"/>
    <s v="SEC 25 EO 292- FORCE LEAVE"/>
    <s v="1 OTHER"/>
    <n v="1"/>
    <m/>
  </r>
  <r>
    <x v="391"/>
    <d v="2022-08-05T00:00:00"/>
    <x v="84"/>
    <s v="DE OCAMPO MARISSA B."/>
    <s v="THRDC"/>
    <x v="1"/>
    <d v="2022-08-03T00:00:00"/>
    <d v="2022-08-04T00:00:00"/>
    <s v="OTHER"/>
    <s v="SEC 25 EO 292- FORCE LEAVE"/>
    <s v="2 OTHER"/>
    <n v="2"/>
    <m/>
  </r>
  <r>
    <x v="392"/>
    <d v="2022-08-05T00:00:00"/>
    <x v="84"/>
    <s v="DE OCAMPO MARISSA B."/>
    <s v="THRDC"/>
    <x v="1"/>
    <d v="2022-06-27T00:00:00"/>
    <d v="2022-06-27T00:00:00"/>
    <s v="OTHER"/>
    <s v="SEC 21 EO 292- SPECIAL PRIVILEGE"/>
    <s v="1 OTHER"/>
    <n v="1"/>
    <m/>
  </r>
  <r>
    <x v="392"/>
    <d v="2022-08-05T00:00:00"/>
    <x v="84"/>
    <s v="DE OCAMPO MARISSA B."/>
    <s v="THRDC"/>
    <x v="1"/>
    <d v="2022-07-05T00:00:00"/>
    <d v="2022-07-05T00:00:00"/>
    <s v="OTHER"/>
    <s v="SEC 21 EO 292- SPECIAL PRIVILEGE"/>
    <s v="1 OTHER"/>
    <n v="1"/>
    <m/>
  </r>
  <r>
    <x v="393"/>
    <d v="2022-08-05T00:00:00"/>
    <x v="76"/>
    <s v="MANALO ELIADA F."/>
    <s v="SP"/>
    <x v="1"/>
    <d v="2022-07-06T00:00:00"/>
    <d v="2022-07-06T00:00:00"/>
    <s v="SL"/>
    <m/>
    <s v="1 SL"/>
    <n v="1"/>
    <m/>
  </r>
  <r>
    <x v="394"/>
    <d v="2022-08-05T00:00:00"/>
    <x v="30"/>
    <s v="BANICO PILAR B."/>
    <s v="CCT"/>
    <x v="1"/>
    <d v="2022-07-11T00:00:00"/>
    <d v="2022-07-11T00:00:00"/>
    <s v="SL"/>
    <m/>
    <s v="1 SL"/>
    <n v="1"/>
    <m/>
  </r>
  <r>
    <x v="395"/>
    <d v="2022-08-05T00:00:00"/>
    <x v="4"/>
    <s v="BURAZON CARIDAD A."/>
    <s v="CTO"/>
    <x v="1"/>
    <d v="2022-07-13T00:00:00"/>
    <d v="2022-07-13T00:00:00"/>
    <s v="OTHER"/>
    <s v="SEC 21 EO 292- SPECIAL PRIVILEGE"/>
    <s v="1 OTHER"/>
    <n v="1"/>
    <m/>
  </r>
  <r>
    <x v="396"/>
    <d v="2022-08-05T00:00:00"/>
    <x v="71"/>
    <s v="PALADAN VICENTE  "/>
    <s v="CENRO"/>
    <x v="1"/>
    <d v="2022-07-04T00:00:00"/>
    <d v="2022-07-04T00:00:00"/>
    <s v="SL"/>
    <m/>
    <s v="1 SL"/>
    <n v="1"/>
    <m/>
  </r>
  <r>
    <x v="397"/>
    <d v="2022-08-05T00:00:00"/>
    <x v="30"/>
    <s v="OLEGARIO LEONARD ERIC B."/>
    <s v="CEO"/>
    <x v="1"/>
    <d v="2022-07-20T00:00:00"/>
    <d v="2022-07-20T00:00:00"/>
    <s v="OTHER"/>
    <s v="SEC 25 EO 292- FORCE LEAVE"/>
    <s v="1 OTHER"/>
    <n v="1"/>
    <m/>
  </r>
  <r>
    <x v="398"/>
    <d v="2022-08-05T00:00:00"/>
    <x v="45"/>
    <s v="MAWAK MIA PAULEEN B."/>
    <s v="ACCOUNTING"/>
    <x v="1"/>
    <d v="2022-07-04T00:00:00"/>
    <d v="2022-07-08T00:00:00"/>
    <s v="OTHER"/>
    <s v="MOURNING LEAVE"/>
    <s v="5 OTHER"/>
    <n v="5"/>
    <m/>
  </r>
  <r>
    <x v="399"/>
    <d v="2022-08-05T00:00:00"/>
    <x v="29"/>
    <s v="ANACAY LEVIE B."/>
    <s v="ACCOUNTING"/>
    <x v="1"/>
    <d v="2022-07-08T00:00:00"/>
    <d v="2022-07-08T00:00:00"/>
    <s v="SL"/>
    <m/>
    <s v="1 SL"/>
    <n v="1"/>
    <m/>
  </r>
  <r>
    <x v="400"/>
    <d v="2022-08-05T00:00:00"/>
    <x v="29"/>
    <s v="ANACAY LEVIE B."/>
    <s v="ACCOUNTING"/>
    <x v="1"/>
    <d v="2022-06-17T00:00:00"/>
    <d v="2022-06-17T00:00:00"/>
    <s v="SL"/>
    <m/>
    <s v="1 SL"/>
    <n v="1"/>
    <m/>
  </r>
  <r>
    <x v="401"/>
    <d v="2022-08-05T00:00:00"/>
    <x v="14"/>
    <s v="DELA GRACIA MA. CECILIA P."/>
    <s v="ACCOUNTING"/>
    <x v="1"/>
    <d v="2022-07-21T00:00:00"/>
    <d v="2022-07-21T00:00:00"/>
    <s v="SL"/>
    <m/>
    <s v="1 SL"/>
    <n v="1"/>
    <m/>
  </r>
  <r>
    <x v="402"/>
    <d v="2022-08-05T00:00:00"/>
    <x v="19"/>
    <s v="ANGCAYA JOHN V."/>
    <s v="ACCOUNTING"/>
    <x v="1"/>
    <d v="2022-06-14T00:00:00"/>
    <d v="2022-06-14T00:00:00"/>
    <s v="SL"/>
    <m/>
    <s v="1 SL"/>
    <n v="1"/>
    <m/>
  </r>
  <r>
    <x v="403"/>
    <d v="2022-08-05T00:00:00"/>
    <x v="19"/>
    <s v="AMON RHEALYN O."/>
    <s v="ACCOUNTING"/>
    <x v="1"/>
    <d v="2022-07-15T00:00:00"/>
    <d v="2022-07-15T00:00:00"/>
    <s v="SL"/>
    <m/>
    <s v="1 SL"/>
    <n v="1"/>
    <m/>
  </r>
  <r>
    <x v="404"/>
    <d v="2022-08-05T00:00:00"/>
    <x v="30"/>
    <s v="AMON RHEALYN O."/>
    <s v="ACCOUNTING"/>
    <x v="1"/>
    <d v="2022-07-11T00:00:00"/>
    <d v="2022-07-12T00:00:00"/>
    <s v="OTHER"/>
    <s v="SEC 21 EO 292- SPECIAL PRIVILEGE"/>
    <s v="2 OTHER"/>
    <n v="2"/>
    <m/>
  </r>
  <r>
    <x v="405"/>
    <d v="2022-08-05T00:00:00"/>
    <x v="21"/>
    <s v="DIMARANAN GREGORIA C."/>
    <s v="ACCOUNTING"/>
    <x v="1"/>
    <d v="2022-07-25T00:00:00"/>
    <d v="2022-07-25T00:00:00"/>
    <s v="OTHER"/>
    <s v="SEC 21 EO 292- SPECIAL PRIVILEGE"/>
    <s v="1 OTHER"/>
    <n v="1"/>
    <m/>
  </r>
  <r>
    <x v="406"/>
    <d v="2022-08-05T00:00:00"/>
    <x v="19"/>
    <s v="DIMARANAN GREGORIA C."/>
    <s v="ACCOUNTING"/>
    <x v="1"/>
    <d v="2022-07-15T00:00:00"/>
    <d v="2022-07-15T00:00:00"/>
    <s v="SL"/>
    <m/>
    <s v="1 SL"/>
    <n v="1"/>
    <m/>
  </r>
  <r>
    <x v="407"/>
    <d v="2022-08-05T00:00:00"/>
    <x v="19"/>
    <s v="OLARTE GREATCHEL B."/>
    <s v="ACCOUNTING"/>
    <x v="1"/>
    <d v="2022-07-25T00:00:00"/>
    <d v="2022-07-25T00:00:00"/>
    <s v="VL"/>
    <m/>
    <s v="1 VL"/>
    <n v="1"/>
    <m/>
  </r>
  <r>
    <x v="408"/>
    <d v="2022-08-05T00:00:00"/>
    <x v="30"/>
    <s v="BAYBAY LOLITA B."/>
    <s v="ACCOUNTING"/>
    <x v="1"/>
    <d v="2022-07-12T00:00:00"/>
    <d v="2022-07-12T00:00:00"/>
    <s v="SL"/>
    <m/>
    <s v="1 SL"/>
    <n v="1"/>
    <m/>
  </r>
  <r>
    <x v="409"/>
    <d v="2022-08-05T00:00:00"/>
    <x v="4"/>
    <s v="DIMAPILIS DENNIS C."/>
    <s v="TOPS (ADMIN CSU)"/>
    <x v="1"/>
    <d v="2022-06-28T00:00:00"/>
    <d v="2022-06-30T00:00:00"/>
    <s v="SL"/>
    <m/>
    <s v="3 SL"/>
    <n v="3"/>
    <m/>
  </r>
  <r>
    <x v="410"/>
    <d v="2022-08-05T00:00:00"/>
    <x v="29"/>
    <s v="MAGUINAO GILBERT  "/>
    <s v="GSO"/>
    <x v="1"/>
    <d v="2022-07-06T00:00:00"/>
    <d v="2022-07-06T00:00:00"/>
    <s v="SL"/>
    <m/>
    <s v="1 SL"/>
    <n v="1"/>
    <m/>
  </r>
  <r>
    <x v="410"/>
    <d v="2022-08-05T00:00:00"/>
    <x v="29"/>
    <s v="MAGUINAO GILBERT  "/>
    <s v="GSO"/>
    <x v="1"/>
    <d v="2022-07-11T00:00:00"/>
    <d v="2022-07-11T00:00:00"/>
    <s v="SL"/>
    <m/>
    <s v="1 SL"/>
    <n v="1"/>
    <m/>
  </r>
  <r>
    <x v="411"/>
    <d v="2022-08-05T00:00:00"/>
    <x v="56"/>
    <s v="DE VILLA MYRNA D."/>
    <s v="GSO"/>
    <x v="1"/>
    <d v="2022-06-28T00:00:00"/>
    <d v="2022-06-28T00:00:00"/>
    <s v="SL"/>
    <m/>
    <s v="1 SL"/>
    <n v="1"/>
    <m/>
  </r>
  <r>
    <x v="412"/>
    <d v="2022-08-05T00:00:00"/>
    <x v="45"/>
    <s v="ORTIZ TRINIDAD D."/>
    <s v="GSO"/>
    <x v="1"/>
    <d v="2022-07-07T00:00:00"/>
    <d v="2022-07-08T00:00:00"/>
    <s v="SL"/>
    <m/>
    <s v="2 SL"/>
    <n v="2"/>
    <m/>
  </r>
  <r>
    <x v="413"/>
    <d v="2022-08-05T00:00:00"/>
    <x v="56"/>
    <s v="DIMAPILIS VILMA T."/>
    <s v="GSO"/>
    <x v="1"/>
    <d v="2022-07-05T00:00:00"/>
    <d v="2022-07-05T00:00:00"/>
    <s v="VL"/>
    <m/>
    <s v="1 VL"/>
    <n v="1"/>
    <m/>
  </r>
  <r>
    <x v="414"/>
    <d v="2022-08-05T00:00:00"/>
    <x v="22"/>
    <s v="JAVIER MYLENE M."/>
    <s v="CPDO"/>
    <x v="1"/>
    <d v="2022-05-31T00:00:00"/>
    <d v="2022-06-03T00:00:00"/>
    <s v="SL"/>
    <m/>
    <s v="4 SL"/>
    <n v="4"/>
    <m/>
  </r>
  <r>
    <x v="415"/>
    <d v="2022-08-05T00:00:00"/>
    <x v="30"/>
    <s v="GOMEZ EMMA M."/>
    <s v="CEO"/>
    <x v="1"/>
    <d v="2022-07-21T00:00:00"/>
    <d v="2022-07-22T00:00:00"/>
    <s v="OTHER"/>
    <s v="SEC 25 EO 292- FORCE LEAVE"/>
    <s v="2 OTHER"/>
    <n v="2"/>
    <m/>
  </r>
  <r>
    <x v="416"/>
    <d v="2022-08-05T00:00:00"/>
    <x v="4"/>
    <s v="ARCULLO MELISSA A."/>
    <s v="CEO"/>
    <x v="1"/>
    <d v="2022-06-20T00:00:00"/>
    <d v="2022-06-20T00:00:00"/>
    <s v="SL"/>
    <m/>
    <s v="1 SL"/>
    <n v="1"/>
    <m/>
  </r>
  <r>
    <x v="416"/>
    <d v="2022-08-05T00:00:00"/>
    <x v="4"/>
    <s v="ARCULLO MELISSA A."/>
    <s v="CEO"/>
    <x v="1"/>
    <d v="2022-06-30T00:00:00"/>
    <d v="2022-06-30T00:00:00"/>
    <s v="SL"/>
    <m/>
    <s v="1 SL"/>
    <n v="1"/>
    <m/>
  </r>
  <r>
    <x v="417"/>
    <d v="2022-08-05T00:00:00"/>
    <x v="70"/>
    <s v="MENDOZA PRESCILA S."/>
    <s v="CEO"/>
    <x v="1"/>
    <d v="2022-06-27T00:00:00"/>
    <d v="2022-06-27T00:00:00"/>
    <s v="SL"/>
    <m/>
    <s v="1 SL"/>
    <n v="1"/>
    <m/>
  </r>
  <r>
    <x v="418"/>
    <d v="2022-08-05T00:00:00"/>
    <x v="45"/>
    <s v="TAÑEDO MARIA EVELYN C."/>
    <s v="CBO"/>
    <x v="1"/>
    <d v="2022-07-07T00:00:00"/>
    <d v="2022-07-08T00:00:00"/>
    <s v="SL"/>
    <m/>
    <s v="2 SL"/>
    <n v="2"/>
    <m/>
  </r>
  <r>
    <x v="419"/>
    <d v="2022-08-05T00:00:00"/>
    <x v="8"/>
    <s v="ERIDAO ROSALINDA P."/>
    <s v="CSWDO"/>
    <x v="1"/>
    <d v="2022-07-18T00:00:00"/>
    <d v="2022-07-18T00:00:00"/>
    <s v="VL"/>
    <m/>
    <s v="1 VL"/>
    <n v="1"/>
    <m/>
  </r>
  <r>
    <x v="419"/>
    <d v="2022-08-05T00:00:00"/>
    <x v="8"/>
    <s v="ERIDAO ROSALINDA P."/>
    <s v="CSWDO"/>
    <x v="1"/>
    <d v="2022-07-22T00:00:00"/>
    <d v="2022-07-22T00:00:00"/>
    <s v="VL"/>
    <m/>
    <s v="1 VL"/>
    <n v="1"/>
    <m/>
  </r>
  <r>
    <x v="420"/>
    <d v="2022-08-05T00:00:00"/>
    <x v="19"/>
    <s v="ERIDAO ROSALINDA P."/>
    <s v="CSWDO"/>
    <x v="1"/>
    <d v="2022-07-14T00:00:00"/>
    <d v="2022-07-15T00:00:00"/>
    <s v="SL"/>
    <m/>
    <s v="2 SL"/>
    <n v="2"/>
    <m/>
  </r>
  <r>
    <x v="421"/>
    <d v="2022-08-05T00:00:00"/>
    <x v="8"/>
    <s v="ERIDAO ROSALINDA P."/>
    <s v="CSWDO"/>
    <x v="1"/>
    <d v="2022-07-13T00:00:00"/>
    <d v="2022-07-13T00:00:00"/>
    <s v="OTHER"/>
    <s v="PARENTAL OBLIGATION"/>
    <s v="1 OTHER"/>
    <n v="1"/>
    <m/>
  </r>
  <r>
    <x v="422"/>
    <d v="2022-08-05T00:00:00"/>
    <x v="29"/>
    <s v="ROZUL FLORENCIA M."/>
    <s v="CSWDO"/>
    <x v="1"/>
    <d v="2022-07-11T00:00:00"/>
    <d v="2022-07-11T00:00:00"/>
    <s v="SL"/>
    <m/>
    <s v="1 SL"/>
    <n v="1"/>
    <m/>
  </r>
  <r>
    <x v="423"/>
    <d v="2022-08-05T00:00:00"/>
    <x v="76"/>
    <s v="PELIMBERGO MICHELLE A."/>
    <s v="CSWDO"/>
    <x v="1"/>
    <d v="2022-07-04T00:00:00"/>
    <d v="2022-07-04T00:00:00"/>
    <s v="SL"/>
    <m/>
    <s v="1 SL"/>
    <n v="1"/>
    <m/>
  </r>
  <r>
    <x v="424"/>
    <d v="2022-08-05T00:00:00"/>
    <x v="45"/>
    <s v="VERGARA ANACIETA M."/>
    <s v="CSWDO"/>
    <x v="1"/>
    <d v="2022-07-13T00:00:00"/>
    <d v="2022-07-13T00:00:00"/>
    <s v="OTHER"/>
    <s v="SEC 21 EO 292- SPECIAL PRIVILEGE"/>
    <s v="1 OTHER"/>
    <n v="1"/>
    <m/>
  </r>
  <r>
    <x v="425"/>
    <d v="2022-08-05T00:00:00"/>
    <x v="45"/>
    <s v="DIMAPILIS ANTHONY A."/>
    <s v="CTO"/>
    <x v="1"/>
    <d v="2022-07-06T00:00:00"/>
    <d v="2022-07-07T00:00:00"/>
    <s v="SL"/>
    <m/>
    <s v="2 SL"/>
    <n v="2"/>
    <m/>
  </r>
  <r>
    <x v="426"/>
    <d v="2022-08-05T00:00:00"/>
    <x v="43"/>
    <s v="GATPANDAN NENITA M."/>
    <s v="LIBRARY"/>
    <x v="1"/>
    <d v="2022-05-31T00:00:00"/>
    <d v="2022-06-01T00:00:00"/>
    <s v="SL"/>
    <m/>
    <s v="2 SL"/>
    <n v="2"/>
    <m/>
  </r>
  <r>
    <x v="427"/>
    <d v="2022-08-05T00:00:00"/>
    <x v="71"/>
    <s v="BAYHON GEORGE G."/>
    <s v="ASSESSORS OFFICE"/>
    <x v="1"/>
    <d v="2022-07-13T00:00:00"/>
    <d v="2022-07-14T00:00:00"/>
    <s v="VL"/>
    <m/>
    <s v="2 VL"/>
    <n v="2"/>
    <m/>
  </r>
  <r>
    <x v="428"/>
    <d v="2022-08-05T00:00:00"/>
    <x v="70"/>
    <s v="DELA CRUZ EVANGELINE P."/>
    <s v="LANDTAX"/>
    <x v="1"/>
    <d v="2022-06-20T00:00:00"/>
    <d v="2022-06-20T00:00:00"/>
    <s v="SL"/>
    <m/>
    <s v="1 SL"/>
    <n v="1"/>
    <m/>
  </r>
  <r>
    <x v="428"/>
    <d v="2022-08-05T00:00:00"/>
    <x v="70"/>
    <s v="DELA CRUZ EVANGELINE P."/>
    <s v="LANDTAX"/>
    <x v="1"/>
    <d v="2022-06-24T00:00:00"/>
    <d v="2022-06-24T00:00:00"/>
    <s v="SL"/>
    <m/>
    <s v="1 SL"/>
    <n v="1"/>
    <m/>
  </r>
  <r>
    <x v="429"/>
    <d v="2022-08-05T00:00:00"/>
    <x v="56"/>
    <s v="REPILLO AMMY LOU M."/>
    <s v="CTO"/>
    <x v="1"/>
    <d v="2022-06-24T00:00:00"/>
    <d v="2022-06-24T00:00:00"/>
    <s v="SL"/>
    <m/>
    <s v="1 SL"/>
    <n v="1"/>
    <m/>
  </r>
  <r>
    <x v="429"/>
    <d v="2022-08-05T00:00:00"/>
    <x v="56"/>
    <s v="REPILLO AMMY LOU M."/>
    <s v="CTO"/>
    <x v="1"/>
    <d v="2022-06-27T00:00:00"/>
    <d v="2022-06-27T00:00:00"/>
    <s v="SL"/>
    <m/>
    <s v="1 SL"/>
    <n v="1"/>
    <m/>
  </r>
  <r>
    <x v="430"/>
    <d v="2022-08-05T00:00:00"/>
    <x v="8"/>
    <s v="MENDOZA PRESCILA S."/>
    <s v="CEO"/>
    <x v="1"/>
    <d v="2022-07-21T00:00:00"/>
    <d v="2022-07-21T00:00:00"/>
    <s v="OTHER"/>
    <s v="SEC 21 EO 292- SPECIAL PRIVILEGE"/>
    <s v="1 OTHER"/>
    <n v="1"/>
    <m/>
  </r>
  <r>
    <x v="431"/>
    <d v="2022-08-05T00:00:00"/>
    <x v="340"/>
    <s v="TOLENTINO FE M."/>
    <s v="PICNIC GROVE"/>
    <x v="1"/>
    <d v="2022-08-01T00:00:00"/>
    <d v="2022-08-01T00:00:00"/>
    <s v="OTHER"/>
    <s v="SEC 21 EO 292- SPECIAL PRIVILEGE"/>
    <s v="1 OTHER"/>
    <n v="1"/>
    <m/>
  </r>
  <r>
    <x v="432"/>
    <d v="2022-08-05T00:00:00"/>
    <x v="19"/>
    <s v="CORTEZ FIDELA B."/>
    <s v="TCCH/TICC"/>
    <x v="1"/>
    <d v="2022-07-07T00:00:00"/>
    <d v="2022-07-08T00:00:00"/>
    <s v="VL"/>
    <m/>
    <s v="2 VL"/>
    <n v="2"/>
    <m/>
  </r>
  <r>
    <x v="432"/>
    <d v="2022-08-05T00:00:00"/>
    <x v="19"/>
    <s v="CORTEZ FIDELA B."/>
    <s v="TCCH/TICC"/>
    <x v="1"/>
    <d v="2022-07-11T00:00:00"/>
    <d v="2022-07-15T00:00:00"/>
    <s v="VL"/>
    <m/>
    <s v="5 VL"/>
    <n v="5"/>
    <m/>
  </r>
  <r>
    <x v="433"/>
    <d v="2022-08-05T00:00:00"/>
    <x v="30"/>
    <s v="OLARTE GREATCHEL B."/>
    <s v="ACCOUNTING"/>
    <x v="1"/>
    <d v="2022-07-20T00:00:00"/>
    <d v="2022-07-20T00:00:00"/>
    <s v="OTHER"/>
    <s v="SEC 21 EO 292- SPECIAL PRIVILEGE"/>
    <s v="1 OTHER"/>
    <n v="1"/>
    <m/>
  </r>
  <r>
    <x v="434"/>
    <d v="2022-08-05T00:00:00"/>
    <x v="3"/>
    <s v="GUAÑEZO MA. GINA P."/>
    <s v="CTO"/>
    <x v="1"/>
    <d v="2022-07-13T00:00:00"/>
    <d v="2022-07-13T00:00:00"/>
    <s v="SL"/>
    <m/>
    <s v="1 SL"/>
    <n v="1"/>
    <m/>
  </r>
  <r>
    <x v="435"/>
    <d v="2022-08-05T00:00:00"/>
    <x v="3"/>
    <s v="GUAÑEZO MA. GINA P."/>
    <s v="CTO"/>
    <x v="1"/>
    <d v="2022-07-11T00:00:00"/>
    <d v="2022-07-11T00:00:00"/>
    <s v="OTHER"/>
    <s v="GRADUATION LEAVE"/>
    <s v="1 OTHER"/>
    <n v="1"/>
    <m/>
  </r>
  <r>
    <x v="436"/>
    <d v="2022-08-05T00:00:00"/>
    <x v="8"/>
    <s v="DIMAPILIS ELVIRA S."/>
    <s v="CTO"/>
    <x v="1"/>
    <d v="2022-07-06T00:00:00"/>
    <d v="2022-07-06T00:00:00"/>
    <s v="SL"/>
    <m/>
    <s v="1 SL"/>
    <n v="1"/>
    <m/>
  </r>
  <r>
    <x v="437"/>
    <d v="2022-08-05T00:00:00"/>
    <x v="4"/>
    <s v="ANGCAYA OFELIA G."/>
    <s v="ASSESSORS OFFICE"/>
    <x v="1"/>
    <d v="2022-07-11T00:00:00"/>
    <d v="2022-07-14T00:00:00"/>
    <s v="VL"/>
    <m/>
    <s v="4 VL"/>
    <n v="4"/>
    <m/>
  </r>
  <r>
    <x v="438"/>
    <d v="2022-08-05T00:00:00"/>
    <x v="4"/>
    <s v="ANGCAYA OFELIA G."/>
    <s v="ASSESSORS OFFICE"/>
    <x v="1"/>
    <d v="2022-06-30T00:00:00"/>
    <d v="2022-07-01T00:00:00"/>
    <s v="SL"/>
    <m/>
    <s v="2 SL"/>
    <n v="2"/>
    <m/>
  </r>
  <r>
    <x v="439"/>
    <d v="2022-08-05T00:00:00"/>
    <x v="32"/>
    <s v="ANGCAYA OFELIA G."/>
    <s v="ASSESSORS OFFICE"/>
    <x v="1"/>
    <d v="2022-06-24T00:00:00"/>
    <d v="2022-06-24T00:00:00"/>
    <s v="OTHER"/>
    <s v="SEC 21 EO 292- SPECIAL PRIVILEGE"/>
    <s v="1 OTHER"/>
    <n v="1"/>
    <m/>
  </r>
  <r>
    <x v="440"/>
    <d v="2022-08-05T00:00:00"/>
    <x v="34"/>
    <s v="ARCULLO MELISSA A."/>
    <s v="CEO"/>
    <x v="1"/>
    <d v="2022-07-21T00:00:00"/>
    <d v="2022-07-22T00:00:00"/>
    <s v="VL"/>
    <m/>
    <s v="2 VL"/>
    <n v="2"/>
    <m/>
  </r>
  <r>
    <x v="440"/>
    <d v="2022-08-05T00:00:00"/>
    <x v="34"/>
    <s v="ARCULLO MELISSA A."/>
    <s v="CEO"/>
    <x v="1"/>
    <d v="2022-07-25T00:00:00"/>
    <d v="2022-07-25T00:00:00"/>
    <s v="VL"/>
    <m/>
    <s v="1 VL"/>
    <n v="1"/>
    <m/>
  </r>
  <r>
    <x v="441"/>
    <d v="2022-08-05T00:00:00"/>
    <x v="76"/>
    <s v="UNTALAN DIVINA R."/>
    <s v="CTO"/>
    <x v="1"/>
    <d v="2022-06-07T00:00:00"/>
    <d v="2022-06-07T00:00:00"/>
    <s v="SL"/>
    <m/>
    <s v="1 SL"/>
    <n v="1"/>
    <m/>
  </r>
  <r>
    <x v="441"/>
    <d v="2022-08-05T00:00:00"/>
    <x v="76"/>
    <s v="UNTALAN DIVINA R."/>
    <s v="CTO"/>
    <x v="1"/>
    <d v="2022-06-22T00:00:00"/>
    <d v="2022-06-24T00:00:00"/>
    <s v="SL"/>
    <m/>
    <s v="3 SL"/>
    <n v="3"/>
    <m/>
  </r>
  <r>
    <x v="441"/>
    <d v="2022-08-05T00:00:00"/>
    <x v="76"/>
    <s v="UNTALAN DIVINA R."/>
    <s v="CTO"/>
    <x v="1"/>
    <d v="2022-06-27T00:00:00"/>
    <d v="2022-06-30T00:00:00"/>
    <s v="SL"/>
    <m/>
    <s v="4 SL"/>
    <n v="4"/>
    <m/>
  </r>
  <r>
    <x v="441"/>
    <d v="2022-08-05T00:00:00"/>
    <x v="76"/>
    <s v="UNTALAN DIVINA R."/>
    <s v="CTO"/>
    <x v="1"/>
    <d v="2022-07-01T00:00:00"/>
    <d v="2022-07-01T00:00:00"/>
    <s v="SL"/>
    <m/>
    <s v="1 SL"/>
    <n v="1"/>
    <m/>
  </r>
  <r>
    <x v="441"/>
    <d v="2022-08-05T00:00:00"/>
    <x v="36"/>
    <s v="UNTALAN DIVINA R."/>
    <s v="CTO"/>
    <x v="1"/>
    <d v="2022-07-05T00:00:00"/>
    <d v="2022-07-06T00:00:00"/>
    <s v="SL"/>
    <m/>
    <s v="2 SL"/>
    <n v="2"/>
    <m/>
  </r>
  <r>
    <x v="442"/>
    <d v="2022-08-05T00:00:00"/>
    <x v="10"/>
    <s v="TULIAO FLORDELIZA M."/>
    <s v="ACCOUNTING"/>
    <x v="1"/>
    <d v="2022-07-18T00:00:00"/>
    <d v="2022-07-18T00:00:00"/>
    <s v="SL"/>
    <m/>
    <s v="1 SL"/>
    <n v="1"/>
    <m/>
  </r>
  <r>
    <x v="442"/>
    <d v="2022-08-05T00:00:00"/>
    <x v="10"/>
    <s v="TULIAO FLORDELIZA M."/>
    <s v="ACCOUNTING"/>
    <x v="1"/>
    <d v="2022-07-21T00:00:00"/>
    <d v="2022-07-21T00:00:00"/>
    <s v="SL"/>
    <m/>
    <s v="1 SL"/>
    <n v="1"/>
    <m/>
  </r>
  <r>
    <x v="443"/>
    <d v="2022-08-05T00:00:00"/>
    <x v="8"/>
    <s v="TULIAO FLORDELIZA M."/>
    <s v="ACCOUNTING"/>
    <x v="1"/>
    <d v="2022-07-12T00:00:00"/>
    <d v="2022-07-12T00:00:00"/>
    <s v="SL"/>
    <m/>
    <s v="1 SL"/>
    <n v="1"/>
    <m/>
  </r>
  <r>
    <x v="444"/>
    <d v="2022-08-05T00:00:00"/>
    <x v="45"/>
    <s v="TULIAO FLORDELIZA M."/>
    <s v="ACCOUNTING"/>
    <x v="1"/>
    <d v="2022-07-06T00:00:00"/>
    <d v="2022-07-06T00:00:00"/>
    <s v="SL"/>
    <m/>
    <s v="1 SL"/>
    <n v="1"/>
    <m/>
  </r>
  <r>
    <x v="445"/>
    <d v="2022-08-05T00:00:00"/>
    <x v="8"/>
    <s v="TULIAO FLORDELIZA M."/>
    <s v="ACCOUNTING"/>
    <x v="1"/>
    <d v="2022-06-06T00:00:00"/>
    <d v="2022-06-06T00:00:00"/>
    <s v="SL"/>
    <m/>
    <s v="1 SL"/>
    <n v="1"/>
    <m/>
  </r>
  <r>
    <x v="446"/>
    <d v="2022-08-05T00:00:00"/>
    <x v="132"/>
    <s v="MAWAK MIA PAULEEN B."/>
    <s v="ACCOUNTING"/>
    <x v="1"/>
    <d v="2022-08-10T00:00:00"/>
    <d v="2022-08-10T00:00:00"/>
    <s v="VL"/>
    <m/>
    <s v="1 VL"/>
    <n v="1"/>
    <m/>
  </r>
  <r>
    <x v="447"/>
    <d v="2022-08-05T00:00:00"/>
    <x v="80"/>
    <s v="MALUBAY MELINDA D."/>
    <s v="THRDC"/>
    <x v="1"/>
    <d v="2022-08-04T00:00:00"/>
    <d v="2022-08-04T00:00:00"/>
    <s v="VL"/>
    <m/>
    <s v="1 VL"/>
    <n v="1"/>
    <m/>
  </r>
  <r>
    <x v="448"/>
    <d v="2022-08-05T00:00:00"/>
    <x v="79"/>
    <s v="MARASIGAN INOCENCIA P."/>
    <s v="CSWDO"/>
    <x v="1"/>
    <d v="2022-08-04T00:00:00"/>
    <d v="2022-08-04T00:00:00"/>
    <s v="SL"/>
    <m/>
    <s v="1 SL"/>
    <n v="1"/>
    <m/>
  </r>
  <r>
    <x v="449"/>
    <d v="2022-08-05T00:00:00"/>
    <x v="35"/>
    <s v="ANGCAYA FRANCIS A."/>
    <s v="MAHOGANY MARKET"/>
    <x v="1"/>
    <d v="2022-07-28T00:00:00"/>
    <d v="2022-07-29T00:00:00"/>
    <s v="SL"/>
    <m/>
    <s v="2 SL"/>
    <n v="2"/>
    <m/>
  </r>
  <r>
    <x v="450"/>
    <d v="2022-08-05T00:00:00"/>
    <x v="35"/>
    <s v="MANALO CYNTHIA  "/>
    <s v="CPDO"/>
    <x v="1"/>
    <d v="2022-08-09T00:00:00"/>
    <d v="2022-08-09T00:00:00"/>
    <s v="OTHER"/>
    <s v="SEC 21 EO 292- SPECIAL PRIVILEGE"/>
    <s v="1 OTHER"/>
    <n v="1"/>
    <m/>
  </r>
  <r>
    <x v="451"/>
    <d v="2022-08-05T00:00:00"/>
    <x v="36"/>
    <s v="VIDALLO WINNIE R."/>
    <s v="CTO"/>
    <x v="1"/>
    <d v="2022-07-15T00:00:00"/>
    <d v="2022-07-15T00:00:00"/>
    <s v="OTHER"/>
    <s v="SEC 21 EO 292- SPECIAL PRIVILEGE"/>
    <s v="1 OTHER"/>
    <n v="1"/>
    <m/>
  </r>
  <r>
    <x v="452"/>
    <d v="2022-08-05T00:00:00"/>
    <x v="8"/>
    <s v="DEL MUNDO ESTER B."/>
    <s v="CEO"/>
    <x v="1"/>
    <d v="2022-07-21T00:00:00"/>
    <d v="2022-07-22T00:00:00"/>
    <s v="OTHER"/>
    <s v="SEC 21 EO 292- SPECIAL PRIVILEGE"/>
    <s v="2 OTHER"/>
    <n v="2"/>
    <m/>
  </r>
  <r>
    <x v="453"/>
    <d v="2022-08-05T00:00:00"/>
    <x v="8"/>
    <s v="DE CASTRO JUANITA M."/>
    <s v="CEO"/>
    <x v="1"/>
    <d v="2022-07-21T00:00:00"/>
    <d v="2022-07-22T00:00:00"/>
    <s v="OTHER"/>
    <s v="SEC 21 EO 292- SPECIAL PRIVILEGE"/>
    <s v="2 OTHER"/>
    <n v="2"/>
    <m/>
  </r>
  <r>
    <x v="454"/>
    <d v="2022-08-10T00:00:00"/>
    <x v="84"/>
    <s v="DUNGO PURISIMA CORAZON E."/>
    <s v="CTO"/>
    <x v="1"/>
    <d v="2022-07-18T00:00:00"/>
    <d v="2022-07-18T00:00:00"/>
    <s v="VL"/>
    <m/>
    <s v="1 VL"/>
    <n v="1"/>
    <m/>
  </r>
  <r>
    <x v="455"/>
    <d v="2022-08-10T00:00:00"/>
    <x v="10"/>
    <s v="CORTEZ FIDELA B."/>
    <s v="TCCH/TICC"/>
    <x v="1"/>
    <d v="2022-07-21T00:00:00"/>
    <d v="2022-07-21T00:00:00"/>
    <s v="SL"/>
    <m/>
    <s v="1 SL"/>
    <n v="1"/>
    <m/>
  </r>
  <r>
    <x v="456"/>
    <d v="2022-08-10T00:00:00"/>
    <x v="90"/>
    <s v="PENALES GUILLERMA B."/>
    <s v="CBO"/>
    <x v="1"/>
    <d v="2022-07-18T00:00:00"/>
    <d v="2022-07-18T00:00:00"/>
    <s v="SL"/>
    <m/>
    <s v="1 SL"/>
    <n v="1"/>
    <m/>
  </r>
  <r>
    <x v="456"/>
    <d v="2022-08-10T00:00:00"/>
    <x v="90"/>
    <s v="PENALES GUILLERMA B."/>
    <s v="CBO"/>
    <x v="1"/>
    <d v="2022-07-21T00:00:00"/>
    <d v="2022-07-21T00:00:00"/>
    <s v="SL"/>
    <m/>
    <s v="1 SL"/>
    <n v="1"/>
    <m/>
  </r>
  <r>
    <x v="457"/>
    <d v="2022-08-10T00:00:00"/>
    <x v="10"/>
    <s v="PALADAN VICENTE  "/>
    <s v="CENRO"/>
    <x v="1"/>
    <d v="2022-07-21T00:00:00"/>
    <d v="2022-07-21T00:00:00"/>
    <s v="SL"/>
    <m/>
    <s v="1 SL"/>
    <n v="1"/>
    <m/>
  </r>
  <r>
    <x v="458"/>
    <d v="2022-08-10T00:00:00"/>
    <x v="19"/>
    <s v="MONTENEGRO MARISSA P."/>
    <s v="CBO"/>
    <x v="1"/>
    <d v="2022-07-15T00:00:00"/>
    <d v="2022-07-15T00:00:00"/>
    <s v="SL"/>
    <m/>
    <s v="1 SL"/>
    <n v="1"/>
    <m/>
  </r>
  <r>
    <x v="459"/>
    <d v="2022-08-10T00:00:00"/>
    <x v="19"/>
    <s v="DE VILLA MYRNA D."/>
    <s v="GSO"/>
    <x v="1"/>
    <d v="2022-07-15T00:00:00"/>
    <d v="2022-07-15T00:00:00"/>
    <s v="WITHOUTPAY"/>
    <s v="WITHOUTPAY"/>
    <s v="1 WITHOUTPAY"/>
    <n v="1"/>
    <m/>
  </r>
  <r>
    <x v="460"/>
    <d v="2022-08-10T00:00:00"/>
    <x v="132"/>
    <s v="GUAÑEZO MA. GINA P."/>
    <s v="CTO"/>
    <x v="1"/>
    <d v="2022-08-02T00:00:00"/>
    <d v="2022-08-04T00:00:00"/>
    <s v="SL"/>
    <m/>
    <s v="3 SL"/>
    <n v="3"/>
    <m/>
  </r>
  <r>
    <x v="461"/>
    <d v="2022-08-10T00:00:00"/>
    <x v="10"/>
    <s v="TAÑEDO MARIA EVELYN C."/>
    <s v="CBO"/>
    <x v="1"/>
    <d v="2022-07-20T00:00:00"/>
    <d v="2022-07-21T00:00:00"/>
    <s v="SL"/>
    <m/>
    <s v="2 SL"/>
    <n v="2"/>
    <m/>
  </r>
  <r>
    <x v="462"/>
    <d v="2022-08-10T00:00:00"/>
    <x v="34"/>
    <s v="DIMAPILIS JOSEPHINE P."/>
    <s v="CTO"/>
    <x v="1"/>
    <d v="2022-07-20T00:00:00"/>
    <d v="2022-07-20T00:00:00"/>
    <s v="OTHER"/>
    <s v="SEC 21 EO 292- SPECIAL PRIVILEGE"/>
    <s v="1 OTHER"/>
    <n v="1"/>
    <m/>
  </r>
  <r>
    <x v="463"/>
    <d v="2022-08-10T00:00:00"/>
    <x v="30"/>
    <s v="ALEGA ESTELITA M."/>
    <s v="CTO"/>
    <x v="1"/>
    <d v="2022-07-13T00:00:00"/>
    <d v="2022-07-15T00:00:00"/>
    <s v="SL"/>
    <m/>
    <s v="3 SL"/>
    <n v="3"/>
    <m/>
  </r>
  <r>
    <x v="464"/>
    <d v="2022-08-10T00:00:00"/>
    <x v="21"/>
    <s v="DIMAPILIS ANTHONY A."/>
    <s v="CTO"/>
    <x v="1"/>
    <d v="2022-07-15T00:00:00"/>
    <d v="2022-07-15T00:00:00"/>
    <s v="SL"/>
    <m/>
    <s v="1 SL"/>
    <n v="1"/>
    <m/>
  </r>
  <r>
    <x v="465"/>
    <d v="2022-08-10T00:00:00"/>
    <x v="34"/>
    <s v="BAYOT ANISIA P."/>
    <s v="CTO"/>
    <x v="1"/>
    <d v="2022-07-19T00:00:00"/>
    <d v="2022-07-19T00:00:00"/>
    <s v="OTHER"/>
    <s v="PARENTAL OBLIGATION"/>
    <s v="1 OTHER"/>
    <n v="1"/>
    <m/>
  </r>
  <r>
    <x v="466"/>
    <d v="2022-08-10T00:00:00"/>
    <x v="63"/>
    <s v="GUAÑEZO MA. GINA P."/>
    <s v="CTO"/>
    <x v="1"/>
    <d v="2022-07-18T00:00:00"/>
    <d v="2022-07-18T00:00:00"/>
    <s v="OTHER"/>
    <s v="EMERGENCY LEAVE"/>
    <s v="1 OTHER"/>
    <n v="1"/>
    <m/>
  </r>
  <r>
    <x v="467"/>
    <d v="2022-08-10T00:00:00"/>
    <x v="34"/>
    <s v="DELA CRUZ EVANGELINE P."/>
    <s v="LANDTAX"/>
    <x v="1"/>
    <d v="2022-07-15T00:00:00"/>
    <d v="2022-07-15T00:00:00"/>
    <s v="SL"/>
    <m/>
    <s v="1 SL"/>
    <n v="1"/>
    <m/>
  </r>
  <r>
    <x v="467"/>
    <d v="2022-08-10T00:00:00"/>
    <x v="34"/>
    <s v="DELA CRUZ EVANGELINE P."/>
    <s v="LANDTAX"/>
    <x v="1"/>
    <d v="2022-07-18T00:00:00"/>
    <d v="2022-07-18T00:00:00"/>
    <s v="SL"/>
    <m/>
    <s v="1 SL"/>
    <n v="1"/>
    <m/>
  </r>
  <r>
    <x v="468"/>
    <d v="2022-08-10T00:00:00"/>
    <x v="21"/>
    <s v="AMORA ELISA S."/>
    <s v="CTO"/>
    <x v="1"/>
    <d v="2022-07-20T00:00:00"/>
    <d v="2022-07-20T00:00:00"/>
    <s v="SL"/>
    <m/>
    <s v="1 SL"/>
    <n v="1"/>
    <m/>
  </r>
  <r>
    <x v="469"/>
    <d v="2022-08-10T00:00:00"/>
    <x v="14"/>
    <s v="ORTIZ TRINIDAD D."/>
    <s v="GSO"/>
    <x v="1"/>
    <d v="2022-07-22T00:00:00"/>
    <d v="2022-07-22T00:00:00"/>
    <s v="WITHOUTPAY"/>
    <s v="WITHOUTPAY"/>
    <s v="1 WITHOUTPAY"/>
    <n v="1"/>
    <m/>
  </r>
  <r>
    <x v="470"/>
    <d v="2022-08-10T00:00:00"/>
    <x v="14"/>
    <s v="DIMAPILIS VILMA T."/>
    <s v="GSO"/>
    <x v="1"/>
    <d v="2022-07-22T00:00:00"/>
    <d v="2022-07-22T00:00:00"/>
    <s v="OTHER"/>
    <s v="DOMESTIC EMERGENCY"/>
    <s v="1 OTHER"/>
    <n v="1"/>
    <m/>
  </r>
  <r>
    <x v="471"/>
    <d v="2022-08-10T00:00:00"/>
    <x v="3"/>
    <s v="CRIZALDO THELMA U."/>
    <s v="CHO"/>
    <x v="1"/>
    <d v="2022-07-01T00:00:00"/>
    <d v="2022-07-01T00:00:00"/>
    <s v="SL"/>
    <m/>
    <s v="1 SL"/>
    <n v="1"/>
    <m/>
  </r>
  <r>
    <x v="472"/>
    <d v="2022-08-10T00:00:00"/>
    <x v="3"/>
    <s v="CRIZALDO THELMA U."/>
    <s v="CHO"/>
    <x v="1"/>
    <d v="2022-06-30T00:00:00"/>
    <d v="2022-06-30T00:00:00"/>
    <s v="SL"/>
    <m/>
    <s v="1 SL"/>
    <n v="1"/>
    <m/>
  </r>
  <r>
    <x v="473"/>
    <d v="2022-08-10T00:00:00"/>
    <x v="66"/>
    <s v="OSTONAL IVY S."/>
    <s v="ONT"/>
    <x v="1"/>
    <d v="2022-07-01T00:00:00"/>
    <d v="2022-07-15T00:00:00"/>
    <s v="SL"/>
    <m/>
    <s v="11 SL"/>
    <n v="11"/>
    <m/>
  </r>
  <r>
    <x v="474"/>
    <d v="2022-08-10T00:00:00"/>
    <x v="63"/>
    <s v="SUSA NANETE B."/>
    <s v="ONT"/>
    <x v="1"/>
    <d v="2022-07-18T00:00:00"/>
    <d v="2022-07-18T00:00:00"/>
    <s v="SL"/>
    <m/>
    <s v="1 SL"/>
    <n v="1"/>
    <m/>
  </r>
  <r>
    <x v="475"/>
    <d v="2022-08-10T00:00:00"/>
    <x v="21"/>
    <s v="MARUNDAN MARIA FLOR M."/>
    <s v="ONT"/>
    <x v="1"/>
    <d v="2022-07-14T00:00:00"/>
    <d v="2022-07-15T00:00:00"/>
    <s v="SL"/>
    <m/>
    <s v="2 SL"/>
    <n v="2"/>
    <m/>
  </r>
  <r>
    <x v="476"/>
    <d v="2022-08-10T00:00:00"/>
    <x v="21"/>
    <s v="MARUNDAN MARIA FLOR M."/>
    <s v="ONT"/>
    <x v="1"/>
    <d v="2022-07-17T00:00:00"/>
    <d v="2022-07-18T00:00:00"/>
    <s v="SL"/>
    <m/>
    <s v="1 SL"/>
    <n v="1"/>
    <m/>
  </r>
  <r>
    <x v="477"/>
    <d v="2022-08-10T00:00:00"/>
    <x v="19"/>
    <s v="COTONER NELIA C."/>
    <s v="COOPERATIVE OFFICE"/>
    <x v="1"/>
    <d v="2022-07-21T00:00:00"/>
    <d v="2022-07-21T00:00:00"/>
    <s v="VL"/>
    <m/>
    <s v="1 VL"/>
    <n v="1"/>
    <m/>
  </r>
  <r>
    <x v="478"/>
    <d v="2022-08-10T00:00:00"/>
    <x v="19"/>
    <s v="JORGE CAROLINA M."/>
    <s v="CTO"/>
    <x v="1"/>
    <d v="2022-07-27T00:00:00"/>
    <d v="2022-07-29T00:00:00"/>
    <s v="VL"/>
    <m/>
    <s v="3 VL"/>
    <n v="3"/>
    <m/>
  </r>
  <r>
    <x v="479"/>
    <d v="2022-08-10T00:00:00"/>
    <x v="19"/>
    <s v="JORGE CAROLINA M."/>
    <s v="CTO"/>
    <x v="1"/>
    <d v="2022-07-25T00:00:00"/>
    <d v="2022-07-26T00:00:00"/>
    <s v="VL"/>
    <m/>
    <s v="2 VL"/>
    <n v="2"/>
    <m/>
  </r>
  <r>
    <x v="480"/>
    <d v="2022-08-10T00:00:00"/>
    <x v="3"/>
    <s v="ESPIRITU RONALD M."/>
    <s v="CTO"/>
    <x v="1"/>
    <d v="2022-07-19T00:00:00"/>
    <d v="2022-07-19T00:00:00"/>
    <s v="OTHER"/>
    <s v="SEC 21 EO 292- SPECIAL PRIVILEGE"/>
    <s v="1 OTHER"/>
    <n v="1"/>
    <m/>
  </r>
  <r>
    <x v="481"/>
    <d v="2022-08-10T00:00:00"/>
    <x v="21"/>
    <s v="ORTIZ TRINIDAD D."/>
    <s v="GSO"/>
    <x v="1"/>
    <d v="2022-07-15T00:00:00"/>
    <d v="2022-07-15T00:00:00"/>
    <s v="SL"/>
    <m/>
    <s v="1 SL"/>
    <n v="1"/>
    <m/>
  </r>
  <r>
    <x v="481"/>
    <d v="2022-08-10T00:00:00"/>
    <x v="21"/>
    <s v="ORTIZ TRINIDAD D."/>
    <s v="GSO"/>
    <x v="1"/>
    <d v="2022-07-18T00:00:00"/>
    <d v="2022-07-19T00:00:00"/>
    <s v="SL"/>
    <m/>
    <s v="2 SL"/>
    <n v="2"/>
    <m/>
  </r>
  <r>
    <x v="482"/>
    <d v="2022-08-10T00:00:00"/>
    <x v="63"/>
    <s v="MALIGAYO YOLANDA D."/>
    <s v="CHO"/>
    <x v="1"/>
    <d v="2022-07-27T00:00:00"/>
    <d v="2022-07-29T00:00:00"/>
    <s v="VL"/>
    <m/>
    <s v="3 VL"/>
    <n v="3"/>
    <m/>
  </r>
  <r>
    <x v="483"/>
    <d v="2022-08-10T00:00:00"/>
    <x v="19"/>
    <s v="MALIGAYO YOLANDA D."/>
    <s v="CHO"/>
    <x v="1"/>
    <d v="2022-07-15T00:00:00"/>
    <d v="2022-07-15T00:00:00"/>
    <s v="SL"/>
    <m/>
    <s v="1 SL"/>
    <n v="1"/>
    <m/>
  </r>
  <r>
    <x v="484"/>
    <d v="2022-08-10T00:00:00"/>
    <x v="63"/>
    <s v="MARTINEZ BELEN B."/>
    <s v="CBO"/>
    <x v="1"/>
    <d v="2022-07-18T00:00:00"/>
    <d v="2022-07-18T00:00:00"/>
    <s v="SL"/>
    <m/>
    <s v="1 SL"/>
    <n v="1"/>
    <m/>
  </r>
  <r>
    <x v="485"/>
    <d v="2022-08-10T00:00:00"/>
    <x v="30"/>
    <s v="BANICO PILAR B."/>
    <s v="CCT"/>
    <x v="1"/>
    <d v="2022-07-18T00:00:00"/>
    <d v="2022-07-18T00:00:00"/>
    <s v="OTHER"/>
    <s v="DOMESTIC EMERGENCY"/>
    <s v="1 OTHER"/>
    <n v="1"/>
    <m/>
  </r>
  <r>
    <x v="486"/>
    <d v="2022-08-10T00:00:00"/>
    <x v="63"/>
    <s v="LEPARDO ROWENA R."/>
    <s v="CCT"/>
    <x v="1"/>
    <d v="2022-07-18T00:00:00"/>
    <d v="2022-07-18T00:00:00"/>
    <s v="SL"/>
    <m/>
    <s v="1 SL"/>
    <n v="1"/>
    <m/>
  </r>
  <r>
    <x v="487"/>
    <d v="2022-08-10T00:00:00"/>
    <x v="2"/>
    <s v="PAJENAGO MAIDEN A."/>
    <s v="CHO"/>
    <x v="0"/>
    <d v="2022-05-24T00:00:00"/>
    <d v="2022-09-06T00:00:00"/>
    <s v="Maternity"/>
    <s v="RA 11210 - MATERNITY LEAVE"/>
    <s v="75 Maternity"/>
    <n v="75"/>
    <m/>
  </r>
  <r>
    <x v="488"/>
    <d v="2022-08-10T00:00:00"/>
    <x v="78"/>
    <s v="RODRIGUEZ GREGORIO  "/>
    <s v="CENRO"/>
    <x v="1"/>
    <d v="2022-08-05T00:00:00"/>
    <d v="2022-08-05T00:00:00"/>
    <s v="SL"/>
    <m/>
    <s v="1 SL"/>
    <n v="1"/>
    <m/>
  </r>
  <r>
    <x v="489"/>
    <d v="2022-08-10T00:00:00"/>
    <x v="3"/>
    <s v="GATPANDAN NENITA M."/>
    <s v="LIBRARY"/>
    <x v="1"/>
    <d v="2022-07-13T00:00:00"/>
    <d v="2022-07-13T00:00:00"/>
    <s v="SL"/>
    <m/>
    <s v="1 SL"/>
    <n v="1"/>
    <m/>
  </r>
  <r>
    <x v="490"/>
    <d v="2022-08-11T00:00:00"/>
    <x v="96"/>
    <s v="DE VILLA OFELIA G."/>
    <s v="COMELEC"/>
    <x v="1"/>
    <d v="2022-08-08T00:00:00"/>
    <d v="2022-08-08T00:00:00"/>
    <s v="SL"/>
    <m/>
    <s v="1 SL"/>
    <n v="1"/>
    <m/>
  </r>
  <r>
    <x v="491"/>
    <d v="2022-08-11T00:00:00"/>
    <x v="45"/>
    <s v="PEÑANO DARYL BAMBI B."/>
    <s v="ONT"/>
    <x v="1"/>
    <d v="2022-07-11T00:00:00"/>
    <d v="2022-07-12T00:00:00"/>
    <s v="OTHER"/>
    <s v="RA 8972 SOLO PARENT"/>
    <s v="2 OTHER"/>
    <n v="2"/>
    <m/>
  </r>
  <r>
    <x v="492"/>
    <d v="2022-08-11T00:00:00"/>
    <x v="14"/>
    <s v="ESTRANGCO MERCY U."/>
    <s v="MAHOGANY MARKET"/>
    <x v="1"/>
    <d v="2022-07-29T00:00:00"/>
    <d v="2022-07-29T00:00:00"/>
    <s v="OTHER"/>
    <s v="ANNIVERSARY LEAVE"/>
    <s v="1 OTHER"/>
    <n v="1"/>
    <m/>
  </r>
  <r>
    <x v="493"/>
    <d v="2022-08-11T00:00:00"/>
    <x v="45"/>
    <s v="ESTRANGCO MERCY U."/>
    <s v="MAHOGANY MARKET"/>
    <x v="1"/>
    <d v="2022-06-30T00:00:00"/>
    <d v="2022-06-30T00:00:00"/>
    <s v="SL"/>
    <m/>
    <s v="1 SL"/>
    <n v="1"/>
    <m/>
  </r>
  <r>
    <x v="494"/>
    <d v="2022-08-11T00:00:00"/>
    <x v="32"/>
    <s v="ORTIZ TRINIDAD D."/>
    <s v="GSO"/>
    <x v="1"/>
    <d v="2022-06-24T00:00:00"/>
    <d v="2022-06-24T00:00:00"/>
    <s v="SL"/>
    <m/>
    <s v="1 SL"/>
    <n v="1"/>
    <m/>
  </r>
  <r>
    <x v="495"/>
    <d v="2022-08-11T00:00:00"/>
    <x v="341"/>
    <s v="LUNA  FERNANDO  "/>
    <s v="CENRO"/>
    <x v="1"/>
    <d v="2022-07-08T00:00:00"/>
    <d v="2022-07-08T00:00:00"/>
    <s v="SL"/>
    <m/>
    <s v="1 SL"/>
    <n v="1"/>
    <m/>
  </r>
  <r>
    <x v="495"/>
    <d v="2022-08-11T00:00:00"/>
    <x v="341"/>
    <s v="LUNA  FERNANDO  "/>
    <s v="CENRO"/>
    <x v="1"/>
    <d v="2022-07-11T00:00:00"/>
    <d v="2022-07-11T00:00:00"/>
    <s v="SL"/>
    <m/>
    <s v="1 SL"/>
    <n v="1"/>
    <m/>
  </r>
  <r>
    <x v="496"/>
    <d v="2022-08-11T00:00:00"/>
    <x v="30"/>
    <s v="CRUZADA MAGDALENA A."/>
    <s v="COOPERATIVE OFFICE"/>
    <x v="1"/>
    <d v="2022-07-07T00:00:00"/>
    <d v="2022-07-07T00:00:00"/>
    <s v="SL"/>
    <m/>
    <s v="1 SL"/>
    <n v="1"/>
    <m/>
  </r>
  <r>
    <x v="497"/>
    <d v="2022-08-11T00:00:00"/>
    <x v="30"/>
    <s v="MAGUINAO GILBERT  "/>
    <s v="GSO"/>
    <x v="1"/>
    <d v="2022-07-12T00:00:00"/>
    <d v="2022-07-12T00:00:00"/>
    <s v="SL"/>
    <m/>
    <s v="1 SL"/>
    <n v="1"/>
    <m/>
  </r>
  <r>
    <x v="498"/>
    <d v="2022-08-11T00:00:00"/>
    <x v="76"/>
    <s v="OLINO PRECIOSA A."/>
    <s v="GSO"/>
    <x v="1"/>
    <d v="2022-07-01T00:00:00"/>
    <d v="2022-07-01T00:00:00"/>
    <s v="VL"/>
    <m/>
    <s v="1 VL"/>
    <n v="1"/>
    <m/>
  </r>
  <r>
    <x v="498"/>
    <d v="2022-08-11T00:00:00"/>
    <x v="76"/>
    <s v="OLINO PRECIOSA A."/>
    <s v="GSO"/>
    <x v="1"/>
    <d v="2022-07-07T00:00:00"/>
    <d v="2022-07-07T00:00:00"/>
    <s v="VL"/>
    <m/>
    <s v="1 VL"/>
    <n v="1"/>
    <m/>
  </r>
  <r>
    <x v="499"/>
    <d v="2022-08-11T00:00:00"/>
    <x v="45"/>
    <s v="CORTEZ FIDELA B."/>
    <s v="TCCH/TICC"/>
    <x v="1"/>
    <d v="2022-06-30T00:00:00"/>
    <d v="2022-07-06T00:00:00"/>
    <s v="OTHER"/>
    <s v="MOURNING LEAVE"/>
    <s v="5 OTHER"/>
    <n v="5"/>
    <m/>
  </r>
  <r>
    <x v="500"/>
    <d v="2022-08-11T00:00:00"/>
    <x v="45"/>
    <s v="CORTEZ FIDELA B."/>
    <s v="TCCH/TICC"/>
    <x v="1"/>
    <d v="2022-06-24T00:00:00"/>
    <d v="2022-06-24T00:00:00"/>
    <s v="SL"/>
    <m/>
    <s v="1 SL"/>
    <n v="1"/>
    <m/>
  </r>
  <r>
    <x v="501"/>
    <d v="2022-08-11T00:00:00"/>
    <x v="30"/>
    <s v="BUGARIN MA. ANA M."/>
    <s v="LCR"/>
    <x v="1"/>
    <d v="2022-07-11T00:00:00"/>
    <d v="2022-07-11T00:00:00"/>
    <s v="SL"/>
    <m/>
    <s v="1 SL"/>
    <n v="1"/>
    <m/>
  </r>
  <r>
    <x v="502"/>
    <d v="2022-08-11T00:00:00"/>
    <x v="59"/>
    <s v="AUSTRIA KIM E."/>
    <s v="ONT"/>
    <x v="1"/>
    <d v="2022-05-23T00:00:00"/>
    <d v="2022-05-25T00:00:00"/>
    <s v="OTHER"/>
    <s v="SEC 25 EO 292- FORCE LEAVE"/>
    <s v="3 OTHER"/>
    <n v="3"/>
    <m/>
  </r>
  <r>
    <x v="502"/>
    <d v="2022-08-11T00:00:00"/>
    <x v="59"/>
    <s v="AUSTRIA KIM E."/>
    <s v="ONT"/>
    <x v="1"/>
    <d v="2022-05-30T00:00:00"/>
    <d v="2022-05-31T00:00:00"/>
    <s v="OTHER"/>
    <s v="SEC 25 EO 292- FORCE LEAVE"/>
    <s v="2 OTHER"/>
    <n v="2"/>
    <m/>
  </r>
  <r>
    <x v="503"/>
    <d v="2022-08-11T00:00:00"/>
    <x v="29"/>
    <s v="EMELO MARYJANE T."/>
    <s v="ONT"/>
    <x v="1"/>
    <d v="2022-07-18T00:00:00"/>
    <d v="2022-07-22T00:00:00"/>
    <s v="SL"/>
    <m/>
    <s v="5 SL"/>
    <n v="5"/>
    <m/>
  </r>
  <r>
    <x v="504"/>
    <d v="2022-08-11T00:00:00"/>
    <x v="3"/>
    <s v="MACAPUNO FELIX  "/>
    <s v="CENRO"/>
    <x v="1"/>
    <d v="2022-07-13T00:00:00"/>
    <d v="2022-07-13T00:00:00"/>
    <s v="SL"/>
    <m/>
    <s v="1 SL"/>
    <n v="1"/>
    <m/>
  </r>
  <r>
    <x v="505"/>
    <d v="2022-08-11T00:00:00"/>
    <x v="30"/>
    <s v="MALIGAYA NELITA M."/>
    <s v="GSO"/>
    <x v="1"/>
    <d v="2022-07-25T00:00:00"/>
    <d v="2022-07-25T00:00:00"/>
    <s v="VL"/>
    <m/>
    <s v="1 VL"/>
    <n v="1"/>
    <m/>
  </r>
  <r>
    <x v="506"/>
    <d v="2022-08-11T00:00:00"/>
    <x v="30"/>
    <s v="MALIGAYA NELITA M."/>
    <s v="GSO"/>
    <x v="1"/>
    <d v="2022-07-12T00:00:00"/>
    <d v="2022-07-12T00:00:00"/>
    <s v="SL"/>
    <m/>
    <s v="1 SL"/>
    <n v="1"/>
    <m/>
  </r>
  <r>
    <x v="507"/>
    <d v="2022-08-11T00:00:00"/>
    <x v="30"/>
    <s v="RODRIGUEZ RUEL  "/>
    <s v="CENRO"/>
    <x v="1"/>
    <d v="2022-07-10T00:00:00"/>
    <d v="2022-07-10T00:00:00"/>
    <s v="SL"/>
    <m/>
    <s v="1 SL"/>
    <n v="1"/>
    <m/>
  </r>
  <r>
    <x v="508"/>
    <d v="2022-08-11T00:00:00"/>
    <x v="63"/>
    <s v="MAGUINAO GILBERT  "/>
    <s v="GSO"/>
    <x v="1"/>
    <d v="2022-07-25T00:00:00"/>
    <d v="2022-07-25T00:00:00"/>
    <s v="VL"/>
    <m/>
    <s v="1 VL"/>
    <n v="1"/>
    <m/>
  </r>
  <r>
    <x v="509"/>
    <d v="2022-08-11T00:00:00"/>
    <x v="45"/>
    <s v="DOLOT JESUS JR. D."/>
    <s v="PIO"/>
    <x v="1"/>
    <d v="2022-07-18T00:00:00"/>
    <d v="2022-07-18T00:00:00"/>
    <s v="VL"/>
    <m/>
    <s v="1 VL"/>
    <n v="1"/>
    <m/>
  </r>
  <r>
    <x v="510"/>
    <d v="2022-08-11T00:00:00"/>
    <x v="96"/>
    <s v="DOLOT JESUS JR. D."/>
    <s v="PIO"/>
    <x v="1"/>
    <d v="2022-08-09T00:00:00"/>
    <d v="2022-08-09T00:00:00"/>
    <s v="SL"/>
    <m/>
    <s v="1 SL"/>
    <n v="1"/>
    <m/>
  </r>
  <r>
    <x v="511"/>
    <d v="2022-08-11T00:00:00"/>
    <x v="7"/>
    <s v="DOLOT JESUS JR. D."/>
    <s v="PIO"/>
    <x v="1"/>
    <d v="2022-06-01T00:00:00"/>
    <d v="2022-06-03T00:00:00"/>
    <s v="SL"/>
    <m/>
    <s v="3 SL"/>
    <n v="3"/>
    <m/>
  </r>
  <r>
    <x v="512"/>
    <d v="2022-08-11T00:00:00"/>
    <x v="14"/>
    <s v="MENDOZA PRESCILA S."/>
    <s v="CEO"/>
    <x v="1"/>
    <d v="2022-07-22T00:00:00"/>
    <d v="2022-07-22T00:00:00"/>
    <s v="SL"/>
    <m/>
    <s v="1 SL"/>
    <n v="1"/>
    <m/>
  </r>
  <r>
    <x v="513"/>
    <d v="2022-08-11T00:00:00"/>
    <x v="14"/>
    <s v="HERNANDEZ MARIO A."/>
    <s v="MAHOGANY MARKET"/>
    <x v="1"/>
    <d v="2022-08-02T00:00:00"/>
    <d v="2022-08-02T00:00:00"/>
    <s v="OTHER"/>
    <s v="BIRTHDAY LEAVE"/>
    <s v="1 OTHER"/>
    <n v="1"/>
    <m/>
  </r>
  <r>
    <x v="514"/>
    <d v="2022-08-11T00:00:00"/>
    <x v="14"/>
    <s v="RODRIGUEZ RUEL  "/>
    <s v="CENRO"/>
    <x v="1"/>
    <d v="2022-07-23T00:00:00"/>
    <d v="2022-07-24T00:00:00"/>
    <s v="SL"/>
    <m/>
    <s v="2 SL"/>
    <n v="2"/>
    <m/>
  </r>
  <r>
    <x v="515"/>
    <d v="2022-08-11T00:00:00"/>
    <x v="10"/>
    <s v="FERMA ARCELI C."/>
    <s v="INTERNAL"/>
    <x v="1"/>
    <d v="2022-07-19T00:00:00"/>
    <d v="2022-07-21T00:00:00"/>
    <s v="SL"/>
    <m/>
    <s v="3 SL"/>
    <n v="3"/>
    <m/>
  </r>
  <r>
    <x v="516"/>
    <d v="2022-08-11T00:00:00"/>
    <x v="14"/>
    <s v="EGASAN DELIA J."/>
    <s v="CHO"/>
    <x v="1"/>
    <d v="2022-07-20T00:00:00"/>
    <d v="2022-07-22T00:00:00"/>
    <s v="SL"/>
    <m/>
    <s v="3 SL"/>
    <n v="3"/>
    <m/>
  </r>
  <r>
    <x v="517"/>
    <d v="2022-08-11T00:00:00"/>
    <x v="14"/>
    <s v="DISEPEDA ROMELITO  "/>
    <s v="TOPS (ADMIN CSU)"/>
    <x v="1"/>
    <d v="2022-07-01T00:00:00"/>
    <d v="2022-07-31T00:00:00"/>
    <s v="SL"/>
    <m/>
    <s v="21 SL"/>
    <n v="21"/>
    <m/>
  </r>
  <r>
    <x v="518"/>
    <d v="2022-08-11T00:00:00"/>
    <x v="14"/>
    <s v="FLAVIER ADORACION  "/>
    <s v="ADMIN OFFICE"/>
    <x v="1"/>
    <d v="2022-07-05T00:00:00"/>
    <d v="2022-07-07T00:00:00"/>
    <s v="SL"/>
    <m/>
    <s v="3 SL"/>
    <n v="3"/>
    <m/>
  </r>
  <r>
    <x v="519"/>
    <d v="2022-08-11T00:00:00"/>
    <x v="63"/>
    <s v="NOVICIO PERLITA G."/>
    <s v="LEGAL"/>
    <x v="1"/>
    <d v="2022-07-18T00:00:00"/>
    <d v="2022-07-18T00:00:00"/>
    <s v="SL"/>
    <m/>
    <s v="1 SL"/>
    <n v="1"/>
    <m/>
  </r>
  <r>
    <x v="520"/>
    <d v="2022-08-11T00:00:00"/>
    <x v="336"/>
    <s v="SIM JO RITZELLE C."/>
    <s v="CHO"/>
    <x v="0"/>
    <d v="2022-07-15T00:00:00"/>
    <d v="2022-07-15T00:00:00"/>
    <s v="VL"/>
    <m/>
    <s v="1 VL"/>
    <n v="1"/>
    <m/>
  </r>
  <r>
    <x v="521"/>
    <d v="2022-08-11T00:00:00"/>
    <x v="48"/>
    <s v="ATIENZA JULIE ANN A."/>
    <s v="CTO"/>
    <x v="1"/>
    <d v="2022-08-05T00:00:00"/>
    <d v="2022-08-05T00:00:00"/>
    <s v="VL"/>
    <m/>
    <s v="1 VL"/>
    <n v="1"/>
    <m/>
  </r>
  <r>
    <x v="522"/>
    <d v="2022-08-11T00:00:00"/>
    <x v="48"/>
    <s v="ATIENZA JULIE ANN A."/>
    <s v="CTO"/>
    <x v="1"/>
    <d v="2022-07-29T00:00:00"/>
    <d v="2022-07-29T00:00:00"/>
    <s v="SL"/>
    <m/>
    <s v="1 SL"/>
    <n v="1"/>
    <m/>
  </r>
  <r>
    <x v="523"/>
    <d v="2022-08-11T00:00:00"/>
    <x v="48"/>
    <s v="TAMAYO MARIA ELLAINE III B."/>
    <s v="CTO"/>
    <x v="1"/>
    <d v="2022-07-28T00:00:00"/>
    <d v="2022-07-28T00:00:00"/>
    <s v="SL"/>
    <m/>
    <s v="1 SL"/>
    <n v="1"/>
    <m/>
  </r>
  <r>
    <x v="524"/>
    <d v="2022-08-11T00:00:00"/>
    <x v="19"/>
    <s v="TAMAYO MARIA ELLAINE III B."/>
    <s v="CTO"/>
    <x v="1"/>
    <d v="2022-07-20T00:00:00"/>
    <d v="2022-07-20T00:00:00"/>
    <s v="VL"/>
    <m/>
    <s v="1 VL"/>
    <n v="1"/>
    <m/>
  </r>
  <r>
    <x v="525"/>
    <d v="2022-08-11T00:00:00"/>
    <x v="1"/>
    <s v="TAMAYO MARIA ELLAINE III B."/>
    <s v="CTO"/>
    <x v="1"/>
    <d v="2022-06-27T00:00:00"/>
    <d v="2022-06-27T00:00:00"/>
    <s v="OTHER"/>
    <s v="SEC 21 EO 292- SPECIAL PRIVILEGE"/>
    <s v="1 OTHER"/>
    <n v="1"/>
    <m/>
  </r>
  <r>
    <x v="526"/>
    <d v="2022-08-11T00:00:00"/>
    <x v="35"/>
    <s v="DE OCAMPO ALMA A."/>
    <s v="CTO"/>
    <x v="1"/>
    <d v="2022-08-12T00:00:00"/>
    <d v="2022-08-12T00:00:00"/>
    <s v="VL"/>
    <m/>
    <s v="1 VL"/>
    <n v="1"/>
    <m/>
  </r>
  <r>
    <x v="527"/>
    <d v="2022-08-11T00:00:00"/>
    <x v="78"/>
    <s v="AYCARDO PILILLA V."/>
    <s v="COA"/>
    <x v="1"/>
    <m/>
    <m/>
    <s v="OTHER"/>
    <s v="TERMINAL LEAVE"/>
    <s v="0 OTHER"/>
    <n v="0"/>
    <m/>
  </r>
  <r>
    <x v="528"/>
    <d v="2022-08-17T00:00:00"/>
    <x v="35"/>
    <s v="ZALDIVIA MIRIAM F."/>
    <s v="PIO"/>
    <x v="1"/>
    <d v="2022-07-25T00:00:00"/>
    <d v="2022-07-26T00:00:00"/>
    <s v="SL"/>
    <m/>
    <s v="2 SL"/>
    <n v="2"/>
    <m/>
  </r>
  <r>
    <x v="529"/>
    <d v="2022-08-17T00:00:00"/>
    <x v="35"/>
    <s v="NOVICIO PERLITA G."/>
    <s v="LEGAL"/>
    <x v="1"/>
    <d v="2022-07-29T00:00:00"/>
    <d v="2022-07-29T00:00:00"/>
    <s v="SL"/>
    <m/>
    <s v="1 SL"/>
    <n v="1"/>
    <m/>
  </r>
  <r>
    <x v="530"/>
    <d v="2022-08-17T00:00:00"/>
    <x v="48"/>
    <s v="LUCIANO ADELAIDA C."/>
    <s v="MO"/>
    <x v="1"/>
    <d v="2022-08-01T00:00:00"/>
    <d v="2022-08-01T00:00:00"/>
    <s v="SL"/>
    <m/>
    <s v="1 SL"/>
    <n v="1"/>
    <m/>
  </r>
  <r>
    <x v="531"/>
    <d v="2022-08-17T00:00:00"/>
    <x v="35"/>
    <s v="TAÑEDO MARIA EVELYN C."/>
    <s v="CBO"/>
    <x v="1"/>
    <d v="2022-08-09T00:00:00"/>
    <d v="2022-08-09T00:00:00"/>
    <s v="OTHER"/>
    <s v="BIRTHDAY LEAVE"/>
    <s v="1 OTHER"/>
    <n v="1"/>
    <m/>
  </r>
  <r>
    <x v="532"/>
    <d v="2022-08-17T00:00:00"/>
    <x v="35"/>
    <s v="MONTENEGRO MARISSA P."/>
    <s v="CBO"/>
    <x v="1"/>
    <d v="2022-07-28T00:00:00"/>
    <d v="2022-07-29T00:00:00"/>
    <s v="SL"/>
    <m/>
    <s v="2 SL"/>
    <n v="2"/>
    <m/>
  </r>
  <r>
    <x v="533"/>
    <d v="2022-08-17T00:00:00"/>
    <x v="48"/>
    <s v="SEPINO BRIGIDA M."/>
    <s v="CSWDO"/>
    <x v="1"/>
    <d v="2022-07-29T00:00:00"/>
    <d v="2022-07-29T00:00:00"/>
    <s v="SL"/>
    <m/>
    <s v="1 SL"/>
    <n v="1"/>
    <m/>
  </r>
  <r>
    <x v="534"/>
    <d v="2022-08-17T00:00:00"/>
    <x v="84"/>
    <s v="CONSTANTE FLORAVILLA R."/>
    <s v="CSWDO"/>
    <x v="1"/>
    <d v="2022-07-29T00:00:00"/>
    <d v="2022-07-29T00:00:00"/>
    <s v="OTHER"/>
    <s v="BIRTHDAY LEAVE"/>
    <s v="1 OTHER"/>
    <n v="1"/>
    <m/>
  </r>
  <r>
    <x v="535"/>
    <d v="2022-08-17T00:00:00"/>
    <x v="84"/>
    <s v="PELIMBERGO MICHELLE A."/>
    <s v="CSWDO"/>
    <x v="1"/>
    <d v="2022-08-01T00:00:00"/>
    <d v="2022-08-01T00:00:00"/>
    <s v="OTHER"/>
    <s v="BIRTHDAY LEAVE"/>
    <s v="1 OTHER"/>
    <n v="1"/>
    <m/>
  </r>
  <r>
    <x v="536"/>
    <d v="2022-08-17T00:00:00"/>
    <x v="84"/>
    <s v="PELIMBERGO MICHELLE A."/>
    <s v="CSWDO"/>
    <x v="1"/>
    <d v="2022-07-20T00:00:00"/>
    <d v="2022-07-21T00:00:00"/>
    <s v="SL"/>
    <m/>
    <s v="2 SL"/>
    <n v="2"/>
    <m/>
  </r>
  <r>
    <x v="537"/>
    <d v="2022-08-17T00:00:00"/>
    <x v="81"/>
    <s v="ERIDAO ROSALINDA P."/>
    <s v="CSWDO"/>
    <x v="1"/>
    <d v="2022-08-11T00:00:00"/>
    <d v="2022-08-11T00:00:00"/>
    <s v="OTHER"/>
    <s v="SEC 21 EO 292- SPECIAL PRIVILEGE"/>
    <s v="1 OTHER"/>
    <n v="1"/>
    <m/>
  </r>
  <r>
    <x v="538"/>
    <d v="2022-08-17T00:00:00"/>
    <x v="78"/>
    <s v="ERIDAO ROSALINDA P."/>
    <s v="CSWDO"/>
    <x v="1"/>
    <d v="2022-08-04T00:00:00"/>
    <d v="2022-08-05T00:00:00"/>
    <s v="SL"/>
    <m/>
    <s v="2 SL"/>
    <n v="2"/>
    <m/>
  </r>
  <r>
    <x v="539"/>
    <d v="2022-08-17T00:00:00"/>
    <x v="35"/>
    <s v="ERIDAO ROSALINDA P."/>
    <s v="CSWDO"/>
    <x v="1"/>
    <d v="2022-07-25T00:00:00"/>
    <d v="2022-07-29T00:00:00"/>
    <s v="SL"/>
    <m/>
    <s v="5 SL"/>
    <n v="5"/>
    <m/>
  </r>
  <r>
    <x v="540"/>
    <d v="2022-08-17T00:00:00"/>
    <x v="81"/>
    <s v="HADAP JONALYN L."/>
    <s v="CSWDO"/>
    <x v="1"/>
    <d v="2022-08-01T00:00:00"/>
    <d v="2022-08-05T00:00:00"/>
    <s v="SL"/>
    <m/>
    <s v="5 SL"/>
    <n v="5"/>
    <m/>
  </r>
  <r>
    <x v="541"/>
    <d v="2022-08-17T00:00:00"/>
    <x v="35"/>
    <s v="CACAO ANDREA F."/>
    <s v="CSWDO"/>
    <x v="1"/>
    <d v="2022-08-01T00:00:00"/>
    <d v="2022-08-05T00:00:00"/>
    <s v="SL"/>
    <m/>
    <s v="5 SL"/>
    <n v="5"/>
    <m/>
  </r>
  <r>
    <x v="542"/>
    <d v="2022-08-17T00:00:00"/>
    <x v="96"/>
    <s v="REPILLO AMMY LOU M."/>
    <s v="CTO"/>
    <x v="1"/>
    <d v="2022-08-10T00:00:00"/>
    <d v="2022-08-12T00:00:00"/>
    <s v="VL"/>
    <m/>
    <s v="3 VL"/>
    <n v="3"/>
    <m/>
  </r>
  <r>
    <x v="543"/>
    <d v="2022-08-17T00:00:00"/>
    <x v="131"/>
    <s v="DE VILLA OFELIA G."/>
    <s v="COMELEC"/>
    <x v="1"/>
    <d v="2022-08-11T00:00:00"/>
    <d v="2022-08-12T00:00:00"/>
    <s v="SL"/>
    <m/>
    <s v="2 SL"/>
    <n v="2"/>
    <m/>
  </r>
  <r>
    <x v="544"/>
    <d v="2022-08-17T00:00:00"/>
    <x v="79"/>
    <s v="MABUTI ANA MARIE C."/>
    <s v="CTO"/>
    <x v="1"/>
    <d v="2022-08-03T00:00:00"/>
    <d v="2022-08-03T00:00:00"/>
    <s v="OTHER"/>
    <s v="SEC 21 EO 292- SPECIAL PRIVILEGE"/>
    <s v="1 OTHER"/>
    <n v="1"/>
    <m/>
  </r>
  <r>
    <x v="545"/>
    <d v="2022-08-17T00:00:00"/>
    <x v="131"/>
    <s v="AMORA ELISA S."/>
    <s v="CTO"/>
    <x v="1"/>
    <d v="2022-08-12T00:00:00"/>
    <d v="2022-08-12T00:00:00"/>
    <s v="SL"/>
    <m/>
    <s v="1 SL"/>
    <n v="1"/>
    <m/>
  </r>
  <r>
    <x v="546"/>
    <d v="2022-08-17T00:00:00"/>
    <x v="20"/>
    <s v="AMORA ELISA S."/>
    <s v="CTO"/>
    <x v="1"/>
    <d v="2022-07-29T00:00:00"/>
    <d v="2022-07-29T00:00:00"/>
    <s v="SL"/>
    <m/>
    <s v="1 SL"/>
    <n v="1"/>
    <m/>
  </r>
  <r>
    <x v="547"/>
    <d v="2022-08-17T00:00:00"/>
    <x v="71"/>
    <s v="AMORA ELISA S."/>
    <s v="CTO"/>
    <x v="1"/>
    <d v="2022-07-22T00:00:00"/>
    <d v="2022-07-22T00:00:00"/>
    <s v="VL"/>
    <m/>
    <s v="1 VL"/>
    <n v="1"/>
    <m/>
  </r>
  <r>
    <x v="548"/>
    <d v="2022-08-17T00:00:00"/>
    <x v="14"/>
    <s v="FERNANDEZ MILAGROS C."/>
    <s v="CTO"/>
    <x v="1"/>
    <d v="2022-07-21T00:00:00"/>
    <d v="2022-07-22T00:00:00"/>
    <s v="OTHER"/>
    <s v="DOMESTIC EMERGENCY"/>
    <s v="2 OTHER"/>
    <n v="2"/>
    <m/>
  </r>
  <r>
    <x v="549"/>
    <d v="2022-08-17T00:00:00"/>
    <x v="82"/>
    <s v="VIDALLO WINNIE R."/>
    <s v="CTO"/>
    <x v="1"/>
    <d v="2022-08-04T00:00:00"/>
    <d v="2022-08-04T00:00:00"/>
    <s v="SL"/>
    <m/>
    <s v="1 SL"/>
    <n v="1"/>
    <m/>
  </r>
  <r>
    <x v="549"/>
    <d v="2022-08-17T00:00:00"/>
    <x v="82"/>
    <s v="VIDALLO WINNIE R."/>
    <s v="CTO"/>
    <x v="1"/>
    <d v="2022-08-09T00:00:00"/>
    <d v="2022-08-09T00:00:00"/>
    <s v="SL"/>
    <m/>
    <s v="1 SL"/>
    <n v="1"/>
    <m/>
  </r>
  <r>
    <x v="550"/>
    <d v="2022-08-17T00:00:00"/>
    <x v="10"/>
    <s v="DE GRANO MA. ERLINDA F."/>
    <s v="CTO"/>
    <x v="1"/>
    <d v="2022-07-21T00:00:00"/>
    <d v="2022-07-21T00:00:00"/>
    <s v="SL"/>
    <m/>
    <s v="1 SL"/>
    <n v="1"/>
    <m/>
  </r>
  <r>
    <x v="551"/>
    <d v="2022-08-17T00:00:00"/>
    <x v="90"/>
    <s v="OLEGARIO TEOFISTA B."/>
    <s v="CTO"/>
    <x v="1"/>
    <d v="2022-07-27T00:00:00"/>
    <d v="2022-07-27T00:00:00"/>
    <s v="SL"/>
    <m/>
    <s v="1 SL"/>
    <n v="1"/>
    <m/>
  </r>
  <r>
    <x v="552"/>
    <d v="2022-08-17T00:00:00"/>
    <x v="90"/>
    <s v="DIMAPILIS JOSEPHINE P."/>
    <s v="CTO"/>
    <x v="1"/>
    <d v="2022-07-27T00:00:00"/>
    <d v="2022-07-27T00:00:00"/>
    <s v="OTHER"/>
    <s v="SEC 25 EO 292- FORCE LEAVE"/>
    <s v="1 OTHER"/>
    <n v="1"/>
    <m/>
  </r>
  <r>
    <x v="553"/>
    <d v="2022-08-17T00:00:00"/>
    <x v="91"/>
    <s v="REPILLO AMMY LOU M."/>
    <s v="CTO"/>
    <x v="1"/>
    <d v="2022-07-20T00:00:00"/>
    <d v="2022-07-20T00:00:00"/>
    <s v="SL"/>
    <m/>
    <s v="1 SL"/>
    <n v="1"/>
    <m/>
  </r>
  <r>
    <x v="554"/>
    <d v="2022-08-17T00:00:00"/>
    <x v="8"/>
    <s v="ESPIRITU RONALD M."/>
    <s v="CTO"/>
    <x v="1"/>
    <d v="2022-07-22T00:00:00"/>
    <d v="2022-07-22T00:00:00"/>
    <s v="VL"/>
    <m/>
    <s v="1 VL"/>
    <n v="1"/>
    <m/>
  </r>
  <r>
    <x v="555"/>
    <d v="2022-08-17T00:00:00"/>
    <x v="79"/>
    <s v="DUNGO PURISIMA CORAZON E."/>
    <s v="CTO"/>
    <x v="1"/>
    <d v="2022-08-04T00:00:00"/>
    <d v="2022-08-04T00:00:00"/>
    <s v="OTHER"/>
    <s v="BIRTHDAY LEAVE"/>
    <s v="1 OTHER"/>
    <n v="1"/>
    <m/>
  </r>
  <r>
    <x v="556"/>
    <d v="2022-08-17T00:00:00"/>
    <x v="48"/>
    <s v="DIMAPILIS ELVIRA S."/>
    <s v="CTO"/>
    <x v="1"/>
    <d v="2022-08-01T00:00:00"/>
    <d v="2022-08-01T00:00:00"/>
    <s v="SL"/>
    <m/>
    <s v="1 SL"/>
    <n v="1"/>
    <m/>
  </r>
  <r>
    <x v="557"/>
    <d v="2022-08-17T00:00:00"/>
    <x v="48"/>
    <s v="DIMAPILIS ELVIRA S."/>
    <s v="CTO"/>
    <x v="1"/>
    <d v="2022-07-29T00:00:00"/>
    <d v="2022-07-29T00:00:00"/>
    <s v="OTHER"/>
    <s v="SEC 21 EO 292- SPECIAL PRIVILEGE"/>
    <s v="1 OTHER"/>
    <n v="1"/>
    <m/>
  </r>
  <r>
    <x v="558"/>
    <d v="2022-08-17T00:00:00"/>
    <x v="56"/>
    <s v="GALANG JULIET B."/>
    <s v="VMO"/>
    <x v="4"/>
    <d v="2022-06-27T00:00:00"/>
    <d v="2022-06-27T00:00:00"/>
    <s v="SL"/>
    <m/>
    <s v="1 SL"/>
    <n v="1"/>
    <m/>
  </r>
  <r>
    <x v="559"/>
    <d v="2022-08-17T00:00:00"/>
    <x v="78"/>
    <s v="JORGE CAROLINA M."/>
    <s v="CTO"/>
    <x v="1"/>
    <d v="2022-08-05T00:00:00"/>
    <d v="2022-08-05T00:00:00"/>
    <s v="OTHER"/>
    <s v="SEC 21 EO 292- SPECIAL PRIVILEGE"/>
    <s v="1 OTHER"/>
    <n v="1"/>
    <m/>
  </r>
  <r>
    <x v="560"/>
    <d v="2022-08-17T00:00:00"/>
    <x v="81"/>
    <s v="DIMAPILIS ANTHONY A."/>
    <s v="CTO"/>
    <x v="1"/>
    <d v="2022-08-05T00:00:00"/>
    <d v="2022-08-05T00:00:00"/>
    <s v="SL"/>
    <m/>
    <s v="1 SL"/>
    <n v="1"/>
    <m/>
  </r>
  <r>
    <x v="560"/>
    <d v="2022-08-17T00:00:00"/>
    <x v="81"/>
    <s v="DIMAPILIS ANTHONY A."/>
    <s v="CTO"/>
    <x v="1"/>
    <d v="2022-08-11T00:00:00"/>
    <d v="2022-08-11T00:00:00"/>
    <s v="SL"/>
    <m/>
    <s v="1 SL"/>
    <n v="1"/>
    <m/>
  </r>
  <r>
    <x v="561"/>
    <d v="2022-08-17T00:00:00"/>
    <x v="35"/>
    <s v="DIMAPILIS ANTHONY A."/>
    <s v="CTO"/>
    <x v="1"/>
    <d v="2022-07-29T00:00:00"/>
    <d v="2022-07-29T00:00:00"/>
    <s v="SL"/>
    <m/>
    <s v="1 SL"/>
    <n v="1"/>
    <m/>
  </r>
  <r>
    <x v="562"/>
    <d v="2022-08-17T00:00:00"/>
    <x v="42"/>
    <s v="MARASIGAN GINALYN D."/>
    <s v="ACCOUNTING"/>
    <x v="1"/>
    <d v="2022-04-21T00:00:00"/>
    <d v="2022-04-21T00:00:00"/>
    <s v="OTHER"/>
    <s v="SEC 25 EO 292- FORCE LEAVE"/>
    <s v="1 OTHER"/>
    <n v="1"/>
    <m/>
  </r>
  <r>
    <x v="563"/>
    <d v="2022-08-17T00:00:00"/>
    <x v="1"/>
    <s v="MARASIGAN GINALYN D."/>
    <s v="ACCOUNTING"/>
    <x v="1"/>
    <d v="2022-06-14T00:00:00"/>
    <d v="2022-06-14T00:00:00"/>
    <s v="SL"/>
    <m/>
    <s v="1 SL"/>
    <n v="1"/>
    <m/>
  </r>
  <r>
    <x v="564"/>
    <d v="2022-08-17T00:00:00"/>
    <x v="35"/>
    <s v="VIDA CHARMAINE R."/>
    <s v="MO"/>
    <x v="1"/>
    <d v="2022-07-28T00:00:00"/>
    <d v="2022-07-29T00:00:00"/>
    <s v="SL"/>
    <m/>
    <s v="2 SL"/>
    <n v="2"/>
    <m/>
  </r>
  <r>
    <x v="565"/>
    <d v="2022-08-31T00:00:00"/>
    <x v="20"/>
    <s v="MATIENZO NORMITA S."/>
    <s v="LCR"/>
    <x v="1"/>
    <d v="2022-07-20T00:00:00"/>
    <d v="2022-07-20T00:00:00"/>
    <s v="SL"/>
    <m/>
    <s v="1 SL"/>
    <n v="1"/>
    <m/>
  </r>
  <r>
    <x v="566"/>
    <d v="2022-08-31T00:00:00"/>
    <x v="82"/>
    <s v="ANGCAYA RUFINA P."/>
    <s v="LCR"/>
    <x v="1"/>
    <d v="2022-08-09T00:00:00"/>
    <d v="2022-08-09T00:00:00"/>
    <s v="SL"/>
    <m/>
    <s v="1 SL"/>
    <n v="1"/>
    <m/>
  </r>
  <r>
    <x v="567"/>
    <d v="2022-08-31T00:00:00"/>
    <x v="48"/>
    <s v="TULIAO FLORDELIZA M."/>
    <s v="ACCOUNTING"/>
    <x v="1"/>
    <d v="2022-07-29T00:00:00"/>
    <d v="2022-07-29T00:00:00"/>
    <s v="SL"/>
    <m/>
    <s v="1 SL"/>
    <n v="1"/>
    <m/>
  </r>
  <r>
    <x v="568"/>
    <d v="2022-08-31T00:00:00"/>
    <x v="48"/>
    <s v="DELA GRACIA MA. CECILIA P."/>
    <s v="ACCOUNTING"/>
    <x v="1"/>
    <d v="2022-08-12T00:00:00"/>
    <d v="2022-08-12T00:00:00"/>
    <s v="VL"/>
    <m/>
    <s v="1 VL"/>
    <n v="1"/>
    <m/>
  </r>
  <r>
    <x v="569"/>
    <d v="2022-08-31T00:00:00"/>
    <x v="82"/>
    <s v="GUAÑEZO MARY ANNE P."/>
    <s v="CTO"/>
    <x v="1"/>
    <d v="2022-08-12T00:00:00"/>
    <d v="2022-08-12T00:00:00"/>
    <s v="OTHER"/>
    <s v="SEC 21 EO 292- SPECIAL PRIVILEGE"/>
    <s v="1 OTHER"/>
    <n v="1"/>
    <m/>
  </r>
  <r>
    <x v="570"/>
    <d v="2022-08-31T00:00:00"/>
    <x v="48"/>
    <s v="ENRIQUEZ EDGAR P."/>
    <s v="MO"/>
    <x v="1"/>
    <d v="2022-07-27T00:00:00"/>
    <d v="2022-07-29T00:00:00"/>
    <s v="SL"/>
    <m/>
    <s v="3 SL"/>
    <n v="3"/>
    <m/>
  </r>
  <r>
    <x v="571"/>
    <d v="2022-08-31T00:00:00"/>
    <x v="101"/>
    <s v="ANACAY ANICETA P."/>
    <s v="PICNIC GROVE"/>
    <x v="1"/>
    <d v="2022-08-31T00:00:00"/>
    <d v="2022-08-31T00:00:00"/>
    <s v="OTHER"/>
    <s v="SEC 21 EO 292- SPECIAL PRIVILEGE"/>
    <s v="1 OTHER"/>
    <n v="1"/>
    <m/>
  </r>
  <r>
    <x v="572"/>
    <d v="2022-08-31T00:00:00"/>
    <x v="20"/>
    <s v="BOFILL ERNA P."/>
    <s v="LCR"/>
    <x v="1"/>
    <d v="2022-07-18T00:00:00"/>
    <d v="2022-07-18T00:00:00"/>
    <s v="SL"/>
    <m/>
    <s v="1 SL"/>
    <n v="1"/>
    <m/>
  </r>
  <r>
    <x v="573"/>
    <d v="2022-08-31T00:00:00"/>
    <x v="35"/>
    <s v="ANGCAYA JOHN V."/>
    <s v="ACCOUNTING"/>
    <x v="1"/>
    <d v="2022-08-22T00:00:00"/>
    <d v="2022-08-22T00:00:00"/>
    <s v="OTHER"/>
    <s v="SEC 21 EO 292- SPECIAL PRIVILEGE"/>
    <s v="1 OTHER"/>
    <n v="1"/>
    <m/>
  </r>
  <r>
    <x v="574"/>
    <d v="2022-08-31T00:00:00"/>
    <x v="35"/>
    <s v="ANGCAYA JOHN V."/>
    <s v="ACCOUNTING"/>
    <x v="1"/>
    <d v="2022-07-27T00:00:00"/>
    <d v="2022-07-27T00:00:00"/>
    <s v="SL"/>
    <m/>
    <s v="1 SL"/>
    <n v="1"/>
    <m/>
  </r>
  <r>
    <x v="575"/>
    <d v="2022-08-31T00:00:00"/>
    <x v="130"/>
    <s v="LERIO ROSEMARIE V."/>
    <s v="ACCOUNTING"/>
    <x v="1"/>
    <d v="2022-08-30T00:00:00"/>
    <d v="2022-08-30T00:00:00"/>
    <s v="OTHER"/>
    <s v="SEC 21 EO 292- SPECIAL PRIVILEGE"/>
    <s v="1 OTHER"/>
    <n v="1"/>
    <m/>
  </r>
  <r>
    <x v="576"/>
    <d v="2022-08-31T00:00:00"/>
    <x v="130"/>
    <s v="LERIO ROSEMARIE V."/>
    <s v="ACCOUNTING"/>
    <x v="1"/>
    <d v="2022-08-25T00:00:00"/>
    <d v="2022-08-26T00:00:00"/>
    <s v="VL"/>
    <m/>
    <s v="2 VL"/>
    <n v="2"/>
    <m/>
  </r>
  <r>
    <x v="577"/>
    <d v="2022-08-31T00:00:00"/>
    <x v="82"/>
    <s v="OLARTE GREATCHEL B."/>
    <s v="ACCOUNTING"/>
    <x v="1"/>
    <d v="2022-08-09T00:00:00"/>
    <d v="2022-08-09T00:00:00"/>
    <s v="OTHER"/>
    <s v="SEC 21 EO 292- SPECIAL PRIVILEGE"/>
    <s v="1 OTHER"/>
    <n v="1"/>
    <m/>
  </r>
  <r>
    <x v="578"/>
    <d v="2022-08-31T00:00:00"/>
    <x v="78"/>
    <s v="MANALO EDITHA V."/>
    <s v="ACCOUNTING"/>
    <x v="1"/>
    <d v="2022-08-15T00:00:00"/>
    <d v="2022-08-15T00:00:00"/>
    <s v="VL"/>
    <m/>
    <s v="1 VL"/>
    <n v="1"/>
    <m/>
  </r>
  <r>
    <x v="579"/>
    <d v="2022-08-31T00:00:00"/>
    <x v="96"/>
    <s v="ROCILLO CECILLA A."/>
    <s v="ACCOUNTING"/>
    <x v="1"/>
    <d v="2022-08-05T00:00:00"/>
    <d v="2022-08-05T00:00:00"/>
    <s v="SL"/>
    <m/>
    <s v="1 SL"/>
    <n v="1"/>
    <m/>
  </r>
  <r>
    <x v="580"/>
    <d v="2022-08-31T00:00:00"/>
    <x v="78"/>
    <s v="DAÑO ALMA R."/>
    <s v="ACCOUNTING"/>
    <x v="1"/>
    <d v="2022-08-11T00:00:00"/>
    <d v="2022-08-11T00:00:00"/>
    <s v="VL"/>
    <m/>
    <s v="1 VL"/>
    <n v="1"/>
    <m/>
  </r>
  <r>
    <x v="581"/>
    <d v="2022-08-31T00:00:00"/>
    <x v="96"/>
    <s v="MIRANDA MARIA LOIDA M."/>
    <s v="ACCOUNTING"/>
    <x v="1"/>
    <d v="2022-08-08T00:00:00"/>
    <d v="2022-08-08T00:00:00"/>
    <s v="SL"/>
    <m/>
    <s v="1 SL"/>
    <n v="1"/>
    <m/>
  </r>
  <r>
    <x v="582"/>
    <d v="2022-08-31T00:00:00"/>
    <x v="20"/>
    <s v="ENMACIO LEILA A."/>
    <s v="ACCOUNTING"/>
    <x v="1"/>
    <d v="2022-07-20T00:00:00"/>
    <d v="2022-07-20T00:00:00"/>
    <s v="SL"/>
    <m/>
    <s v="1 SL"/>
    <n v="1"/>
    <m/>
  </r>
  <r>
    <x v="582"/>
    <d v="2022-08-31T00:00:00"/>
    <x v="20"/>
    <s v="ENMACIO LEILA A."/>
    <s v="ACCOUNTING"/>
    <x v="1"/>
    <d v="2022-07-27T00:00:00"/>
    <d v="2022-07-27T00:00:00"/>
    <s v="SL"/>
    <m/>
    <s v="1 SL"/>
    <n v="1"/>
    <m/>
  </r>
  <r>
    <x v="583"/>
    <d v="2022-08-31T00:00:00"/>
    <x v="35"/>
    <s v="MAWAK MIA PAULEEN B."/>
    <s v="ACCOUNTING"/>
    <x v="1"/>
    <d v="2022-08-02T00:00:00"/>
    <d v="2022-08-02T00:00:00"/>
    <s v="OTHER"/>
    <s v="SEC 21 EO 292- SPECIAL PRIVILEGE"/>
    <s v="1 OTHER"/>
    <n v="1"/>
    <m/>
  </r>
  <r>
    <x v="584"/>
    <d v="2022-08-31T00:00:00"/>
    <x v="35"/>
    <s v="MAWAK MIA PAULEEN B."/>
    <s v="ACCOUNTING"/>
    <x v="1"/>
    <d v="2022-07-29T00:00:00"/>
    <d v="2022-07-29T00:00:00"/>
    <s v="SL"/>
    <m/>
    <s v="1 SL"/>
    <n v="1"/>
    <m/>
  </r>
  <r>
    <x v="585"/>
    <d v="2022-08-31T00:00:00"/>
    <x v="48"/>
    <s v="CORTEZ FIDELA B."/>
    <s v="TCCH/TICC"/>
    <x v="1"/>
    <d v="2022-08-09T00:00:00"/>
    <d v="2022-08-09T00:00:00"/>
    <s v="VL"/>
    <m/>
    <s v="1 VL"/>
    <n v="1"/>
    <m/>
  </r>
  <r>
    <x v="586"/>
    <d v="2022-08-31T00:00:00"/>
    <x v="48"/>
    <s v="BORJA EDWIN G."/>
    <s v="TCCH/TICC"/>
    <x v="1"/>
    <d v="2022-08-12T00:00:00"/>
    <d v="2022-08-12T00:00:00"/>
    <s v="OTHER"/>
    <s v="SEC 21 EO 292- SPECIAL PRIVILEGE"/>
    <s v="1 OTHER"/>
    <n v="1"/>
    <m/>
  </r>
  <r>
    <x v="587"/>
    <d v="2022-08-31T00:00:00"/>
    <x v="80"/>
    <s v="PERIDO MARITES V."/>
    <s v="TCCH/TICC"/>
    <x v="1"/>
    <d v="2022-08-02T00:00:00"/>
    <d v="2022-08-02T00:00:00"/>
    <s v="SL"/>
    <m/>
    <s v="1 SL"/>
    <n v="1"/>
    <m/>
  </r>
  <r>
    <x v="588"/>
    <d v="2022-08-31T00:00:00"/>
    <x v="14"/>
    <s v="REOSA CECILIA A."/>
    <s v="SP"/>
    <x v="1"/>
    <d v="2022-07-01T00:00:00"/>
    <d v="2022-07-01T00:00:00"/>
    <s v="SL"/>
    <m/>
    <s v="1 SL"/>
    <n v="1"/>
    <m/>
  </r>
  <r>
    <x v="589"/>
    <d v="2022-08-31T00:00:00"/>
    <x v="34"/>
    <s v="MARINDUQUE AURORA A."/>
    <s v="VMO"/>
    <x v="1"/>
    <d v="2022-07-18T00:00:00"/>
    <d v="2022-07-20T00:00:00"/>
    <s v="SL"/>
    <m/>
    <s v="3 SL"/>
    <n v="3"/>
    <m/>
  </r>
  <r>
    <x v="590"/>
    <d v="2022-08-31T00:00:00"/>
    <x v="3"/>
    <s v="REYES NORALYN B."/>
    <s v="SP"/>
    <x v="1"/>
    <d v="2022-07-27T00:00:00"/>
    <d v="2022-07-27T00:00:00"/>
    <s v="VL"/>
    <m/>
    <s v="1 VL"/>
    <n v="1"/>
    <m/>
  </r>
  <r>
    <x v="591"/>
    <d v="2022-08-31T00:00:00"/>
    <x v="14"/>
    <s v="DE OCAMPO MA. ELENA D."/>
    <s v="SP"/>
    <x v="1"/>
    <d v="2022-07-21T00:00:00"/>
    <d v="2022-07-22T00:00:00"/>
    <s v="SL"/>
    <m/>
    <s v="2 SL"/>
    <n v="2"/>
    <m/>
  </r>
  <r>
    <x v="592"/>
    <d v="2022-08-31T00:00:00"/>
    <x v="64"/>
    <s v="DE OCAMPO MA. ELENA D."/>
    <s v="SP"/>
    <x v="1"/>
    <d v="2022-06-29T00:00:00"/>
    <d v="2022-06-30T00:00:00"/>
    <s v="SL"/>
    <m/>
    <s v="2 SL"/>
    <n v="2"/>
    <m/>
  </r>
  <r>
    <x v="593"/>
    <d v="2022-08-31T00:00:00"/>
    <x v="67"/>
    <s v="MARINDUQUE AURORA A."/>
    <s v="VMO"/>
    <x v="1"/>
    <d v="2022-07-01T00:00:00"/>
    <d v="2022-07-01T00:00:00"/>
    <s v="SL"/>
    <m/>
    <s v="1 SL"/>
    <n v="1"/>
    <m/>
  </r>
  <r>
    <x v="593"/>
    <d v="2022-08-31T00:00:00"/>
    <x v="67"/>
    <s v="MARINDUQUE AURORA A."/>
    <s v="VMO"/>
    <x v="1"/>
    <d v="2022-07-04T00:00:00"/>
    <d v="2022-07-04T00:00:00"/>
    <s v="SL"/>
    <m/>
    <s v="1 SL"/>
    <n v="1"/>
    <m/>
  </r>
  <r>
    <x v="594"/>
    <d v="2022-08-31T00:00:00"/>
    <x v="48"/>
    <s v="LIMBOC FLORDELIZA J."/>
    <s v="LCR"/>
    <x v="1"/>
    <d v="2022-08-02T00:00:00"/>
    <d v="2022-08-02T00:00:00"/>
    <s v="SL"/>
    <m/>
    <s v="1 SL"/>
    <n v="1"/>
    <m/>
  </r>
  <r>
    <x v="595"/>
    <d v="2022-08-31T00:00:00"/>
    <x v="20"/>
    <s v="LIMBOC FLORDELIZA J."/>
    <s v="LCR"/>
    <x v="1"/>
    <d v="2022-07-27T00:00:00"/>
    <d v="2022-07-28T00:00:00"/>
    <s v="SL"/>
    <m/>
    <s v="2 SL"/>
    <n v="2"/>
    <m/>
  </r>
  <r>
    <x v="596"/>
    <d v="2022-08-31T00:00:00"/>
    <x v="35"/>
    <s v="TOLENTINO CAROLINA E."/>
    <s v="LCR"/>
    <x v="1"/>
    <d v="2022-07-29T00:00:00"/>
    <d v="2022-07-29T00:00:00"/>
    <s v="SL"/>
    <m/>
    <s v="1 SL"/>
    <n v="1"/>
    <m/>
  </r>
  <r>
    <x v="597"/>
    <d v="2022-08-31T00:00:00"/>
    <x v="80"/>
    <s v="BUGARIN MA. ANA M."/>
    <s v="LCR"/>
    <x v="1"/>
    <d v="2022-08-01T00:00:00"/>
    <d v="2022-08-02T00:00:00"/>
    <s v="SL"/>
    <m/>
    <s v="2 SL"/>
    <n v="2"/>
    <m/>
  </r>
  <r>
    <x v="598"/>
    <d v="2022-08-31T00:00:00"/>
    <x v="35"/>
    <s v="MATIENZO NORMITA S."/>
    <s v="LCR"/>
    <x v="1"/>
    <d v="2022-07-28T00:00:00"/>
    <d v="2022-07-28T00:00:00"/>
    <s v="SL"/>
    <m/>
    <s v="1 SL"/>
    <n v="1"/>
    <m/>
  </r>
  <r>
    <x v="599"/>
    <d v="2022-09-01T00:00:00"/>
    <x v="30"/>
    <s v="MARINDUQUE GERRY C."/>
    <s v="CHO"/>
    <x v="1"/>
    <d v="2022-07-12T00:00:00"/>
    <d v="2022-07-12T00:00:00"/>
    <s v="SL"/>
    <m/>
    <s v="1 SL"/>
    <n v="1"/>
    <m/>
  </r>
  <r>
    <x v="600"/>
    <d v="2022-09-01T00:00:00"/>
    <x v="78"/>
    <s v="DIMARANAN PERPETUA F."/>
    <s v="TIPID IMPOK"/>
    <x v="1"/>
    <d v="2022-08-02T00:00:00"/>
    <d v="2022-08-02T00:00:00"/>
    <s v="SL"/>
    <m/>
    <s v="1 SL"/>
    <n v="1"/>
    <m/>
  </r>
  <r>
    <x v="600"/>
    <d v="2022-09-01T00:00:00"/>
    <x v="78"/>
    <s v="DIMARANAN PERPETUA F."/>
    <s v="TIPID IMPOK"/>
    <x v="1"/>
    <d v="2022-08-05T00:00:00"/>
    <d v="2022-08-05T00:00:00"/>
    <s v="SL"/>
    <m/>
    <s v="1 SL"/>
    <n v="1"/>
    <m/>
  </r>
  <r>
    <x v="601"/>
    <d v="2022-09-01T00:00:00"/>
    <x v="132"/>
    <s v="MARINDUQUE GERRY C."/>
    <s v="CHO"/>
    <x v="1"/>
    <d v="2022-08-02T00:00:00"/>
    <d v="2022-08-02T00:00:00"/>
    <s v="SL"/>
    <m/>
    <s v="1 SL"/>
    <n v="1"/>
    <m/>
  </r>
  <r>
    <x v="602"/>
    <d v="2022-09-01T00:00:00"/>
    <x v="90"/>
    <s v="MARINDUQUE GERRY C."/>
    <s v="CHO"/>
    <x v="1"/>
    <d v="2022-07-22T00:00:00"/>
    <d v="2022-07-22T00:00:00"/>
    <s v="SL"/>
    <m/>
    <s v="1 SL"/>
    <n v="1"/>
    <m/>
  </r>
  <r>
    <x v="603"/>
    <d v="2022-09-01T00:00:00"/>
    <x v="82"/>
    <s v="ANARNA CRISTINA F."/>
    <s v="PICNIC GROVE"/>
    <x v="1"/>
    <d v="2022-08-15T00:00:00"/>
    <d v="2022-08-19T00:00:00"/>
    <s v="VL"/>
    <m/>
    <s v="5 VL"/>
    <n v="5"/>
    <m/>
  </r>
  <r>
    <x v="603"/>
    <d v="2022-09-01T00:00:00"/>
    <x v="82"/>
    <s v="ANARNA CRISTINA F."/>
    <s v="PICNIC GROVE"/>
    <x v="1"/>
    <d v="2022-08-22T00:00:00"/>
    <d v="2022-08-26T00:00:00"/>
    <s v="VL"/>
    <m/>
    <s v="5 VL"/>
    <n v="5"/>
    <m/>
  </r>
  <r>
    <x v="603"/>
    <d v="2022-09-01T00:00:00"/>
    <x v="82"/>
    <s v="ANARNA CRISTINA F."/>
    <s v="PICNIC GROVE"/>
    <x v="1"/>
    <d v="2022-08-30T00:00:00"/>
    <d v="2022-08-31T00:00:00"/>
    <s v="VL"/>
    <m/>
    <s v="2 VL"/>
    <n v="2"/>
    <m/>
  </r>
  <r>
    <x v="604"/>
    <d v="2022-09-01T00:00:00"/>
    <x v="131"/>
    <s v="ANARNA CRISTINA F."/>
    <s v="PICNIC GROVE"/>
    <x v="1"/>
    <d v="2022-08-08T00:00:00"/>
    <d v="2022-08-12T00:00:00"/>
    <s v="SL"/>
    <m/>
    <s v="5 SL"/>
    <n v="5"/>
    <m/>
  </r>
  <r>
    <x v="605"/>
    <d v="2022-09-01T00:00:00"/>
    <x v="84"/>
    <s v="LABARDA GINA L."/>
    <s v="PICNIC GROVE"/>
    <x v="1"/>
    <d v="2022-07-30T00:00:00"/>
    <d v="2022-07-30T00:00:00"/>
    <s v="OTHER"/>
    <s v="SEC 21 EO 292- SPECIAL PRIVILEGE"/>
    <s v="0 OTHER"/>
    <n v="0"/>
    <m/>
  </r>
  <r>
    <x v="605"/>
    <d v="2022-09-01T00:00:00"/>
    <x v="84"/>
    <s v="LABARDA GINA L."/>
    <s v="PICNIC GROVE"/>
    <x v="1"/>
    <d v="2022-08-06T00:00:00"/>
    <d v="2022-08-07T00:00:00"/>
    <s v="OTHER"/>
    <s v="SEC 21 EO 292- SPECIAL PRIVILEGE"/>
    <s v="0 OTHER"/>
    <n v="0"/>
    <m/>
  </r>
  <r>
    <x v="606"/>
    <d v="2022-09-01T00:00:00"/>
    <x v="20"/>
    <s v="MONTENEGRO HELEN L."/>
    <s v="TOPS (ADMIN CSU)"/>
    <x v="1"/>
    <d v="2022-07-15T00:00:00"/>
    <d v="2022-07-15T00:00:00"/>
    <s v="OTHER"/>
    <s v="DOMESTIC EMERGENCY"/>
    <s v="1 OTHER"/>
    <n v="1"/>
    <m/>
  </r>
  <r>
    <x v="606"/>
    <d v="2022-09-01T00:00:00"/>
    <x v="20"/>
    <s v="MONTENEGRO HELEN L."/>
    <s v="TOPS (ADMIN CSU)"/>
    <x v="1"/>
    <d v="2022-07-18T00:00:00"/>
    <d v="2022-07-18T00:00:00"/>
    <s v="OTHER"/>
    <s v="DOMESTIC EMERGENCY"/>
    <s v="1 OTHER"/>
    <n v="1"/>
    <m/>
  </r>
  <r>
    <x v="606"/>
    <d v="2022-09-01T00:00:00"/>
    <x v="20"/>
    <s v="MONTENEGRO HELEN L."/>
    <s v="TOPS (ADMIN CSU)"/>
    <x v="1"/>
    <d v="2022-08-02T00:00:00"/>
    <d v="2022-08-02T00:00:00"/>
    <s v="OTHER"/>
    <s v="DOMESTIC EMERGENCY"/>
    <s v="1 OTHER"/>
    <n v="1"/>
    <m/>
  </r>
  <r>
    <x v="607"/>
    <d v="2022-09-01T00:00:00"/>
    <x v="20"/>
    <s v="DIMARANAN PERPETUA F."/>
    <s v="TIPID IMPOK"/>
    <x v="1"/>
    <d v="2022-07-21T00:00:00"/>
    <d v="2022-07-21T00:00:00"/>
    <s v="SL"/>
    <m/>
    <s v="1 SL"/>
    <n v="1"/>
    <m/>
  </r>
  <r>
    <x v="608"/>
    <d v="2022-09-01T00:00:00"/>
    <x v="63"/>
    <s v="BAYHON GEORGE G."/>
    <s v="ASSESSORS OFFICE"/>
    <x v="1"/>
    <d v="2022-07-18T00:00:00"/>
    <d v="2022-07-18T00:00:00"/>
    <s v="OTHER"/>
    <s v="SEC 21 EO 292- SPECIAL PRIVILEGE"/>
    <s v="1 OTHER"/>
    <n v="1"/>
    <m/>
  </r>
  <r>
    <x v="609"/>
    <d v="2022-09-01T00:00:00"/>
    <x v="10"/>
    <s v="TORRES SONIA M."/>
    <s v="ASSESSORS OFFICE"/>
    <x v="1"/>
    <d v="2022-07-20T00:00:00"/>
    <d v="2022-07-21T00:00:00"/>
    <s v="SL"/>
    <m/>
    <s v="2 SL"/>
    <n v="2"/>
    <m/>
  </r>
  <r>
    <x v="610"/>
    <d v="2022-09-01T00:00:00"/>
    <x v="35"/>
    <s v="BAYOT RUMER M."/>
    <s v="ASSESSORS OFFICE"/>
    <x v="1"/>
    <d v="2022-07-29T00:00:00"/>
    <d v="2022-07-29T00:00:00"/>
    <s v="OTHER"/>
    <s v="SEC 21 EO 292- SPECIAL PRIVILEGE"/>
    <s v="1 OTHER"/>
    <n v="1"/>
    <m/>
  </r>
  <r>
    <x v="611"/>
    <d v="2022-09-01T00:00:00"/>
    <x v="48"/>
    <s v="FERMA JOSEFA O."/>
    <s v="ADMIN OFFICE"/>
    <x v="1"/>
    <d v="2022-08-01T00:00:00"/>
    <d v="2022-08-01T00:00:00"/>
    <s v="SL"/>
    <m/>
    <s v="1 SL"/>
    <n v="1"/>
    <m/>
  </r>
  <r>
    <x v="612"/>
    <d v="2022-09-01T00:00:00"/>
    <x v="80"/>
    <s v="PARASDAS OFELIA C."/>
    <s v="CCT"/>
    <x v="1"/>
    <d v="2022-07-29T00:00:00"/>
    <d v="2022-07-29T00:00:00"/>
    <s v="SL"/>
    <m/>
    <s v="1 SL"/>
    <n v="1"/>
    <m/>
  </r>
  <r>
    <x v="612"/>
    <d v="2022-09-01T00:00:00"/>
    <x v="80"/>
    <s v="PARASDAS OFELIA C."/>
    <s v="CCT"/>
    <x v="1"/>
    <d v="2022-08-01T00:00:00"/>
    <d v="2022-08-01T00:00:00"/>
    <s v="SL"/>
    <m/>
    <s v="1 SL"/>
    <n v="1"/>
    <m/>
  </r>
  <r>
    <x v="613"/>
    <d v="2022-09-01T00:00:00"/>
    <x v="48"/>
    <s v="PETIL GLENDA D."/>
    <s v="CCT"/>
    <x v="1"/>
    <d v="2022-08-01T00:00:00"/>
    <d v="2022-08-01T00:00:00"/>
    <s v="SL"/>
    <m/>
    <s v="1 SL"/>
    <n v="1"/>
    <m/>
  </r>
  <r>
    <x v="614"/>
    <d v="2022-09-01T00:00:00"/>
    <x v="82"/>
    <s v="CHACON ELISA G."/>
    <s v="CCT"/>
    <x v="1"/>
    <d v="2022-08-17T00:00:00"/>
    <d v="2022-08-19T00:00:00"/>
    <s v="VL"/>
    <m/>
    <s v="3 VL"/>
    <n v="3"/>
    <m/>
  </r>
  <r>
    <x v="615"/>
    <d v="2022-09-01T00:00:00"/>
    <x v="14"/>
    <s v="COSME MA VICTORIA M."/>
    <s v="PICNIC GROVE"/>
    <x v="1"/>
    <d v="2022-07-22T00:00:00"/>
    <d v="2022-07-24T00:00:00"/>
    <s v="SL"/>
    <m/>
    <s v="1 SL"/>
    <n v="1"/>
    <m/>
  </r>
  <r>
    <x v="616"/>
    <d v="2022-09-01T00:00:00"/>
    <x v="342"/>
    <s v="VILLANUEVA PABLO B."/>
    <s v="PICNIC GROVE"/>
    <x v="1"/>
    <d v="2022-07-28T00:00:00"/>
    <d v="2022-07-29T00:00:00"/>
    <s v="SL"/>
    <m/>
    <s v="2 SL"/>
    <n v="2"/>
    <m/>
  </r>
  <r>
    <x v="617"/>
    <d v="2022-09-01T00:00:00"/>
    <x v="35"/>
    <s v="MONTENEGRO HELEN L."/>
    <s v="TOPS (ADMIN CSU)"/>
    <x v="1"/>
    <d v="2022-08-17T00:00:00"/>
    <d v="2022-08-17T00:00:00"/>
    <s v="OTHER"/>
    <s v="SEC 68 EO 292 STUDY LEAVE"/>
    <s v="1 OTHER"/>
    <n v="1"/>
    <m/>
  </r>
  <r>
    <x v="618"/>
    <d v="2022-09-01T00:00:00"/>
    <x v="93"/>
    <s v="REYES JUANITO P."/>
    <s v="OTM"/>
    <x v="1"/>
    <d v="2022-08-24T00:00:00"/>
    <d v="2022-08-26T00:00:00"/>
    <s v="SL"/>
    <m/>
    <s v="3 SL"/>
    <n v="3"/>
    <m/>
  </r>
  <r>
    <x v="619"/>
    <d v="2022-09-01T00:00:00"/>
    <x v="47"/>
    <s v="PEÑANO DARYL BAMBI B."/>
    <s v="ONT"/>
    <x v="1"/>
    <d v="2022-05-25T00:00:00"/>
    <d v="2022-05-25T00:00:00"/>
    <s v="OTHER"/>
    <s v="BIRTHDAY LEAVE"/>
    <s v="1 OTHER"/>
    <n v="1"/>
    <m/>
  </r>
  <r>
    <x v="620"/>
    <d v="2022-09-01T00:00:00"/>
    <x v="343"/>
    <s v="ORSAL MARK LESTER B."/>
    <s v="CPDO"/>
    <x v="1"/>
    <d v="2022-05-31T00:00:00"/>
    <d v="2022-05-31T00:00:00"/>
    <s v="OTHER"/>
    <s v="BIRTHDAY LEAVE"/>
    <s v="1 OTHER"/>
    <n v="1"/>
    <m/>
  </r>
  <r>
    <x v="621"/>
    <d v="2022-09-01T00:00:00"/>
    <x v="96"/>
    <s v="LEGASPI DOLORES B."/>
    <s v="CHO"/>
    <x v="1"/>
    <d v="2022-09-05T00:00:00"/>
    <d v="2022-09-09T00:00:00"/>
    <s v="VL"/>
    <m/>
    <s v="5 VL"/>
    <n v="5"/>
    <m/>
  </r>
  <r>
    <x v="621"/>
    <d v="2022-09-01T00:00:00"/>
    <x v="96"/>
    <s v="LEGASPI DOLORES B."/>
    <s v="CHO"/>
    <x v="1"/>
    <d v="2022-09-12T00:00:00"/>
    <d v="2022-09-16T00:00:00"/>
    <s v="VL"/>
    <m/>
    <s v="5 VL"/>
    <n v="5"/>
    <m/>
  </r>
  <r>
    <x v="621"/>
    <d v="2022-09-01T00:00:00"/>
    <x v="96"/>
    <s v="LEGASPI DOLORES B."/>
    <s v="CHO"/>
    <x v="1"/>
    <d v="2022-09-19T00:00:00"/>
    <d v="2022-09-20T00:00:00"/>
    <s v="VL"/>
    <m/>
    <s v="2 VL"/>
    <n v="2"/>
    <m/>
  </r>
  <r>
    <x v="622"/>
    <d v="2022-09-07T00:00:00"/>
    <x v="90"/>
    <s v="MONTENEGRO RODELIO A."/>
    <s v="CEO"/>
    <x v="1"/>
    <d v="2022-07-21T00:00:00"/>
    <d v="2022-07-21T00:00:00"/>
    <s v="SL"/>
    <m/>
    <s v="1 SL"/>
    <n v="1"/>
    <m/>
  </r>
  <r>
    <x v="623"/>
    <d v="2022-09-07T00:00:00"/>
    <x v="90"/>
    <s v="MARINDUQUE ERNESTO P."/>
    <s v="CEO"/>
    <x v="1"/>
    <d v="2022-07-14T00:00:00"/>
    <d v="2022-07-14T00:00:00"/>
    <s v="SL"/>
    <m/>
    <s v="1 SL"/>
    <n v="1"/>
    <m/>
  </r>
  <r>
    <x v="623"/>
    <d v="2022-09-07T00:00:00"/>
    <x v="90"/>
    <s v="MARINDUQUE ERNESTO P."/>
    <s v="CEO"/>
    <x v="1"/>
    <d v="2022-07-21T00:00:00"/>
    <d v="2022-07-21T00:00:00"/>
    <s v="SL"/>
    <m/>
    <s v="1 SL"/>
    <n v="1"/>
    <m/>
  </r>
  <r>
    <x v="624"/>
    <d v="2022-09-07T00:00:00"/>
    <x v="64"/>
    <s v="VILLANUEVA MARIO A."/>
    <s v="HSKB"/>
    <x v="1"/>
    <d v="2023-01-02T00:00:00"/>
    <d v="2023-01-19T00:00:00"/>
    <s v="VL"/>
    <m/>
    <s v="13 VL"/>
    <n v="13"/>
    <m/>
  </r>
  <r>
    <x v="625"/>
    <d v="2022-09-07T00:00:00"/>
    <x v="64"/>
    <s v="VILLANUEVA MARIO A."/>
    <s v="HSKB"/>
    <x v="1"/>
    <d v="2022-07-01T00:00:00"/>
    <d v="2022-12-31T00:00:00"/>
    <s v="VL"/>
    <m/>
    <s v="126 VL"/>
    <n v="126"/>
    <m/>
  </r>
  <r>
    <x v="626"/>
    <d v="2022-09-07T00:00:00"/>
    <x v="35"/>
    <s v="MACAPUNO FELIX  "/>
    <s v="CENRO"/>
    <x v="1"/>
    <d v="2022-07-28T00:00:00"/>
    <d v="2022-07-29T00:00:00"/>
    <s v="SL"/>
    <m/>
    <s v="2 SL"/>
    <n v="2"/>
    <m/>
  </r>
  <r>
    <x v="627"/>
    <d v="2022-09-07T00:00:00"/>
    <x v="96"/>
    <s v="RODRIGUEZ IGNACIO  "/>
    <s v="CENRO"/>
    <x v="1"/>
    <d v="2022-08-05T00:00:00"/>
    <d v="2022-08-05T00:00:00"/>
    <s v="SL"/>
    <m/>
    <s v="1 SL"/>
    <n v="1"/>
    <m/>
  </r>
  <r>
    <x v="627"/>
    <d v="2022-09-07T00:00:00"/>
    <x v="96"/>
    <s v="RODRIGUEZ IGNACIO  "/>
    <s v="CENRO"/>
    <x v="1"/>
    <d v="2022-08-08T00:00:00"/>
    <d v="2022-08-08T00:00:00"/>
    <s v="SL"/>
    <m/>
    <s v="1 SL"/>
    <n v="1"/>
    <m/>
  </r>
  <r>
    <x v="628"/>
    <d v="2022-09-07T00:00:00"/>
    <x v="87"/>
    <s v="COTONER NELIA C."/>
    <s v="COOPERATIVE OFFICE"/>
    <x v="1"/>
    <d v="2022-09-19T00:00:00"/>
    <d v="2022-09-19T00:00:00"/>
    <s v="VL"/>
    <m/>
    <s v="1 VL"/>
    <n v="1"/>
    <m/>
  </r>
  <r>
    <x v="629"/>
    <d v="2022-09-07T00:00:00"/>
    <x v="96"/>
    <s v="MANALO ELIADA F."/>
    <s v="SP"/>
    <x v="1"/>
    <d v="2022-08-08T00:00:00"/>
    <d v="2022-08-08T00:00:00"/>
    <s v="SL"/>
    <m/>
    <s v="1 SL"/>
    <n v="1"/>
    <m/>
  </r>
  <r>
    <x v="630"/>
    <d v="2022-09-07T00:00:00"/>
    <x v="130"/>
    <s v="REOSA CECILIA A."/>
    <s v="SP"/>
    <x v="1"/>
    <d v="2022-08-08T00:00:00"/>
    <d v="2022-08-10T00:00:00"/>
    <s v="SL"/>
    <m/>
    <s v="3 SL"/>
    <n v="3"/>
    <m/>
  </r>
  <r>
    <x v="631"/>
    <d v="2022-09-07T00:00:00"/>
    <x v="82"/>
    <s v="DE OCAMPO MA. ELENA D."/>
    <s v="SP"/>
    <x v="1"/>
    <d v="2022-08-09T00:00:00"/>
    <d v="2022-08-09T00:00:00"/>
    <s v="SL"/>
    <m/>
    <s v="1 SL"/>
    <n v="1"/>
    <m/>
  </r>
  <r>
    <x v="632"/>
    <d v="2022-09-07T00:00:00"/>
    <x v="48"/>
    <s v="MARINDUQUE ANNE RENELYN P."/>
    <s v="VMO"/>
    <x v="1"/>
    <d v="2022-08-08T00:00:00"/>
    <d v="2022-08-08T00:00:00"/>
    <s v="OTHER"/>
    <s v="SEC 21 EO 292- SPECIAL PRIVILEGE"/>
    <s v="1 OTHER"/>
    <n v="1"/>
    <m/>
  </r>
  <r>
    <x v="633"/>
    <d v="2022-09-07T00:00:00"/>
    <x v="81"/>
    <s v="MARINDUQUE AURORA A."/>
    <s v="VMO"/>
    <x v="1"/>
    <d v="2022-08-08T00:00:00"/>
    <d v="2022-08-10T00:00:00"/>
    <s v="SL"/>
    <m/>
    <s v="3 SL"/>
    <n v="3"/>
    <m/>
  </r>
  <r>
    <x v="634"/>
    <d v="2022-09-07T00:00:00"/>
    <x v="84"/>
    <s v="REOSA CECILIA A."/>
    <s v="SP"/>
    <x v="1"/>
    <d v="2022-07-27T00:00:00"/>
    <d v="2022-07-27T00:00:00"/>
    <s v="SL"/>
    <m/>
    <s v="1 SL"/>
    <n v="1"/>
    <m/>
  </r>
  <r>
    <x v="635"/>
    <d v="2022-09-07T00:00:00"/>
    <x v="96"/>
    <s v="MACASPAC JOSE VICTOR P."/>
    <s v="MAHOGANY MARKET"/>
    <x v="1"/>
    <d v="2022-08-07T00:00:00"/>
    <d v="2022-08-07T00:00:00"/>
    <s v="SL"/>
    <m/>
    <s v="1 SL"/>
    <n v="1"/>
    <m/>
  </r>
  <r>
    <x v="636"/>
    <d v="2022-09-07T00:00:00"/>
    <x v="14"/>
    <s v="PAYAD EDGARDO F."/>
    <s v="CENRO"/>
    <x v="1"/>
    <d v="2022-07-19T00:00:00"/>
    <d v="2022-07-22T00:00:00"/>
    <s v="SL"/>
    <m/>
    <s v="4 SL"/>
    <n v="4"/>
    <m/>
  </r>
  <r>
    <x v="637"/>
    <d v="2022-09-07T00:00:00"/>
    <x v="77"/>
    <s v="ARCULLO MELISSA A."/>
    <s v="CEO"/>
    <x v="1"/>
    <d v="2022-09-07T00:00:00"/>
    <d v="2022-09-07T00:00:00"/>
    <s v="OTHER"/>
    <s v="SEC 21 EO 292- SPECIAL PRIVILEGE"/>
    <s v="1 OTHER"/>
    <n v="1"/>
    <m/>
  </r>
  <r>
    <x v="638"/>
    <d v="2022-09-07T00:00:00"/>
    <x v="77"/>
    <s v="ARCULLO MELISSA A."/>
    <s v="CEO"/>
    <x v="1"/>
    <d v="2022-08-22T00:00:00"/>
    <d v="2022-08-22T00:00:00"/>
    <s v="SL"/>
    <m/>
    <s v="1 SL"/>
    <n v="1"/>
    <m/>
  </r>
  <r>
    <x v="638"/>
    <d v="2022-09-07T00:00:00"/>
    <x v="77"/>
    <s v="ARCULLO MELISSA A."/>
    <s v="CEO"/>
    <x v="1"/>
    <d v="2022-08-26T00:00:00"/>
    <d v="2022-08-26T00:00:00"/>
    <s v="SL"/>
    <m/>
    <s v="1 SL"/>
    <n v="1"/>
    <m/>
  </r>
  <r>
    <x v="639"/>
    <d v="2022-09-07T00:00:00"/>
    <x v="122"/>
    <s v="NAVARRO RITA A."/>
    <s v="DA"/>
    <x v="1"/>
    <d v="2022-08-16T00:00:00"/>
    <d v="2022-08-16T00:00:00"/>
    <s v="SL"/>
    <m/>
    <s v="1 SL"/>
    <n v="1"/>
    <m/>
  </r>
  <r>
    <x v="640"/>
    <d v="2022-09-07T00:00:00"/>
    <x v="124"/>
    <s v="PERIDO MARITES V."/>
    <s v="TCCH/TICC"/>
    <x v="1"/>
    <d v="2022-08-22T00:00:00"/>
    <d v="2022-08-22T00:00:00"/>
    <s v="SL"/>
    <m/>
    <s v="1 SL"/>
    <n v="1"/>
    <m/>
  </r>
  <r>
    <x v="641"/>
    <d v="2022-09-07T00:00:00"/>
    <x v="78"/>
    <s v="GUTIERREZ LYDIA C."/>
    <s v="HRMO"/>
    <x v="1"/>
    <d v="2022-08-03T00:00:00"/>
    <d v="2022-08-04T00:00:00"/>
    <s v="SL"/>
    <m/>
    <s v="2 SL"/>
    <n v="2"/>
    <m/>
  </r>
  <r>
    <x v="642"/>
    <d v="2022-09-07T00:00:00"/>
    <x v="96"/>
    <s v="GUTIERREZ LYDIA C."/>
    <s v="HRMO"/>
    <x v="1"/>
    <d v="2022-08-11T00:00:00"/>
    <d v="2022-08-11T00:00:00"/>
    <s v="OTHER"/>
    <s v="SEC 21 EO 292- SPECIAL PRIVILEGE"/>
    <s v="1 OTHER"/>
    <n v="1"/>
    <m/>
  </r>
  <r>
    <x v="642"/>
    <d v="2022-09-07T00:00:00"/>
    <x v="96"/>
    <s v="GUTIERREZ LYDIA C."/>
    <s v="HRMO"/>
    <x v="1"/>
    <d v="2022-08-15T00:00:00"/>
    <d v="2022-08-15T00:00:00"/>
    <s v="OTHER"/>
    <s v="SEC 21 EO 292- SPECIAL PRIVILEGE"/>
    <s v="1 OTHER"/>
    <n v="1"/>
    <m/>
  </r>
  <r>
    <x v="643"/>
    <d v="2022-09-07T00:00:00"/>
    <x v="96"/>
    <s v="DIMAPILIS ARIEL M."/>
    <s v="CTO"/>
    <x v="1"/>
    <d v="2022-08-08T00:00:00"/>
    <d v="2022-08-08T00:00:00"/>
    <s v="SL"/>
    <m/>
    <s v="1 SL"/>
    <n v="1"/>
    <m/>
  </r>
  <r>
    <x v="644"/>
    <d v="2022-09-07T00:00:00"/>
    <x v="64"/>
    <s v="MARASIGAN GINALYN D."/>
    <s v="ACCOUNTING"/>
    <x v="1"/>
    <d v="2022-07-18T00:00:00"/>
    <d v="2022-07-19T00:00:00"/>
    <s v="OTHER"/>
    <s v="SEC 21 EO 292- SPECIAL PRIVILEGE"/>
    <s v="2 OTHER"/>
    <n v="2"/>
    <m/>
  </r>
  <r>
    <x v="645"/>
    <d v="2022-09-07T00:00:00"/>
    <x v="64"/>
    <s v="MARASIGAN GINALYN D."/>
    <s v="ACCOUNTING"/>
    <x v="1"/>
    <d v="2022-07-04T00:00:00"/>
    <d v="2022-07-04T00:00:00"/>
    <s v="OTHER"/>
    <s v="SEC 25 EO 292- FORCE LEAVE"/>
    <s v="1 OTHER"/>
    <n v="1"/>
    <m/>
  </r>
  <r>
    <x v="646"/>
    <d v="2022-09-15T00:00:00"/>
    <x v="96"/>
    <s v="SANARES DAN T."/>
    <s v="CHO"/>
    <x v="1"/>
    <d v="2022-08-18T00:00:00"/>
    <d v="2022-08-19T00:00:00"/>
    <s v="VL"/>
    <m/>
    <s v="2 VL"/>
    <n v="2"/>
    <m/>
  </r>
  <r>
    <x v="646"/>
    <d v="2022-09-15T00:00:00"/>
    <x v="96"/>
    <s v="SANARES DAN T."/>
    <s v="CHO"/>
    <x v="1"/>
    <d v="2022-08-22T00:00:00"/>
    <d v="2022-08-26T00:00:00"/>
    <s v="VL"/>
    <m/>
    <s v="5 VL"/>
    <n v="5"/>
    <m/>
  </r>
  <r>
    <x v="647"/>
    <d v="2022-09-15T00:00:00"/>
    <x v="10"/>
    <s v="FELICIDARIO PAMELA C."/>
    <s v="BUDGET"/>
    <x v="1"/>
    <d v="2022-07-21T00:00:00"/>
    <d v="2022-07-21T00:00:00"/>
    <s v="SL"/>
    <m/>
    <s v="1 SL"/>
    <n v="1"/>
    <m/>
  </r>
  <r>
    <x v="648"/>
    <d v="2022-09-15T00:00:00"/>
    <x v="82"/>
    <s v="PAYAD MARICEL  Q."/>
    <s v="HRMO"/>
    <x v="1"/>
    <d v="2022-08-11T00:00:00"/>
    <d v="2022-08-11T00:00:00"/>
    <s v="SL"/>
    <m/>
    <s v="1 SL"/>
    <n v="1"/>
    <m/>
  </r>
  <r>
    <x v="649"/>
    <d v="2022-09-15T00:00:00"/>
    <x v="130"/>
    <s v="HAYAG JERMAINE JOI D."/>
    <s v="CHO"/>
    <x v="1"/>
    <d v="2022-08-23T00:00:00"/>
    <d v="2022-08-25T00:00:00"/>
    <s v="OTHER"/>
    <s v="SEC 25 EO 292- FORCE LEAVE"/>
    <s v="3 OTHER"/>
    <n v="3"/>
    <m/>
  </r>
  <r>
    <x v="650"/>
    <d v="2022-09-15T00:00:00"/>
    <x v="132"/>
    <s v="SUSA NANETE B."/>
    <s v="ONT"/>
    <x v="1"/>
    <d v="2022-08-04T00:00:00"/>
    <d v="2022-08-04T00:00:00"/>
    <s v="SL"/>
    <m/>
    <s v="1 SL"/>
    <n v="1"/>
    <m/>
  </r>
  <r>
    <x v="651"/>
    <d v="2022-09-15T00:00:00"/>
    <x v="132"/>
    <s v="VILLAPANDO JENITA M."/>
    <s v="ONT"/>
    <x v="1"/>
    <d v="2022-08-11T00:00:00"/>
    <d v="2022-08-11T00:00:00"/>
    <s v="VL"/>
    <m/>
    <s v="1 VL"/>
    <n v="1"/>
    <m/>
  </r>
  <r>
    <x v="652"/>
    <d v="2022-09-15T00:00:00"/>
    <x v="35"/>
    <s v="AUDITOR AILEEN D."/>
    <s v="PIO"/>
    <x v="1"/>
    <d v="2022-07-25T00:00:00"/>
    <d v="2022-07-28T00:00:00"/>
    <s v="SL"/>
    <m/>
    <s v="4 SL"/>
    <n v="4"/>
    <m/>
  </r>
  <r>
    <x v="653"/>
    <d v="2022-09-15T00:00:00"/>
    <x v="79"/>
    <s v="AUDITOR AILEEN D."/>
    <s v="PIO"/>
    <x v="1"/>
    <d v="2022-08-02T00:00:00"/>
    <d v="2022-08-03T00:00:00"/>
    <s v="SL"/>
    <m/>
    <s v="2 SL"/>
    <n v="2"/>
    <m/>
  </r>
  <r>
    <x v="654"/>
    <d v="2022-09-15T00:00:00"/>
    <x v="86"/>
    <s v="DOLOT JESUS JR. D."/>
    <s v="PIO"/>
    <x v="1"/>
    <d v="2022-08-18T00:00:00"/>
    <d v="2022-08-18T00:00:00"/>
    <s v="SL"/>
    <m/>
    <s v="1 SL"/>
    <n v="1"/>
    <m/>
  </r>
  <r>
    <x v="655"/>
    <d v="2022-09-15T00:00:00"/>
    <x v="122"/>
    <s v="DEL MUNDO ROSALLE A."/>
    <s v="PIO"/>
    <x v="1"/>
    <d v="2022-08-19T00:00:00"/>
    <d v="2022-08-19T00:00:00"/>
    <s v="OTHER"/>
    <s v="RA 8972 SOLO PARENT"/>
    <s v="1 OTHER"/>
    <n v="1"/>
    <m/>
  </r>
  <r>
    <x v="656"/>
    <d v="2022-09-15T00:00:00"/>
    <x v="340"/>
    <s v="MARINDUQUE GERRY C."/>
    <s v="CHO"/>
    <x v="1"/>
    <d v="2022-08-12T00:00:00"/>
    <d v="2022-08-12T00:00:00"/>
    <s v="SL"/>
    <m/>
    <s v="1 SL"/>
    <n v="1"/>
    <m/>
  </r>
  <r>
    <x v="657"/>
    <d v="2022-09-15T00:00:00"/>
    <x v="64"/>
    <s v="AMBION REYMOND A."/>
    <s v="VMO"/>
    <x v="1"/>
    <m/>
    <m/>
    <s v="OTHER"/>
    <s v="TERMINAL LEAVE"/>
    <s v="0 OTHER"/>
    <n v="0"/>
    <m/>
  </r>
  <r>
    <x v="658"/>
    <d v="2022-09-15T00:00:00"/>
    <x v="81"/>
    <s v="DIMAPILIS JONNA T."/>
    <s v="ADMIN OFFICE"/>
    <x v="1"/>
    <d v="2022-08-05T00:00:00"/>
    <d v="2022-08-05T00:00:00"/>
    <s v="SL"/>
    <m/>
    <s v="1 SL"/>
    <n v="1"/>
    <m/>
  </r>
  <r>
    <x v="658"/>
    <d v="2022-09-15T00:00:00"/>
    <x v="81"/>
    <s v="DIMAPILIS JONNA T."/>
    <s v="ADMIN OFFICE"/>
    <x v="1"/>
    <d v="2022-08-11T00:00:00"/>
    <d v="2022-08-11T00:00:00"/>
    <s v="SL"/>
    <m/>
    <s v="1 SL"/>
    <n v="1"/>
    <m/>
  </r>
  <r>
    <x v="659"/>
    <d v="2022-09-15T00:00:00"/>
    <x v="138"/>
    <s v="ANGCAYA IRENEO A."/>
    <s v="EEO/ CITY MARKET"/>
    <x v="1"/>
    <m/>
    <m/>
    <s v="OTHER"/>
    <s v="TERMINAL LEAVE"/>
    <s v="0 OTHER"/>
    <n v="0"/>
    <m/>
  </r>
  <r>
    <x v="660"/>
    <d v="2022-09-27T00:00:00"/>
    <x v="124"/>
    <s v="ATIENZA JULIE ANN A."/>
    <s v="CTO"/>
    <x v="1"/>
    <d v="2022-08-22T00:00:00"/>
    <d v="2022-08-22T00:00:00"/>
    <s v="SL"/>
    <m/>
    <s v="1 SL"/>
    <n v="1"/>
    <m/>
  </r>
  <r>
    <x v="661"/>
    <d v="2022-09-27T00:00:00"/>
    <x v="86"/>
    <s v="MABUTI ANA MARIE C."/>
    <s v="CTO"/>
    <x v="1"/>
    <d v="2022-08-19T00:00:00"/>
    <d v="2022-08-19T00:00:00"/>
    <s v="OTHER"/>
    <s v="SEC 21 EO 292- SPECIAL PRIVILEGE"/>
    <s v="1 OTHER"/>
    <n v="1"/>
    <m/>
  </r>
  <r>
    <x v="662"/>
    <d v="2022-09-27T00:00:00"/>
    <x v="86"/>
    <s v="MABUTI ANA MARIE C."/>
    <s v="CTO"/>
    <x v="1"/>
    <d v="2022-08-19T00:00:00"/>
    <d v="2022-08-19T00:00:00"/>
    <s v="OTHER"/>
    <s v="SEC 21 EO 292- SPECIAL PRIVILEGE"/>
    <s v="1 OTHER"/>
    <n v="1"/>
    <m/>
  </r>
  <r>
    <x v="663"/>
    <d v="2022-09-27T00:00:00"/>
    <x v="62"/>
    <s v="FERNANDEZ MILAGROS C."/>
    <s v="CTO"/>
    <x v="1"/>
    <d v="2022-08-22T00:00:00"/>
    <d v="2022-08-22T00:00:00"/>
    <s v="SL"/>
    <m/>
    <s v="1 SL"/>
    <n v="1"/>
    <m/>
  </r>
  <r>
    <x v="664"/>
    <d v="2022-09-27T00:00:00"/>
    <x v="77"/>
    <s v="DEL MUNDO ROSALLE A."/>
    <s v="PIO"/>
    <x v="1"/>
    <d v="2022-09-05T00:00:00"/>
    <d v="2022-09-05T00:00:00"/>
    <s v="OTHER"/>
    <s v="SEC 21 EO 292- SPECIAL PRIVILEGE"/>
    <s v="1 OTHER"/>
    <n v="1"/>
    <m/>
  </r>
  <r>
    <x v="665"/>
    <d v="2022-09-27T00:00:00"/>
    <x v="77"/>
    <s v="MENDOZA LOURDES G."/>
    <s v="PIO"/>
    <x v="1"/>
    <d v="2022-09-06T00:00:00"/>
    <d v="2022-09-06T00:00:00"/>
    <s v="OTHER"/>
    <s v="SEC 21 EO 292- SPECIAL PRIVILEGE"/>
    <s v="1 OTHER"/>
    <n v="1"/>
    <m/>
  </r>
  <r>
    <x v="666"/>
    <d v="2022-09-27T00:00:00"/>
    <x v="77"/>
    <s v="MENDOZA LOURDES G."/>
    <s v="PIO"/>
    <x v="1"/>
    <d v="2022-08-30T00:00:00"/>
    <d v="2022-08-30T00:00:00"/>
    <s v="OTHER"/>
    <s v="SEC 21 EO 292- SPECIAL PRIVILEGE"/>
    <s v="1 OTHER"/>
    <n v="1"/>
    <m/>
  </r>
  <r>
    <x v="667"/>
    <d v="2022-09-27T00:00:00"/>
    <x v="90"/>
    <s v="MAGUINAO GILBERT  "/>
    <s v="GSO"/>
    <x v="1"/>
    <d v="2022-07-26T00:00:00"/>
    <d v="2022-07-26T00:00:00"/>
    <s v="SL"/>
    <m/>
    <s v="1 SL"/>
    <n v="1"/>
    <m/>
  </r>
  <r>
    <x v="668"/>
    <d v="2022-09-27T00:00:00"/>
    <x v="62"/>
    <s v="DIMAPILIS VILMA T."/>
    <s v="GSO"/>
    <x v="1"/>
    <d v="2022-09-15T00:00:00"/>
    <d v="2022-09-15T00:00:00"/>
    <s v="VL"/>
    <m/>
    <s v="1 VL"/>
    <n v="1"/>
    <m/>
  </r>
  <r>
    <x v="669"/>
    <d v="2022-09-27T00:00:00"/>
    <x v="62"/>
    <s v="ORTIZ TRINIDAD D."/>
    <s v="GSO"/>
    <x v="1"/>
    <d v="2022-08-18T00:00:00"/>
    <d v="2022-08-19T00:00:00"/>
    <s v="SL"/>
    <s v="WITHOUTPAY"/>
    <s v="2 SL"/>
    <n v="2"/>
    <m/>
  </r>
  <r>
    <x v="669"/>
    <d v="2022-09-27T00:00:00"/>
    <x v="62"/>
    <s v="ORTIZ TRINIDAD D."/>
    <s v="GSO"/>
    <x v="1"/>
    <d v="2022-08-22T00:00:00"/>
    <d v="2022-08-23T00:00:00"/>
    <s v="SL"/>
    <s v="WITHOUTPAY"/>
    <s v="2 SL"/>
    <n v="2"/>
    <m/>
  </r>
  <r>
    <x v="670"/>
    <d v="2022-09-27T00:00:00"/>
    <x v="77"/>
    <s v="MAGUINAO GILBERT  "/>
    <s v="GSO"/>
    <x v="1"/>
    <d v="2022-08-23T00:00:00"/>
    <d v="2022-08-23T00:00:00"/>
    <s v="SL"/>
    <m/>
    <s v="1 SL"/>
    <n v="1"/>
    <m/>
  </r>
  <r>
    <x v="670"/>
    <d v="2022-09-27T00:00:00"/>
    <x v="77"/>
    <s v="MAGUINAO GILBERT  "/>
    <s v="GSO"/>
    <x v="1"/>
    <d v="2022-08-25T00:00:00"/>
    <d v="2022-08-25T00:00:00"/>
    <s v="SL"/>
    <m/>
    <s v="1 SL"/>
    <n v="1"/>
    <m/>
  </r>
  <r>
    <x v="671"/>
    <d v="2022-09-27T00:00:00"/>
    <x v="62"/>
    <s v="MAGUINAO GILBERT  "/>
    <s v="GSO"/>
    <x v="1"/>
    <d v="2022-08-17T00:00:00"/>
    <d v="2022-08-19T00:00:00"/>
    <s v="SL"/>
    <m/>
    <s v="3 SL"/>
    <n v="3"/>
    <m/>
  </r>
  <r>
    <x v="672"/>
    <d v="2022-09-27T00:00:00"/>
    <x v="82"/>
    <s v="DIMAPILIS VILMA T."/>
    <s v="GSO"/>
    <x v="1"/>
    <d v="2022-08-10T00:00:00"/>
    <d v="2022-08-10T00:00:00"/>
    <s v="OTHER"/>
    <s v="SEC 21 EO 292- SPECIAL PRIVILEGE"/>
    <s v="1 OTHER"/>
    <n v="1"/>
    <m/>
  </r>
  <r>
    <x v="673"/>
    <d v="2022-09-27T00:00:00"/>
    <x v="96"/>
    <s v="ORTIZ TRINIDAD D."/>
    <s v="GSO"/>
    <x v="1"/>
    <d v="2022-08-08T00:00:00"/>
    <d v="2022-08-08T00:00:00"/>
    <s v="SL"/>
    <m/>
    <s v="1 SL"/>
    <n v="1"/>
    <m/>
  </r>
  <r>
    <x v="674"/>
    <d v="2022-09-27T00:00:00"/>
    <x v="82"/>
    <s v="ANGCAYA ANA B."/>
    <s v="GSO"/>
    <x v="1"/>
    <d v="2022-08-05T00:00:00"/>
    <d v="2022-08-05T00:00:00"/>
    <s v="SL"/>
    <m/>
    <s v="1 SL"/>
    <n v="1"/>
    <m/>
  </r>
  <r>
    <x v="674"/>
    <d v="2022-09-27T00:00:00"/>
    <x v="82"/>
    <s v="ANGCAYA ANA B."/>
    <s v="GSO"/>
    <x v="1"/>
    <d v="2022-08-08T00:00:00"/>
    <d v="2022-08-09T00:00:00"/>
    <s v="SL"/>
    <m/>
    <s v="2 SL"/>
    <n v="2"/>
    <m/>
  </r>
  <r>
    <x v="675"/>
    <d v="2022-09-27T00:00:00"/>
    <x v="132"/>
    <s v="MAGUINAO GILBERT  "/>
    <s v="GSO"/>
    <x v="1"/>
    <d v="2022-08-04T00:00:00"/>
    <d v="2022-08-04T00:00:00"/>
    <s v="SL"/>
    <m/>
    <s v="1 SL"/>
    <n v="1"/>
    <m/>
  </r>
  <r>
    <x v="676"/>
    <d v="2022-09-27T00:00:00"/>
    <x v="121"/>
    <s v="BORJA NECY M."/>
    <s v="CBO"/>
    <x v="1"/>
    <d v="2022-09-12T00:00:00"/>
    <d v="2022-09-12T00:00:00"/>
    <s v="SL"/>
    <m/>
    <s v="1 SL"/>
    <n v="1"/>
    <m/>
  </r>
  <r>
    <x v="677"/>
    <d v="2022-09-27T00:00:00"/>
    <x v="105"/>
    <s v="COTONER NELIA C."/>
    <s v="COOPERATIVE OFFICE"/>
    <x v="1"/>
    <d v="2022-09-16T00:00:00"/>
    <d v="2022-09-16T00:00:00"/>
    <s v="VL"/>
    <m/>
    <s v="1 VL"/>
    <n v="1"/>
    <m/>
  </r>
  <r>
    <x v="678"/>
    <d v="2022-09-27T00:00:00"/>
    <x v="92"/>
    <s v="BAURILE LOURDES Q."/>
    <s v="PICNIC GROVE"/>
    <x v="1"/>
    <d v="2022-09-18T00:00:00"/>
    <d v="2022-09-18T00:00:00"/>
    <s v="OTHER"/>
    <s v="SEC 21 EO 292- SPECIAL PRIVILEGE"/>
    <s v="0 OTHER"/>
    <n v="0"/>
    <m/>
  </r>
  <r>
    <x v="679"/>
    <d v="2022-09-27T00:00:00"/>
    <x v="101"/>
    <s v="PEÑARANDA MARIA KEREN N."/>
    <n v="0"/>
    <x v="1"/>
    <d v="2022-08-31T00:00:00"/>
    <d v="2022-09-07T00:00:00"/>
    <s v="OTHER"/>
    <s v="WITHOUTPAY"/>
    <s v="6 OTHER"/>
    <n v="6"/>
    <m/>
  </r>
  <r>
    <x v="680"/>
    <d v="2022-09-27T00:00:00"/>
    <x v="78"/>
    <s v="MALIGAYA NELITA M."/>
    <s v="GSO"/>
    <x v="1"/>
    <d v="2022-08-02T00:00:00"/>
    <d v="2022-08-02T00:00:00"/>
    <s v="SL"/>
    <m/>
    <s v="1 SL"/>
    <n v="1"/>
    <m/>
  </r>
  <r>
    <x v="681"/>
    <d v="2022-09-27T00:00:00"/>
    <x v="138"/>
    <s v="MAESTRECAMPO LORENA A."/>
    <s v="HRMO"/>
    <x v="1"/>
    <d v="2022-09-28T00:00:00"/>
    <d v="2022-09-29T00:00:00"/>
    <s v="VL"/>
    <m/>
    <s v="2 VL"/>
    <n v="2"/>
    <m/>
  </r>
  <r>
    <x v="682"/>
    <d v="2022-09-27T00:00:00"/>
    <x v="121"/>
    <s v="SALONGA LUCY M."/>
    <s v="EEO/ CITY MARKET"/>
    <x v="1"/>
    <d v="2022-09-16T00:00:00"/>
    <d v="2022-09-16T00:00:00"/>
    <s v="VL"/>
    <m/>
    <s v="1 VL"/>
    <n v="1"/>
    <m/>
  </r>
  <r>
    <x v="682"/>
    <d v="2022-09-27T00:00:00"/>
    <x v="121"/>
    <s v="SALONGA LUCY M."/>
    <s v="EEO/ CITY MARKET"/>
    <x v="1"/>
    <d v="2022-09-23T00:00:00"/>
    <d v="2022-09-23T00:00:00"/>
    <s v="VL"/>
    <m/>
    <s v="1 VL"/>
    <n v="1"/>
    <m/>
  </r>
  <r>
    <x v="682"/>
    <d v="2022-09-27T00:00:00"/>
    <x v="121"/>
    <s v="SALONGA LUCY M."/>
    <s v="EEO/ CITY MARKET"/>
    <x v="1"/>
    <d v="2022-09-30T00:00:00"/>
    <d v="2022-09-30T00:00:00"/>
    <s v="VL"/>
    <m/>
    <s v="1 VL"/>
    <n v="1"/>
    <m/>
  </r>
  <r>
    <x v="683"/>
    <d v="2022-09-27T00:00:00"/>
    <x v="121"/>
    <s v="CALANOG ALMA P."/>
    <s v="VMO"/>
    <x v="1"/>
    <d v="2022-09-02T00:00:00"/>
    <d v="2022-09-02T00:00:00"/>
    <s v="SL"/>
    <m/>
    <s v="1 SL"/>
    <n v="1"/>
    <m/>
  </r>
  <r>
    <x v="683"/>
    <d v="2022-09-27T00:00:00"/>
    <x v="121"/>
    <s v="CALANOG ALMA P."/>
    <s v="VMO"/>
    <x v="1"/>
    <d v="2022-09-05T00:00:00"/>
    <d v="2022-09-09T00:00:00"/>
    <s v="SL"/>
    <m/>
    <s v="5 SL"/>
    <n v="5"/>
    <m/>
  </r>
  <r>
    <x v="684"/>
    <d v="2022-09-27T00:00:00"/>
    <x v="105"/>
    <s v="GUTIERREZ LYDIA C."/>
    <s v="HRMO"/>
    <x v="1"/>
    <d v="2022-09-05T00:00:00"/>
    <d v="2022-09-09T00:00:00"/>
    <s v="SL"/>
    <m/>
    <s v="5 SL"/>
    <n v="5"/>
    <m/>
  </r>
  <r>
    <x v="685"/>
    <d v="2022-09-27T00:00:00"/>
    <x v="122"/>
    <s v="MIRANDO EDITH B."/>
    <s v="CHO"/>
    <x v="1"/>
    <d v="2022-08-15T00:00:00"/>
    <d v="2022-08-16T00:00:00"/>
    <s v="SL"/>
    <m/>
    <s v="2 SL"/>
    <n v="2"/>
    <m/>
  </r>
  <r>
    <x v="686"/>
    <d v="2022-09-27T00:00:00"/>
    <x v="123"/>
    <s v="MALIGAYO YOLANDA D."/>
    <s v="CHO"/>
    <x v="1"/>
    <d v="2022-08-11T00:00:00"/>
    <d v="2022-08-12T00:00:00"/>
    <s v="SL"/>
    <m/>
    <s v="2 SL"/>
    <n v="2"/>
    <m/>
  </r>
  <r>
    <x v="687"/>
    <d v="2022-09-27T00:00:00"/>
    <x v="35"/>
    <s v="AGUSTIN MARIA LUISA F."/>
    <s v="HRMO"/>
    <x v="1"/>
    <d v="2022-08-05T00:00:00"/>
    <d v="2022-08-05T00:00:00"/>
    <s v="VL"/>
    <m/>
    <s v="1 VL"/>
    <n v="1"/>
    <m/>
  </r>
  <r>
    <x v="687"/>
    <d v="2022-09-27T00:00:00"/>
    <x v="35"/>
    <s v="AGUSTIN MARIA LUISA F."/>
    <s v="HRMO"/>
    <x v="1"/>
    <d v="2022-08-10T00:00:00"/>
    <d v="2022-08-12T00:00:00"/>
    <s v="VL"/>
    <m/>
    <s v="3 VL"/>
    <n v="3"/>
    <m/>
  </r>
  <r>
    <x v="688"/>
    <d v="2022-09-27T00:00:00"/>
    <x v="103"/>
    <s v="TORRES SONIA M."/>
    <s v="ASSESSORS OFFICE"/>
    <x v="1"/>
    <d v="2022-08-25T00:00:00"/>
    <d v="2022-08-26T00:00:00"/>
    <s v="VL"/>
    <m/>
    <s v="2 VL"/>
    <n v="2"/>
    <m/>
  </r>
  <r>
    <x v="689"/>
    <d v="2022-09-27T00:00:00"/>
    <x v="131"/>
    <s v="MANALO EDITHA V."/>
    <s v="ACCOUNTING"/>
    <x v="1"/>
    <d v="2022-08-22T00:00:00"/>
    <d v="2022-08-22T00:00:00"/>
    <s v="VL"/>
    <m/>
    <s v="1 VL"/>
    <n v="1"/>
    <m/>
  </r>
  <r>
    <x v="690"/>
    <d v="2022-09-27T00:00:00"/>
    <x v="128"/>
    <s v="MANALO EDITHA V."/>
    <s v="ACCOUNTING"/>
    <x v="1"/>
    <d v="2022-08-12T00:00:00"/>
    <d v="2022-08-12T00:00:00"/>
    <s v="OTHER"/>
    <s v="SEC 21 EO 292- SPECIAL PRIVILEGE"/>
    <s v="1 OTHER"/>
    <n v="1"/>
    <m/>
  </r>
  <r>
    <x v="691"/>
    <d v="2022-09-27T00:00:00"/>
    <x v="96"/>
    <s v="ROCILLO CECILLA A."/>
    <s v="ACCOUNTING"/>
    <x v="1"/>
    <d v="2022-08-16T00:00:00"/>
    <d v="2022-08-17T00:00:00"/>
    <s v="SL"/>
    <m/>
    <s v="2 SL"/>
    <n v="2"/>
    <m/>
  </r>
  <r>
    <x v="692"/>
    <d v="2022-09-27T00:00:00"/>
    <x v="123"/>
    <s v="MENDOZA NORA A."/>
    <s v="ACCOUNTING"/>
    <x v="1"/>
    <d v="2022-08-09T00:00:00"/>
    <d v="2022-08-09T00:00:00"/>
    <s v="SL"/>
    <m/>
    <s v="1 SL"/>
    <n v="1"/>
    <m/>
  </r>
  <r>
    <x v="693"/>
    <d v="2022-09-27T00:00:00"/>
    <x v="123"/>
    <s v="DAÑO ALMA R."/>
    <s v="ACCOUNTING"/>
    <x v="1"/>
    <d v="2022-08-22T00:00:00"/>
    <d v="2022-08-22T00:00:00"/>
    <s v="OTHER"/>
    <s v="SEC 21 EO 292- SPECIAL PRIVILEGE"/>
    <s v="1 OTHER"/>
    <n v="1"/>
    <m/>
  </r>
  <r>
    <x v="694"/>
    <d v="2022-09-27T00:00:00"/>
    <x v="123"/>
    <s v="BAYOT RUMER M."/>
    <s v="ASSESSORS OFFICE"/>
    <x v="1"/>
    <d v="2022-08-17T00:00:00"/>
    <d v="2022-08-17T00:00:00"/>
    <s v="SL"/>
    <m/>
    <s v="1 SL"/>
    <n v="1"/>
    <m/>
  </r>
  <r>
    <x v="695"/>
    <d v="2022-09-27T00:00:00"/>
    <x v="123"/>
    <s v="ROZUL FLORENCIA M."/>
    <s v="CSWDO"/>
    <x v="1"/>
    <d v="2022-08-15T00:00:00"/>
    <d v="2022-08-17T00:00:00"/>
    <s v="SL"/>
    <m/>
    <s v="3 SL"/>
    <n v="3"/>
    <m/>
  </r>
  <r>
    <x v="696"/>
    <d v="2022-09-27T00:00:00"/>
    <x v="82"/>
    <s v="SARDINOLA  GINABLETH J."/>
    <s v="MO"/>
    <x v="1"/>
    <d v="2022-08-10T00:00:00"/>
    <d v="2022-08-10T00:00:00"/>
    <s v="OTHER"/>
    <s v="SEC 25 EO 292- FORCE LEAVE"/>
    <s v="1 OTHER"/>
    <n v="1"/>
    <m/>
  </r>
  <r>
    <x v="696"/>
    <d v="2022-09-27T00:00:00"/>
    <x v="82"/>
    <s v="SARDINOLA  GINABLETH J."/>
    <s v="MO"/>
    <x v="1"/>
    <d v="2022-08-17T00:00:00"/>
    <d v="2022-08-17T00:00:00"/>
    <s v="OTHER"/>
    <s v="SEC 25 EO 292- FORCE LEAVE"/>
    <s v="1 OTHER"/>
    <n v="1"/>
    <m/>
  </r>
  <r>
    <x v="697"/>
    <d v="2022-09-27T00:00:00"/>
    <x v="122"/>
    <s v="ANACAY ABNER M."/>
    <s v="ASSESSORS OFFICE"/>
    <x v="1"/>
    <d v="2022-08-30T00:00:00"/>
    <d v="2022-08-31T00:00:00"/>
    <s v="OTHER"/>
    <s v="SEC 21 EO 292- SPECIAL PRIVILEGE"/>
    <s v="2 OTHER"/>
    <n v="2"/>
    <m/>
  </r>
  <r>
    <x v="698"/>
    <d v="2022-09-27T00:00:00"/>
    <x v="78"/>
    <s v="TORRES SONIA M."/>
    <s v="ASSESSORS OFFICE"/>
    <x v="1"/>
    <d v="2022-08-05T00:00:00"/>
    <d v="2022-08-05T00:00:00"/>
    <s v="SL"/>
    <m/>
    <s v="1 SL"/>
    <n v="1"/>
    <m/>
  </r>
  <r>
    <x v="699"/>
    <d v="2022-09-27T00:00:00"/>
    <x v="86"/>
    <s v="FERMA MARIA I."/>
    <s v="LCR"/>
    <x v="1"/>
    <d v="2022-08-30T00:00:00"/>
    <d v="2022-08-31T00:00:00"/>
    <s v="VL"/>
    <m/>
    <s v="2 VL"/>
    <n v="2"/>
    <m/>
  </r>
  <r>
    <x v="699"/>
    <d v="2022-09-27T00:00:00"/>
    <x v="86"/>
    <s v="FERMA MARIA I."/>
    <s v="LCR"/>
    <x v="1"/>
    <d v="2022-09-07T00:00:00"/>
    <d v="2022-09-09T00:00:00"/>
    <s v="VL"/>
    <m/>
    <s v="3 VL"/>
    <n v="3"/>
    <m/>
  </r>
  <r>
    <x v="700"/>
    <d v="2022-09-27T00:00:00"/>
    <x v="131"/>
    <s v="PERENA RUBILINDA C."/>
    <s v="MO"/>
    <x v="1"/>
    <d v="2022-08-15T00:00:00"/>
    <d v="2022-08-16T00:00:00"/>
    <s v="OTHER"/>
    <s v="SEC 21 EO 292- SPECIAL PRIVILEGE"/>
    <s v="2 OTHER"/>
    <n v="2"/>
    <m/>
  </r>
  <r>
    <x v="701"/>
    <d v="2022-09-27T00:00:00"/>
    <x v="123"/>
    <s v="PAITON MARY ANN M."/>
    <s v="CHARACTER OFFICE"/>
    <x v="1"/>
    <d v="2022-08-17T00:00:00"/>
    <d v="2022-08-17T00:00:00"/>
    <s v="SL"/>
    <m/>
    <s v="1 SL"/>
    <n v="1"/>
    <m/>
  </r>
  <r>
    <x v="702"/>
    <d v="2022-09-27T00:00:00"/>
    <x v="123"/>
    <s v="LUCIANO ADELAIDA C."/>
    <s v="MO"/>
    <x v="1"/>
    <d v="2022-08-15T00:00:00"/>
    <d v="2022-08-17T00:00:00"/>
    <s v="SL"/>
    <m/>
    <s v="3 SL"/>
    <n v="3"/>
    <m/>
  </r>
  <r>
    <x v="703"/>
    <d v="2022-09-27T00:00:00"/>
    <x v="131"/>
    <s v="CORTEZ FIDELA B."/>
    <s v="TCCH/TICC"/>
    <x v="1"/>
    <d v="2022-09-02T00:00:00"/>
    <d v="2022-09-02T00:00:00"/>
    <s v="VL"/>
    <m/>
    <s v="1 VL"/>
    <n v="1"/>
    <m/>
  </r>
  <r>
    <x v="704"/>
    <d v="2022-09-27T00:00:00"/>
    <x v="86"/>
    <s v="LEGASPI DOLORES B."/>
    <s v="CHO"/>
    <x v="1"/>
    <d v="2022-09-05T00:00:00"/>
    <d v="2022-09-09T00:00:00"/>
    <s v="VL"/>
    <m/>
    <s v="5 VL"/>
    <n v="5"/>
    <m/>
  </r>
  <r>
    <x v="704"/>
    <d v="2022-09-27T00:00:00"/>
    <x v="86"/>
    <s v="LEGASPI DOLORES B."/>
    <s v="CHO"/>
    <x v="1"/>
    <d v="2022-09-12T00:00:00"/>
    <d v="2022-09-16T00:00:00"/>
    <s v="VL"/>
    <m/>
    <s v="5 VL"/>
    <n v="5"/>
    <m/>
  </r>
  <r>
    <x v="704"/>
    <d v="2022-09-27T00:00:00"/>
    <x v="86"/>
    <s v="LEGASPI DOLORES B."/>
    <s v="CHO"/>
    <x v="1"/>
    <d v="2022-09-19T00:00:00"/>
    <d v="2022-09-20T00:00:00"/>
    <s v="VL"/>
    <m/>
    <s v="2 VL"/>
    <n v="2"/>
    <m/>
  </r>
  <r>
    <x v="705"/>
    <d v="2022-09-27T00:00:00"/>
    <x v="122"/>
    <s v="SALONGA LUCY M."/>
    <s v="EEO/ CITY MARKET"/>
    <x v="1"/>
    <d v="2022-08-18T00:00:00"/>
    <d v="2022-08-18T00:00:00"/>
    <s v="OTHER"/>
    <s v="SEC 21 EO 292- SPECIAL PRIVILEGE"/>
    <s v="1 OTHER"/>
    <n v="1"/>
    <m/>
  </r>
  <r>
    <x v="706"/>
    <d v="2022-09-27T00:00:00"/>
    <x v="81"/>
    <s v="DOMINGO RACHEL L."/>
    <s v="PICNIC GROVE"/>
    <x v="1"/>
    <d v="2022-08-15T00:00:00"/>
    <d v="2022-08-15T00:00:00"/>
    <s v="OTHER"/>
    <s v="SEC 21 EO 292- SPECIAL PRIVILEGE"/>
    <s v="1 OTHER"/>
    <n v="1"/>
    <m/>
  </r>
  <r>
    <x v="706"/>
    <d v="2022-09-27T00:00:00"/>
    <x v="81"/>
    <s v="DOMINGO RACHEL L."/>
    <s v="PICNIC GROVE"/>
    <x v="1"/>
    <d v="2022-08-18T00:00:00"/>
    <d v="2022-08-18T00:00:00"/>
    <s v="OTHER"/>
    <s v="SEC 21 EO 292- SPECIAL PRIVILEGE"/>
    <s v="1 OTHER"/>
    <n v="1"/>
    <m/>
  </r>
  <r>
    <x v="706"/>
    <d v="2022-09-27T00:00:00"/>
    <x v="81"/>
    <s v="DOMINGO RACHEL L."/>
    <s v="PICNIC GROVE"/>
    <x v="1"/>
    <d v="2022-08-20T00:00:00"/>
    <d v="2022-08-20T00:00:00"/>
    <s v="OTHER"/>
    <s v="SEC 21 EO 292- SPECIAL PRIVILEGE"/>
    <s v="0 OTHER"/>
    <n v="0"/>
    <m/>
  </r>
  <r>
    <x v="707"/>
    <d v="2022-09-27T00:00:00"/>
    <x v="86"/>
    <s v="DE VILLA OFELIA G."/>
    <s v="COMELEC"/>
    <x v="1"/>
    <d v="2022-08-26T00:00:00"/>
    <d v="2022-08-26T00:00:00"/>
    <s v="OTHER"/>
    <s v="SEC 21 EO 292- SPECIAL PRIVILEGE"/>
    <s v="1 OTHER"/>
    <n v="1"/>
    <m/>
  </r>
  <r>
    <x v="708"/>
    <d v="2022-09-27T00:00:00"/>
    <x v="86"/>
    <s v="MONTENEGRO HENRY S."/>
    <s v="SP"/>
    <x v="1"/>
    <d v="2022-08-19T00:00:00"/>
    <d v="2022-08-19T00:00:00"/>
    <s v="SL"/>
    <m/>
    <s v="1 SL"/>
    <n v="1"/>
    <m/>
  </r>
  <r>
    <x v="709"/>
    <d v="2022-09-27T00:00:00"/>
    <x v="86"/>
    <s v="DE OCAMPO MA. ELENA D."/>
    <s v="SP"/>
    <x v="1"/>
    <d v="2022-08-17T00:00:00"/>
    <d v="2022-08-19T00:00:00"/>
    <s v="OTHER"/>
    <s v="SEC 21 EO 292- SPECIAL PRIVILEGE"/>
    <s v="3 OTHER"/>
    <n v="3"/>
    <m/>
  </r>
  <r>
    <x v="710"/>
    <d v="2022-09-27T00:00:00"/>
    <x v="124"/>
    <s v="DIMARANAN RODORA G."/>
    <s v="HRMO"/>
    <x v="1"/>
    <d v="2022-08-19T00:00:00"/>
    <d v="2022-08-19T00:00:00"/>
    <s v="SL"/>
    <m/>
    <s v="1 SL"/>
    <n v="1"/>
    <m/>
  </r>
  <r>
    <x v="710"/>
    <d v="2022-09-27T00:00:00"/>
    <x v="124"/>
    <s v="DIMARANAN RODORA G."/>
    <s v="HRMO"/>
    <x v="1"/>
    <d v="2022-08-22T00:00:00"/>
    <d v="2022-08-22T00:00:00"/>
    <s v="SL"/>
    <m/>
    <s v="1 SL"/>
    <n v="1"/>
    <m/>
  </r>
  <r>
    <x v="711"/>
    <d v="2022-09-27T00:00:00"/>
    <x v="124"/>
    <s v="PEÑAFIEL MELISSA Q."/>
    <s v="CBO"/>
    <x v="1"/>
    <d v="2022-08-22T00:00:00"/>
    <d v="2022-08-22T00:00:00"/>
    <s v="OTHER"/>
    <s v="SEC 21 EO 292- SPECIAL PRIVILEGE"/>
    <s v="1 OTHER"/>
    <n v="1"/>
    <m/>
  </r>
  <r>
    <x v="712"/>
    <d v="2022-09-27T00:00:00"/>
    <x v="14"/>
    <s v="FLAVIER ADORACION  "/>
    <s v="ADMIN OFFICE"/>
    <x v="1"/>
    <d v="2022-08-19T00:00:00"/>
    <d v="2022-08-19T00:00:00"/>
    <s v="VL"/>
    <m/>
    <s v="1 VL"/>
    <n v="1"/>
    <m/>
  </r>
  <r>
    <x v="713"/>
    <d v="2022-09-27T00:00:00"/>
    <x v="14"/>
    <s v="FLAVIER ADORACION  "/>
    <s v="ADMIN OFFICE"/>
    <x v="1"/>
    <d v="2022-08-08T00:00:00"/>
    <d v="2022-08-08T00:00:00"/>
    <s v="OTHER"/>
    <s v="SEC 21 EO 292- SPECIAL PRIVILEGE"/>
    <s v="1 OTHER"/>
    <n v="1"/>
    <m/>
  </r>
  <r>
    <x v="714"/>
    <d v="2022-09-27T00:00:00"/>
    <x v="128"/>
    <s v="PALADAN VICENTE  "/>
    <s v="CENRO"/>
    <x v="1"/>
    <d v="2022-08-15T00:00:00"/>
    <d v="2022-08-15T00:00:00"/>
    <s v="SL"/>
    <m/>
    <s v="1 SL"/>
    <n v="1"/>
    <m/>
  </r>
  <r>
    <x v="715"/>
    <d v="2022-09-27T00:00:00"/>
    <x v="131"/>
    <s v="BAUTISTA JANICE M."/>
    <s v="CTO"/>
    <x v="1"/>
    <d v="2022-08-19T00:00:00"/>
    <d v="2022-08-19T00:00:00"/>
    <s v="OTHER"/>
    <s v="SEC 21 EO 292- SPECIAL PRIVILEGE"/>
    <s v="1 OTHER"/>
    <n v="1"/>
    <m/>
  </r>
  <r>
    <x v="715"/>
    <d v="2022-09-27T00:00:00"/>
    <x v="131"/>
    <s v="BAUTISTA JANICE M."/>
    <s v="CTO"/>
    <x v="1"/>
    <d v="2022-08-22T00:00:00"/>
    <d v="2022-08-22T00:00:00"/>
    <s v="OTHER"/>
    <s v="SEC 21 EO 292- SPECIAL PRIVILEGE"/>
    <s v="1 OTHER"/>
    <n v="1"/>
    <m/>
  </r>
  <r>
    <x v="716"/>
    <d v="2022-10-04T00:00:00"/>
    <x v="83"/>
    <s v="CANDELARIA DANILO M."/>
    <s v="EEO/ CITY MARKET"/>
    <x v="1"/>
    <m/>
    <m/>
    <s v="OTHER"/>
    <s v="TERMINAL LEAVE"/>
    <s v="0 OTHER"/>
    <n v="0"/>
    <m/>
  </r>
  <r>
    <x v="717"/>
    <d v="2022-10-04T00:00:00"/>
    <x v="140"/>
    <s v="REYES NORALYN B."/>
    <s v="SP"/>
    <x v="1"/>
    <d v="2022-09-12T00:00:00"/>
    <d v="2022-09-15T00:00:00"/>
    <s v="SL"/>
    <m/>
    <s v="4 SL"/>
    <n v="4"/>
    <m/>
  </r>
  <r>
    <x v="718"/>
    <d v="2022-10-04T00:00:00"/>
    <x v="86"/>
    <s v="MIRANDA NICOLE MAY B."/>
    <s v="CTO"/>
    <x v="1"/>
    <d v="2022-08-22T00:00:00"/>
    <d v="2022-08-22T00:00:00"/>
    <s v="OTHER"/>
    <s v="SEC 21 EO 292- SPECIAL PRIVILEGE"/>
    <s v="1 OTHER"/>
    <n v="1"/>
    <m/>
  </r>
  <r>
    <x v="719"/>
    <d v="2022-10-04T00:00:00"/>
    <x v="122"/>
    <s v="ESTIGOY BEVERLY ANNE P."/>
    <s v="ONT"/>
    <x v="1"/>
    <d v="2022-08-30T00:00:00"/>
    <d v="2022-08-30T00:00:00"/>
    <s v="OTHER"/>
    <s v="BIRTHDAY LEAVE"/>
    <s v="1 OTHER"/>
    <n v="1"/>
    <m/>
  </r>
  <r>
    <x v="720"/>
    <d v="2022-10-04T00:00:00"/>
    <x v="102"/>
    <s v="LEPARDO ROWENA R."/>
    <s v="CCT"/>
    <x v="1"/>
    <d v="2022-09-23T00:00:00"/>
    <d v="2022-09-23T00:00:00"/>
    <s v="OTHER"/>
    <s v="RA 8972 SOLO PARENT"/>
    <s v="1 OTHER"/>
    <n v="1"/>
    <m/>
  </r>
  <r>
    <x v="721"/>
    <d v="2022-10-04T00:00:00"/>
    <x v="83"/>
    <s v="ERIDAO ROSALINDA P."/>
    <s v="CSWDO"/>
    <x v="1"/>
    <d v="2022-09-20T00:00:00"/>
    <d v="2022-09-21T00:00:00"/>
    <s v="SL"/>
    <m/>
    <s v="2 SL"/>
    <n v="2"/>
    <m/>
  </r>
  <r>
    <x v="722"/>
    <d v="2022-10-10T00:00:00"/>
    <x v="67"/>
    <s v="REYES NORALYN B."/>
    <s v="SP"/>
    <x v="1"/>
    <d v="2022-07-05T00:00:00"/>
    <d v="2022-07-05T00:00:00"/>
    <s v="SL"/>
    <m/>
    <s v="1 SL"/>
    <n v="1"/>
    <m/>
  </r>
  <r>
    <x v="723"/>
    <d v="2022-10-11T00:00:00"/>
    <x v="92"/>
    <s v="PERIDO MARITES V."/>
    <s v="TCCH/TICC"/>
    <x v="1"/>
    <d v="2022-09-07T00:00:00"/>
    <d v="2022-09-07T00:00:00"/>
    <s v="SL"/>
    <m/>
    <s v="1 SL"/>
    <n v="1"/>
    <m/>
  </r>
  <r>
    <x v="724"/>
    <d v="2022-10-11T00:00:00"/>
    <x v="109"/>
    <s v="DE GRANO MA. ERLINDA F."/>
    <s v="CTO"/>
    <x v="1"/>
    <d v="2022-10-04T00:00:00"/>
    <d v="2022-10-04T00:00:00"/>
    <s v="OTHER"/>
    <s v="SEC 25 EO 292- FORCE LEAVE"/>
    <s v="1 OTHER"/>
    <n v="1"/>
    <m/>
  </r>
  <r>
    <x v="725"/>
    <d v="2022-10-11T00:00:00"/>
    <x v="109"/>
    <s v="DUNGO PURISIMA CORAZON E."/>
    <s v="CTO"/>
    <x v="1"/>
    <d v="2022-09-28T00:00:00"/>
    <d v="2022-09-28T00:00:00"/>
    <s v="SL"/>
    <m/>
    <s v="1 SL"/>
    <n v="1"/>
    <m/>
  </r>
  <r>
    <x v="726"/>
    <d v="2022-10-11T00:00:00"/>
    <x v="100"/>
    <s v="FERMA MARIA I."/>
    <s v="LCR"/>
    <x v="1"/>
    <d v="2022-09-12T00:00:00"/>
    <d v="2022-09-16T00:00:00"/>
    <s v="SL"/>
    <m/>
    <s v="5 SL"/>
    <n v="5"/>
    <m/>
  </r>
  <r>
    <x v="726"/>
    <d v="2022-10-11T00:00:00"/>
    <x v="100"/>
    <s v="FERMA MARIA I."/>
    <s v="LCR"/>
    <x v="1"/>
    <d v="2022-09-19T00:00:00"/>
    <d v="2022-09-19T00:00:00"/>
    <s v="SL"/>
    <m/>
    <s v="1 SL"/>
    <n v="1"/>
    <m/>
  </r>
  <r>
    <x v="726"/>
    <d v="2022-10-11T00:00:00"/>
    <x v="100"/>
    <s v="FERMA MARIA I."/>
    <s v="LCR"/>
    <x v="1"/>
    <d v="2022-09-22T00:00:00"/>
    <d v="2022-09-22T00:00:00"/>
    <s v="SL"/>
    <m/>
    <s v="1 SL"/>
    <n v="1"/>
    <m/>
  </r>
  <r>
    <x v="727"/>
    <d v="2022-10-11T00:00:00"/>
    <x v="105"/>
    <s v="TULIAO FLORDELIZA M."/>
    <s v="ACCOUNTING"/>
    <x v="1"/>
    <d v="2022-09-05T00:00:00"/>
    <d v="2022-09-05T00:00:00"/>
    <s v="SL"/>
    <m/>
    <s v="1 SL"/>
    <n v="1"/>
    <m/>
  </r>
  <r>
    <x v="727"/>
    <d v="2022-10-11T00:00:00"/>
    <x v="105"/>
    <s v="TULIAO FLORDELIZA M."/>
    <s v="ACCOUNTING"/>
    <x v="1"/>
    <d v="2022-09-08T00:00:00"/>
    <d v="2022-09-08T00:00:00"/>
    <s v="SL"/>
    <m/>
    <s v="1 SL"/>
    <n v="1"/>
    <m/>
  </r>
  <r>
    <x v="728"/>
    <d v="2022-10-11T00:00:00"/>
    <x v="85"/>
    <s v="TOPACIO ABEGAIL P."/>
    <s v="ONT"/>
    <x v="0"/>
    <d v="2022-09-02T00:00:00"/>
    <d v="2022-09-03T00:00:00"/>
    <s v="SL"/>
    <m/>
    <s v="1 SL"/>
    <n v="1"/>
    <m/>
  </r>
  <r>
    <x v="729"/>
    <d v="2022-10-11T00:00:00"/>
    <x v="141"/>
    <s v="PASCUA LORENA D."/>
    <s v="ONT"/>
    <x v="1"/>
    <d v="2022-09-29T00:00:00"/>
    <d v="2022-09-29T00:00:00"/>
    <s v="SL"/>
    <m/>
    <s v="1 SL"/>
    <n v="1"/>
    <m/>
  </r>
  <r>
    <x v="730"/>
    <d v="2022-10-11T00:00:00"/>
    <x v="102"/>
    <s v="MENDOZA LOURDES G."/>
    <s v="PIO"/>
    <x v="1"/>
    <d v="2022-09-22T00:00:00"/>
    <d v="2022-09-23T00:00:00"/>
    <s v="SL"/>
    <m/>
    <s v="2 SL"/>
    <n v="2"/>
    <m/>
  </r>
  <r>
    <x v="731"/>
    <d v="2022-10-11T00:00:00"/>
    <x v="110"/>
    <s v="BOFILL ERNA P."/>
    <s v="LCR"/>
    <x v="1"/>
    <d v="2022-09-19T00:00:00"/>
    <d v="2022-09-19T00:00:00"/>
    <s v="SL"/>
    <m/>
    <s v="1 SL"/>
    <n v="1"/>
    <m/>
  </r>
  <r>
    <x v="731"/>
    <d v="2022-10-11T00:00:00"/>
    <x v="110"/>
    <s v="BOFILL ERNA P."/>
    <s v="LCR"/>
    <x v="1"/>
    <d v="2022-09-23T00:00:00"/>
    <d v="2022-09-23T00:00:00"/>
    <s v="SL"/>
    <m/>
    <s v="1 SL"/>
    <n v="1"/>
    <m/>
  </r>
  <r>
    <x v="732"/>
    <d v="2022-10-11T00:00:00"/>
    <x v="83"/>
    <s v="BERNALDEZ MARLONE P."/>
    <s v="TCNHS"/>
    <x v="1"/>
    <d v="2022-11-03T00:00:00"/>
    <d v="2022-11-04T00:00:00"/>
    <s v="VL"/>
    <s v="STUDY LEAVE"/>
    <s v="2 VL"/>
    <n v="2"/>
    <m/>
  </r>
  <r>
    <x v="732"/>
    <d v="2022-10-11T00:00:00"/>
    <x v="83"/>
    <s v="BERNALDEZ MARLONE P."/>
    <s v="TCNHS"/>
    <x v="1"/>
    <d v="2022-11-07T00:00:00"/>
    <d v="2022-11-11T00:00:00"/>
    <s v="VL"/>
    <s v="STUDY LEAVE"/>
    <s v="5 VL"/>
    <n v="5"/>
    <m/>
  </r>
  <r>
    <x v="732"/>
    <d v="2022-10-11T00:00:00"/>
    <x v="83"/>
    <s v="BERNALDEZ MARLONE P."/>
    <s v="TCNHS"/>
    <x v="1"/>
    <d v="2022-11-14T00:00:00"/>
    <d v="2022-11-15T00:00:00"/>
    <s v="VL"/>
    <s v="STUDY LEAVE"/>
    <s v="2 VL"/>
    <n v="2"/>
    <m/>
  </r>
  <r>
    <x v="733"/>
    <d v="2022-10-11T00:00:00"/>
    <x v="102"/>
    <s v="BERNALDEZ MARLONE P."/>
    <s v="TCNHS"/>
    <x v="1"/>
    <d v="2022-10-24T00:00:00"/>
    <d v="2022-10-28T00:00:00"/>
    <s v="VL"/>
    <s v="STUDY LEAVE"/>
    <s v="5 VL"/>
    <n v="5"/>
    <m/>
  </r>
  <r>
    <x v="733"/>
    <d v="2022-10-11T00:00:00"/>
    <x v="102"/>
    <s v="BERNALDEZ MARLONE P."/>
    <s v="TCNHS"/>
    <x v="1"/>
    <d v="2022-10-31T00:00:00"/>
    <d v="2022-10-31T00:00:00"/>
    <s v="VL"/>
    <s v="STUDY LEAVE"/>
    <s v="1 VL"/>
    <n v="1"/>
    <m/>
  </r>
  <r>
    <x v="734"/>
    <d v="2022-10-11T00:00:00"/>
    <x v="109"/>
    <s v="MIRANDA MARIA LOIDA M."/>
    <s v="ACCOUNTING"/>
    <x v="1"/>
    <d v="2022-10-04T00:00:00"/>
    <d v="2022-10-04T00:00:00"/>
    <s v="VL"/>
    <m/>
    <s v="1 VL"/>
    <n v="1"/>
    <m/>
  </r>
  <r>
    <x v="735"/>
    <d v="2022-10-11T00:00:00"/>
    <x v="109"/>
    <s v="MIRANDA MARIA LOIDA M."/>
    <s v="ACCOUNTING"/>
    <x v="1"/>
    <d v="2022-09-27T00:00:00"/>
    <d v="2022-09-27T00:00:00"/>
    <s v="SL"/>
    <m/>
    <s v="1 SL"/>
    <n v="1"/>
    <m/>
  </r>
  <r>
    <x v="736"/>
    <d v="2022-10-11T00:00:00"/>
    <x v="102"/>
    <s v="DAÑO ALMA R."/>
    <s v="ACCOUNTING"/>
    <x v="1"/>
    <d v="2022-10-03T00:00:00"/>
    <d v="2022-10-04T00:00:00"/>
    <s v="VL"/>
    <m/>
    <s v="2 VL"/>
    <n v="2"/>
    <m/>
  </r>
  <r>
    <x v="737"/>
    <d v="2022-10-11T00:00:00"/>
    <x v="102"/>
    <s v="TULIAO FLORDELIZA M."/>
    <s v="ACCOUNTING"/>
    <x v="1"/>
    <d v="2022-09-20T00:00:00"/>
    <d v="2022-09-20T00:00:00"/>
    <s v="VL"/>
    <m/>
    <s v="1 VL"/>
    <n v="1"/>
    <m/>
  </r>
  <r>
    <x v="737"/>
    <d v="2022-10-11T00:00:00"/>
    <x v="102"/>
    <s v="TULIAO FLORDELIZA M."/>
    <s v="ACCOUNTING"/>
    <x v="1"/>
    <d v="2022-09-22T00:00:00"/>
    <d v="2022-09-22T00:00:00"/>
    <s v="VL"/>
    <m/>
    <s v="1 VL"/>
    <n v="1"/>
    <m/>
  </r>
  <r>
    <x v="738"/>
    <d v="2022-10-11T00:00:00"/>
    <x v="100"/>
    <s v="ROCILLO CECILLA A."/>
    <s v="ACCOUNTING"/>
    <x v="1"/>
    <d v="2022-09-19T00:00:00"/>
    <d v="2022-09-19T00:00:00"/>
    <s v="SL"/>
    <m/>
    <s v="1 SL"/>
    <n v="1"/>
    <m/>
  </r>
  <r>
    <x v="739"/>
    <d v="2022-10-11T00:00:00"/>
    <x v="344"/>
    <s v="DAÑO ALMA R."/>
    <s v="ACCOUNTING"/>
    <x v="1"/>
    <d v="2022-09-05T00:00:00"/>
    <d v="2022-09-05T00:00:00"/>
    <s v="SL"/>
    <m/>
    <s v="1 SL"/>
    <n v="1"/>
    <m/>
  </r>
  <r>
    <x v="739"/>
    <d v="2022-10-11T00:00:00"/>
    <x v="344"/>
    <s v="DAÑO ALMA R."/>
    <s v="ACCOUNTING"/>
    <x v="1"/>
    <d v="2022-09-08T00:00:00"/>
    <d v="2022-09-08T00:00:00"/>
    <s v="SL"/>
    <m/>
    <s v="1 SL"/>
    <n v="1"/>
    <m/>
  </r>
  <r>
    <x v="740"/>
    <d v="2022-10-11T00:00:00"/>
    <x v="83"/>
    <s v="VERGARA CATHERINE R."/>
    <s v="CSWDO"/>
    <x v="1"/>
    <d v="2022-09-19T00:00:00"/>
    <d v="2022-09-21T00:00:00"/>
    <s v="SL"/>
    <m/>
    <s v="3 SL"/>
    <n v="3"/>
    <m/>
  </r>
  <r>
    <x v="741"/>
    <d v="2022-10-11T00:00:00"/>
    <x v="97"/>
    <s v="PEÑANO DARYL BAMBI B."/>
    <s v="ONT"/>
    <x v="1"/>
    <d v="2022-09-20T00:00:00"/>
    <d v="2022-09-25T00:00:00"/>
    <s v="SL"/>
    <m/>
    <s v="6 SL"/>
    <n v="6"/>
    <m/>
  </r>
  <r>
    <x v="742"/>
    <d v="2022-10-11T00:00:00"/>
    <x v="102"/>
    <s v="DOGNIDON MARLYN P."/>
    <s v="ONT"/>
    <x v="1"/>
    <d v="2022-09-19T00:00:00"/>
    <d v="2022-09-19T00:00:00"/>
    <s v="SL"/>
    <m/>
    <s v="1 SL"/>
    <n v="1"/>
    <m/>
  </r>
  <r>
    <x v="742"/>
    <d v="2022-10-11T00:00:00"/>
    <x v="102"/>
    <s v="DOGNIDON MARLYN P."/>
    <s v="ONT"/>
    <x v="1"/>
    <d v="2022-09-22T00:00:00"/>
    <d v="2022-09-25T00:00:00"/>
    <s v="SL"/>
    <m/>
    <s v="4 SL"/>
    <n v="4"/>
    <m/>
  </r>
  <r>
    <x v="743"/>
    <d v="2022-10-11T00:00:00"/>
    <x v="107"/>
    <s v="ACERON ANGELU V."/>
    <s v="ONT"/>
    <x v="1"/>
    <d v="2022-10-23T00:00:00"/>
    <d v="2022-10-24T00:00:00"/>
    <s v="VL"/>
    <m/>
    <s v="2 VL"/>
    <n v="2"/>
    <m/>
  </r>
  <r>
    <x v="744"/>
    <d v="2022-10-11T00:00:00"/>
    <x v="107"/>
    <s v="ACERON ANGELU V."/>
    <s v="ONT"/>
    <x v="1"/>
    <d v="2022-10-08T00:00:00"/>
    <d v="2022-10-09T00:00:00"/>
    <s v="OTHER"/>
    <s v="SEC 21 EO 292- SPECIAL PRIVILEGE"/>
    <s v="2 OTHER"/>
    <n v="2"/>
    <m/>
  </r>
  <r>
    <x v="745"/>
    <d v="2022-10-11T00:00:00"/>
    <x v="143"/>
    <s v="AUSTRIA KIM E."/>
    <s v="ONT"/>
    <x v="1"/>
    <d v="2022-10-03T00:00:00"/>
    <d v="2022-10-04T00:00:00"/>
    <s v="VL"/>
    <m/>
    <s v="2 VL"/>
    <n v="2"/>
    <m/>
  </r>
  <r>
    <x v="746"/>
    <d v="2022-10-11T00:00:00"/>
    <x v="83"/>
    <s v="SUSA NANETE B."/>
    <s v="ONT"/>
    <x v="1"/>
    <d v="2022-09-19T00:00:00"/>
    <d v="2022-09-19T00:00:00"/>
    <s v="SL"/>
    <m/>
    <s v="1 SL"/>
    <n v="1"/>
    <m/>
  </r>
  <r>
    <x v="747"/>
    <d v="2022-10-11T00:00:00"/>
    <x v="109"/>
    <s v="PETIL GLENDA D."/>
    <s v="CCT"/>
    <x v="1"/>
    <d v="2022-09-19T00:00:00"/>
    <d v="2022-09-23T00:00:00"/>
    <s v="SL"/>
    <m/>
    <s v="5 SL"/>
    <n v="5"/>
    <m/>
  </r>
  <r>
    <x v="747"/>
    <d v="2022-10-11T00:00:00"/>
    <x v="109"/>
    <s v="PETIL GLENDA D."/>
    <s v="CCT"/>
    <x v="1"/>
    <d v="2022-09-27T00:00:00"/>
    <d v="2022-09-27T00:00:00"/>
    <s v="SL"/>
    <m/>
    <s v="1 SL"/>
    <n v="1"/>
    <m/>
  </r>
  <r>
    <x v="748"/>
    <d v="2022-10-11T00:00:00"/>
    <x v="110"/>
    <s v="BAYBAY MA. PAZ R."/>
    <s v="MO"/>
    <x v="1"/>
    <d v="2022-09-21T00:00:00"/>
    <d v="2022-09-23T00:00:00"/>
    <s v="OTHER"/>
    <s v="SEC 21 EO 292- SPECIAL PRIVILEGE"/>
    <s v="3 OTHER"/>
    <n v="3"/>
    <m/>
  </r>
  <r>
    <x v="749"/>
    <d v="2022-10-11T00:00:00"/>
    <x v="111"/>
    <s v="DE VILLA MYRNA D."/>
    <s v="GSO"/>
    <x v="1"/>
    <d v="2022-09-20T00:00:00"/>
    <d v="2022-09-20T00:00:00"/>
    <s v="SL"/>
    <m/>
    <s v="1 SL"/>
    <n v="1"/>
    <m/>
  </r>
  <r>
    <x v="750"/>
    <d v="2022-10-11T00:00:00"/>
    <x v="102"/>
    <s v="MALIGAYA NELITA M."/>
    <s v="GSO"/>
    <x v="1"/>
    <d v="2022-10-04T00:00:00"/>
    <d v="2022-10-04T00:00:00"/>
    <s v="OTHER"/>
    <s v="SEC 25 EO 292- FORCE LEAVE"/>
    <s v="1 OTHER"/>
    <n v="1"/>
    <m/>
  </r>
  <r>
    <x v="751"/>
    <d v="2022-10-11T00:00:00"/>
    <x v="97"/>
    <s v="DIMAPILIS ANTHONY A."/>
    <s v="CTO"/>
    <x v="1"/>
    <d v="2022-09-26T00:00:00"/>
    <d v="2022-09-28T00:00:00"/>
    <s v="VL"/>
    <m/>
    <s v="3 VL"/>
    <n v="3"/>
    <m/>
  </r>
  <r>
    <x v="752"/>
    <d v="2022-10-11T00:00:00"/>
    <x v="100"/>
    <s v="DIMAPILIS ANTHONY A."/>
    <s v="CTO"/>
    <x v="1"/>
    <d v="2022-09-15T00:00:00"/>
    <d v="2022-09-15T00:00:00"/>
    <s v="SL"/>
    <m/>
    <s v="1 SL"/>
    <n v="1"/>
    <m/>
  </r>
  <r>
    <x v="752"/>
    <d v="2022-10-11T00:00:00"/>
    <x v="100"/>
    <s v="DIMAPILIS ANTHONY A."/>
    <s v="CTO"/>
    <x v="1"/>
    <d v="2022-09-21T00:00:00"/>
    <d v="2022-09-21T00:00:00"/>
    <s v="SL"/>
    <m/>
    <s v="1 SL"/>
    <n v="1"/>
    <m/>
  </r>
  <r>
    <x v="753"/>
    <d v="2022-10-11T00:00:00"/>
    <x v="102"/>
    <s v="ATIENZA JULIE ANN A."/>
    <s v="CTO"/>
    <x v="1"/>
    <d v="2022-09-20T00:00:00"/>
    <d v="2022-09-20T00:00:00"/>
    <s v="SL"/>
    <m/>
    <s v="1 SL"/>
    <n v="1"/>
    <m/>
  </r>
  <r>
    <x v="754"/>
    <d v="2022-10-11T00:00:00"/>
    <x v="105"/>
    <s v="DE OCAMPO ALMA A."/>
    <s v="CTO"/>
    <x v="1"/>
    <d v="2022-09-20T00:00:00"/>
    <d v="2022-09-21T00:00:00"/>
    <s v="OTHER"/>
    <s v="SEC 21 EO 292- SPECIAL PRIVILEGE"/>
    <s v="2 OTHER"/>
    <n v="2"/>
    <m/>
  </r>
  <r>
    <x v="755"/>
    <d v="2022-10-11T00:00:00"/>
    <x v="102"/>
    <s v="GUAÑEZO MA. GINA P."/>
    <s v="CTO"/>
    <x v="1"/>
    <d v="2022-09-22T00:00:00"/>
    <d v="2022-09-22T00:00:00"/>
    <s v="OTHER"/>
    <s v="SEC 21 EO 292- SPECIAL PRIVILEGE"/>
    <s v="1 OTHER"/>
    <n v="1"/>
    <m/>
  </r>
  <r>
    <x v="756"/>
    <d v="2022-10-11T00:00:00"/>
    <x v="102"/>
    <s v="DELA CRUZ EVANGELINE P."/>
    <s v="LANDTAX"/>
    <x v="1"/>
    <d v="2022-09-22T00:00:00"/>
    <d v="2022-09-22T00:00:00"/>
    <s v="OTHER"/>
    <s v="SEC 21 EO 292- SPECIAL PRIVILEGE"/>
    <s v="1 OTHER"/>
    <n v="1"/>
    <m/>
  </r>
  <r>
    <x v="757"/>
    <d v="2022-10-11T00:00:00"/>
    <x v="102"/>
    <s v="DE OCAMPO ALMA A."/>
    <s v="CTO"/>
    <x v="1"/>
    <d v="2022-09-23T00:00:00"/>
    <d v="2022-09-23T00:00:00"/>
    <s v="SL"/>
    <m/>
    <s v="1 SL"/>
    <n v="1"/>
    <m/>
  </r>
  <r>
    <x v="758"/>
    <d v="2022-10-11T00:00:00"/>
    <x v="97"/>
    <s v="PERIDO BEVERLY T."/>
    <s v="CTO"/>
    <x v="1"/>
    <d v="2022-09-23T00:00:00"/>
    <d v="2022-09-23T00:00:00"/>
    <s v="OTHER"/>
    <s v="SEC 25 EO 292- FORCE LEAVE"/>
    <s v="1 OTHER"/>
    <n v="1"/>
    <m/>
  </r>
  <r>
    <x v="759"/>
    <d v="2022-10-11T00:00:00"/>
    <x v="102"/>
    <s v="BAUTISTA JANICE M."/>
    <s v="CTO"/>
    <x v="1"/>
    <d v="2022-09-29T00:00:00"/>
    <d v="2022-09-29T00:00:00"/>
    <s v="OTHER"/>
    <s v="SEC 21 EO 292- SPECIAL PRIVILEGE"/>
    <s v="1 OTHER"/>
    <n v="1"/>
    <m/>
  </r>
  <r>
    <x v="760"/>
    <d v="2022-10-11T00:00:00"/>
    <x v="102"/>
    <s v="MIRANDA NICOLE MAY B."/>
    <s v="CTO"/>
    <x v="1"/>
    <d v="2022-09-29T00:00:00"/>
    <d v="2022-09-29T00:00:00"/>
    <s v="OTHER"/>
    <s v="SEC 25 EO 292- FORCE LEAVE"/>
    <s v="1 OTHER"/>
    <n v="1"/>
    <m/>
  </r>
  <r>
    <x v="761"/>
    <d v="2022-10-11T00:00:00"/>
    <x v="102"/>
    <s v="DELA CRUZ EVANGELINE P."/>
    <s v="LANDTAX"/>
    <x v="1"/>
    <d v="2022-10-10T00:00:00"/>
    <d v="2022-10-12T00:00:00"/>
    <s v="VL"/>
    <m/>
    <s v="3 VL"/>
    <n v="3"/>
    <m/>
  </r>
  <r>
    <x v="762"/>
    <d v="2022-10-11T00:00:00"/>
    <x v="102"/>
    <s v="DOGELIO RONNEL D."/>
    <s v="CEO"/>
    <x v="1"/>
    <d v="2022-09-29T00:00:00"/>
    <d v="2022-09-30T00:00:00"/>
    <s v="OTHER"/>
    <s v="SEC 25 EO 292- FORCE LEAVE"/>
    <s v="2 OTHER"/>
    <n v="2"/>
    <m/>
  </r>
  <r>
    <x v="763"/>
    <d v="2022-10-11T00:00:00"/>
    <x v="100"/>
    <s v="MENDOZA PRESCILA S."/>
    <s v="CEO"/>
    <x v="1"/>
    <d v="2022-09-22T00:00:00"/>
    <d v="2022-09-22T00:00:00"/>
    <s v="SL"/>
    <m/>
    <s v="1 SL"/>
    <n v="1"/>
    <m/>
  </r>
  <r>
    <x v="764"/>
    <d v="2022-10-11T00:00:00"/>
    <x v="121"/>
    <s v="DELA GRACIA MA. CECILIA P."/>
    <s v="ACCOUNTING"/>
    <x v="1"/>
    <d v="2022-09-05T00:00:00"/>
    <d v="2022-09-05T00:00:00"/>
    <s v="SL"/>
    <m/>
    <s v="1 SL"/>
    <n v="1"/>
    <m/>
  </r>
  <r>
    <x v="765"/>
    <d v="2022-10-12T00:00:00"/>
    <x v="121"/>
    <s v="MAWAK MIA PAULEEN B."/>
    <s v="ACCOUNTING"/>
    <x v="1"/>
    <d v="2022-09-12T00:00:00"/>
    <d v="2022-09-12T00:00:00"/>
    <s v="SL"/>
    <m/>
    <s v="1 SL"/>
    <n v="1"/>
    <m/>
  </r>
  <r>
    <x v="766"/>
    <d v="2022-10-12T00:00:00"/>
    <x v="345"/>
    <s v="ORTIZ TRINIDAD D."/>
    <s v="GSO"/>
    <x v="1"/>
    <d v="2022-10-07T00:00:00"/>
    <d v="2022-10-07T00:00:00"/>
    <s v="SL"/>
    <m/>
    <s v="1 SL"/>
    <n v="1"/>
    <m/>
  </r>
  <r>
    <x v="766"/>
    <d v="2022-10-12T00:00:00"/>
    <x v="345"/>
    <s v="ORTIZ TRINIDAD D."/>
    <s v="GSO"/>
    <x v="1"/>
    <d v="2022-10-10T00:00:00"/>
    <d v="2022-10-10T00:00:00"/>
    <s v="SL"/>
    <m/>
    <s v="1 SL"/>
    <n v="1"/>
    <m/>
  </r>
  <r>
    <x v="767"/>
    <d v="2022-10-12T00:00:00"/>
    <x v="105"/>
    <s v="PALADAN VICENTE  "/>
    <s v="CENRO"/>
    <x v="1"/>
    <d v="2022-09-09T00:00:00"/>
    <d v="2022-09-09T00:00:00"/>
    <s v="SL"/>
    <m/>
    <s v="1 SL"/>
    <n v="1"/>
    <m/>
  </r>
  <r>
    <x v="768"/>
    <d v="2022-10-12T00:00:00"/>
    <x v="99"/>
    <s v="TAMAYO MARIA ELLAINE III B."/>
    <s v="CTO"/>
    <x v="1"/>
    <d v="2022-10-05T00:00:00"/>
    <d v="2022-10-05T00:00:00"/>
    <s v="SL"/>
    <m/>
    <s v="1 SL"/>
    <n v="1"/>
    <m/>
  </r>
  <r>
    <x v="769"/>
    <d v="2022-10-12T00:00:00"/>
    <x v="152"/>
    <s v="DUNGO PURISIMA CORAZON E."/>
    <s v="CTO"/>
    <x v="1"/>
    <d v="2022-10-11T00:00:00"/>
    <d v="2022-10-11T00:00:00"/>
    <s v="OTHER"/>
    <s v="SEC 25 EO 292- FORCE LEAVE"/>
    <s v="1 OTHER"/>
    <n v="1"/>
    <m/>
  </r>
  <r>
    <x v="770"/>
    <d v="2022-10-12T00:00:00"/>
    <x v="98"/>
    <s v="MENDOZA NORA A."/>
    <s v="ACCOUNTING"/>
    <x v="1"/>
    <d v="2022-09-23T00:00:00"/>
    <d v="2022-09-23T00:00:00"/>
    <s v="SL"/>
    <m/>
    <s v="1 SL"/>
    <n v="1"/>
    <m/>
  </r>
  <r>
    <x v="770"/>
    <d v="2022-10-12T00:00:00"/>
    <x v="98"/>
    <s v="MENDOZA NORA A."/>
    <s v="ACCOUNTING"/>
    <x v="1"/>
    <d v="2022-09-30T00:00:00"/>
    <d v="2022-09-30T00:00:00"/>
    <s v="SL"/>
    <m/>
    <s v="1 SL"/>
    <n v="1"/>
    <m/>
  </r>
  <r>
    <x v="771"/>
    <d v="2022-10-12T00:00:00"/>
    <x v="99"/>
    <s v="TULIAO FLORDELIZA M."/>
    <s v="ACCOUNTING"/>
    <x v="1"/>
    <d v="2022-10-04T00:00:00"/>
    <d v="2022-10-07T00:00:00"/>
    <s v="SL"/>
    <m/>
    <s v="4 SL"/>
    <n v="4"/>
    <m/>
  </r>
  <r>
    <x v="772"/>
    <d v="2022-10-12T00:00:00"/>
    <x v="99"/>
    <s v="MANALO EDITHA V."/>
    <s v="ACCOUNTING"/>
    <x v="1"/>
    <d v="2022-10-24T00:00:00"/>
    <d v="2022-10-24T00:00:00"/>
    <s v="VL"/>
    <m/>
    <s v="1 VL"/>
    <n v="1"/>
    <m/>
  </r>
  <r>
    <x v="773"/>
    <d v="2022-10-12T00:00:00"/>
    <x v="99"/>
    <s v="MARASIGAN GINALYN D."/>
    <s v="ACCOUNTING"/>
    <x v="1"/>
    <d v="2022-10-21T00:00:00"/>
    <d v="2022-10-21T00:00:00"/>
    <s v="VL"/>
    <m/>
    <s v="1 VL"/>
    <n v="1"/>
    <m/>
  </r>
  <r>
    <x v="774"/>
    <d v="2022-10-12T00:00:00"/>
    <x v="98"/>
    <s v="DIMARANAN GREGORIA C."/>
    <s v="ACCOUNTING"/>
    <x v="1"/>
    <d v="2022-10-24T00:00:00"/>
    <d v="2022-10-25T00:00:00"/>
    <s v="OTHER"/>
    <s v="SEC 25 EO 292- FORCE LEAVE"/>
    <s v="2 OTHER"/>
    <n v="2"/>
    <m/>
  </r>
  <r>
    <x v="775"/>
    <d v="2022-10-12T00:00:00"/>
    <x v="99"/>
    <s v="MONTENEGRO HELEN L."/>
    <s v="TOPS (ADMIN CSU)"/>
    <x v="1"/>
    <d v="2022-10-07T00:00:00"/>
    <d v="2022-10-07T00:00:00"/>
    <s v="SL"/>
    <m/>
    <s v="1 SL"/>
    <n v="1"/>
    <m/>
  </r>
  <r>
    <x v="776"/>
    <d v="2022-10-12T00:00:00"/>
    <x v="98"/>
    <s v="ERIDAO ROSALINDA P."/>
    <s v="CSWDO"/>
    <x v="1"/>
    <d v="2022-10-13T00:00:00"/>
    <d v="2022-10-14T00:00:00"/>
    <s v="VL"/>
    <m/>
    <s v="2 VL"/>
    <n v="2"/>
    <m/>
  </r>
  <r>
    <x v="777"/>
    <d v="2022-10-12T00:00:00"/>
    <x v="165"/>
    <s v="PARASDAS OFELIA C."/>
    <s v="CCT"/>
    <x v="1"/>
    <m/>
    <m/>
    <s v="OTHER"/>
    <s v="TERMINAL LEAVE"/>
    <s v="0 OTHER"/>
    <n v="0"/>
    <m/>
  </r>
  <r>
    <x v="778"/>
    <d v="2022-10-12T00:00:00"/>
    <x v="101"/>
    <s v="REMOLLENO MICHELLE U."/>
    <s v="CHO"/>
    <x v="1"/>
    <d v="2022-09-19T00:00:00"/>
    <d v="2022-09-20T00:00:00"/>
    <s v="VL"/>
    <m/>
    <s v="2 VL"/>
    <n v="2"/>
    <m/>
  </r>
  <r>
    <x v="779"/>
    <d v="2022-10-12T00:00:00"/>
    <x v="344"/>
    <s v="ABENA WINNIE ROSE M."/>
    <s v="CSWDO"/>
    <x v="1"/>
    <d v="2022-09-08T00:00:00"/>
    <d v="2022-09-08T00:00:00"/>
    <s v="SL"/>
    <m/>
    <s v="1 SL"/>
    <n v="1"/>
    <m/>
  </r>
  <r>
    <x v="780"/>
    <d v="2022-10-12T00:00:00"/>
    <x v="112"/>
    <s v="CRIZALDO THELMA U."/>
    <s v="CHO"/>
    <x v="1"/>
    <d v="2022-08-26T00:00:00"/>
    <d v="2022-08-26T00:00:00"/>
    <s v="SL"/>
    <m/>
    <s v="1 SL"/>
    <n v="1"/>
    <m/>
  </r>
  <r>
    <x v="781"/>
    <d v="2022-10-12T00:00:00"/>
    <x v="89"/>
    <s v="CAPUPUS LIZA FE F."/>
    <s v="CHO"/>
    <x v="1"/>
    <d v="2022-08-25T00:00:00"/>
    <d v="2022-08-26T00:00:00"/>
    <s v="SL"/>
    <m/>
    <s v="2 SL"/>
    <n v="2"/>
    <m/>
  </r>
  <r>
    <x v="782"/>
    <d v="2022-10-12T00:00:00"/>
    <x v="346"/>
    <s v="BAYOT ANISIA P."/>
    <s v="CTO"/>
    <x v="1"/>
    <d v="2022-08-30T00:00:00"/>
    <d v="2022-08-30T00:00:00"/>
    <s v="SL"/>
    <m/>
    <s v="1 SL"/>
    <n v="1"/>
    <m/>
  </r>
  <r>
    <x v="783"/>
    <d v="2022-10-12T00:00:00"/>
    <x v="101"/>
    <s v="TAÑEDO MARIA EVELYN C."/>
    <s v="CBO"/>
    <x v="1"/>
    <d v="2022-08-30T00:00:00"/>
    <d v="2022-08-30T00:00:00"/>
    <s v="SL"/>
    <m/>
    <s v="1 SL"/>
    <n v="1"/>
    <m/>
  </r>
  <r>
    <x v="784"/>
    <d v="2022-10-12T00:00:00"/>
    <x v="89"/>
    <s v="NOVICIO PERLITA G."/>
    <s v="LEGAL"/>
    <x v="1"/>
    <d v="2022-08-22T00:00:00"/>
    <d v="2022-08-22T00:00:00"/>
    <s v="SL"/>
    <m/>
    <s v="1 SL"/>
    <n v="1"/>
    <m/>
  </r>
  <r>
    <x v="784"/>
    <d v="2022-10-12T00:00:00"/>
    <x v="89"/>
    <s v="NOVICIO PERLITA G."/>
    <s v="LEGAL"/>
    <x v="1"/>
    <d v="2022-08-25T00:00:00"/>
    <d v="2022-08-26T00:00:00"/>
    <s v="SL"/>
    <m/>
    <s v="2 SL"/>
    <n v="2"/>
    <m/>
  </r>
  <r>
    <x v="785"/>
    <d v="2022-10-12T00:00:00"/>
    <x v="89"/>
    <s v="COLETO HANY ROY D."/>
    <s v="ONT"/>
    <x v="1"/>
    <d v="2022-09-13T00:00:00"/>
    <d v="2022-09-15T00:00:00"/>
    <s v="VL"/>
    <m/>
    <s v="3 VL"/>
    <n v="3"/>
    <m/>
  </r>
  <r>
    <x v="786"/>
    <d v="2022-10-12T00:00:00"/>
    <x v="112"/>
    <s v="PEÑAFIEL MELISSA Q."/>
    <s v="CBO"/>
    <x v="1"/>
    <d v="2022-08-31T00:00:00"/>
    <d v="2022-08-31T00:00:00"/>
    <s v="SL"/>
    <m/>
    <s v="1 SL"/>
    <n v="1"/>
    <m/>
  </r>
  <r>
    <x v="787"/>
    <d v="2022-10-12T00:00:00"/>
    <x v="89"/>
    <s v="ROCILLO CECILLA A."/>
    <s v="ACCOUNTING"/>
    <x v="1"/>
    <d v="2022-08-26T00:00:00"/>
    <d v="2022-08-26T00:00:00"/>
    <s v="SL"/>
    <m/>
    <s v="1 SL"/>
    <n v="1"/>
    <m/>
  </r>
  <r>
    <x v="788"/>
    <d v="2022-10-12T00:00:00"/>
    <x v="62"/>
    <s v="MAWAK MIA PAULEEN B."/>
    <s v="ACCOUNTING"/>
    <x v="1"/>
    <d v="2022-08-23T00:00:00"/>
    <d v="2022-08-23T00:00:00"/>
    <s v="SL"/>
    <m/>
    <s v="1 SL"/>
    <n v="1"/>
    <m/>
  </r>
  <r>
    <x v="789"/>
    <d v="2022-10-12T00:00:00"/>
    <x v="124"/>
    <s v="DIMARANAN GREGORIA C."/>
    <s v="ACCOUNTING"/>
    <x v="1"/>
    <d v="2022-08-18T00:00:00"/>
    <d v="2022-08-18T00:00:00"/>
    <s v="SL"/>
    <m/>
    <s v="1 SL"/>
    <n v="1"/>
    <m/>
  </r>
  <r>
    <x v="789"/>
    <d v="2022-10-12T00:00:00"/>
    <x v="124"/>
    <s v="DIMARANAN GREGORIA C."/>
    <s v="ACCOUNTING"/>
    <x v="1"/>
    <d v="2022-08-22T00:00:00"/>
    <d v="2022-08-22T00:00:00"/>
    <s v="SL"/>
    <m/>
    <s v="1 SL"/>
    <n v="1"/>
    <m/>
  </r>
  <r>
    <x v="790"/>
    <d v="2022-10-12T00:00:00"/>
    <x v="62"/>
    <s v="MIRANDA MARIA LOIDA M."/>
    <s v="ACCOUNTING"/>
    <x v="1"/>
    <d v="2022-08-22T00:00:00"/>
    <d v="2022-08-22T00:00:00"/>
    <s v="SL"/>
    <m/>
    <s v="1 SL"/>
    <n v="1"/>
    <m/>
  </r>
  <r>
    <x v="791"/>
    <d v="2022-10-12T00:00:00"/>
    <x v="62"/>
    <s v="BUGARIN MA. ANA M."/>
    <s v="LCR"/>
    <x v="1"/>
    <d v="2022-08-22T00:00:00"/>
    <d v="2022-08-23T00:00:00"/>
    <s v="SL"/>
    <m/>
    <s v="2 SL"/>
    <n v="2"/>
    <m/>
  </r>
  <r>
    <x v="792"/>
    <d v="2022-10-12T00:00:00"/>
    <x v="89"/>
    <s v="MAGUINAO GILBERT  "/>
    <s v="GSO"/>
    <x v="1"/>
    <d v="2022-08-26T00:00:00"/>
    <d v="2022-08-26T00:00:00"/>
    <s v="SL"/>
    <m/>
    <s v="1 SL"/>
    <n v="1"/>
    <m/>
  </r>
  <r>
    <x v="793"/>
    <d v="2022-10-12T00:00:00"/>
    <x v="93"/>
    <s v="PERIDO BEVERLY T."/>
    <s v="CTO"/>
    <x v="1"/>
    <d v="2022-08-26T00:00:00"/>
    <d v="2022-08-26T00:00:00"/>
    <s v="OTHER"/>
    <s v="SEC 25 EO 292- FORCE LEAVE"/>
    <s v="1 OTHER"/>
    <n v="1"/>
    <m/>
  </r>
  <r>
    <x v="794"/>
    <d v="2022-10-12T00:00:00"/>
    <x v="89"/>
    <s v="DELA CRUZ EVANGELINE P."/>
    <s v="LANDTAX"/>
    <x v="1"/>
    <d v="2022-08-24T00:00:00"/>
    <d v="2022-08-24T00:00:00"/>
    <s v="SL"/>
    <m/>
    <s v="1 SL"/>
    <n v="1"/>
    <m/>
  </r>
  <r>
    <x v="795"/>
    <d v="2022-10-12T00:00:00"/>
    <x v="101"/>
    <s v="DELA CRUZ EVANGELINE P."/>
    <s v="LANDTAX"/>
    <x v="1"/>
    <d v="2022-08-11T00:00:00"/>
    <d v="2022-08-12T00:00:00"/>
    <s v="VL"/>
    <m/>
    <s v="2 VL"/>
    <n v="2"/>
    <m/>
  </r>
  <r>
    <x v="796"/>
    <d v="2022-10-12T00:00:00"/>
    <x v="124"/>
    <s v="GUAÑEZO MA. GINA P."/>
    <s v="CTO"/>
    <x v="1"/>
    <d v="2022-08-25T00:00:00"/>
    <d v="2022-08-25T00:00:00"/>
    <s v="OTHER"/>
    <s v="BIRTHDAY LEAVE"/>
    <s v="1 OTHER"/>
    <n v="1"/>
    <m/>
  </r>
  <r>
    <x v="797"/>
    <d v="2022-10-12T00:00:00"/>
    <x v="124"/>
    <s v="GUAÑEZO MA. GINA P."/>
    <s v="CTO"/>
    <x v="1"/>
    <d v="2022-08-26T00:00:00"/>
    <d v="2022-08-26T00:00:00"/>
    <s v="OTHER"/>
    <s v="SEC 25 EO 292- FORCE LEAVE"/>
    <s v="1 OTHER"/>
    <n v="1"/>
    <m/>
  </r>
  <r>
    <x v="798"/>
    <d v="2022-10-12T00:00:00"/>
    <x v="64"/>
    <s v="NELSON CATHERINE L."/>
    <s v="CHO"/>
    <x v="1"/>
    <m/>
    <m/>
    <s v="OTHER"/>
    <s v="TERMINAL LEAVE"/>
    <s v="0 OTHER"/>
    <n v="0"/>
    <m/>
  </r>
  <r>
    <x v="799"/>
    <d v="2022-10-12T00:00:00"/>
    <x v="79"/>
    <s v="BAYOT ANABEL D."/>
    <s v="CTO"/>
    <x v="1"/>
    <d v="2022-08-11T00:00:00"/>
    <d v="2022-08-12T00:00:00"/>
    <s v="SL"/>
    <m/>
    <s v="2 SL"/>
    <n v="2"/>
    <m/>
  </r>
  <r>
    <x v="799"/>
    <d v="2022-10-12T00:00:00"/>
    <x v="79"/>
    <s v="BAYOT ANABEL D."/>
    <s v="CTO"/>
    <x v="1"/>
    <d v="2022-08-16T00:00:00"/>
    <d v="2022-08-17T00:00:00"/>
    <s v="SL"/>
    <m/>
    <s v="2 SL"/>
    <n v="2"/>
    <m/>
  </r>
  <r>
    <x v="800"/>
    <d v="2022-10-12T00:00:00"/>
    <x v="101"/>
    <s v="DE OCAMPO ALMA A."/>
    <s v="CTO"/>
    <x v="1"/>
    <d v="2022-08-30T00:00:00"/>
    <d v="2022-08-30T00:00:00"/>
    <s v="SL"/>
    <m/>
    <s v="1 SL"/>
    <n v="1"/>
    <m/>
  </r>
  <r>
    <x v="801"/>
    <d v="2022-10-12T00:00:00"/>
    <x v="101"/>
    <s v="ALEGA ESTELITA M."/>
    <s v="CTO"/>
    <x v="1"/>
    <d v="2022-08-25T00:00:00"/>
    <d v="2022-08-25T00:00:00"/>
    <s v="SL"/>
    <m/>
    <s v="1 SL"/>
    <n v="1"/>
    <m/>
  </r>
  <r>
    <x v="802"/>
    <d v="2022-10-12T00:00:00"/>
    <x v="101"/>
    <s v="RODRIGUEZ IGNACIO  "/>
    <s v="CENRO"/>
    <x v="1"/>
    <d v="2022-08-24T00:00:00"/>
    <d v="2022-08-24T00:00:00"/>
    <s v="SL"/>
    <m/>
    <s v="1 SL"/>
    <n v="1"/>
    <m/>
  </r>
  <r>
    <x v="802"/>
    <d v="2022-10-12T00:00:00"/>
    <x v="101"/>
    <s v="RODRIGUEZ IGNACIO  "/>
    <s v="CENRO"/>
    <x v="1"/>
    <d v="2022-08-30T00:00:00"/>
    <d v="2022-08-30T00:00:00"/>
    <s v="SL"/>
    <m/>
    <s v="1 SL"/>
    <n v="1"/>
    <m/>
  </r>
  <r>
    <x v="803"/>
    <d v="2022-10-12T00:00:00"/>
    <x v="101"/>
    <s v="MACAPUNO FELIX  "/>
    <s v="CENRO"/>
    <x v="1"/>
    <d v="2022-08-30T00:00:00"/>
    <d v="2022-08-30T00:00:00"/>
    <s v="SL"/>
    <m/>
    <s v="1 SL"/>
    <n v="1"/>
    <m/>
  </r>
  <r>
    <x v="804"/>
    <d v="2022-10-12T00:00:00"/>
    <x v="112"/>
    <s v="ORTIZ TRINIDAD D."/>
    <s v="GSO"/>
    <x v="1"/>
    <d v="2022-08-26T00:00:00"/>
    <d v="2022-08-26T00:00:00"/>
    <s v="SL"/>
    <m/>
    <s v="1 SL"/>
    <n v="1"/>
    <m/>
  </r>
  <r>
    <x v="804"/>
    <d v="2022-10-12T00:00:00"/>
    <x v="112"/>
    <s v="ORTIZ TRINIDAD D."/>
    <s v="GSO"/>
    <x v="1"/>
    <d v="2022-08-30T00:00:00"/>
    <d v="2022-08-31T00:00:00"/>
    <s v="SL"/>
    <m/>
    <s v="2 SL"/>
    <n v="2"/>
    <m/>
  </r>
  <r>
    <x v="805"/>
    <d v="2022-10-12T00:00:00"/>
    <x v="32"/>
    <s v="DOGELIO RONNEL D."/>
    <s v="CEO"/>
    <x v="1"/>
    <d v="2022-06-24T00:00:00"/>
    <d v="2022-06-24T00:00:00"/>
    <s v="SL"/>
    <m/>
    <s v="1 SL"/>
    <n v="1"/>
    <m/>
  </r>
  <r>
    <x v="806"/>
    <d v="2022-10-12T00:00:00"/>
    <x v="45"/>
    <s v="FELICIDARIO PAMELA C."/>
    <s v="BUDGET"/>
    <x v="1"/>
    <d v="2022-07-07T00:00:00"/>
    <d v="2022-07-07T00:00:00"/>
    <s v="SL"/>
    <m/>
    <s v="1 SL"/>
    <n v="1"/>
    <m/>
  </r>
  <r>
    <x v="807"/>
    <d v="2022-10-12T00:00:00"/>
    <x v="9"/>
    <s v="MIRANDA NICOLE MAY B."/>
    <s v="CTO"/>
    <x v="1"/>
    <d v="2022-06-27T00:00:00"/>
    <d v="2022-06-27T00:00:00"/>
    <s v="OTHER"/>
    <s v="SEC 21 EO 292- SPECIAL PRIVILEGE"/>
    <s v="1 OTHER"/>
    <n v="1"/>
    <m/>
  </r>
  <r>
    <x v="1564"/>
    <d v="2022-10-12T00:00:00"/>
    <x v="14"/>
    <s v="MIRANDA NICOLE MAY B."/>
    <s v="CTO"/>
    <x v="1"/>
    <d v="2022-07-28T00:00:00"/>
    <d v="2022-07-28T00:00:00"/>
    <s v="OTHER"/>
    <s v="SEC 25 EO 292- FORCE LEAVE"/>
    <s v="1 OTHER"/>
    <n v="1"/>
    <m/>
  </r>
  <r>
    <x v="808"/>
    <d v="2022-10-12T00:00:00"/>
    <x v="132"/>
    <s v="MIRANDA NICOLE MAY B."/>
    <s v="CTO"/>
    <x v="1"/>
    <d v="2022-08-08T00:00:00"/>
    <d v="2022-08-08T00:00:00"/>
    <s v="OTHER"/>
    <s v="SEC 25 EO 292- FORCE LEAVE"/>
    <s v="1 OTHER"/>
    <n v="1"/>
    <m/>
  </r>
  <r>
    <x v="809"/>
    <d v="2022-10-12T00:00:00"/>
    <x v="70"/>
    <s v="PERIDO BEVERLY T."/>
    <s v="CTO"/>
    <x v="1"/>
    <d v="2022-07-07T00:00:00"/>
    <d v="2022-07-07T00:00:00"/>
    <s v="OTHER"/>
    <s v="SEC 25 EO 292- FORCE LEAVE"/>
    <s v="1 OTHER"/>
    <n v="1"/>
    <m/>
  </r>
  <r>
    <x v="810"/>
    <d v="2022-10-12T00:00:00"/>
    <x v="10"/>
    <s v="PERIDO BEVERLY T."/>
    <s v="CTO"/>
    <x v="1"/>
    <d v="2022-07-20T00:00:00"/>
    <d v="2022-07-20T00:00:00"/>
    <s v="SL"/>
    <m/>
    <s v="1 SL"/>
    <n v="1"/>
    <m/>
  </r>
  <r>
    <x v="811"/>
    <d v="2022-10-12T00:00:00"/>
    <x v="10"/>
    <s v="DE OCAMPO ALMA A."/>
    <s v="CTO"/>
    <x v="1"/>
    <d v="2022-07-20T00:00:00"/>
    <d v="2022-07-20T00:00:00"/>
    <s v="SL"/>
    <m/>
    <s v="1 SL"/>
    <n v="1"/>
    <m/>
  </r>
  <r>
    <x v="812"/>
    <d v="2022-10-12T00:00:00"/>
    <x v="8"/>
    <s v="BAUTISTA JANICE M."/>
    <s v="CTO"/>
    <x v="1"/>
    <d v="2022-07-19T00:00:00"/>
    <d v="2022-07-19T00:00:00"/>
    <s v="VL"/>
    <m/>
    <s v="1 VL"/>
    <n v="1"/>
    <m/>
  </r>
  <r>
    <x v="813"/>
    <d v="2022-10-12T00:00:00"/>
    <x v="80"/>
    <s v="BAUTISTA JANICE M."/>
    <s v="CTO"/>
    <x v="1"/>
    <d v="2022-08-08T00:00:00"/>
    <d v="2022-08-08T00:00:00"/>
    <s v="VL"/>
    <m/>
    <s v="1 VL"/>
    <n v="1"/>
    <m/>
  </r>
  <r>
    <x v="813"/>
    <d v="2022-10-12T00:00:00"/>
    <x v="80"/>
    <s v="BAUTISTA JANICE M."/>
    <s v="CTO"/>
    <x v="1"/>
    <d v="2022-08-10T00:00:00"/>
    <d v="2022-08-10T00:00:00"/>
    <s v="VL"/>
    <m/>
    <s v="1 VL"/>
    <n v="1"/>
    <m/>
  </r>
  <r>
    <x v="814"/>
    <d v="2022-10-26T00:00:00"/>
    <x v="100"/>
    <s v="CANDELARIA DANILO M."/>
    <s v="EEO/ CITY MARKET"/>
    <x v="1"/>
    <d v="2022-09-26T00:00:00"/>
    <d v="2022-09-30T00:00:00"/>
    <s v="OTHER"/>
    <s v="TERMINAL LEAVE"/>
    <s v="5 OTHER"/>
    <n v="5"/>
    <m/>
  </r>
  <r>
    <x v="814"/>
    <d v="2022-10-26T00:00:00"/>
    <x v="100"/>
    <s v="CANDELARIA DANILO M."/>
    <s v="EEO/ CITY MARKET"/>
    <x v="1"/>
    <d v="2022-10-03T00:00:00"/>
    <d v="2022-10-07T00:00:00"/>
    <s v="OTHER"/>
    <s v="TERMINAL LEAVE"/>
    <s v="5 OTHER"/>
    <n v="5"/>
    <m/>
  </r>
  <r>
    <x v="814"/>
    <d v="2022-10-26T00:00:00"/>
    <x v="100"/>
    <s v="CANDELARIA DANILO M."/>
    <s v="EEO/ CITY MARKET"/>
    <x v="1"/>
    <d v="2022-10-10T00:00:00"/>
    <d v="2022-10-14T00:00:00"/>
    <s v="OTHER"/>
    <s v="TERMINAL LEAVE"/>
    <s v="5 OTHER"/>
    <n v="5"/>
    <m/>
  </r>
  <r>
    <x v="814"/>
    <d v="2022-10-26T00:00:00"/>
    <x v="100"/>
    <s v="CANDELARIA DANILO M."/>
    <s v="EEO/ CITY MARKET"/>
    <x v="1"/>
    <d v="2022-10-17T00:00:00"/>
    <d v="2022-10-21T00:00:00"/>
    <s v="OTHER"/>
    <s v="TERMINAL LEAVE"/>
    <s v="5 OTHER"/>
    <n v="5"/>
    <m/>
  </r>
  <r>
    <x v="814"/>
    <d v="2022-10-26T00:00:00"/>
    <x v="100"/>
    <s v="CANDELARIA DANILO M."/>
    <s v="EEO/ CITY MARKET"/>
    <x v="1"/>
    <d v="2022-10-24T00:00:00"/>
    <d v="2022-10-28T00:00:00"/>
    <s v="OTHER"/>
    <s v="TERMINAL LEAVE"/>
    <s v="5 OTHER"/>
    <n v="5"/>
    <m/>
  </r>
  <r>
    <x v="815"/>
    <d v="2022-10-26T00:00:00"/>
    <x v="131"/>
    <s v="PAYAD MARICEL  Q."/>
    <s v="HRMO"/>
    <x v="1"/>
    <d v="2022-08-22T00:00:00"/>
    <d v="2022-08-22T00:00:00"/>
    <s v="VL"/>
    <m/>
    <s v="1 VL"/>
    <n v="1"/>
    <m/>
  </r>
  <r>
    <x v="816"/>
    <d v="2022-10-26T00:00:00"/>
    <x v="87"/>
    <s v="MAESTRECAMPO LORENA A."/>
    <s v="HRMO"/>
    <x v="1"/>
    <d v="2022-09-06T00:00:00"/>
    <d v="2022-09-06T00:00:00"/>
    <s v="OTHER"/>
    <s v="SEC 21 EO 292- SPECIAL PRIVILEGE"/>
    <s v="1 OTHER"/>
    <n v="1"/>
    <m/>
  </r>
  <r>
    <x v="817"/>
    <d v="2022-10-26T00:00:00"/>
    <x v="150"/>
    <s v="SARDINOLA  GINABLETH J."/>
    <s v="MO"/>
    <x v="1"/>
    <d v="2022-10-04T00:00:00"/>
    <d v="2022-10-05T00:00:00"/>
    <s v="VL"/>
    <m/>
    <s v="2 VL"/>
    <n v="2"/>
    <m/>
  </r>
  <r>
    <x v="818"/>
    <d v="2022-10-26T00:00:00"/>
    <x v="100"/>
    <s v="SARDINOLA  GINABLETH J."/>
    <s v="MO"/>
    <x v="1"/>
    <d v="2022-09-23T00:00:00"/>
    <d v="2022-09-23T00:00:00"/>
    <s v="SL"/>
    <m/>
    <s v="1 SL"/>
    <n v="1"/>
    <m/>
  </r>
  <r>
    <x v="819"/>
    <d v="2022-10-26T00:00:00"/>
    <x v="152"/>
    <s v="LANTING AILEEN D."/>
    <s v="CHARACTER OFFICE"/>
    <x v="1"/>
    <d v="2022-10-04T00:00:00"/>
    <d v="2022-10-04T00:00:00"/>
    <s v="SL"/>
    <m/>
    <s v="1 SL"/>
    <n v="1"/>
    <m/>
  </r>
  <r>
    <x v="820"/>
    <d v="2022-10-26T00:00:00"/>
    <x v="81"/>
    <s v="LANTING AILEEN D."/>
    <s v="CHARACTER OFFICE"/>
    <x v="1"/>
    <d v="2022-08-10T00:00:00"/>
    <d v="2022-08-11T00:00:00"/>
    <s v="SL"/>
    <m/>
    <s v="2 SL"/>
    <n v="2"/>
    <m/>
  </r>
  <r>
    <x v="821"/>
    <d v="2022-10-26T00:00:00"/>
    <x v="347"/>
    <s v="COSME MA VICTORIA M."/>
    <s v="PICNIC GROVE"/>
    <x v="1"/>
    <d v="2022-08-22T00:00:00"/>
    <d v="2022-08-24T00:00:00"/>
    <s v="OTHER"/>
    <s v="RA 8972 SOLO PARENT"/>
    <s v="3 OTHER"/>
    <n v="3"/>
    <m/>
  </r>
  <r>
    <x v="822"/>
    <d v="2022-11-28T00:00:00"/>
    <x v="152"/>
    <s v="ALCALA DANIEL P."/>
    <s v="BPLO"/>
    <x v="1"/>
    <d v="2022-10-17T00:00:00"/>
    <d v="2022-10-21T00:00:00"/>
    <s v="VL"/>
    <m/>
    <s v="5 VL"/>
    <n v="5"/>
    <m/>
  </r>
  <r>
    <x v="823"/>
    <d v="2022-11-28T00:00:00"/>
    <x v="146"/>
    <s v="MAESTRECAMPO LORENA A."/>
    <s v="HRMO"/>
    <x v="1"/>
    <d v="2022-11-24T00:00:00"/>
    <d v="1903-01-28T00:00:00"/>
    <s v="VL"/>
    <m/>
    <s v="-31258 VL"/>
    <n v="-31258"/>
    <m/>
  </r>
  <r>
    <x v="824"/>
    <d v="2022-11-28T00:00:00"/>
    <x v="146"/>
    <s v="MAESTRECAMPO LORENA A."/>
    <s v="HRMO"/>
    <x v="1"/>
    <d v="2022-12-09T00:00:00"/>
    <d v="2022-12-09T00:00:00"/>
    <s v="VL"/>
    <m/>
    <s v="1 VL"/>
    <n v="1"/>
    <m/>
  </r>
  <r>
    <x v="825"/>
    <d v="2022-11-28T00:00:00"/>
    <x v="146"/>
    <s v="MAESTRECAMPO LORENA A."/>
    <s v="HRMO"/>
    <x v="1"/>
    <d v="2022-12-14T00:00:00"/>
    <d v="2022-12-14T00:00:00"/>
    <s v="VL"/>
    <m/>
    <s v="1 VL"/>
    <n v="1"/>
    <m/>
  </r>
  <r>
    <x v="826"/>
    <d v="2022-11-28T00:00:00"/>
    <x v="164"/>
    <s v="PAYAD MARICEL  Q."/>
    <s v="HRMO"/>
    <x v="1"/>
    <d v="2022-12-06T00:00:00"/>
    <d v="2022-12-06T00:00:00"/>
    <s v="VL"/>
    <m/>
    <s v="1 VL"/>
    <n v="1"/>
    <m/>
  </r>
  <r>
    <x v="827"/>
    <d v="2022-11-28T00:00:00"/>
    <x v="164"/>
    <s v="PAYAD MARICEL  Q."/>
    <s v="HRMO"/>
    <x v="1"/>
    <d v="2022-12-23T00:00:00"/>
    <d v="2022-12-23T00:00:00"/>
    <s v="VL"/>
    <m/>
    <s v="1 VL"/>
    <n v="1"/>
    <m/>
  </r>
  <r>
    <x v="828"/>
    <d v="2022-11-28T00:00:00"/>
    <x v="149"/>
    <s v="FELICIDARIO PAMELA C."/>
    <s v="BUDGET"/>
    <x v="1"/>
    <d v="2022-09-30T00:00:00"/>
    <d v="2022-09-30T00:00:00"/>
    <s v="SL"/>
    <m/>
    <s v="1 SL"/>
    <n v="1"/>
    <m/>
  </r>
  <r>
    <x v="829"/>
    <d v="2022-11-28T00:00:00"/>
    <x v="348"/>
    <s v="FELICIDARIO PAMELA C."/>
    <s v="BUDGET"/>
    <x v="1"/>
    <d v="2022-11-22T00:00:00"/>
    <d v="2022-11-22T00:00:00"/>
    <s v="OTHER"/>
    <s v="SEC 21 EO 292- SPECIAL PRIVILEGE"/>
    <s v="1 OTHER"/>
    <n v="1"/>
    <m/>
  </r>
  <r>
    <x v="830"/>
    <d v="2022-11-28T00:00:00"/>
    <x v="349"/>
    <s v="PEÑAFIEL MELISSA Q."/>
    <s v="CBO"/>
    <x v="1"/>
    <d v="2022-11-29T00:00:00"/>
    <d v="2022-11-29T00:00:00"/>
    <s v="VL"/>
    <s v="SEC 25 EO 292- FORCE LEAVE"/>
    <s v="1 VL"/>
    <n v="1"/>
    <m/>
  </r>
  <r>
    <x v="830"/>
    <d v="2022-11-28T00:00:00"/>
    <x v="349"/>
    <s v="PEÑAFIEL MELISSA Q."/>
    <s v="CBO"/>
    <x v="1"/>
    <d v="2022-12-16T00:00:00"/>
    <d v="2022-12-16T00:00:00"/>
    <s v="VL"/>
    <s v="SEC 25 EO 292- FORCE LEAVE"/>
    <s v="1 VL"/>
    <n v="1"/>
    <m/>
  </r>
  <r>
    <x v="830"/>
    <d v="2022-11-28T00:00:00"/>
    <x v="349"/>
    <s v="PEÑAFIEL MELISSA Q."/>
    <s v="CBO"/>
    <x v="1"/>
    <d v="2022-12-26T00:00:00"/>
    <d v="2022-12-26T00:00:00"/>
    <s v="VL"/>
    <s v="SEC 25 EO 292- FORCE LEAVE"/>
    <s v="0 VL"/>
    <n v="0"/>
    <m/>
  </r>
  <r>
    <x v="831"/>
    <d v="2022-11-28T00:00:00"/>
    <x v="166"/>
    <s v="PEÑAFIEL MELISSA Q."/>
    <s v="CBO"/>
    <x v="1"/>
    <d v="2022-11-11T00:00:00"/>
    <d v="2022-11-11T00:00:00"/>
    <s v="OTHER"/>
    <s v="SEC 21 EO 292- SPECIAL PRIVILEGE"/>
    <s v="1 OTHER"/>
    <n v="1"/>
    <m/>
  </r>
  <r>
    <x v="832"/>
    <d v="2022-11-28T00:00:00"/>
    <x v="170"/>
    <s v="TAÑEDO MARIA EVELYN C."/>
    <s v="CBO"/>
    <x v="1"/>
    <d v="2022-11-07T00:00:00"/>
    <d v="2022-11-08T00:00:00"/>
    <s v="SL"/>
    <m/>
    <s v="2 SL"/>
    <n v="2"/>
    <m/>
  </r>
  <r>
    <x v="833"/>
    <d v="2022-11-28T00:00:00"/>
    <x v="144"/>
    <s v="TAÑEDO MARIA EVELYN C."/>
    <s v="CBO"/>
    <x v="1"/>
    <d v="2022-11-04T00:00:00"/>
    <d v="2022-11-04T00:00:00"/>
    <s v="VL"/>
    <m/>
    <s v="1 VL"/>
    <n v="1"/>
    <m/>
  </r>
  <r>
    <x v="834"/>
    <d v="2022-11-28T00:00:00"/>
    <x v="167"/>
    <s v="BORJA NECY M."/>
    <s v="CBO"/>
    <x v="1"/>
    <d v="2022-10-25T00:00:00"/>
    <d v="2022-10-25T00:00:00"/>
    <s v="VL"/>
    <m/>
    <s v="1 VL"/>
    <n v="1"/>
    <m/>
  </r>
  <r>
    <x v="835"/>
    <d v="2022-11-28T00:00:00"/>
    <x v="172"/>
    <s v="BORJA NECY M."/>
    <s v="CBO"/>
    <x v="1"/>
    <d v="2022-11-25T00:00:00"/>
    <d v="2022-11-25T00:00:00"/>
    <s v="VL"/>
    <m/>
    <s v="1 VL"/>
    <n v="1"/>
    <m/>
  </r>
  <r>
    <x v="835"/>
    <d v="2022-11-28T00:00:00"/>
    <x v="172"/>
    <s v="BORJA NECY M."/>
    <s v="CBO"/>
    <x v="1"/>
    <d v="2022-12-23T00:00:00"/>
    <d v="2022-12-23T00:00:00"/>
    <s v="VL"/>
    <m/>
    <s v="1 VL"/>
    <n v="1"/>
    <m/>
  </r>
  <r>
    <x v="835"/>
    <d v="2022-11-28T00:00:00"/>
    <x v="172"/>
    <s v="BORJA NECY M."/>
    <s v="CBO"/>
    <x v="1"/>
    <d v="2022-12-29T00:00:00"/>
    <d v="2022-12-29T00:00:00"/>
    <s v="VL"/>
    <m/>
    <s v="1 VL"/>
    <n v="1"/>
    <m/>
  </r>
  <r>
    <x v="836"/>
    <d v="2022-11-28T00:00:00"/>
    <x v="137"/>
    <s v="MONTENEGRO MARISSA P."/>
    <s v="CBO"/>
    <x v="1"/>
    <d v="2022-10-24T00:00:00"/>
    <d v="2022-10-24T00:00:00"/>
    <s v="SL"/>
    <m/>
    <s v="1 SL"/>
    <n v="1"/>
    <m/>
  </r>
  <r>
    <x v="837"/>
    <d v="2022-11-28T00:00:00"/>
    <x v="348"/>
    <s v="MONTENEGRO MARISSA P."/>
    <s v="CBO"/>
    <x v="1"/>
    <d v="2022-11-24T00:00:00"/>
    <d v="2022-11-24T00:00:00"/>
    <s v="OTHER"/>
    <s v="SEC 21 EO 292- SPECIAL PRIVILEGE"/>
    <s v="1 OTHER"/>
    <n v="1"/>
    <m/>
  </r>
  <r>
    <x v="838"/>
    <d v="2022-11-28T00:00:00"/>
    <x v="349"/>
    <s v="MONTENEGRO MARISSA P."/>
    <s v="CBO"/>
    <x v="1"/>
    <d v="2022-11-29T00:00:00"/>
    <d v="2022-11-29T00:00:00"/>
    <s v="OTHER"/>
    <s v="SEC 21 EO 292- SPECIAL PRIVILEGE"/>
    <s v="1 OTHER"/>
    <n v="1"/>
    <m/>
  </r>
  <r>
    <x v="839"/>
    <d v="2022-11-28T00:00:00"/>
    <x v="349"/>
    <s v="MONTENEGRO MARISSA P."/>
    <s v="CBO"/>
    <x v="1"/>
    <d v="2022-12-02T00:00:00"/>
    <d v="2022-12-02T00:00:00"/>
    <s v="VL"/>
    <m/>
    <s v="1 VL"/>
    <n v="1"/>
    <m/>
  </r>
  <r>
    <x v="840"/>
    <d v="2022-11-28T00:00:00"/>
    <x v="162"/>
    <s v="PENALES GUILLERMA B."/>
    <s v="CBO"/>
    <x v="1"/>
    <d v="2022-10-14T00:00:00"/>
    <d v="2022-10-14T00:00:00"/>
    <s v="SL"/>
    <m/>
    <s v="1 SL"/>
    <n v="1"/>
    <m/>
  </r>
  <r>
    <x v="841"/>
    <d v="2022-11-28T00:00:00"/>
    <x v="171"/>
    <s v="PENALES GUILLERMA B."/>
    <s v="CBO"/>
    <x v="1"/>
    <d v="2022-11-14T00:00:00"/>
    <d v="2022-11-14T00:00:00"/>
    <s v="OTHER"/>
    <s v="SEC 21 EO 292- SPECIAL PRIVILEGE"/>
    <s v="1 OTHER"/>
    <n v="1"/>
    <m/>
  </r>
  <r>
    <x v="842"/>
    <d v="2022-11-28T00:00:00"/>
    <x v="166"/>
    <s v="PENALES GUILLERMA B."/>
    <s v="CBO"/>
    <x v="1"/>
    <d v="2022-11-16T00:00:00"/>
    <d v="2022-11-16T00:00:00"/>
    <s v="VL"/>
    <m/>
    <s v="1 VL"/>
    <n v="1"/>
    <m/>
  </r>
  <r>
    <x v="843"/>
    <d v="2022-11-28T00:00:00"/>
    <x v="148"/>
    <s v="MARTINEZ BELEN B."/>
    <s v="CBO"/>
    <x v="1"/>
    <d v="2022-11-03T00:00:00"/>
    <d v="2022-11-04T00:00:00"/>
    <s v="SL"/>
    <m/>
    <s v="2 SL"/>
    <n v="2"/>
    <m/>
  </r>
  <r>
    <x v="844"/>
    <d v="2022-11-28T00:00:00"/>
    <x v="172"/>
    <s v="MARTINEZ BELEN B."/>
    <s v="CBO"/>
    <x v="1"/>
    <d v="2022-11-25T00:00:00"/>
    <d v="2022-11-25T00:00:00"/>
    <s v="VL"/>
    <s v="SEC 25 EO 292- FORCE LEAVE"/>
    <s v="1 VL"/>
    <n v="1"/>
    <m/>
  </r>
  <r>
    <x v="845"/>
    <d v="2022-11-28T00:00:00"/>
    <x v="107"/>
    <s v="MARTINEZ BELEN B."/>
    <s v="CBO"/>
    <x v="1"/>
    <d v="2022-09-22T00:00:00"/>
    <d v="2022-09-22T00:00:00"/>
    <s v="VL"/>
    <m/>
    <s v="1 VL"/>
    <n v="1"/>
    <m/>
  </r>
  <r>
    <x v="846"/>
    <d v="2022-11-28T00:00:00"/>
    <x v="141"/>
    <s v="PEÑAFIEL MELISSA Q."/>
    <s v="CBO"/>
    <x v="1"/>
    <d v="2022-09-29T00:00:00"/>
    <d v="2022-09-29T00:00:00"/>
    <s v="SL"/>
    <m/>
    <s v="1 SL"/>
    <n v="1"/>
    <m/>
  </r>
  <r>
    <x v="847"/>
    <d v="2022-11-28T00:00:00"/>
    <x v="344"/>
    <s v="PENALES GUILLERMA B."/>
    <s v="CBO"/>
    <x v="1"/>
    <d v="2022-09-12T00:00:00"/>
    <d v="2022-09-12T00:00:00"/>
    <s v="OTHER"/>
    <s v="SEC 21 EO 292- SPECIAL PRIVILEGE"/>
    <s v="1 OTHER"/>
    <n v="1"/>
    <m/>
  </r>
  <r>
    <x v="848"/>
    <d v="2022-11-28T00:00:00"/>
    <x v="92"/>
    <s v="MONTENEGRO MARISSA P."/>
    <s v="CBO"/>
    <x v="1"/>
    <d v="2022-09-05T00:00:00"/>
    <d v="2022-09-07T00:00:00"/>
    <s v="SL"/>
    <m/>
    <s v="3 SL"/>
    <n v="3"/>
    <m/>
  </r>
  <r>
    <x v="849"/>
    <d v="2022-11-28T00:00:00"/>
    <x v="128"/>
    <s v="MONTENEGRO MARISSA P."/>
    <s v="CBO"/>
    <x v="1"/>
    <d v="2022-08-15T00:00:00"/>
    <d v="2022-08-15T00:00:00"/>
    <s v="SL"/>
    <m/>
    <s v="1 SL"/>
    <n v="1"/>
    <m/>
  </r>
  <r>
    <x v="849"/>
    <d v="2022-11-28T00:00:00"/>
    <x v="111"/>
    <s v="TAÑEDO MARIA EVELYN C."/>
    <s v="CBO"/>
    <x v="1"/>
    <d v="2022-09-20T00:00:00"/>
    <d v="2022-09-20T00:00:00"/>
    <s v="SL"/>
    <m/>
    <s v="1 SL"/>
    <n v="1"/>
    <m/>
  </r>
  <r>
    <x v="850"/>
    <d v="2022-11-28T00:00:00"/>
    <x v="142"/>
    <s v="TAÑEDO MARIA EVELYN C."/>
    <s v="CBO"/>
    <x v="1"/>
    <d v="2022-09-05T00:00:00"/>
    <d v="2022-09-05T00:00:00"/>
    <s v="SL"/>
    <m/>
    <s v="1 SL"/>
    <n v="1"/>
    <m/>
  </r>
  <r>
    <x v="851"/>
    <d v="2022-11-28T00:00:00"/>
    <x v="123"/>
    <s v="FELICIDARIO PAMELA C."/>
    <s v="BUDGET"/>
    <x v="1"/>
    <d v="2022-08-17T00:00:00"/>
    <d v="2022-08-17T00:00:00"/>
    <s v="SL"/>
    <m/>
    <s v="1 SL"/>
    <n v="1"/>
    <m/>
  </r>
  <r>
    <x v="852"/>
    <d v="2022-11-28T00:00:00"/>
    <x v="350"/>
    <s v="PAYAD MARICEL  Q."/>
    <s v="HRMO"/>
    <x v="1"/>
    <d v="2022-12-06T00:00:00"/>
    <d v="2022-12-06T00:00:00"/>
    <s v="VL"/>
    <m/>
    <s v="1 VL"/>
    <n v="1"/>
    <m/>
  </r>
  <r>
    <x v="852"/>
    <d v="2022-11-28T00:00:00"/>
    <x v="350"/>
    <s v="PAYAD MARICEL  Q."/>
    <s v="HRMO"/>
    <x v="1"/>
    <d v="2022-12-23T00:00:00"/>
    <d v="2022-12-23T00:00:00"/>
    <s v="VL"/>
    <m/>
    <s v="1 VL"/>
    <n v="1"/>
    <m/>
  </r>
  <r>
    <x v="853"/>
    <d v="2022-11-28T00:00:00"/>
    <x v="121"/>
    <s v="ATIENZA JULIE ANN A."/>
    <s v="CTO"/>
    <x v="1"/>
    <d v="2022-09-08T00:00:00"/>
    <d v="2022-09-09T00:00:00"/>
    <s v="SL"/>
    <m/>
    <s v="2 SL"/>
    <n v="2"/>
    <m/>
  </r>
  <r>
    <x v="854"/>
    <d v="2022-11-28T00:00:00"/>
    <x v="168"/>
    <s v="ATIENZA JULIE ANN A."/>
    <s v="CTO"/>
    <x v="1"/>
    <d v="2022-10-28T00:00:00"/>
    <d v="2022-10-28T00:00:00"/>
    <s v="VL"/>
    <s v="SEC 25 EO 292- FORCE LEAVE"/>
    <s v="1 VL"/>
    <n v="1"/>
    <m/>
  </r>
  <r>
    <x v="855"/>
    <d v="2022-11-28T00:00:00"/>
    <x v="351"/>
    <s v="LABARDA GINA L."/>
    <s v="PICNIC GROVE"/>
    <x v="1"/>
    <d v="2022-10-22T00:00:00"/>
    <d v="2022-10-22T00:00:00"/>
    <s v="SL"/>
    <m/>
    <s v="1 SL"/>
    <n v="1"/>
    <m/>
  </r>
  <r>
    <x v="855"/>
    <d v="2022-11-28T00:00:00"/>
    <x v="351"/>
    <s v="LABARDA GINA L."/>
    <s v="PICNIC GROVE"/>
    <x v="1"/>
    <d v="2022-10-29T00:00:00"/>
    <d v="2022-10-29T00:00:00"/>
    <s v="SL"/>
    <m/>
    <s v="1 SL"/>
    <n v="1"/>
    <m/>
  </r>
  <r>
    <x v="856"/>
    <d v="2022-11-28T00:00:00"/>
    <x v="163"/>
    <s v="TOLENTINO FE M."/>
    <s v="PICNIC GROVE"/>
    <x v="1"/>
    <d v="2022-12-09T00:00:00"/>
    <d v="2022-12-09T00:00:00"/>
    <s v="VL"/>
    <m/>
    <s v="1 VL"/>
    <n v="1"/>
    <m/>
  </r>
  <r>
    <x v="856"/>
    <d v="2022-11-28T00:00:00"/>
    <x v="163"/>
    <s v="TOLENTINO FE M."/>
    <s v="PICNIC GROVE"/>
    <x v="1"/>
    <d v="2022-12-16T00:00:00"/>
    <d v="2022-12-16T00:00:00"/>
    <s v="VL"/>
    <m/>
    <s v="1 VL"/>
    <n v="1"/>
    <m/>
  </r>
  <r>
    <x v="857"/>
    <d v="2022-11-28T00:00:00"/>
    <x v="163"/>
    <s v="TOLENTINO FE M."/>
    <s v="PICNIC GROVE"/>
    <x v="1"/>
    <d v="2022-11-11T00:00:00"/>
    <d v="2022-11-11T00:00:00"/>
    <s v="VL"/>
    <m/>
    <s v="1 VL"/>
    <n v="1"/>
    <m/>
  </r>
  <r>
    <x v="857"/>
    <d v="2022-11-28T00:00:00"/>
    <x v="163"/>
    <s v="TOLENTINO FE M."/>
    <s v="PICNIC GROVE"/>
    <x v="1"/>
    <d v="2022-11-18T00:00:00"/>
    <d v="2022-11-18T00:00:00"/>
    <s v="VL"/>
    <m/>
    <s v="1 VL"/>
    <n v="1"/>
    <m/>
  </r>
  <r>
    <x v="857"/>
    <d v="2022-11-28T00:00:00"/>
    <x v="163"/>
    <s v="TOLENTINO FE M."/>
    <s v="PICNIC GROVE"/>
    <x v="1"/>
    <d v="2022-11-25T00:00:00"/>
    <d v="2022-11-25T00:00:00"/>
    <s v="VL"/>
    <m/>
    <s v="1 VL"/>
    <n v="1"/>
    <m/>
  </r>
  <r>
    <x v="858"/>
    <d v="2022-11-28T00:00:00"/>
    <x v="163"/>
    <s v="TOLENTINO FE M."/>
    <s v="PICNIC GROVE"/>
    <x v="1"/>
    <d v="2022-12-02T00:00:00"/>
    <d v="2022-12-02T00:00:00"/>
    <s v="OTHER"/>
    <s v="SEC 21 EO 292- SPECIAL PRIVILEGE"/>
    <s v="1 OTHER"/>
    <n v="1"/>
    <m/>
  </r>
  <r>
    <x v="858"/>
    <d v="2022-11-28T00:00:00"/>
    <x v="163"/>
    <s v="TOLENTINO FE M."/>
    <s v="PICNIC GROVE"/>
    <x v="1"/>
    <d v="2022-12-23T00:00:00"/>
    <d v="2022-12-23T00:00:00"/>
    <s v="OTHER"/>
    <s v="SEC 21 EO 292- SPECIAL PRIVILEGE"/>
    <s v="1 OTHER"/>
    <n v="1"/>
    <m/>
  </r>
  <r>
    <x v="859"/>
    <d v="2022-11-28T00:00:00"/>
    <x v="350"/>
    <s v="ANACAY ANICETA P."/>
    <s v="PICNIC GROVE"/>
    <x v="1"/>
    <d v="2022-12-13T00:00:00"/>
    <d v="2022-12-13T00:00:00"/>
    <s v="VL"/>
    <m/>
    <s v="1 VL"/>
    <n v="1"/>
    <m/>
  </r>
  <r>
    <x v="859"/>
    <d v="2022-11-28T00:00:00"/>
    <x v="350"/>
    <s v="ANACAY ANICETA P."/>
    <s v="PICNIC GROVE"/>
    <x v="1"/>
    <d v="2022-12-16T00:00:00"/>
    <d v="2022-12-16T00:00:00"/>
    <s v="VL"/>
    <m/>
    <s v="1 VL"/>
    <n v="1"/>
    <m/>
  </r>
  <r>
    <x v="860"/>
    <d v="2022-11-28T00:00:00"/>
    <x v="106"/>
    <s v="BAURILE LOURDES Q."/>
    <s v="PICNIC GROVE"/>
    <x v="1"/>
    <d v="2022-11-07T00:00:00"/>
    <d v="2022-11-11T00:00:00"/>
    <s v="VL"/>
    <m/>
    <s v="5 VL"/>
    <n v="5"/>
    <m/>
  </r>
  <r>
    <x v="861"/>
    <d v="2022-11-28T00:00:00"/>
    <x v="106"/>
    <s v="ANACAY ANICETA P."/>
    <s v="PICNIC GROVE"/>
    <x v="1"/>
    <d v="2022-11-08T00:00:00"/>
    <d v="2022-11-08T00:00:00"/>
    <s v="OTHER"/>
    <s v="SEC 21 EO 292- SPECIAL PRIVILEGE"/>
    <s v="1 OTHER"/>
    <n v="1"/>
    <m/>
  </r>
  <r>
    <x v="862"/>
    <d v="2022-11-28T00:00:00"/>
    <x v="350"/>
    <s v="ANACAY ANICETA P."/>
    <s v="PICNIC GROVE"/>
    <x v="1"/>
    <d v="2022-11-29T00:00:00"/>
    <d v="2022-11-29T00:00:00"/>
    <s v="SL"/>
    <m/>
    <s v="1 SL"/>
    <n v="1"/>
    <m/>
  </r>
  <r>
    <x v="863"/>
    <d v="2022-11-28T00:00:00"/>
    <x v="162"/>
    <s v="ANACAY ANICETA P."/>
    <s v="PICNIC GROVE"/>
    <x v="1"/>
    <d v="2022-11-15T00:00:00"/>
    <d v="2022-11-15T00:00:00"/>
    <s v="SL"/>
    <m/>
    <s v="1 SL"/>
    <n v="1"/>
    <m/>
  </r>
  <r>
    <x v="864"/>
    <d v="2022-11-28T00:00:00"/>
    <x v="104"/>
    <s v="JAVIER HILARIO  "/>
    <s v="PICNIC GROVE"/>
    <x v="1"/>
    <d v="2022-10-17T00:00:00"/>
    <d v="2022-10-18T00:00:00"/>
    <s v="VL"/>
    <s v="SEC 25 EO 292- FORCE LEAVE"/>
    <s v="2 VL"/>
    <n v="2"/>
    <m/>
  </r>
  <r>
    <x v="865"/>
    <d v="2022-11-28T00:00:00"/>
    <x v="137"/>
    <s v="JAVIER HILARIO  "/>
    <s v="PICNIC GROVE"/>
    <x v="1"/>
    <d v="2022-11-03T00:00:00"/>
    <d v="2022-11-04T00:00:00"/>
    <m/>
    <m/>
    <s v="2 "/>
    <n v="2"/>
    <m/>
  </r>
  <r>
    <x v="866"/>
    <d v="2022-11-28T00:00:00"/>
    <x v="99"/>
    <s v="VILLANUEVA PABLO B."/>
    <s v="PICNIC GROVE"/>
    <x v="1"/>
    <d v="2022-10-03T00:00:00"/>
    <d v="2022-10-04T00:00:00"/>
    <s v="SL"/>
    <m/>
    <s v="2 SL"/>
    <n v="2"/>
    <m/>
  </r>
  <r>
    <x v="866"/>
    <d v="2022-11-28T00:00:00"/>
    <x v="99"/>
    <s v="VILLANUEVA PABLO B."/>
    <s v="PICNIC GROVE"/>
    <x v="1"/>
    <d v="2022-10-07T00:00:00"/>
    <d v="2022-10-07T00:00:00"/>
    <s v="SL"/>
    <m/>
    <s v="1 SL"/>
    <n v="1"/>
    <m/>
  </r>
  <r>
    <x v="867"/>
    <d v="2022-11-28T00:00:00"/>
    <x v="157"/>
    <s v="VILLANUEVA PABLO B."/>
    <s v="PICNIC GROVE"/>
    <x v="1"/>
    <d v="2022-10-27T00:00:00"/>
    <d v="2022-10-28T00:00:00"/>
    <s v="SL"/>
    <m/>
    <s v="2 SL"/>
    <n v="2"/>
    <m/>
  </r>
  <r>
    <x v="868"/>
    <d v="2022-11-28T00:00:00"/>
    <x v="92"/>
    <s v="ANARNA CRISTINA F."/>
    <s v="PICNIC GROVE"/>
    <x v="1"/>
    <d v="2022-09-13T00:00:00"/>
    <d v="2022-09-30T00:00:00"/>
    <s v="VL"/>
    <m/>
    <s v="14 VL"/>
    <n v="14"/>
    <m/>
  </r>
  <r>
    <x v="869"/>
    <d v="2022-11-28T00:00:00"/>
    <x v="105"/>
    <s v="ANARNA CRISTINA F."/>
    <s v="PICNIC GROVE"/>
    <x v="1"/>
    <d v="2022-09-08T00:00:00"/>
    <d v="2022-09-10T00:00:00"/>
    <s v="SL"/>
    <m/>
    <s v="3 SL"/>
    <n v="3"/>
    <m/>
  </r>
  <r>
    <x v="870"/>
    <d v="2022-11-28T00:00:00"/>
    <x v="350"/>
    <s v="ANARNA CRISTINA F."/>
    <s v="PICNIC GROVE"/>
    <x v="1"/>
    <d v="2022-10-10T00:00:00"/>
    <d v="2022-10-14T00:00:00"/>
    <s v="SL"/>
    <m/>
    <s v="5 SL"/>
    <n v="5"/>
    <m/>
  </r>
  <r>
    <x v="871"/>
    <d v="2022-11-28T00:00:00"/>
    <x v="138"/>
    <s v="COSME MA VICTORIA M."/>
    <s v="PICNIC GROVE"/>
    <x v="1"/>
    <d v="2022-09-12T00:00:00"/>
    <d v="2022-09-14T00:00:00"/>
    <s v="SL"/>
    <m/>
    <s v="3 SL"/>
    <n v="3"/>
    <m/>
  </r>
  <r>
    <x v="872"/>
    <d v="2022-11-28T00:00:00"/>
    <x v="99"/>
    <s v="COSME MA VICTORIA M."/>
    <s v="PICNIC GROVE"/>
    <x v="1"/>
    <d v="2022-10-27T00:00:00"/>
    <d v="2022-10-30T00:00:00"/>
    <s v="OTHER"/>
    <s v="RA 8972 SOLO PARENT"/>
    <s v="4 OTHER"/>
    <n v="4"/>
    <m/>
  </r>
  <r>
    <x v="873"/>
    <d v="2022-11-28T00:00:00"/>
    <x v="106"/>
    <s v="COSME MA VICTORIA M."/>
    <s v="PICNIC GROVE"/>
    <x v="1"/>
    <d v="2022-12-08T00:00:00"/>
    <d v="2022-12-08T00:00:00"/>
    <s v="OTHER"/>
    <s v="SEC 21 EO 292- SPECIAL PRIVILEGE"/>
    <s v="0 OTHER"/>
    <n v="0"/>
    <m/>
  </r>
  <r>
    <x v="874"/>
    <d v="2022-11-28T00:00:00"/>
    <x v="106"/>
    <s v="COSME MA VICTORIA M."/>
    <s v="PICNIC GROVE"/>
    <x v="1"/>
    <d v="2022-10-30T00:00:00"/>
    <d v="2022-10-30T00:00:00"/>
    <s v="OTHER"/>
    <s v="SEC 21 EO 292- SPECIAL PRIVILEGE"/>
    <s v="0 OTHER"/>
    <n v="0"/>
    <m/>
  </r>
  <r>
    <x v="875"/>
    <d v="2022-11-28T00:00:00"/>
    <x v="105"/>
    <s v="ESPIRITU RONALD M."/>
    <s v="CTO"/>
    <x v="1"/>
    <d v="2022-09-16T00:00:00"/>
    <d v="2022-09-16T00:00:00"/>
    <s v="VL"/>
    <m/>
    <s v="1 VL"/>
    <n v="1"/>
    <m/>
  </r>
  <r>
    <x v="876"/>
    <d v="2022-11-28T00:00:00"/>
    <x v="344"/>
    <s v="ESPIRITU RONALD M."/>
    <s v="CTO"/>
    <x v="1"/>
    <d v="2022-08-16T00:00:00"/>
    <d v="2022-08-16T00:00:00"/>
    <s v="VL"/>
    <m/>
    <s v="1 VL"/>
    <n v="1"/>
    <m/>
  </r>
  <r>
    <x v="877"/>
    <d v="2022-11-28T00:00:00"/>
    <x v="62"/>
    <s v="ESPIRITU RONALD M."/>
    <s v="CTO"/>
    <x v="1"/>
    <d v="2022-09-06T00:00:00"/>
    <d v="2022-09-06T00:00:00"/>
    <s v="VL"/>
    <m/>
    <s v="1 VL"/>
    <n v="1"/>
    <m/>
  </r>
  <r>
    <x v="878"/>
    <d v="2022-11-28T00:00:00"/>
    <x v="149"/>
    <s v="ESPIRITU RONALD M."/>
    <s v="CTO"/>
    <x v="1"/>
    <d v="2022-09-29T00:00:00"/>
    <d v="2022-09-30T00:00:00"/>
    <s v="SL"/>
    <m/>
    <s v="2 SL"/>
    <n v="2"/>
    <m/>
  </r>
  <r>
    <x v="879"/>
    <d v="2022-11-28T00:00:00"/>
    <x v="145"/>
    <s v="ESPIRITU RONALD M."/>
    <s v="CTO"/>
    <x v="1"/>
    <d v="2022-10-19T00:00:00"/>
    <d v="2022-10-19T00:00:00"/>
    <s v="SL"/>
    <m/>
    <s v="1 SL"/>
    <n v="1"/>
    <m/>
  </r>
  <r>
    <x v="880"/>
    <d v="2022-11-28T00:00:00"/>
    <x v="148"/>
    <s v="ESPIRITU RONALD M."/>
    <s v="CTO"/>
    <x v="1"/>
    <d v="2022-11-14T00:00:00"/>
    <d v="2022-11-14T00:00:00"/>
    <s v="VL"/>
    <m/>
    <s v="1 VL"/>
    <n v="1"/>
    <m/>
  </r>
  <r>
    <x v="881"/>
    <d v="2022-11-28T00:00:00"/>
    <x v="163"/>
    <s v="BAYOT ANISIA P."/>
    <s v="CTO"/>
    <x v="1"/>
    <d v="2022-10-24T00:00:00"/>
    <d v="2022-10-25T00:00:00"/>
    <s v="SL"/>
    <m/>
    <s v="2 SL"/>
    <n v="2"/>
    <m/>
  </r>
  <r>
    <x v="882"/>
    <d v="2022-11-28T00:00:00"/>
    <x v="162"/>
    <s v="BAYOT ANISIA P."/>
    <s v="CTO"/>
    <x v="1"/>
    <d v="2022-10-17T00:00:00"/>
    <d v="2022-10-17T00:00:00"/>
    <s v="SL"/>
    <m/>
    <s v="1 SL"/>
    <n v="1"/>
    <m/>
  </r>
  <r>
    <x v="883"/>
    <d v="2022-11-28T00:00:00"/>
    <x v="158"/>
    <s v="ALEGA ESTELITA M."/>
    <s v="CTO"/>
    <x v="1"/>
    <d v="2022-11-08T00:00:00"/>
    <d v="2022-11-08T00:00:00"/>
    <s v="SL"/>
    <m/>
    <s v="1 SL"/>
    <n v="1"/>
    <m/>
  </r>
  <r>
    <x v="884"/>
    <d v="2022-11-28T00:00:00"/>
    <x v="158"/>
    <s v="BAYOT ANISIA P."/>
    <s v="CTO"/>
    <x v="1"/>
    <d v="2022-11-07T00:00:00"/>
    <d v="2022-11-07T00:00:00"/>
    <s v="SL"/>
    <m/>
    <s v="1 SL"/>
    <n v="1"/>
    <m/>
  </r>
  <r>
    <x v="885"/>
    <d v="2022-11-28T00:00:00"/>
    <x v="78"/>
    <s v="BAYOT ANISIA P."/>
    <s v="CTO"/>
    <x v="1"/>
    <d v="2022-08-04T00:00:00"/>
    <d v="2022-08-05T00:00:00"/>
    <s v="SL"/>
    <m/>
    <s v="2 SL"/>
    <n v="2"/>
    <m/>
  </r>
  <r>
    <x v="886"/>
    <d v="2022-11-28T00:00:00"/>
    <x v="120"/>
    <s v="BAYOT ANISIA P."/>
    <s v="CTO"/>
    <x v="1"/>
    <d v="2022-09-12T00:00:00"/>
    <d v="2022-09-13T00:00:00"/>
    <s v="SL"/>
    <m/>
    <s v="2 SL"/>
    <n v="2"/>
    <m/>
  </r>
  <r>
    <x v="887"/>
    <d v="2022-11-28T00:00:00"/>
    <x v="124"/>
    <s v="PENALES GUILLERMA B."/>
    <s v="CBO"/>
    <x v="1"/>
    <d v="2022-08-25T00:00:00"/>
    <d v="2022-08-25T00:00:00"/>
    <s v="VL"/>
    <m/>
    <s v="1 VL"/>
    <n v="1"/>
    <m/>
  </r>
  <r>
    <x v="888"/>
    <d v="2022-11-28T00:00:00"/>
    <x v="170"/>
    <s v="ATIENZA JULIE ANN A."/>
    <s v="CTO"/>
    <x v="1"/>
    <d v="2022-11-17T00:00:00"/>
    <d v="2022-11-17T00:00:00"/>
    <s v="OTHER"/>
    <s v="SEC 21 EO 292- SPECIAL PRIVILEGE"/>
    <s v="1 OTHER"/>
    <n v="1"/>
    <m/>
  </r>
  <r>
    <x v="889"/>
    <d v="2022-11-28T00:00:00"/>
    <x v="160"/>
    <s v="ATIENZA JULIE ANN A."/>
    <s v="CTO"/>
    <x v="1"/>
    <d v="2022-10-24T00:00:00"/>
    <d v="2022-10-24T00:00:00"/>
    <s v="VL"/>
    <s v="SEC 25 EO 292- FORCE LEAVE"/>
    <s v="1 VL"/>
    <n v="1"/>
    <m/>
  </r>
  <r>
    <x v="890"/>
    <d v="2022-11-28T00:00:00"/>
    <x v="88"/>
    <s v="MABUTI ANA MARIE C."/>
    <s v="CTO"/>
    <x v="1"/>
    <d v="2022-09-06T00:00:00"/>
    <d v="2022-09-06T00:00:00"/>
    <s v="SL"/>
    <m/>
    <s v="1 SL"/>
    <n v="1"/>
    <m/>
  </r>
  <r>
    <x v="891"/>
    <d v="2022-11-28T00:00:00"/>
    <x v="97"/>
    <s v="MABUTI ANA MARIE C."/>
    <s v="CTO"/>
    <x v="1"/>
    <d v="2022-09-19T00:00:00"/>
    <d v="2022-09-19T00:00:00"/>
    <s v="SL"/>
    <m/>
    <s v="1 SL"/>
    <n v="1"/>
    <m/>
  </r>
  <r>
    <x v="892"/>
    <d v="2022-11-28T00:00:00"/>
    <x v="120"/>
    <s v="MABUTI ANA MARIE C."/>
    <s v="CTO"/>
    <x v="1"/>
    <d v="2022-09-12T00:00:00"/>
    <d v="2022-09-13T00:00:00"/>
    <s v="SL"/>
    <m/>
    <s v="2 SL"/>
    <n v="2"/>
    <m/>
  </r>
  <r>
    <x v="893"/>
    <d v="2022-11-28T00:00:00"/>
    <x v="165"/>
    <s v="ALEGA ESTELITA M."/>
    <s v="CTO"/>
    <x v="1"/>
    <d v="2022-10-11T00:00:00"/>
    <d v="2022-10-11T00:00:00"/>
    <s v="SL"/>
    <m/>
    <s v="1 SL"/>
    <n v="1"/>
    <m/>
  </r>
  <r>
    <x v="894"/>
    <d v="2022-11-28T00:00:00"/>
    <x v="150"/>
    <s v="ALEGA ESTELITA M."/>
    <s v="CTO"/>
    <x v="1"/>
    <d v="2022-09-28T00:00:00"/>
    <d v="2022-09-28T00:00:00"/>
    <s v="VL"/>
    <s v="SEC 25 EO 292- FORCE LEAVE"/>
    <s v="1 VL"/>
    <n v="1"/>
    <m/>
  </r>
  <r>
    <x v="895"/>
    <d v="2022-11-28T00:00:00"/>
    <x v="150"/>
    <s v="ALEGA ESTELITA M."/>
    <s v="CTO"/>
    <x v="1"/>
    <d v="2022-09-29T00:00:00"/>
    <d v="2022-09-30T00:00:00"/>
    <s v="SL"/>
    <m/>
    <s v="2 SL"/>
    <n v="2"/>
    <m/>
  </r>
  <r>
    <x v="896"/>
    <d v="2022-11-28T00:00:00"/>
    <x v="145"/>
    <s v="TAMAYO MARIA ELLAINE III B."/>
    <s v="CTO"/>
    <x v="1"/>
    <d v="2022-10-03T00:00:00"/>
    <d v="2022-10-03T00:00:00"/>
    <s v="SL"/>
    <m/>
    <s v="1 SL"/>
    <n v="1"/>
    <m/>
  </r>
  <r>
    <x v="897"/>
    <d v="2022-11-28T00:00:00"/>
    <x v="172"/>
    <s v="TAMAYO MARIA ELLAINE III B."/>
    <s v="CTO"/>
    <x v="1"/>
    <d v="2022-11-25T00:00:00"/>
    <d v="2022-11-25T00:00:00"/>
    <s v="VL"/>
    <s v="SEC 25 EO 292- FORCE LEAVE"/>
    <s v="1 VL"/>
    <n v="1"/>
    <m/>
  </r>
  <r>
    <x v="898"/>
    <d v="2022-11-28T00:00:00"/>
    <x v="111"/>
    <s v="TAMAYO MARIA ELLAINE III B."/>
    <s v="CTO"/>
    <x v="1"/>
    <d v="2022-09-27T00:00:00"/>
    <d v="2022-09-30T00:00:00"/>
    <s v="VL"/>
    <m/>
    <s v="4 VL"/>
    <n v="4"/>
    <m/>
  </r>
  <r>
    <x v="899"/>
    <d v="2022-11-28T00:00:00"/>
    <x v="111"/>
    <s v="TAMAYO MARIA ELLAINE III B."/>
    <s v="CTO"/>
    <x v="1"/>
    <d v="2022-09-26T00:00:00"/>
    <d v="2022-09-28T00:00:00"/>
    <s v="VL"/>
    <m/>
    <s v="3 VL"/>
    <n v="3"/>
    <m/>
  </r>
  <r>
    <x v="900"/>
    <d v="2022-11-28T00:00:00"/>
    <x v="140"/>
    <s v="TAMAYO MARIA ELLAINE III B."/>
    <s v="CTO"/>
    <x v="1"/>
    <d v="2022-09-15T00:00:00"/>
    <d v="2022-09-15T00:00:00"/>
    <s v="SL"/>
    <m/>
    <s v="1 SL"/>
    <n v="1"/>
    <m/>
  </r>
  <r>
    <x v="901"/>
    <d v="2022-11-28T00:00:00"/>
    <x v="165"/>
    <s v="DIMAPILIS JOSEPHINE P."/>
    <s v="CTO"/>
    <x v="1"/>
    <d v="2022-10-11T00:00:00"/>
    <d v="2022-10-11T00:00:00"/>
    <s v="SL"/>
    <m/>
    <s v="1 SL"/>
    <n v="1"/>
    <m/>
  </r>
  <r>
    <x v="902"/>
    <d v="2022-11-28T00:00:00"/>
    <x v="137"/>
    <s v="DIMAPILIS JOSEPHINE P."/>
    <s v="CTO"/>
    <x v="1"/>
    <d v="2022-10-24T00:00:00"/>
    <d v="2022-10-24T00:00:00"/>
    <s v="SL"/>
    <m/>
    <s v="1 SL"/>
    <n v="1"/>
    <m/>
  </r>
  <r>
    <x v="903"/>
    <d v="2022-11-28T00:00:00"/>
    <x v="87"/>
    <s v="DIMAPILIS JOSEPHINE P."/>
    <s v="CTO"/>
    <x v="1"/>
    <d v="2022-09-02T00:00:00"/>
    <d v="2022-09-02T00:00:00"/>
    <s v="VL"/>
    <s v="SEC 25 EO 292- FORCE LEAVE"/>
    <s v="1 VL"/>
    <n v="1"/>
    <m/>
  </r>
  <r>
    <x v="904"/>
    <d v="2022-11-28T00:00:00"/>
    <x v="83"/>
    <s v="ESPIRITU RONALD M."/>
    <s v="CTO"/>
    <x v="1"/>
    <d v="2022-09-19T00:00:00"/>
    <d v="2022-09-20T00:00:00"/>
    <s v="SL"/>
    <m/>
    <s v="2 SL"/>
    <n v="2"/>
    <m/>
  </r>
  <r>
    <x v="905"/>
    <d v="2022-11-28T00:00:00"/>
    <x v="164"/>
    <s v="OLEGARIO TEOFISTA B."/>
    <s v="CTO"/>
    <x v="1"/>
    <d v="2022-11-22T00:00:00"/>
    <d v="2022-11-22T00:00:00"/>
    <s v="VL"/>
    <s v="SEC 25 EO 292- FORCE LEAVE"/>
    <s v="1 VL"/>
    <n v="1"/>
    <m/>
  </r>
  <r>
    <x v="906"/>
    <d v="2022-11-28T00:00:00"/>
    <x v="121"/>
    <s v="OLEGARIO TEOFISTA B."/>
    <s v="CTO"/>
    <x v="1"/>
    <d v="2022-09-20T00:00:00"/>
    <d v="2022-09-20T00:00:00"/>
    <s v="OTHER"/>
    <s v="SEC 21 EO 292- SPECIAL PRIVILEGE"/>
    <s v="1 OTHER"/>
    <n v="1"/>
    <m/>
  </r>
  <r>
    <x v="907"/>
    <d v="2022-11-28T00:00:00"/>
    <x v="137"/>
    <s v="BURAZON CARIDAD A."/>
    <s v="CTO"/>
    <x v="1"/>
    <d v="2022-10-24T00:00:00"/>
    <d v="2022-10-24T00:00:00"/>
    <s v="OTHER"/>
    <s v="SEC 21 EO 292- SPECIAL PRIVILEGE"/>
    <s v="1 OTHER"/>
    <n v="1"/>
    <m/>
  </r>
  <r>
    <x v="908"/>
    <d v="2022-11-28T00:00:00"/>
    <x v="172"/>
    <s v="ESCAMILLAS EVELYN M."/>
    <s v="CTO"/>
    <x v="1"/>
    <d v="2022-10-27T00:00:00"/>
    <d v="2022-10-28T00:00:00"/>
    <s v="VL"/>
    <s v="SEC 25 EO 292- FORCE LEAVE"/>
    <s v="2 VL"/>
    <n v="2"/>
    <m/>
  </r>
  <r>
    <x v="909"/>
    <d v="2022-11-28T00:00:00"/>
    <x v="145"/>
    <s v="DE GRANO MA. ERLINDA F."/>
    <s v="CTO"/>
    <x v="1"/>
    <d v="2022-10-28T00:00:00"/>
    <d v="2022-10-28T00:00:00"/>
    <s v="VL"/>
    <s v="SEC 25 EO 292- FORCE LEAVE"/>
    <s v="1 VL"/>
    <n v="1"/>
    <m/>
  </r>
  <r>
    <x v="909"/>
    <d v="2022-11-28T00:00:00"/>
    <x v="145"/>
    <s v="DE GRANO MA. ERLINDA F."/>
    <s v="CTO"/>
    <x v="1"/>
    <d v="2022-11-02T00:00:00"/>
    <d v="2022-11-02T00:00:00"/>
    <s v="VL"/>
    <s v="SEC 25 EO 292- FORCE LEAVE"/>
    <s v="0 VL"/>
    <n v="0"/>
    <m/>
  </r>
  <r>
    <x v="910"/>
    <d v="2022-11-28T00:00:00"/>
    <x v="137"/>
    <s v="OLEGARIO NENITA A."/>
    <s v="LIBRARY"/>
    <x v="1"/>
    <d v="2022-11-07T00:00:00"/>
    <d v="2022-11-07T00:00:00"/>
    <s v="VL"/>
    <m/>
    <s v="1 VL"/>
    <n v="1"/>
    <m/>
  </r>
  <r>
    <x v="911"/>
    <d v="2022-11-28T00:00:00"/>
    <x v="140"/>
    <s v="OLEGARIO NENITA A."/>
    <s v="LIBRARY"/>
    <x v="1"/>
    <d v="2022-09-28T00:00:00"/>
    <d v="2022-09-30T00:00:00"/>
    <s v="VL"/>
    <m/>
    <s v="3 VL"/>
    <n v="3"/>
    <m/>
  </r>
  <r>
    <x v="912"/>
    <d v="2022-11-28T00:00:00"/>
    <x v="160"/>
    <s v="DE OCAMPO ALMA A."/>
    <s v="CTO"/>
    <x v="1"/>
    <d v="2022-10-24T00:00:00"/>
    <d v="2022-10-24T00:00:00"/>
    <s v="VL"/>
    <s v="SEC 25 EO 292- FORCE LEAVE"/>
    <s v="1 VL"/>
    <n v="1"/>
    <m/>
  </r>
  <r>
    <x v="913"/>
    <d v="2022-11-28T00:00:00"/>
    <x v="166"/>
    <s v="DE OCAMPO ALMA A."/>
    <s v="CTO"/>
    <x v="1"/>
    <d v="2022-11-10T00:00:00"/>
    <d v="2022-11-10T00:00:00"/>
    <s v="SL"/>
    <m/>
    <s v="1 SL"/>
    <n v="1"/>
    <m/>
  </r>
  <r>
    <x v="914"/>
    <d v="2022-11-28T00:00:00"/>
    <x v="149"/>
    <s v="VIDALLO WINNIE R."/>
    <s v="CTO"/>
    <x v="1"/>
    <d v="2022-09-29T00:00:00"/>
    <d v="2022-09-29T00:00:00"/>
    <s v="SL"/>
    <m/>
    <s v="1 SL"/>
    <n v="1"/>
    <m/>
  </r>
  <r>
    <x v="915"/>
    <d v="2022-11-28T00:00:00"/>
    <x v="134"/>
    <s v="VIDALLO WINNIE R."/>
    <s v="CTO"/>
    <x v="1"/>
    <d v="2022-10-20T00:00:00"/>
    <d v="2022-10-20T00:00:00"/>
    <s v="OTHER"/>
    <s v="SEC 21 EO 292- SPECIAL PRIVILEGE"/>
    <s v="1 OTHER"/>
    <n v="1"/>
    <m/>
  </r>
  <r>
    <x v="916"/>
    <d v="2022-11-28T00:00:00"/>
    <x v="165"/>
    <s v="REPILLO AMMY LOU M."/>
    <s v="CTO"/>
    <x v="1"/>
    <d v="2022-10-07T00:00:00"/>
    <d v="2022-10-07T00:00:00"/>
    <s v="SL"/>
    <m/>
    <s v="1 SL"/>
    <n v="1"/>
    <m/>
  </r>
  <r>
    <x v="917"/>
    <d v="2022-11-28T00:00:00"/>
    <x v="159"/>
    <s v="REPILLO AMMY LOU M."/>
    <s v="CTO"/>
    <x v="1"/>
    <d v="2022-10-27T00:00:00"/>
    <d v="2022-10-27T00:00:00"/>
    <s v="SL"/>
    <m/>
    <s v="1 SL"/>
    <n v="1"/>
    <m/>
  </r>
  <r>
    <x v="918"/>
    <d v="2022-11-28T00:00:00"/>
    <x v="121"/>
    <s v="REPILLO AMMY LOU M."/>
    <s v="CTO"/>
    <x v="1"/>
    <d v="2022-09-12T00:00:00"/>
    <d v="2022-09-12T00:00:00"/>
    <s v="SL"/>
    <m/>
    <s v="1 SL"/>
    <n v="1"/>
    <m/>
  </r>
  <r>
    <x v="919"/>
    <d v="2022-11-28T00:00:00"/>
    <x v="146"/>
    <s v="PERIDO BEVERLY T."/>
    <s v="CTO"/>
    <x v="1"/>
    <d v="2022-11-02T00:00:00"/>
    <d v="2022-11-02T00:00:00"/>
    <s v="OTHER"/>
    <s v="SEC 21 EO 292- SPECIAL PRIVILEGE"/>
    <s v="0 OTHER"/>
    <n v="0"/>
    <m/>
  </r>
  <r>
    <x v="920"/>
    <d v="2022-11-28T00:00:00"/>
    <x v="149"/>
    <s v="AMORA ELISA S."/>
    <s v="CTO"/>
    <x v="1"/>
    <d v="2022-09-28T00:00:00"/>
    <d v="2022-09-30T00:00:00"/>
    <s v="SL"/>
    <m/>
    <s v="3 SL"/>
    <n v="3"/>
    <m/>
  </r>
  <r>
    <x v="921"/>
    <d v="2022-11-28T00:00:00"/>
    <x v="160"/>
    <s v="AMORA ELISA S."/>
    <s v="CTO"/>
    <x v="1"/>
    <d v="2022-10-24T00:00:00"/>
    <d v="2022-10-25T00:00:00"/>
    <s v="VL"/>
    <m/>
    <s v="2 VL"/>
    <n v="2"/>
    <m/>
  </r>
  <r>
    <x v="922"/>
    <d v="2022-11-28T00:00:00"/>
    <x v="140"/>
    <s v="VIDALLO WINNIE R."/>
    <s v="CTO"/>
    <x v="1"/>
    <d v="2022-09-12T00:00:00"/>
    <d v="2022-09-12T00:00:00"/>
    <s v="SL"/>
    <m/>
    <s v="1 SL"/>
    <n v="1"/>
    <m/>
  </r>
  <r>
    <x v="922"/>
    <d v="2022-11-28T00:00:00"/>
    <x v="140"/>
    <s v="VIDALLO WINNIE R."/>
    <s v="CTO"/>
    <x v="1"/>
    <d v="2022-09-16T00:00:00"/>
    <d v="2022-09-16T00:00:00"/>
    <s v="SL"/>
    <m/>
    <s v="1 SL"/>
    <n v="1"/>
    <m/>
  </r>
  <r>
    <x v="923"/>
    <d v="2022-11-28T00:00:00"/>
    <x v="87"/>
    <s v="VIDALLO WINNIE R."/>
    <s v="CTO"/>
    <x v="1"/>
    <d v="2022-08-16T00:00:00"/>
    <d v="2022-08-16T00:00:00"/>
    <s v="SL"/>
    <m/>
    <s v="1 SL"/>
    <n v="1"/>
    <m/>
  </r>
  <r>
    <x v="923"/>
    <d v="2022-11-28T00:00:00"/>
    <x v="87"/>
    <s v="VIDALLO WINNIE R."/>
    <s v="CTO"/>
    <x v="1"/>
    <d v="2022-09-02T00:00:00"/>
    <d v="2022-09-02T00:00:00"/>
    <s v="SL"/>
    <m/>
    <s v="1 SL"/>
    <n v="1"/>
    <m/>
  </r>
  <r>
    <x v="924"/>
    <d v="2022-11-28T00:00:00"/>
    <x v="165"/>
    <s v="MABUTI ANA MARIE C."/>
    <s v="CTO"/>
    <x v="1"/>
    <d v="2022-09-29T00:00:00"/>
    <d v="2022-09-30T00:00:00"/>
    <s v="SL"/>
    <m/>
    <s v="2 SL"/>
    <n v="2"/>
    <m/>
  </r>
  <r>
    <x v="925"/>
    <d v="2022-11-28T00:00:00"/>
    <x v="165"/>
    <s v="MABUTI ANA MARIE C."/>
    <s v="CTO"/>
    <x v="1"/>
    <d v="2022-10-03T00:00:00"/>
    <d v="2022-10-11T00:00:00"/>
    <s v="SL"/>
    <m/>
    <s v="7 SL"/>
    <n v="7"/>
    <m/>
  </r>
  <r>
    <x v="926"/>
    <d v="2022-11-28T00:00:00"/>
    <x v="148"/>
    <s v="MABUTI ANA MARIE C."/>
    <s v="CTO"/>
    <x v="1"/>
    <d v="2022-11-02T00:00:00"/>
    <d v="2022-11-04T00:00:00"/>
    <s v="SL"/>
    <m/>
    <s v="2 SL"/>
    <n v="2"/>
    <m/>
  </r>
  <r>
    <x v="927"/>
    <d v="2022-11-28T00:00:00"/>
    <x v="103"/>
    <s v="ALEGA ESTELITA M."/>
    <s v="CTO"/>
    <x v="1"/>
    <d v="2022-08-15T00:00:00"/>
    <d v="2022-08-15T00:00:00"/>
    <s v="VL"/>
    <s v="SEC 25 EO 292- FORCE LEAVE"/>
    <s v="1 VL"/>
    <n v="1"/>
    <m/>
  </r>
  <r>
    <x v="927"/>
    <d v="2022-11-28T00:00:00"/>
    <x v="103"/>
    <s v="ALEGA ESTELITA M."/>
    <s v="CTO"/>
    <x v="1"/>
    <d v="2022-08-22T00:00:00"/>
    <d v="2022-08-22T00:00:00"/>
    <s v="VL"/>
    <s v="SEC 25 EO 292- FORCE LEAVE"/>
    <s v="1 VL"/>
    <n v="1"/>
    <m/>
  </r>
  <r>
    <x v="928"/>
    <d v="2022-11-28T00:00:00"/>
    <x v="141"/>
    <s v="BAUTISTA JANICE M."/>
    <s v="CTO"/>
    <x v="1"/>
    <d v="2022-10-04T00:00:00"/>
    <d v="2022-10-04T00:00:00"/>
    <s v="VL"/>
    <m/>
    <s v="1 VL"/>
    <n v="1"/>
    <m/>
  </r>
  <r>
    <x v="929"/>
    <d v="2022-11-28T00:00:00"/>
    <x v="120"/>
    <s v="UNTALAN DIVINA R."/>
    <s v="CTO"/>
    <x v="1"/>
    <d v="2022-09-21T00:00:00"/>
    <d v="2022-09-21T00:00:00"/>
    <s v="VL"/>
    <m/>
    <s v="1 VL"/>
    <n v="1"/>
    <m/>
  </r>
  <r>
    <x v="930"/>
    <d v="2022-11-28T00:00:00"/>
    <x v="87"/>
    <s v="GUAÑEZO MARY ANNE P."/>
    <s v="CTO"/>
    <x v="1"/>
    <d v="2022-08-26T00:00:00"/>
    <d v="2022-08-26T00:00:00"/>
    <s v="OTHER"/>
    <s v="SEC 21 EO 292- SPECIAL PRIVILEGE"/>
    <s v="1 OTHER"/>
    <n v="1"/>
    <m/>
  </r>
  <r>
    <x v="930"/>
    <d v="2022-11-28T00:00:00"/>
    <x v="87"/>
    <s v="GUAÑEZO MARY ANNE P."/>
    <s v="CTO"/>
    <x v="1"/>
    <d v="2022-09-01T00:00:00"/>
    <d v="2022-09-01T00:00:00"/>
    <s v="OTHER"/>
    <s v="SEC 21 EO 292- SPECIAL PRIVILEGE"/>
    <s v="1 OTHER"/>
    <n v="1"/>
    <m/>
  </r>
  <r>
    <x v="931"/>
    <d v="2022-11-28T00:00:00"/>
    <x v="103"/>
    <s v="GUAÑEZO MARY ANNE P."/>
    <s v="CTO"/>
    <x v="1"/>
    <d v="2022-08-19T00:00:00"/>
    <d v="2022-08-19T00:00:00"/>
    <s v="VL"/>
    <m/>
    <s v="1 VL"/>
    <n v="1"/>
    <m/>
  </r>
  <r>
    <x v="932"/>
    <d v="2022-11-28T00:00:00"/>
    <x v="164"/>
    <s v="JORGE CAROLINA M."/>
    <s v="CTO"/>
    <x v="1"/>
    <d v="2022-12-12T00:00:00"/>
    <d v="2022-12-12T00:00:00"/>
    <s v="OTHER"/>
    <s v="SEC 21 EO 292- SPECIAL PRIVILEGE"/>
    <s v="1 OTHER"/>
    <n v="1"/>
    <m/>
  </r>
  <r>
    <x v="933"/>
    <d v="2022-11-28T00:00:00"/>
    <x v="164"/>
    <s v="AMORA ELISA S."/>
    <s v="CTO"/>
    <x v="1"/>
    <d v="2022-12-27T00:00:00"/>
    <d v="2022-12-29T00:00:00"/>
    <s v="VL"/>
    <s v="SEC 25 EO 292- FORCE LEAVE"/>
    <s v="3 VL"/>
    <n v="3"/>
    <m/>
  </r>
  <r>
    <x v="934"/>
    <d v="2022-11-28T00:00:00"/>
    <x v="121"/>
    <s v="AMORA ELISA S."/>
    <s v="CTO"/>
    <x v="1"/>
    <d v="2022-09-12T00:00:00"/>
    <d v="2022-09-12T00:00:00"/>
    <s v="SL"/>
    <m/>
    <s v="1 SL"/>
    <n v="1"/>
    <m/>
  </r>
  <r>
    <x v="935"/>
    <d v="2022-11-28T00:00:00"/>
    <x v="169"/>
    <s v="AMORA ELISA S."/>
    <s v="CTO"/>
    <x v="1"/>
    <d v="2022-11-12T00:00:00"/>
    <d v="2022-11-12T00:00:00"/>
    <s v="SL"/>
    <m/>
    <s v="0 SL"/>
    <n v="0"/>
    <m/>
  </r>
  <r>
    <x v="936"/>
    <d v="2022-11-28T00:00:00"/>
    <x v="351"/>
    <s v="BAYOT ANABEL D."/>
    <s v="CTO"/>
    <x v="1"/>
    <d v="2022-10-17T00:00:00"/>
    <d v="2022-10-20T00:00:00"/>
    <s v="VL"/>
    <m/>
    <s v="4 VL"/>
    <n v="4"/>
    <m/>
  </r>
  <r>
    <x v="937"/>
    <d v="2022-11-28T00:00:00"/>
    <x v="168"/>
    <s v="BAYOT ANABEL D."/>
    <s v="CTO"/>
    <x v="1"/>
    <d v="2022-10-24T00:00:00"/>
    <d v="2022-10-25T00:00:00"/>
    <s v="VL"/>
    <m/>
    <s v="2 VL"/>
    <n v="2"/>
    <m/>
  </r>
  <r>
    <x v="938"/>
    <d v="2022-11-28T00:00:00"/>
    <x v="144"/>
    <s v="DIMAPILIS ANTHONY A."/>
    <s v="CTO"/>
    <x v="1"/>
    <d v="2022-10-13T00:00:00"/>
    <d v="2022-10-13T00:00:00"/>
    <s v="SL"/>
    <m/>
    <s v="1 SL"/>
    <n v="1"/>
    <m/>
  </r>
  <r>
    <x v="938"/>
    <d v="2022-11-28T00:00:00"/>
    <x v="144"/>
    <s v="DIMAPILIS ANTHONY A."/>
    <s v="CTO"/>
    <x v="1"/>
    <d v="2022-10-24T00:00:00"/>
    <d v="2022-10-25T00:00:00"/>
    <s v="SL"/>
    <m/>
    <s v="2 SL"/>
    <n v="2"/>
    <m/>
  </r>
  <r>
    <x v="939"/>
    <d v="2022-11-28T00:00:00"/>
    <x v="170"/>
    <s v="DIMAPILIS ELVIRA S."/>
    <s v="CTO"/>
    <x v="1"/>
    <d v="2022-11-14T00:00:00"/>
    <d v="2022-11-14T00:00:00"/>
    <s v="VL"/>
    <m/>
    <s v="1 VL"/>
    <n v="1"/>
    <m/>
  </r>
  <r>
    <x v="940"/>
    <d v="2022-11-28T00:00:00"/>
    <x v="155"/>
    <s v="GUAÑEZO MARY ANNE P."/>
    <s v="CTO"/>
    <x v="1"/>
    <d v="2022-11-07T00:00:00"/>
    <d v="2022-11-07T00:00:00"/>
    <s v="SL"/>
    <m/>
    <s v="1 SL"/>
    <n v="1"/>
    <m/>
  </r>
  <r>
    <x v="941"/>
    <d v="2022-11-28T00:00:00"/>
    <x v="146"/>
    <s v="DIMAPILIS ELVIRA S."/>
    <s v="CTO"/>
    <x v="1"/>
    <d v="2022-11-02T00:00:00"/>
    <d v="2022-11-02T00:00:00"/>
    <s v="SL"/>
    <m/>
    <s v="0 SL"/>
    <n v="0"/>
    <m/>
  </r>
  <r>
    <x v="942"/>
    <d v="2022-11-28T00:00:00"/>
    <x v="148"/>
    <s v="UNTALAN DIVINA R."/>
    <s v="CTO"/>
    <x v="1"/>
    <d v="2022-11-11T00:00:00"/>
    <d v="2022-11-11T00:00:00"/>
    <s v="VL"/>
    <s v="SEC 25 EO 292- FORCE LEAVE"/>
    <s v="1 VL"/>
    <n v="1"/>
    <m/>
  </r>
  <r>
    <x v="943"/>
    <d v="2022-11-28T00:00:00"/>
    <x v="159"/>
    <s v="OLEGARIO TEOFISTA B."/>
    <s v="CTO"/>
    <x v="1"/>
    <d v="2022-11-04T00:00:00"/>
    <d v="2022-11-04T00:00:00"/>
    <s v="VL"/>
    <m/>
    <s v="1 VL"/>
    <n v="1"/>
    <m/>
  </r>
  <r>
    <x v="943"/>
    <d v="2022-11-28T00:00:00"/>
    <x v="159"/>
    <s v="OLEGARIO TEOFISTA B."/>
    <s v="CTO"/>
    <x v="1"/>
    <d v="2022-11-07T00:00:00"/>
    <d v="2022-11-07T00:00:00"/>
    <s v="VL"/>
    <m/>
    <s v="1 VL"/>
    <n v="1"/>
    <m/>
  </r>
  <r>
    <x v="944"/>
    <d v="2022-11-28T00:00:00"/>
    <x v="157"/>
    <s v="OLEGARIO TEOFISTA B."/>
    <s v="CTO"/>
    <x v="1"/>
    <d v="2022-11-11T00:00:00"/>
    <d v="2022-11-11T00:00:00"/>
    <s v="VL"/>
    <m/>
    <s v="1 VL"/>
    <n v="1"/>
    <m/>
  </r>
  <r>
    <x v="945"/>
    <d v="2022-11-28T00:00:00"/>
    <x v="45"/>
    <s v="FELICIDARIO PAMELA C."/>
    <s v="BUDGET"/>
    <x v="1"/>
    <d v="2022-07-07T00:00:00"/>
    <d v="2022-07-07T00:00:00"/>
    <s v="SL"/>
    <m/>
    <s v="1 SL"/>
    <n v="1"/>
    <m/>
  </r>
  <r>
    <x v="946"/>
    <d v="2022-11-28T00:00:00"/>
    <x v="102"/>
    <s v="DELA CRUZ EVANGELINE P."/>
    <s v="LANDTAX"/>
    <x v="1"/>
    <d v="2022-10-11T00:00:00"/>
    <d v="2022-10-12T00:00:00"/>
    <s v="VL"/>
    <m/>
    <s v="3 VL"/>
    <n v="3"/>
    <m/>
  </r>
  <r>
    <x v="947"/>
    <d v="2022-11-28T00:00:00"/>
    <x v="102"/>
    <s v="DELA CRUZ EVANGELINE P."/>
    <s v="LANDTAX"/>
    <x v="1"/>
    <d v="2022-09-22T00:00:00"/>
    <d v="2022-09-22T00:00:00"/>
    <s v="OTHER"/>
    <s v="SEC 21 EO 292- SPECIAL PRIVILEGE"/>
    <s v="1 OTHER"/>
    <n v="1"/>
    <m/>
  </r>
  <r>
    <x v="948"/>
    <d v="2022-11-28T00:00:00"/>
    <x v="70"/>
    <s v="PERIDO BEVERLY T."/>
    <s v="CTO"/>
    <x v="1"/>
    <d v="2022-07-07T00:00:00"/>
    <d v="2022-07-07T00:00:00"/>
    <s v="VL"/>
    <s v="SEC 25 EO 292- FORCE LEAVE"/>
    <s v="1 VL"/>
    <n v="1"/>
    <m/>
  </r>
  <r>
    <x v="949"/>
    <d v="2022-11-28T00:00:00"/>
    <x v="10"/>
    <s v="PERIDO BEVERLY T."/>
    <s v="CTO"/>
    <x v="1"/>
    <d v="2022-07-20T00:00:00"/>
    <d v="2022-07-20T00:00:00"/>
    <s v="SL"/>
    <m/>
    <s v="1 SL"/>
    <n v="1"/>
    <m/>
  </r>
  <r>
    <x v="950"/>
    <d v="2022-11-28T00:00:00"/>
    <x v="93"/>
    <s v="PERIDO BEVERLY T."/>
    <s v="CTO"/>
    <x v="1"/>
    <d v="2022-08-26T00:00:00"/>
    <d v="2022-08-26T00:00:00"/>
    <s v="VL"/>
    <s v="SEC 25 EO 292- FORCE LEAVE"/>
    <s v="1 VL"/>
    <n v="1"/>
    <m/>
  </r>
  <r>
    <x v="951"/>
    <d v="2022-11-28T00:00:00"/>
    <x v="97"/>
    <s v="PERIDO BEVERLY T."/>
    <s v="CTO"/>
    <x v="1"/>
    <d v="2022-08-23T00:00:00"/>
    <d v="2022-08-23T00:00:00"/>
    <s v="VL"/>
    <s v="SEC 25 EO 292- FORCE LEAVE"/>
    <s v="1 VL"/>
    <n v="1"/>
    <m/>
  </r>
  <r>
    <x v="952"/>
    <d v="2022-11-28T00:00:00"/>
    <x v="99"/>
    <s v="TAMAYO MARIA ELLAINE III B."/>
    <s v="CTO"/>
    <x v="1"/>
    <d v="2022-10-05T00:00:00"/>
    <d v="2022-10-05T00:00:00"/>
    <s v="SL"/>
    <m/>
    <s v="1 SL"/>
    <n v="1"/>
    <m/>
  </r>
  <r>
    <x v="953"/>
    <d v="2022-12-01T00:00:00"/>
    <x v="352"/>
    <s v="MALABANAN ALMA A."/>
    <s v="HRMO"/>
    <x v="1"/>
    <d v="2022-12-12T00:00:00"/>
    <d v="2022-12-16T00:00:00"/>
    <s v="VL"/>
    <s v="SEC 25 EO 292- FORCE LEAVE"/>
    <s v="5 VL"/>
    <n v="5"/>
    <m/>
  </r>
  <r>
    <x v="954"/>
    <d v="2022-12-01T00:00:00"/>
    <x v="352"/>
    <s v="MALABANAN ALMA A."/>
    <s v="HRMO"/>
    <x v="1"/>
    <d v="2022-12-05T00:00:00"/>
    <d v="2022-12-09T00:00:00"/>
    <s v="OTHER"/>
    <s v="SOLO PARENT"/>
    <s v="4 OTHER"/>
    <n v="4"/>
    <m/>
  </r>
  <r>
    <x v="955"/>
    <d v="2022-12-27T00:00:00"/>
    <x v="221"/>
    <s v="MENDOZA LELISA L."/>
    <s v="SP"/>
    <x v="1"/>
    <m/>
    <m/>
    <s v="OTHER"/>
    <s v="TERMINAL LEAVE"/>
    <s v="0 OTHER"/>
    <n v="0"/>
    <m/>
  </r>
  <r>
    <x v="956"/>
    <d v="2022-12-27T00:00:00"/>
    <x v="221"/>
    <s v="HERNANDO BENILDA S."/>
    <s v="SP"/>
    <x v="1"/>
    <m/>
    <m/>
    <s v="OTHER"/>
    <s v="TERMINAL LEAVE"/>
    <s v="0 OTHER"/>
    <n v="0"/>
    <m/>
  </r>
  <r>
    <x v="957"/>
    <d v="2022-12-27T00:00:00"/>
    <x v="221"/>
    <s v="QUILAO REYVI E."/>
    <s v="SP"/>
    <x v="1"/>
    <m/>
    <m/>
    <s v="OTHER"/>
    <s v="TERMINAL LEAVE"/>
    <s v="0 OTHER"/>
    <n v="0"/>
    <m/>
  </r>
  <r>
    <x v="958"/>
    <d v="2022-12-27T00:00:00"/>
    <x v="221"/>
    <s v="CARMONA REMY M."/>
    <s v="SP"/>
    <x v="1"/>
    <m/>
    <m/>
    <s v="OTHER"/>
    <s v="TERMINAL LEAVE"/>
    <s v="0 OTHER"/>
    <n v="0"/>
    <m/>
  </r>
  <r>
    <x v="959"/>
    <d v="2022-12-27T00:00:00"/>
    <x v="221"/>
    <s v="PARRA LORNA A."/>
    <s v="SP"/>
    <x v="1"/>
    <m/>
    <m/>
    <s v="OTHER"/>
    <s v="TERMINAL LEAVE"/>
    <s v="0 OTHER"/>
    <n v="0"/>
    <m/>
  </r>
  <r>
    <x v="960"/>
    <d v="2022-12-27T00:00:00"/>
    <x v="353"/>
    <s v="COLETO HANY ROY D."/>
    <s v="ONT"/>
    <x v="1"/>
    <d v="2022-12-23T00:00:00"/>
    <d v="2022-12-29T00:00:00"/>
    <s v="VL"/>
    <m/>
    <s v="4 VL"/>
    <n v="4"/>
    <m/>
  </r>
  <r>
    <x v="961"/>
    <d v="2022-12-27T00:00:00"/>
    <x v="354"/>
    <s v="GOMEZ EMMA M."/>
    <s v="CEO"/>
    <x v="1"/>
    <d v="2022-12-23T00:00:00"/>
    <d v="2023-02-03T00:00:00"/>
    <s v="VL"/>
    <m/>
    <s v="28 VL"/>
    <n v="28"/>
    <m/>
  </r>
  <r>
    <x v="962"/>
    <d v="2022-12-27T00:00:00"/>
    <x v="8"/>
    <s v="DIMAPILIS VILMA T."/>
    <s v="GSO"/>
    <x v="1"/>
    <d v="2022-07-14T00:00:00"/>
    <d v="2022-07-14T00:00:00"/>
    <s v="SL"/>
    <m/>
    <s v="1 SL"/>
    <n v="1"/>
    <m/>
  </r>
  <r>
    <x v="963"/>
    <d v="2022-12-27T00:00:00"/>
    <x v="355"/>
    <s v="ANGCAYA ANA B."/>
    <s v="GSO"/>
    <x v="1"/>
    <d v="2021-12-31T00:00:00"/>
    <d v="2021-12-31T00:00:00"/>
    <s v="VL"/>
    <m/>
    <s v="1 VL"/>
    <n v="1"/>
    <m/>
  </r>
  <r>
    <x v="964"/>
    <d v="2022-12-27T00:00:00"/>
    <x v="172"/>
    <s v="LANDICHO CHARLENE R."/>
    <s v="GSO"/>
    <x v="0"/>
    <d v="2022-11-28T00:00:00"/>
    <d v="2022-11-29T00:00:00"/>
    <s v="VL"/>
    <m/>
    <s v="2 VL"/>
    <n v="2"/>
    <m/>
  </r>
  <r>
    <x v="965"/>
    <d v="2022-12-27T00:00:00"/>
    <x v="83"/>
    <s v="LANDICHO CHARLENE R."/>
    <s v="GSO"/>
    <x v="0"/>
    <d v="2022-09-21T00:00:00"/>
    <d v="2022-09-21T00:00:00"/>
    <s v="SL"/>
    <m/>
    <s v="1 SL"/>
    <n v="1"/>
    <m/>
  </r>
  <r>
    <x v="966"/>
    <d v="2022-12-27T00:00:00"/>
    <x v="85"/>
    <s v="ORTIZ TRINIDAD D."/>
    <s v="GSO"/>
    <x v="1"/>
    <d v="2022-09-28T00:00:00"/>
    <d v="2022-09-28T00:00:00"/>
    <s v="SL"/>
    <m/>
    <s v="1 SL"/>
    <n v="1"/>
    <m/>
  </r>
  <r>
    <x v="967"/>
    <d v="2022-12-27T00:00:00"/>
    <x v="140"/>
    <s v="ORTIZ TRINIDAD D."/>
    <s v="GSO"/>
    <x v="1"/>
    <d v="2022-09-13T00:00:00"/>
    <d v="2022-09-16T00:00:00"/>
    <s v="SL"/>
    <m/>
    <s v="4 SL"/>
    <n v="4"/>
    <m/>
  </r>
  <r>
    <x v="968"/>
    <d v="2022-12-27T00:00:00"/>
    <x v="349"/>
    <s v="MAGUINAO GILBERT  "/>
    <s v="GSO"/>
    <x v="1"/>
    <d v="2022-11-21T00:00:00"/>
    <d v="2022-11-21T00:00:00"/>
    <s v="SL"/>
    <m/>
    <s v="1 SL"/>
    <n v="1"/>
    <m/>
  </r>
  <r>
    <x v="969"/>
    <d v="2022-12-27T00:00:00"/>
    <x v="171"/>
    <s v="MAGUINAO GILBERT  "/>
    <s v="GSO"/>
    <x v="1"/>
    <d v="2022-11-11T00:00:00"/>
    <d v="2022-11-11T00:00:00"/>
    <s v="SL"/>
    <m/>
    <s v="1 SL"/>
    <n v="1"/>
    <m/>
  </r>
  <r>
    <x v="970"/>
    <d v="2022-12-27T00:00:00"/>
    <x v="137"/>
    <s v="MAGUINAO GILBERT  "/>
    <s v="GSO"/>
    <x v="1"/>
    <d v="2022-10-24T00:00:00"/>
    <d v="2022-10-24T00:00:00"/>
    <s v="SL"/>
    <m/>
    <s v="1 SL"/>
    <n v="1"/>
    <m/>
  </r>
  <r>
    <x v="971"/>
    <d v="2022-12-27T00:00:00"/>
    <x v="144"/>
    <s v="LANDICHO CHARLENE R."/>
    <s v="GSO"/>
    <x v="0"/>
    <d v="2022-10-25T00:00:00"/>
    <d v="2022-10-25T00:00:00"/>
    <s v="SL"/>
    <m/>
    <s v="1 SL"/>
    <n v="1"/>
    <m/>
  </r>
  <r>
    <x v="972"/>
    <d v="2022-12-27T00:00:00"/>
    <x v="146"/>
    <s v="MAGUINAO GILBERT  "/>
    <s v="GSO"/>
    <x v="1"/>
    <d v="2022-10-28T00:00:00"/>
    <d v="2022-10-28T00:00:00"/>
    <s v="SL"/>
    <m/>
    <s v="1 SL"/>
    <n v="1"/>
    <m/>
  </r>
  <r>
    <x v="972"/>
    <d v="2022-12-27T00:00:00"/>
    <x v="146"/>
    <s v="MAGUINAO GILBERT  "/>
    <s v="GSO"/>
    <x v="1"/>
    <d v="2022-11-02T00:00:00"/>
    <d v="2022-11-02T00:00:00"/>
    <s v="SL"/>
    <m/>
    <s v="0 SL"/>
    <n v="0"/>
    <m/>
  </r>
  <r>
    <x v="973"/>
    <d v="2022-12-27T00:00:00"/>
    <x v="159"/>
    <s v="ANGCAYA ANA B."/>
    <s v="GSO"/>
    <x v="1"/>
    <d v="2022-10-28T00:00:00"/>
    <d v="2022-10-28T00:00:00"/>
    <s v="SL"/>
    <m/>
    <s v="1 SL"/>
    <n v="1"/>
    <m/>
  </r>
  <r>
    <x v="974"/>
    <d v="2022-12-27T00:00:00"/>
    <x v="98"/>
    <s v="DE VILLA MYRNA D."/>
    <s v="GSO"/>
    <x v="1"/>
    <d v="2022-10-04T00:00:00"/>
    <d v="2022-10-06T00:00:00"/>
    <s v="SL"/>
    <m/>
    <s v="3 SL"/>
    <n v="3"/>
    <m/>
  </r>
  <r>
    <x v="975"/>
    <d v="2022-12-27T00:00:00"/>
    <x v="152"/>
    <s v="PERIDO EDWIN A."/>
    <s v="GSO"/>
    <x v="1"/>
    <d v="2022-10-04T00:00:00"/>
    <d v="2022-10-04T00:00:00"/>
    <s v="SL"/>
    <m/>
    <s v="1 SL"/>
    <n v="1"/>
    <m/>
  </r>
  <r>
    <x v="976"/>
    <d v="2022-12-27T00:00:00"/>
    <x v="155"/>
    <s v="MALIGAYA NELITA M."/>
    <s v="GSO"/>
    <x v="1"/>
    <d v="2022-11-15T00:00:00"/>
    <d v="2022-11-15T00:00:00"/>
    <s v="VL"/>
    <s v="SEC 25 EO 292- FORCE LEAVE"/>
    <s v="1 VL"/>
    <n v="1"/>
    <m/>
  </r>
  <r>
    <x v="977"/>
    <d v="2022-12-27T00:00:00"/>
    <x v="98"/>
    <s v="GARCIA HAIZEL M."/>
    <s v="CCT"/>
    <x v="1"/>
    <d v="2022-10-07T00:00:00"/>
    <d v="2022-10-07T00:00:00"/>
    <s v="SL"/>
    <m/>
    <s v="1 SL"/>
    <n v="1"/>
    <m/>
  </r>
  <r>
    <x v="978"/>
    <d v="2022-12-27T00:00:00"/>
    <x v="148"/>
    <s v="CHACON ELISA G."/>
    <s v="CCT"/>
    <x v="1"/>
    <d v="2022-11-15T00:00:00"/>
    <d v="2022-11-15T00:00:00"/>
    <s v="VL"/>
    <m/>
    <s v="1 VL"/>
    <n v="1"/>
    <m/>
  </r>
  <r>
    <x v="979"/>
    <d v="2022-12-27T00:00:00"/>
    <x v="148"/>
    <s v="CHACON ELISA G."/>
    <s v="CCT"/>
    <x v="1"/>
    <d v="2022-11-25T00:00:00"/>
    <d v="2022-11-25T00:00:00"/>
    <s v="VL"/>
    <m/>
    <s v="1 VL"/>
    <n v="1"/>
    <m/>
  </r>
  <r>
    <x v="980"/>
    <d v="2022-12-27T00:00:00"/>
    <x v="148"/>
    <s v="PETIL GLENDA D."/>
    <s v="CCT"/>
    <x v="1"/>
    <d v="2022-11-04T00:00:00"/>
    <d v="2022-11-04T00:00:00"/>
    <s v="SL"/>
    <m/>
    <s v="1 SL"/>
    <n v="1"/>
    <m/>
  </r>
  <r>
    <x v="981"/>
    <d v="2022-12-27T00:00:00"/>
    <x v="163"/>
    <s v="PEREY AIRENE O."/>
    <s v="CCT"/>
    <x v="1"/>
    <d v="2022-11-26T00:00:00"/>
    <d v="2022-11-26T00:00:00"/>
    <s v="SL"/>
    <m/>
    <s v="1 SL"/>
    <n v="1"/>
    <m/>
  </r>
  <r>
    <x v="982"/>
    <d v="2022-12-27T00:00:00"/>
    <x v="163"/>
    <s v="PETIL GLENDA D."/>
    <s v="CCT"/>
    <x v="1"/>
    <d v="2022-10-14T00:00:00"/>
    <d v="2022-10-14T00:00:00"/>
    <s v="SL"/>
    <m/>
    <s v="1 SL"/>
    <n v="1"/>
    <m/>
  </r>
  <r>
    <x v="983"/>
    <d v="2022-12-27T00:00:00"/>
    <x v="48"/>
    <s v="ANGCAYA INOCENCIO M."/>
    <s v="CSU"/>
    <x v="0"/>
    <m/>
    <m/>
    <s v="OTHER"/>
    <s v="TERMINAL LEAVE"/>
    <s v="0 OTHER"/>
    <n v="0"/>
    <m/>
  </r>
  <r>
    <x v="984"/>
    <d v="2022-12-27T00:00:00"/>
    <x v="160"/>
    <s v="PEREY AIRENE O."/>
    <s v="CCT"/>
    <x v="1"/>
    <d v="2022-10-14T00:00:00"/>
    <d v="2022-10-14T00:00:00"/>
    <s v="SL"/>
    <m/>
    <s v="1 SL"/>
    <n v="1"/>
    <m/>
  </r>
  <r>
    <x v="985"/>
    <d v="2022-12-27T00:00:00"/>
    <x v="151"/>
    <s v="BANICO PILAR B."/>
    <s v="CCT"/>
    <x v="1"/>
    <d v="2022-10-04T00:00:00"/>
    <d v="2022-10-05T00:00:00"/>
    <s v="SL"/>
    <m/>
    <s v="2 SL"/>
    <n v="2"/>
    <m/>
  </r>
  <r>
    <x v="986"/>
    <d v="2022-12-27T00:00:00"/>
    <x v="160"/>
    <s v="PEREY AIRENE O."/>
    <s v="CCT"/>
    <x v="1"/>
    <d v="2022-10-11T00:00:00"/>
    <d v="2022-10-13T00:00:00"/>
    <s v="OTHER"/>
    <s v="SOLO PARENT"/>
    <s v="3 OTHER"/>
    <n v="3"/>
    <m/>
  </r>
  <r>
    <x v="987"/>
    <d v="2022-12-27T00:00:00"/>
    <x v="104"/>
    <s v="PETIL GLENDA D."/>
    <s v="CCT"/>
    <x v="1"/>
    <d v="2022-10-07T00:00:00"/>
    <d v="2022-10-07T00:00:00"/>
    <s v="SL"/>
    <m/>
    <s v="1 SL"/>
    <n v="1"/>
    <m/>
  </r>
  <r>
    <x v="988"/>
    <d v="2022-12-27T00:00:00"/>
    <x v="132"/>
    <s v="VELUZ DORMILUNA E."/>
    <s v="CCT"/>
    <x v="1"/>
    <d v="2022-08-04T00:00:00"/>
    <d v="2022-08-04T00:00:00"/>
    <s v="OTHER"/>
    <s v="SEC 21 EO 292- SPECIAL PRIVILEGE"/>
    <s v="1 OTHER"/>
    <n v="1"/>
    <m/>
  </r>
  <r>
    <x v="989"/>
    <d v="2022-12-27T00:00:00"/>
    <x v="87"/>
    <s v="PETIL GLENDA D."/>
    <s v="CCT"/>
    <x v="1"/>
    <d v="2022-08-26T00:00:00"/>
    <d v="2022-08-26T00:00:00"/>
    <s v="SL"/>
    <m/>
    <s v="1 SL"/>
    <n v="1"/>
    <m/>
  </r>
  <r>
    <x v="990"/>
    <d v="2022-12-27T00:00:00"/>
    <x v="145"/>
    <s v="CHACON ELISA G."/>
    <s v="CCT"/>
    <x v="1"/>
    <d v="2022-10-21T00:00:00"/>
    <d v="2022-10-21T00:00:00"/>
    <s v="SL"/>
    <m/>
    <s v="1 SL"/>
    <n v="1"/>
    <m/>
  </r>
  <r>
    <x v="991"/>
    <d v="2022-12-27T00:00:00"/>
    <x v="140"/>
    <s v="HERNANDEZ MARIO A."/>
    <s v="MAHOGANY MARKET"/>
    <x v="1"/>
    <d v="2022-09-18T00:00:00"/>
    <d v="2022-09-18T00:00:00"/>
    <s v="SL"/>
    <m/>
    <s v="1 SL"/>
    <n v="1"/>
    <m/>
  </r>
  <r>
    <x v="992"/>
    <d v="2022-12-27T00:00:00"/>
    <x v="105"/>
    <s v="DIMARANAN REYNALDO R."/>
    <s v="EEO/ CITY MARKET"/>
    <x v="1"/>
    <d v="2022-09-01T00:00:00"/>
    <d v="2022-09-01T00:00:00"/>
    <s v="SL"/>
    <m/>
    <s v="1 SL"/>
    <n v="1"/>
    <m/>
  </r>
  <r>
    <x v="993"/>
    <d v="2022-12-27T00:00:00"/>
    <x v="105"/>
    <s v="MACASPAC JOSE VICTOR P."/>
    <s v="MAHOGANY MARKET"/>
    <x v="1"/>
    <d v="2022-09-11T00:00:00"/>
    <d v="2022-09-11T00:00:00"/>
    <s v="SL"/>
    <m/>
    <s v="1 SL"/>
    <n v="1"/>
    <m/>
  </r>
  <r>
    <x v="994"/>
    <d v="2022-12-27T00:00:00"/>
    <x v="164"/>
    <s v="ANGCAYA FRANCIS A."/>
    <s v="MAHOGANY MARKET"/>
    <x v="1"/>
    <d v="2022-11-15T00:00:00"/>
    <d v="2022-11-15T00:00:00"/>
    <s v="SL"/>
    <m/>
    <s v="1 SL"/>
    <n v="1"/>
    <m/>
  </r>
  <r>
    <x v="995"/>
    <d v="2022-12-27T00:00:00"/>
    <x v="171"/>
    <s v="MACASPAC JOSE VICTOR P."/>
    <s v="MAHOGANY MARKET"/>
    <x v="1"/>
    <d v="2022-11-13T00:00:00"/>
    <d v="2022-11-13T00:00:00"/>
    <s v="SL"/>
    <m/>
    <s v="1 SL"/>
    <n v="1"/>
    <m/>
  </r>
  <r>
    <x v="996"/>
    <d v="2022-12-27T00:00:00"/>
    <x v="145"/>
    <s v="ANGCAYA FRANCIS A."/>
    <s v="MAHOGANY MARKET"/>
    <x v="1"/>
    <d v="2022-10-24T00:00:00"/>
    <d v="2022-10-26T00:00:00"/>
    <s v="VL"/>
    <s v="SEC 25 EO 292- FORCE LEAVE"/>
    <s v="3 VL"/>
    <n v="3"/>
    <m/>
  </r>
  <r>
    <x v="997"/>
    <d v="2022-12-27T00:00:00"/>
    <x v="158"/>
    <s v="AMBAT MARILOU M."/>
    <s v="EEO/ CITY MARKET"/>
    <x v="1"/>
    <d v="2022-10-20T00:00:00"/>
    <d v="2022-10-20T00:00:00"/>
    <s v="OTHER"/>
    <s v="SEC 21 EO 292- SPECIAL PRIVILEGE"/>
    <s v="1 OTHER"/>
    <n v="1"/>
    <m/>
  </r>
  <r>
    <x v="998"/>
    <d v="2022-12-27T00:00:00"/>
    <x v="150"/>
    <s v="AMBAT MARILOU M."/>
    <s v="EEO/ CITY MARKET"/>
    <x v="1"/>
    <d v="2022-10-06T00:00:00"/>
    <d v="2022-10-06T00:00:00"/>
    <s v="OTHER"/>
    <s v="SEC 21 EO 292- SPECIAL PRIVILEGE"/>
    <s v="1 OTHER"/>
    <n v="1"/>
    <m/>
  </r>
  <r>
    <x v="999"/>
    <d v="2022-12-27T00:00:00"/>
    <x v="171"/>
    <s v="HERNANDEZ MARIO A."/>
    <s v="MAHOGANY MARKET"/>
    <x v="1"/>
    <d v="2022-11-12T00:00:00"/>
    <d v="2022-11-12T00:00:00"/>
    <s v="SL"/>
    <m/>
    <s v="1 SL"/>
    <n v="1"/>
    <m/>
  </r>
  <r>
    <x v="1000"/>
    <d v="2022-12-27T00:00:00"/>
    <x v="356"/>
    <s v="PARAISO MARIA LORENA D."/>
    <s v="EEO/CITY MARKET"/>
    <x v="0"/>
    <d v="2022-11-18T00:00:00"/>
    <d v="2022-11-18T00:00:00"/>
    <s v="SL"/>
    <m/>
    <s v="1 SL"/>
    <n v="1"/>
    <m/>
  </r>
  <r>
    <x v="1001"/>
    <d v="2022-12-27T00:00:00"/>
    <x v="148"/>
    <s v="RODRIGUEZ RUEL  "/>
    <s v="CENRO"/>
    <x v="1"/>
    <d v="2022-11-12T00:00:00"/>
    <d v="2022-11-14T00:00:00"/>
    <s v="VL"/>
    <s v="SEC 25 EO 292- FORCE LEAVE"/>
    <s v="1 VL"/>
    <n v="1"/>
    <m/>
  </r>
  <r>
    <x v="1002"/>
    <d v="2022-12-27T00:00:00"/>
    <x v="351"/>
    <s v="PAYAD EDGARDO F."/>
    <s v="CENRO"/>
    <x v="1"/>
    <d v="2022-11-07T00:00:00"/>
    <d v="2022-11-11T00:00:00"/>
    <s v="VL"/>
    <m/>
    <s v="5 VL"/>
    <n v="5"/>
    <m/>
  </r>
  <r>
    <x v="1003"/>
    <d v="2022-12-27T00:00:00"/>
    <x v="357"/>
    <s v="GOMEZ EMMA M."/>
    <s v="CEO"/>
    <x v="1"/>
    <d v="2022-11-28T00:00:00"/>
    <d v="2022-11-28T00:00:00"/>
    <s v="SL"/>
    <m/>
    <s v="1 SL"/>
    <n v="1"/>
    <m/>
  </r>
  <r>
    <x v="1004"/>
    <d v="2022-12-27T00:00:00"/>
    <x v="358"/>
    <s v="GOMEZ EMMA M."/>
    <s v="CEO"/>
    <x v="1"/>
    <d v="2022-12-13T00:00:00"/>
    <d v="2022-12-13T00:00:00"/>
    <s v="OTHER"/>
    <s v="SEC 21 EO 292- SPECIAL PRIVILEGE"/>
    <s v="1 OTHER"/>
    <n v="1"/>
    <m/>
  </r>
  <r>
    <x v="1005"/>
    <d v="2022-12-27T00:00:00"/>
    <x v="359"/>
    <s v="MACASPAC JOSE VICTOR P."/>
    <s v="MAHOGANY MARKET"/>
    <x v="1"/>
    <d v="2022-12-20T00:00:00"/>
    <d v="2022-12-22T00:00:00"/>
    <s v="VL"/>
    <s v="SEC 25 EO 292- FORCE LEAVE"/>
    <s v="3 VL"/>
    <n v="3"/>
    <m/>
  </r>
  <r>
    <x v="1006"/>
    <d v="2022-12-27T00:00:00"/>
    <x v="359"/>
    <s v="ESTRANGCO MERCY U."/>
    <s v="MAHOGANY MARKET"/>
    <x v="1"/>
    <d v="2022-12-05T00:00:00"/>
    <d v="2022-12-05T00:00:00"/>
    <s v="SL"/>
    <m/>
    <s v="1 SL"/>
    <n v="1"/>
    <m/>
  </r>
  <r>
    <x v="1007"/>
    <d v="2022-12-27T00:00:00"/>
    <x v="359"/>
    <s v="MACASPAC JOSE VICTOR P."/>
    <s v="MAHOGANY MARKET"/>
    <x v="1"/>
    <d v="2022-12-06T00:00:00"/>
    <d v="2022-12-06T00:00:00"/>
    <s v="OTHER"/>
    <s v="SEC 21 EO 292- SPECIAL PRIVILEGE"/>
    <s v="1 OTHER"/>
    <n v="1"/>
    <m/>
  </r>
  <r>
    <x v="1008"/>
    <d v="2022-12-27T00:00:00"/>
    <x v="359"/>
    <s v="AMBAT MARILOU M."/>
    <s v="EEO/ CITY MARKET"/>
    <x v="1"/>
    <d v="2022-12-19T00:00:00"/>
    <d v="2022-12-19T00:00:00"/>
    <s v="VL"/>
    <m/>
    <s v="1 VL"/>
    <n v="1"/>
    <m/>
  </r>
  <r>
    <x v="1008"/>
    <d v="2022-12-27T00:00:00"/>
    <x v="359"/>
    <s v="AMBAT MARILOU M."/>
    <s v="EEO/ CITY MARKET"/>
    <x v="1"/>
    <d v="2022-12-26T00:00:00"/>
    <d v="2022-12-26T00:00:00"/>
    <s v="VL"/>
    <m/>
    <s v="1 VL"/>
    <n v="1"/>
    <m/>
  </r>
  <r>
    <x v="1008"/>
    <d v="2022-12-27T00:00:00"/>
    <x v="359"/>
    <s v="AMBAT MARILOU M."/>
    <s v="EEO/ CITY MARKET"/>
    <x v="1"/>
    <d v="2022-12-29T00:00:00"/>
    <d v="2022-12-29T00:00:00"/>
    <s v="VL"/>
    <m/>
    <s v="1 VL"/>
    <n v="1"/>
    <m/>
  </r>
  <r>
    <x v="1009"/>
    <d v="2022-12-27T00:00:00"/>
    <x v="146"/>
    <s v="DOGNIDON MARLYN P."/>
    <s v="ONT"/>
    <x v="1"/>
    <d v="2022-11-25T00:00:00"/>
    <d v="2022-11-26T00:00:00"/>
    <s v="VL"/>
    <s v="SEC 25 EO 292- FORCE LEAVE"/>
    <s v="1 VL"/>
    <n v="1"/>
    <m/>
  </r>
  <r>
    <x v="1010"/>
    <d v="2022-12-27T00:00:00"/>
    <x v="160"/>
    <s v="JUMARANG AIME A."/>
    <s v="ONT"/>
    <x v="1"/>
    <d v="2022-10-07T00:00:00"/>
    <d v="2022-10-14T00:00:00"/>
    <s v="SL"/>
    <m/>
    <s v="9 SL"/>
    <n v="9"/>
    <m/>
  </r>
  <r>
    <x v="1011"/>
    <d v="2022-12-27T00:00:00"/>
    <x v="168"/>
    <s v="BAYHON VIOLETA  "/>
    <s v="ONT"/>
    <x v="1"/>
    <d v="2022-11-28T00:00:00"/>
    <d v="2022-11-29T00:00:00"/>
    <s v="VL"/>
    <m/>
    <s v="2 VL"/>
    <n v="2"/>
    <m/>
  </r>
  <r>
    <x v="1012"/>
    <d v="2022-12-27T00:00:00"/>
    <x v="168"/>
    <s v="BAYHON VIOLETA  "/>
    <s v="ONT"/>
    <x v="1"/>
    <d v="2022-12-23T00:00:00"/>
    <d v="2022-12-27T00:00:00"/>
    <s v="VL"/>
    <m/>
    <s v="2 VL"/>
    <n v="2"/>
    <m/>
  </r>
  <r>
    <x v="1012"/>
    <d v="2022-12-27T00:00:00"/>
    <x v="168"/>
    <s v="BAYHON VIOLETA  "/>
    <s v="ONT"/>
    <x v="1"/>
    <d v="2022-12-29T00:00:00"/>
    <d v="2022-12-29T00:00:00"/>
    <s v="VL"/>
    <m/>
    <s v="1 VL"/>
    <n v="1"/>
    <m/>
  </r>
  <r>
    <x v="1013"/>
    <d v="2022-12-27T00:00:00"/>
    <x v="150"/>
    <s v="CASTRO VIVIAN A."/>
    <s v="ONT"/>
    <x v="1"/>
    <d v="2022-10-21T00:00:00"/>
    <d v="2022-10-23T00:00:00"/>
    <s v="OTHER"/>
    <s v="SEC 21 EO 292- SPECIAL PRIVILEGE"/>
    <s v="1 OTHER"/>
    <n v="1"/>
    <m/>
  </r>
  <r>
    <x v="1014"/>
    <d v="2022-12-27T00:00:00"/>
    <x v="150"/>
    <s v="MANALO CYNTHIA D."/>
    <s v="ONT"/>
    <x v="1"/>
    <d v="2022-10-17T00:00:00"/>
    <d v="2022-10-28T00:00:00"/>
    <s v="VL"/>
    <m/>
    <s v="10 VL"/>
    <n v="10"/>
    <m/>
  </r>
  <r>
    <x v="1015"/>
    <d v="2022-12-27T00:00:00"/>
    <x v="136"/>
    <s v="TORRES SONIA M."/>
    <s v="ASSESSORS OFFICE"/>
    <x v="1"/>
    <d v="2022-11-17T00:00:00"/>
    <d v="2022-11-17T00:00:00"/>
    <s v="SL"/>
    <m/>
    <s v="1 SL"/>
    <n v="1"/>
    <m/>
  </r>
  <r>
    <x v="1016"/>
    <d v="2022-12-27T00:00:00"/>
    <x v="162"/>
    <s v="MALIGAYA NELITA M."/>
    <s v="GSO"/>
    <x v="1"/>
    <d v="2022-10-25T00:00:00"/>
    <d v="2022-10-25T00:00:00"/>
    <s v="VL"/>
    <s v="SEC 25 EO 292- FORCE LEAVE"/>
    <s v="1 VL"/>
    <n v="1"/>
    <m/>
  </r>
  <r>
    <x v="1017"/>
    <d v="2022-12-27T00:00:00"/>
    <x v="150"/>
    <s v="FERMA MARIA VICTORIA D."/>
    <s v="CCT"/>
    <x v="1"/>
    <d v="2022-10-03T00:00:00"/>
    <d v="2022-10-03T00:00:00"/>
    <s v="SL"/>
    <m/>
    <s v="1 SL"/>
    <n v="1"/>
    <m/>
  </r>
  <r>
    <x v="1018"/>
    <d v="2022-12-27T00:00:00"/>
    <x v="165"/>
    <s v="FERMA MARIA VICTORIA D."/>
    <s v="CCT"/>
    <x v="1"/>
    <d v="2022-10-05T00:00:00"/>
    <d v="2022-10-11T00:00:00"/>
    <s v="SL"/>
    <m/>
    <s v="5 SL"/>
    <n v="5"/>
    <m/>
  </r>
  <r>
    <x v="1019"/>
    <d v="2022-12-27T00:00:00"/>
    <x v="102"/>
    <s v="BERNALDEZ MARLONE P."/>
    <s v="TCNHS"/>
    <x v="1"/>
    <d v="2022-10-24T00:00:00"/>
    <d v="2022-10-31T00:00:00"/>
    <s v="VL"/>
    <m/>
    <s v="6 VL"/>
    <n v="6"/>
    <m/>
  </r>
  <r>
    <x v="1020"/>
    <d v="2022-12-27T00:00:00"/>
    <x v="102"/>
    <s v="BERNALDEZ MARLONE P."/>
    <s v="TCNHS"/>
    <x v="1"/>
    <d v="2022-11-03T00:00:00"/>
    <d v="2022-11-15T00:00:00"/>
    <s v="VL"/>
    <m/>
    <s v="9 VL"/>
    <n v="9"/>
    <m/>
  </r>
  <r>
    <x v="1021"/>
    <d v="2022-12-27T00:00:00"/>
    <x v="121"/>
    <s v="RODRIGUEZ GREGORIO  "/>
    <s v="CENRO"/>
    <x v="1"/>
    <d v="2022-09-12T00:00:00"/>
    <d v="2022-09-12T00:00:00"/>
    <s v="SL"/>
    <m/>
    <s v="1 SL"/>
    <n v="1"/>
    <m/>
  </r>
  <r>
    <x v="1022"/>
    <d v="2022-12-27T00:00:00"/>
    <x v="123"/>
    <s v="MENDOZA ARRIES N."/>
    <s v="COMELEC"/>
    <x v="1"/>
    <d v="2022-09-30T00:00:00"/>
    <d v="2022-08-30T00:00:00"/>
    <s v="OTHER"/>
    <s v="SEC 21 EO 292- SPECIAL PRIVILEGE"/>
    <s v="-24 OTHER"/>
    <n v="-24"/>
    <m/>
  </r>
  <r>
    <x v="1023"/>
    <d v="2022-12-27T00:00:00"/>
    <x v="78"/>
    <s v="FERMA MARIA VICTORIA D."/>
    <s v="CCT"/>
    <x v="1"/>
    <d v="2022-08-05T00:00:00"/>
    <d v="2022-08-05T00:00:00"/>
    <s v="SL"/>
    <m/>
    <s v="1 SL"/>
    <n v="1"/>
    <m/>
  </r>
  <r>
    <x v="1024"/>
    <d v="2022-12-27T00:00:00"/>
    <x v="123"/>
    <s v="GATPANDAN NENITA M."/>
    <s v="LIBRARY"/>
    <x v="1"/>
    <d v="2022-08-17T00:00:00"/>
    <d v="2022-08-17T00:00:00"/>
    <s v="SL"/>
    <m/>
    <s v="1 SL"/>
    <n v="1"/>
    <m/>
  </r>
  <r>
    <x v="1025"/>
    <d v="2022-12-27T00:00:00"/>
    <x v="88"/>
    <s v="TORRES SONIA M."/>
    <s v="ASSESSORS OFFICE"/>
    <x v="1"/>
    <d v="2022-09-05T00:00:00"/>
    <d v="2022-09-06T00:00:00"/>
    <s v="SL"/>
    <m/>
    <s v="2 SL"/>
    <n v="2"/>
    <m/>
  </r>
  <r>
    <x v="1026"/>
    <d v="2022-12-27T00:00:00"/>
    <x v="101"/>
    <s v="TORRES SONIA M."/>
    <s v="ASSESSORS OFFICE"/>
    <x v="1"/>
    <d v="2022-08-30T00:00:00"/>
    <d v="2022-08-30T00:00:00"/>
    <s v="SL"/>
    <m/>
    <s v="1 SL"/>
    <n v="1"/>
    <m/>
  </r>
  <r>
    <x v="1027"/>
    <d v="2022-12-27T00:00:00"/>
    <x v="160"/>
    <s v="BAYOT RUMER M."/>
    <s v="ASSESSORS OFFICE"/>
    <x v="1"/>
    <d v="2022-10-24T00:00:00"/>
    <d v="2022-10-24T00:00:00"/>
    <s v="VL"/>
    <m/>
    <s v="1 VL"/>
    <n v="1"/>
    <m/>
  </r>
  <r>
    <x v="1028"/>
    <d v="2022-12-27T00:00:00"/>
    <x v="159"/>
    <s v="MARINDUQUE MARISSA M."/>
    <s v="ASSESSORS OFFICE"/>
    <x v="1"/>
    <d v="2022-10-24T00:00:00"/>
    <d v="2022-10-24T00:00:00"/>
    <s v="SL"/>
    <m/>
    <s v="1 SL"/>
    <n v="1"/>
    <m/>
  </r>
  <r>
    <x v="1028"/>
    <d v="2022-12-27T00:00:00"/>
    <x v="159"/>
    <s v="MARINDUQUE MARISSA M."/>
    <s v="ASSESSORS OFFICE"/>
    <x v="1"/>
    <d v="2022-10-28T00:00:00"/>
    <d v="2022-10-28T00:00:00"/>
    <s v="SL"/>
    <m/>
    <s v="1 SL"/>
    <n v="1"/>
    <m/>
  </r>
  <r>
    <x v="1029"/>
    <d v="2022-12-27T00:00:00"/>
    <x v="165"/>
    <s v="TORRES SONIA M."/>
    <s v="ASSESSORS OFFICE"/>
    <x v="1"/>
    <d v="2022-10-07T00:00:00"/>
    <d v="2022-10-11T00:00:00"/>
    <s v="SL"/>
    <m/>
    <s v="3 SL"/>
    <n v="3"/>
    <m/>
  </r>
  <r>
    <x v="1030"/>
    <d v="2022-12-27T00:00:00"/>
    <x v="151"/>
    <s v="TORRES SONIA M."/>
    <s v="ASSESSORS OFFICE"/>
    <x v="1"/>
    <d v="2022-10-14T00:00:00"/>
    <d v="2022-10-14T00:00:00"/>
    <s v="VL"/>
    <m/>
    <s v="1 VL"/>
    <n v="1"/>
    <m/>
  </r>
  <r>
    <x v="1031"/>
    <d v="2022-12-27T00:00:00"/>
    <x v="147"/>
    <s v="TORRES SONIA M."/>
    <s v="ASSESSORS OFFICE"/>
    <x v="1"/>
    <d v="2022-10-24T00:00:00"/>
    <d v="2022-10-24T00:00:00"/>
    <s v="VL"/>
    <m/>
    <s v="1 VL"/>
    <n v="1"/>
    <m/>
  </r>
  <r>
    <x v="1032"/>
    <d v="2022-12-27T00:00:00"/>
    <x v="160"/>
    <s v="BAYOT RUMER M."/>
    <s v="ASSESSORS OFFICE"/>
    <x v="1"/>
    <d v="2022-10-14T00:00:00"/>
    <d v="2022-10-14T00:00:00"/>
    <s v="SL"/>
    <m/>
    <s v="1 SL"/>
    <n v="1"/>
    <m/>
  </r>
  <r>
    <x v="1033"/>
    <d v="2022-12-27T00:00:00"/>
    <x v="160"/>
    <s v="MARINDUQUE MARISSA M."/>
    <s v="ASSESSORS OFFICE"/>
    <x v="1"/>
    <d v="2022-10-14T00:00:00"/>
    <d v="2022-10-14T00:00:00"/>
    <s v="OTHER"/>
    <s v="SEC 21 EO 292- SPECIAL PRIVILEGE"/>
    <s v="1 OTHER"/>
    <n v="1"/>
    <m/>
  </r>
  <r>
    <x v="1034"/>
    <d v="2022-12-27T00:00:00"/>
    <x v="78"/>
    <s v="GOMEZ EMMA M."/>
    <s v="CEO"/>
    <x v="1"/>
    <d v="2022-08-05T00:00:00"/>
    <d v="2022-08-05T00:00:00"/>
    <s v="SL"/>
    <m/>
    <s v="1 SL"/>
    <n v="1"/>
    <m/>
  </r>
  <r>
    <x v="1035"/>
    <d v="2022-12-27T00:00:00"/>
    <x v="109"/>
    <s v="GOMEZ EMMA M."/>
    <s v="CEO"/>
    <x v="1"/>
    <d v="2022-09-27T00:00:00"/>
    <d v="2022-09-27T00:00:00"/>
    <s v="SL"/>
    <m/>
    <s v="1 SL"/>
    <n v="1"/>
    <m/>
  </r>
  <r>
    <x v="1036"/>
    <d v="2022-12-27T00:00:00"/>
    <x v="87"/>
    <s v="GOMEZ EMMA M."/>
    <s v="CEO"/>
    <x v="1"/>
    <d v="2022-09-02T00:00:00"/>
    <d v="2022-09-02T00:00:00"/>
    <s v="OTHER"/>
    <s v="SEC 21 EO 292- SPECIAL PRIVILEGE"/>
    <s v="1 OTHER"/>
    <n v="1"/>
    <m/>
  </r>
  <r>
    <x v="1037"/>
    <d v="2022-12-27T00:00:00"/>
    <x v="350"/>
    <s v="DUNGO PURISIMA CORAZON E."/>
    <s v="CTO"/>
    <x v="1"/>
    <d v="2022-12-05T00:00:00"/>
    <d v="2022-12-23T00:00:00"/>
    <s v="VL"/>
    <m/>
    <s v="14 VL"/>
    <n v="14"/>
    <m/>
  </r>
  <r>
    <x v="1038"/>
    <d v="2022-12-27T00:00:00"/>
    <x v="163"/>
    <s v="DUNGO PURISIMA CORAZON E."/>
    <s v="CTO"/>
    <x v="1"/>
    <d v="2022-11-02T00:00:00"/>
    <d v="2022-11-03T00:00:00"/>
    <s v="VL"/>
    <m/>
    <s v="1 VL"/>
    <n v="1"/>
    <m/>
  </r>
  <r>
    <x v="1039"/>
    <d v="2022-12-27T00:00:00"/>
    <x v="134"/>
    <s v="DUNGO PURISIMA CORAZON E."/>
    <s v="CTO"/>
    <x v="1"/>
    <d v="2022-10-18T00:00:00"/>
    <d v="2022-10-19T00:00:00"/>
    <s v="VL"/>
    <s v="SEC 25 EO 292- FORCE LEAVE"/>
    <s v="2 VL"/>
    <n v="2"/>
    <m/>
  </r>
  <r>
    <x v="1040"/>
    <d v="2022-12-27T00:00:00"/>
    <x v="360"/>
    <s v="DUNGO PURISIMA CORAZON E."/>
    <s v="CTO"/>
    <x v="1"/>
    <d v="2022-09-20T00:00:00"/>
    <d v="2022-09-20T00:00:00"/>
    <s v="SL"/>
    <m/>
    <s v="1 SL"/>
    <n v="1"/>
    <m/>
  </r>
  <r>
    <x v="1041"/>
    <d v="2022-12-27T00:00:00"/>
    <x v="120"/>
    <s v="DUNGO PURISIMA CORAZON E."/>
    <s v="CTO"/>
    <x v="1"/>
    <d v="2022-09-12T00:00:00"/>
    <d v="2022-09-13T00:00:00"/>
    <s v="SL"/>
    <m/>
    <s v="2 SL"/>
    <n v="2"/>
    <m/>
  </r>
  <r>
    <x v="1042"/>
    <d v="2022-12-27T00:00:00"/>
    <x v="356"/>
    <s v="LANDICHO ROSALINA B."/>
    <s v="EEO/CITY MARKET"/>
    <x v="0"/>
    <d v="2022-11-16T00:00:00"/>
    <d v="2022-11-16T00:00:00"/>
    <s v="SL"/>
    <m/>
    <s v="1 SL"/>
    <n v="1"/>
    <m/>
  </r>
  <r>
    <x v="1043"/>
    <d v="2022-12-27T00:00:00"/>
    <x v="158"/>
    <s v="TIBAYAN EUFEMIA O."/>
    <s v="CHO"/>
    <x v="0"/>
    <d v="2022-11-09T00:00:00"/>
    <d v="2022-11-11T00:00:00"/>
    <s v="OTHER"/>
    <s v="QUARANTINE LEAVE"/>
    <s v="3 OTHER"/>
    <n v="3"/>
    <m/>
  </r>
  <r>
    <x v="1044"/>
    <d v="2022-12-27T00:00:00"/>
    <x v="148"/>
    <s v="PAYAD EDGARDO F."/>
    <s v="CENRO"/>
    <x v="1"/>
    <d v="2022-11-03T00:00:00"/>
    <d v="2022-11-04T00:00:00"/>
    <s v="SL"/>
    <m/>
    <s v="2 SL"/>
    <n v="2"/>
    <m/>
  </r>
  <r>
    <x v="1045"/>
    <d v="2022-12-27T00:00:00"/>
    <x v="162"/>
    <s v="PAYAD EDGARDO F."/>
    <s v="CENRO"/>
    <x v="1"/>
    <d v="2022-09-30T00:00:00"/>
    <d v="2022-10-10T00:00:00"/>
    <s v="SL"/>
    <m/>
    <s v="7 SL"/>
    <n v="7"/>
    <m/>
  </r>
  <r>
    <x v="1045"/>
    <d v="2022-12-27T00:00:00"/>
    <x v="162"/>
    <s v="PAYAD EDGARDO F."/>
    <s v="CENRO"/>
    <x v="1"/>
    <d v="2022-10-14T00:00:00"/>
    <d v="2022-10-17T00:00:00"/>
    <s v="SL"/>
    <m/>
    <s v="5 SL"/>
    <n v="5"/>
    <m/>
  </r>
  <r>
    <x v="1565"/>
    <d v="2022-12-27T00:00:00"/>
    <x v="167"/>
    <s v="PAYAD EDGARDO F."/>
    <s v="CENRO"/>
    <x v="1"/>
    <d v="2022-10-26T00:00:00"/>
    <d v="2022-10-28T00:00:00"/>
    <s v="VL"/>
    <m/>
    <s v="3 VL"/>
    <n v="3"/>
    <m/>
  </r>
  <r>
    <x v="1566"/>
    <d v="2022-12-27T00:00:00"/>
    <x v="147"/>
    <s v="RODRIGUEZ RUEL  "/>
    <s v="CENRO"/>
    <x v="1"/>
    <d v="2022-10-01T00:00:00"/>
    <d v="2022-10-01T00:00:00"/>
    <s v="SL"/>
    <m/>
    <s v="0 SL"/>
    <n v="0"/>
    <m/>
  </r>
  <r>
    <x v="1567"/>
    <d v="2022-12-27T00:00:00"/>
    <x v="152"/>
    <s v="MACAPUNO FELIX  "/>
    <s v="CENRO"/>
    <x v="1"/>
    <d v="2022-10-04T00:00:00"/>
    <d v="2022-10-04T00:00:00"/>
    <s v="SL"/>
    <m/>
    <s v="1 SL"/>
    <n v="1"/>
    <m/>
  </r>
  <r>
    <x v="1568"/>
    <d v="2022-12-27T00:00:00"/>
    <x v="349"/>
    <s v="MACAPUNO FELIX  "/>
    <s v="CENRO"/>
    <x v="1"/>
    <d v="2022-11-21T00:00:00"/>
    <d v="2022-11-21T00:00:00"/>
    <s v="SL"/>
    <m/>
    <s v="1 SL"/>
    <n v="1"/>
    <m/>
  </r>
  <r>
    <x v="1569"/>
    <d v="2022-12-27T00:00:00"/>
    <x v="88"/>
    <s v="PALADAN VICENTE  "/>
    <s v="CENRO"/>
    <x v="1"/>
    <d v="2022-09-14T00:00:00"/>
    <d v="2022-09-16T00:00:00"/>
    <s v="VL"/>
    <s v="SEC 25 EO 292- FORCE LEAVE"/>
    <s v="3 VL"/>
    <n v="3"/>
    <m/>
  </r>
  <r>
    <x v="1570"/>
    <d v="2022-12-27T00:00:00"/>
    <x v="142"/>
    <s v="PALADAN VICENTE  "/>
    <s v="CENRO"/>
    <x v="1"/>
    <d v="2022-09-01T00:00:00"/>
    <d v="2022-09-05T00:00:00"/>
    <s v="SL"/>
    <m/>
    <s v="3 SL"/>
    <n v="3"/>
    <m/>
  </r>
  <r>
    <x v="1571"/>
    <d v="2022-12-27T00:00:00"/>
    <x v="86"/>
    <s v="RODRIGUEZ GREGORIO  "/>
    <s v="CENRO"/>
    <x v="1"/>
    <d v="2022-08-30T00:00:00"/>
    <d v="2022-08-31T00:00:00"/>
    <s v="VL"/>
    <s v="SEC 25 EO 292- FORCE LEAVE"/>
    <s v="2 VL"/>
    <n v="2"/>
    <m/>
  </r>
  <r>
    <x v="1572"/>
    <d v="2022-12-27T00:00:00"/>
    <x v="160"/>
    <s v="JAVIER CARMELITA M."/>
    <s v="CCT"/>
    <x v="1"/>
    <d v="2022-10-24T00:00:00"/>
    <d v="2022-10-24T00:00:00"/>
    <s v="VL"/>
    <s v="SEC 25 EO 292- FORCE LEAVE"/>
    <s v="1 VL"/>
    <n v="1"/>
    <m/>
  </r>
  <r>
    <x v="1573"/>
    <d v="2022-12-27T00:00:00"/>
    <x v="111"/>
    <s v="ESTRANGCO MERCY U."/>
    <s v="MAHOGANY MARKET"/>
    <x v="1"/>
    <d v="2022-09-28T00:00:00"/>
    <d v="2022-09-28T00:00:00"/>
    <s v="OTHER"/>
    <s v="SEC 21 EO 292- SPECIAL PRIVILEGE"/>
    <s v="1 OTHER"/>
    <n v="1"/>
    <m/>
  </r>
  <r>
    <x v="1574"/>
    <d v="2022-12-27T00:00:00"/>
    <x v="96"/>
    <s v="PARRA VICTORIA S."/>
    <s v="EEO/ CITY MARKET"/>
    <x v="1"/>
    <d v="2022-08-23T00:00:00"/>
    <d v="2022-08-25T00:00:00"/>
    <s v="VL"/>
    <m/>
    <s v="3 VL"/>
    <n v="3"/>
    <m/>
  </r>
  <r>
    <x v="1575"/>
    <d v="2022-12-27T00:00:00"/>
    <x v="86"/>
    <s v="DIMARANAN REYNALDO R."/>
    <s v="EEO/ CITY MARKET"/>
    <x v="1"/>
    <d v="2022-08-16T00:00:00"/>
    <d v="2022-08-17T00:00:00"/>
    <s v="SL"/>
    <m/>
    <s v="2 SL"/>
    <n v="2"/>
    <m/>
  </r>
  <r>
    <x v="1576"/>
    <d v="2022-12-27T00:00:00"/>
    <x v="108"/>
    <s v="ESTRANGCO MERCY U."/>
    <s v="MAHOGANY MARKET"/>
    <x v="1"/>
    <d v="2022-09-02T00:00:00"/>
    <d v="2022-09-02T00:00:00"/>
    <s v="OTHER"/>
    <s v="SEC 21 EO 292- SPECIAL PRIVILEGE"/>
    <s v="1 OTHER"/>
    <n v="1"/>
    <m/>
  </r>
  <r>
    <x v="1577"/>
    <d v="2022-12-27T00:00:00"/>
    <x v="83"/>
    <s v="ESTRANGCO MERCY U."/>
    <s v="MAHOGANY MARKET"/>
    <x v="1"/>
    <d v="2022-09-12T00:00:00"/>
    <d v="2022-09-16T00:00:00"/>
    <s v="VL"/>
    <m/>
    <s v="5 VL"/>
    <n v="5"/>
    <m/>
  </r>
  <r>
    <x v="1578"/>
    <d v="2022-12-27T00:00:00"/>
    <x v="105"/>
    <s v="CRIZALDO THELMA U."/>
    <s v="CHO"/>
    <x v="1"/>
    <d v="2022-09-26T00:00:00"/>
    <d v="2022-09-26T00:00:00"/>
    <s v="VL"/>
    <m/>
    <s v="1 VL"/>
    <n v="1"/>
    <m/>
  </r>
  <r>
    <x v="1579"/>
    <d v="2022-12-27T00:00:00"/>
    <x v="87"/>
    <s v="CALANOG EUGENE V."/>
    <s v="CHO"/>
    <x v="1"/>
    <d v="2022-09-06T00:00:00"/>
    <d v="2022-09-06T00:00:00"/>
    <s v="OTHER"/>
    <s v="SEC 21 EO 292- SPECIAL PRIVILEGE"/>
    <s v="1 OTHER"/>
    <n v="1"/>
    <m/>
  </r>
  <r>
    <x v="1580"/>
    <d v="2022-12-27T00:00:00"/>
    <x v="88"/>
    <s v="ALCAZAR ZENAIDA S."/>
    <s v="CHO"/>
    <x v="1"/>
    <d v="2022-09-13T00:00:00"/>
    <d v="2022-09-13T00:00:00"/>
    <s v="VL"/>
    <m/>
    <s v="1 VL"/>
    <n v="1"/>
    <m/>
  </r>
  <r>
    <x v="1581"/>
    <d v="2022-12-27T00:00:00"/>
    <x v="88"/>
    <s v="MALIGAYO YOLANDA D."/>
    <s v="CHO"/>
    <x v="1"/>
    <d v="2022-09-06T00:00:00"/>
    <d v="2022-09-06T00:00:00"/>
    <s v="SL"/>
    <m/>
    <s v="1 SL"/>
    <n v="1"/>
    <m/>
  </r>
  <r>
    <x v="1582"/>
    <d v="2022-12-27T00:00:00"/>
    <x v="35"/>
    <s v="MALIGAYO YOLANDA D."/>
    <s v="CHO"/>
    <x v="1"/>
    <d v="2022-07-26T00:00:00"/>
    <d v="2022-07-26T00:00:00"/>
    <s v="SL"/>
    <m/>
    <s v="1 SL"/>
    <n v="1"/>
    <m/>
  </r>
  <r>
    <x v="1583"/>
    <d v="2022-12-27T00:00:00"/>
    <x v="360"/>
    <s v="MIRANDO EDITH B."/>
    <s v="CHO"/>
    <x v="1"/>
    <d v="2022-12-27T00:00:00"/>
    <d v="2022-12-29T00:00:00"/>
    <s v="VL"/>
    <s v="SEC 25 EO 292- FORCE LEAVE"/>
    <s v="3 VL"/>
    <n v="3"/>
    <m/>
  </r>
  <r>
    <x v="1584"/>
    <d v="2022-12-27T00:00:00"/>
    <x v="360"/>
    <s v="MIRANDO EDITH B."/>
    <s v="CHO"/>
    <x v="1"/>
    <d v="2022-12-26T00:00:00"/>
    <d v="2022-12-26T00:00:00"/>
    <s v="OTHER"/>
    <s v="SEC 21 EO 292- SPECIAL PRIVILEGE"/>
    <s v="0 OTHER"/>
    <n v="0"/>
    <m/>
  </r>
  <r>
    <x v="1585"/>
    <d v="2022-12-27T00:00:00"/>
    <x v="361"/>
    <s v="MALIGAYO YOLANDA D."/>
    <s v="CHO"/>
    <x v="1"/>
    <d v="2022-10-17T00:00:00"/>
    <d v="2022-10-18T00:00:00"/>
    <s v="SL"/>
    <m/>
    <s v="2 SL"/>
    <n v="2"/>
    <m/>
  </r>
  <r>
    <x v="1586"/>
    <d v="2022-12-27T00:00:00"/>
    <x v="167"/>
    <s v="MALIGAYO YOLANDA D."/>
    <s v="CHO"/>
    <x v="1"/>
    <d v="2022-10-10T00:00:00"/>
    <d v="2022-10-15T00:00:00"/>
    <s v="OTHER"/>
    <s v="QUARANTINE LEAVE"/>
    <s v="5 OTHER"/>
    <n v="5"/>
    <m/>
  </r>
  <r>
    <x v="1587"/>
    <d v="2022-12-27T00:00:00"/>
    <x v="146"/>
    <s v="LEGASPI DOLORES B."/>
    <s v="CHO"/>
    <x v="1"/>
    <d v="2022-10-17T00:00:00"/>
    <d v="2022-10-28T00:00:00"/>
    <s v="SL"/>
    <m/>
    <s v="10 SL"/>
    <n v="10"/>
    <m/>
  </r>
  <r>
    <x v="1588"/>
    <d v="2022-12-27T00:00:00"/>
    <x v="146"/>
    <s v="MIRANDO EDITH B."/>
    <s v="CHO"/>
    <x v="1"/>
    <d v="2022-11-02T00:00:00"/>
    <d v="2022-11-02T00:00:00"/>
    <s v="SL"/>
    <m/>
    <s v="0 SL"/>
    <n v="0"/>
    <m/>
  </r>
  <r>
    <x v="1589"/>
    <d v="2022-12-27T00:00:00"/>
    <x v="138"/>
    <s v="BAYOT ELAINE B."/>
    <s v="ONT"/>
    <x v="1"/>
    <d v="2022-09-28T00:00:00"/>
    <d v="2022-09-29T00:00:00"/>
    <s v="VL"/>
    <m/>
    <s v="2 VL"/>
    <n v="2"/>
    <m/>
  </r>
  <r>
    <x v="1590"/>
    <d v="2022-12-27T00:00:00"/>
    <x v="111"/>
    <s v="EMELO MARYJANE T."/>
    <s v="ONT"/>
    <x v="1"/>
    <d v="2022-09-17T00:00:00"/>
    <d v="2022-09-17T00:00:00"/>
    <s v="SL"/>
    <m/>
    <s v="0 SL"/>
    <n v="0"/>
    <m/>
  </r>
  <r>
    <x v="1591"/>
    <d v="2022-12-27T00:00:00"/>
    <x v="81"/>
    <s v="AMPARO JOY J."/>
    <s v="ONT"/>
    <x v="1"/>
    <d v="2022-08-04T00:00:00"/>
    <d v="2022-08-08T00:00:00"/>
    <s v="SL"/>
    <m/>
    <s v="3 SL"/>
    <n v="3"/>
    <m/>
  </r>
  <r>
    <x v="1592"/>
    <d v="2022-12-27T00:00:00"/>
    <x v="138"/>
    <s v="AMPARO JOY J."/>
    <s v="ONT"/>
    <x v="1"/>
    <d v="2022-09-09T00:00:00"/>
    <d v="2022-09-14T00:00:00"/>
    <s v="SL"/>
    <m/>
    <s v="4 SL"/>
    <n v="4"/>
    <m/>
  </r>
  <r>
    <x v="1593"/>
    <d v="2022-12-27T00:00:00"/>
    <x v="348"/>
    <s v="HERNANDEZ DONATO Q."/>
    <s v="ONT"/>
    <x v="1"/>
    <d v="2022-11-28T00:00:00"/>
    <d v="2022-11-29T00:00:00"/>
    <s v="VL"/>
    <m/>
    <s v="2 VL"/>
    <n v="2"/>
    <m/>
  </r>
  <r>
    <x v="1594"/>
    <d v="2022-12-27T00:00:00"/>
    <x v="362"/>
    <s v="CASTRO VIVIAN A."/>
    <s v="ONT"/>
    <x v="1"/>
    <d v="2022-11-06T00:00:00"/>
    <d v="2022-11-10T00:00:00"/>
    <s v="VL"/>
    <m/>
    <s v="4 VL"/>
    <n v="4"/>
    <m/>
  </r>
  <r>
    <x v="1594"/>
    <d v="2022-12-27T00:00:00"/>
    <x v="362"/>
    <s v="CASTRO VIVIAN A."/>
    <s v="ONT"/>
    <x v="1"/>
    <d v="2022-11-13T00:00:00"/>
    <d v="2022-11-13T00:00:00"/>
    <s v="VL"/>
    <m/>
    <s v="0 VL"/>
    <n v="0"/>
    <m/>
  </r>
  <r>
    <x v="1595"/>
    <d v="2022-12-27T00:00:00"/>
    <x v="148"/>
    <s v="PASCUA LORENA D."/>
    <s v="ONT"/>
    <x v="1"/>
    <d v="2022-11-14T00:00:00"/>
    <d v="2022-11-16T00:00:00"/>
    <s v="VL"/>
    <m/>
    <s v="3 VL"/>
    <n v="3"/>
    <m/>
  </r>
  <r>
    <x v="1596"/>
    <d v="2022-12-27T00:00:00"/>
    <x v="148"/>
    <s v="PASCUA LORENA D."/>
    <s v="ONT"/>
    <x v="1"/>
    <d v="2022-11-13T00:00:00"/>
    <d v="2022-11-13T00:00:00"/>
    <s v="OTHER"/>
    <s v="SEC 21 EO 292- SPECIAL PRIVILEGE"/>
    <s v="0 OTHER"/>
    <n v="0"/>
    <m/>
  </r>
  <r>
    <x v="1597"/>
    <d v="2022-12-27T00:00:00"/>
    <x v="363"/>
    <s v="BAYBAY MA. ROSA A."/>
    <s v="ONT"/>
    <x v="1"/>
    <d v="2022-11-09T00:00:00"/>
    <d v="2022-11-09T00:00:00"/>
    <s v="SL"/>
    <m/>
    <s v="1 SL"/>
    <n v="1"/>
    <m/>
  </r>
  <r>
    <x v="1598"/>
    <d v="2022-12-27T00:00:00"/>
    <x v="146"/>
    <s v="HAPITA MELANIE A."/>
    <s v="ONT"/>
    <x v="0"/>
    <d v="2022-11-25T00:00:00"/>
    <d v="2022-11-28T00:00:00"/>
    <s v="VL"/>
    <m/>
    <s v="2 VL"/>
    <n v="2"/>
    <m/>
  </r>
  <r>
    <x v="1599"/>
    <d v="2022-12-27T00:00:00"/>
    <x v="364"/>
    <s v="MARASIGAN BIENVENIDO E."/>
    <s v="GSO"/>
    <x v="0"/>
    <d v="2022-12-12T00:00:00"/>
    <d v="2022-12-15T00:00:00"/>
    <s v="SL"/>
    <m/>
    <s v="4 SL"/>
    <n v="4"/>
    <m/>
  </r>
  <r>
    <x v="1600"/>
    <d v="2022-12-27T00:00:00"/>
    <x v="349"/>
    <s v="ATIENZA JULIE ANN A."/>
    <s v="CTO"/>
    <x v="1"/>
    <d v="2022-11-29T00:00:00"/>
    <d v="2022-11-29T00:00:00"/>
    <s v="VL"/>
    <s v="SEC 25 EO 292- FORCE LEAVE"/>
    <s v="1 VL"/>
    <n v="1"/>
    <m/>
  </r>
  <r>
    <x v="1601"/>
    <d v="2022-12-27T00:00:00"/>
    <x v="357"/>
    <s v="ATIENZA JULIE ANN A."/>
    <s v="CTO"/>
    <x v="1"/>
    <d v="2022-12-07T00:00:00"/>
    <d v="2022-12-07T00:00:00"/>
    <s v="VL"/>
    <s v="SEC 25 EO 292- FORCE LEAVE"/>
    <s v="1 VL"/>
    <n v="1"/>
    <m/>
  </r>
  <r>
    <x v="1602"/>
    <d v="2022-12-27T00:00:00"/>
    <x v="365"/>
    <s v="ATIENZA JULIE ANN A."/>
    <s v="CTO"/>
    <x v="1"/>
    <d v="2022-12-19T00:00:00"/>
    <d v="2022-12-19T00:00:00"/>
    <s v="VL"/>
    <m/>
    <s v="1 VL"/>
    <n v="1"/>
    <m/>
  </r>
  <r>
    <x v="1603"/>
    <d v="2022-12-27T00:00:00"/>
    <x v="353"/>
    <s v="BAYOT ANISIA P."/>
    <s v="CTO"/>
    <x v="1"/>
    <d v="2022-12-07T00:00:00"/>
    <d v="2022-12-09T00:00:00"/>
    <s v="VL"/>
    <s v="SEC 25 EO 292- FORCE LEAVE"/>
    <s v="2 VL"/>
    <n v="2"/>
    <m/>
  </r>
  <r>
    <x v="1604"/>
    <d v="2022-12-27T00:00:00"/>
    <x v="353"/>
    <s v="DIMAPILIS ANTHONY A."/>
    <s v="CTO"/>
    <x v="1"/>
    <d v="2022-12-16T00:00:00"/>
    <d v="2022-12-16T00:00:00"/>
    <s v="VL"/>
    <s v="SEC 25 EO 292- FORCE LEAVE"/>
    <s v="1 VL"/>
    <n v="1"/>
    <m/>
  </r>
  <r>
    <x v="1604"/>
    <d v="2022-12-27T00:00:00"/>
    <x v="353"/>
    <s v="DIMAPILIS ANTHONY A."/>
    <s v="CTO"/>
    <x v="1"/>
    <d v="2022-12-26T00:00:00"/>
    <d v="2022-12-26T00:00:00"/>
    <s v="VL"/>
    <s v="SEC 25 EO 292- FORCE LEAVE"/>
    <s v="0 VL"/>
    <n v="0"/>
    <m/>
  </r>
  <r>
    <x v="1605"/>
    <d v="2022-12-27T00:00:00"/>
    <x v="357"/>
    <s v="DIMAPILIS ANTHONY A."/>
    <s v="CTO"/>
    <x v="1"/>
    <d v="2022-11-25T00:00:00"/>
    <d v="2022-11-25T00:00:00"/>
    <s v="SL"/>
    <m/>
    <s v="1 SL"/>
    <n v="1"/>
    <m/>
  </r>
  <r>
    <x v="1606"/>
    <d v="2022-12-27T00:00:00"/>
    <x v="353"/>
    <s v="VIDALLO WINNIE R."/>
    <s v="CTO"/>
    <x v="1"/>
    <d v="2022-12-01T00:00:00"/>
    <d v="2022-12-01T00:00:00"/>
    <s v="SL"/>
    <m/>
    <s v="1 SL"/>
    <n v="1"/>
    <m/>
  </r>
  <r>
    <x v="1607"/>
    <d v="2022-12-27T00:00:00"/>
    <x v="352"/>
    <s v="OLEGARIO NENITA A."/>
    <s v="LIBRARY"/>
    <x v="1"/>
    <d v="2022-12-07T00:00:00"/>
    <d v="2022-12-07T00:00:00"/>
    <s v="VL"/>
    <m/>
    <s v="1 VL"/>
    <n v="1"/>
    <m/>
  </r>
  <r>
    <x v="1608"/>
    <d v="2022-12-27T00:00:00"/>
    <x v="357"/>
    <s v="GUAÑEZO MA. GINA P."/>
    <s v="CTO"/>
    <x v="1"/>
    <d v="2022-11-16T00:00:00"/>
    <d v="2022-11-16T00:00:00"/>
    <s v="SL"/>
    <m/>
    <s v="1 SL"/>
    <n v="1"/>
    <m/>
  </r>
  <r>
    <x v="1608"/>
    <d v="2022-12-27T00:00:00"/>
    <x v="357"/>
    <s v="GUAÑEZO MA. GINA P."/>
    <s v="CTO"/>
    <x v="1"/>
    <d v="2022-11-28T00:00:00"/>
    <d v="2022-11-28T00:00:00"/>
    <s v="SL"/>
    <m/>
    <s v="1 SL"/>
    <n v="1"/>
    <m/>
  </r>
  <r>
    <x v="1609"/>
    <d v="2022-12-27T00:00:00"/>
    <x v="366"/>
    <s v="MARTINEZ BELEN B."/>
    <s v="CBO"/>
    <x v="1"/>
    <d v="2022-12-14T00:00:00"/>
    <d v="2022-12-14T00:00:00"/>
    <s v="OTHER"/>
    <s v="SEC 21 EO 292- SPECIAL PRIVILEGE"/>
    <s v="1 OTHER"/>
    <n v="1"/>
    <m/>
  </r>
  <r>
    <x v="1610"/>
    <d v="2022-12-27T00:00:00"/>
    <x v="359"/>
    <s v="PENALES GUILLERMA B."/>
    <s v="CBO"/>
    <x v="1"/>
    <d v="2022-12-15T00:00:00"/>
    <d v="2022-12-15T00:00:00"/>
    <s v="VL"/>
    <s v="SEC 25 EO 292- FORCE LEAVE"/>
    <s v="1 VL"/>
    <n v="1"/>
    <m/>
  </r>
  <r>
    <x v="1611"/>
    <d v="2022-12-27T00:00:00"/>
    <x v="367"/>
    <s v="PENALES GUILLERMA B."/>
    <s v="CBO"/>
    <x v="1"/>
    <d v="2022-12-01T00:00:00"/>
    <d v="2022-12-01T00:00:00"/>
    <s v="VL"/>
    <s v="SEC 25 EO 292- FORCE LEAVE"/>
    <s v="1 VL"/>
    <n v="1"/>
    <m/>
  </r>
  <r>
    <x v="1612"/>
    <d v="2022-12-27T00:00:00"/>
    <x v="367"/>
    <s v="MONTENEGRO MARISSA P."/>
    <s v="CBO"/>
    <x v="1"/>
    <d v="2022-12-09T00:00:00"/>
    <d v="2022-12-09T00:00:00"/>
    <s v="VL"/>
    <s v="SEC 25 EO 292- FORCE LEAVE"/>
    <s v="1 VL"/>
    <n v="1"/>
    <m/>
  </r>
  <r>
    <x v="1612"/>
    <d v="2022-12-27T00:00:00"/>
    <x v="367"/>
    <s v="MONTENEGRO MARISSA P."/>
    <s v="CBO"/>
    <x v="1"/>
    <d v="2022-12-16T00:00:00"/>
    <d v="2022-12-16T00:00:00"/>
    <s v="VL"/>
    <s v="SEC 25 EO 292- FORCE LEAVE"/>
    <s v="1 VL"/>
    <n v="1"/>
    <m/>
  </r>
  <r>
    <x v="1612"/>
    <d v="2022-12-27T00:00:00"/>
    <x v="367"/>
    <s v="MONTENEGRO MARISSA P."/>
    <s v="CBO"/>
    <x v="1"/>
    <d v="2022-12-21T00:00:00"/>
    <d v="2022-12-21T00:00:00"/>
    <s v="VL"/>
    <s v="SEC 25 EO 292- FORCE LEAVE"/>
    <s v="1 VL"/>
    <n v="1"/>
    <m/>
  </r>
  <r>
    <x v="1612"/>
    <d v="2022-12-27T00:00:00"/>
    <x v="367"/>
    <s v="MONTENEGRO MARISSA P."/>
    <s v="CBO"/>
    <x v="1"/>
    <d v="2022-12-26T00:00:00"/>
    <d v="2022-12-26T00:00:00"/>
    <s v="VL"/>
    <s v="SEC 25 EO 292- FORCE LEAVE"/>
    <s v="0 VL"/>
    <n v="0"/>
    <m/>
  </r>
  <r>
    <x v="1613"/>
    <d v="2022-12-27T00:00:00"/>
    <x v="367"/>
    <s v="FELICIDARIO PAMELA C."/>
    <s v="BUDGET"/>
    <x v="1"/>
    <d v="2022-11-28T00:00:00"/>
    <d v="2022-11-28T00:00:00"/>
    <s v="VL"/>
    <s v="SEC 25 EO 292- FORCE LEAVE"/>
    <s v="1 VL"/>
    <n v="1"/>
    <m/>
  </r>
  <r>
    <x v="1613"/>
    <d v="2022-12-27T00:00:00"/>
    <x v="367"/>
    <s v="FELICIDARIO PAMELA C."/>
    <s v="BUDGET"/>
    <x v="1"/>
    <d v="2022-12-12T00:00:00"/>
    <d v="2022-12-12T00:00:00"/>
    <s v="VL"/>
    <s v="SEC 25 EO 292- FORCE LEAVE"/>
    <s v="1 VL"/>
    <n v="1"/>
    <m/>
  </r>
  <r>
    <x v="1613"/>
    <d v="2022-12-27T00:00:00"/>
    <x v="367"/>
    <s v="FELICIDARIO PAMELA C."/>
    <s v="BUDGET"/>
    <x v="1"/>
    <d v="2022-12-22T00:00:00"/>
    <d v="2022-12-22T00:00:00"/>
    <s v="VL"/>
    <s v="SEC 25 EO 292- FORCE LEAVE"/>
    <s v="1 VL"/>
    <n v="1"/>
    <m/>
  </r>
  <r>
    <x v="1613"/>
    <d v="2022-12-27T00:00:00"/>
    <x v="367"/>
    <s v="FELICIDARIO PAMELA C."/>
    <s v="BUDGET"/>
    <x v="1"/>
    <d v="2022-12-19T00:00:00"/>
    <d v="2022-12-19T00:00:00"/>
    <s v="VL"/>
    <s v="SEC 25 EO 292- FORCE LEAVE"/>
    <s v="1 VL"/>
    <n v="1"/>
    <m/>
  </r>
  <r>
    <x v="1613"/>
    <d v="2022-12-27T00:00:00"/>
    <x v="367"/>
    <s v="FELICIDARIO PAMELA C."/>
    <s v="BUDGET"/>
    <x v="1"/>
    <d v="2022-12-29T00:00:00"/>
    <d v="2022-12-29T00:00:00"/>
    <s v="VL"/>
    <s v="SEC 25 EO 292- FORCE LEAVE"/>
    <s v="1 VL"/>
    <n v="1"/>
    <m/>
  </r>
  <r>
    <x v="1614"/>
    <d v="2022-12-27T00:00:00"/>
    <x v="367"/>
    <s v="TAÑEDO MARIA EVELYN C."/>
    <s v="CBO"/>
    <x v="1"/>
    <d v="2022-12-06T00:00:00"/>
    <d v="2022-12-06T00:00:00"/>
    <s v="VL"/>
    <m/>
    <s v="1 VL"/>
    <n v="1"/>
    <m/>
  </r>
  <r>
    <x v="1614"/>
    <d v="2022-12-27T00:00:00"/>
    <x v="367"/>
    <s v="TAÑEDO MARIA EVELYN C."/>
    <s v="CBO"/>
    <x v="1"/>
    <d v="2022-12-20T00:00:00"/>
    <d v="2022-12-20T00:00:00"/>
    <s v="VL"/>
    <m/>
    <s v="1 VL"/>
    <n v="1"/>
    <m/>
  </r>
  <r>
    <x v="1614"/>
    <d v="2022-12-27T00:00:00"/>
    <x v="367"/>
    <s v="TAÑEDO MARIA EVELYN C."/>
    <s v="CBO"/>
    <x v="1"/>
    <d v="2022-12-27T00:00:00"/>
    <d v="2022-12-27T00:00:00"/>
    <s v="VL"/>
    <m/>
    <s v="1 VL"/>
    <n v="1"/>
    <m/>
  </r>
  <r>
    <x v="1615"/>
    <d v="2022-12-27T00:00:00"/>
    <x v="354"/>
    <s v="HERNANDEZ DONATO Q."/>
    <s v="ONT"/>
    <x v="1"/>
    <d v="2022-12-26T00:00:00"/>
    <d v="2022-12-30T00:00:00"/>
    <s v="VL"/>
    <m/>
    <s v="3 VL"/>
    <n v="3"/>
    <m/>
  </r>
  <r>
    <x v="1616"/>
    <d v="2022-12-27T00:00:00"/>
    <x v="360"/>
    <s v="DELA CRUZ SHIELA G."/>
    <s v="ONT"/>
    <x v="1"/>
    <d v="2022-12-23T00:00:00"/>
    <d v="2022-12-29T00:00:00"/>
    <s v="VL"/>
    <m/>
    <s v="4 VL"/>
    <n v="4"/>
    <m/>
  </r>
  <r>
    <x v="1617"/>
    <d v="2022-12-27T00:00:00"/>
    <x v="368"/>
    <s v="AMPARO JOY J."/>
    <s v="ONT"/>
    <x v="1"/>
    <d v="2022-11-29T00:00:00"/>
    <d v="2022-11-29T00:00:00"/>
    <s v="OTHER"/>
    <s v="SEC 21 EO 292- SPECIAL PRIVILEGE"/>
    <s v="1 OTHER"/>
    <n v="1"/>
    <m/>
  </r>
  <r>
    <x v="1618"/>
    <d v="2022-12-27T00:00:00"/>
    <x v="368"/>
    <s v="AMPARO JOY J."/>
    <s v="ONT"/>
    <x v="1"/>
    <d v="2022-11-16T00:00:00"/>
    <d v="2022-11-17T00:00:00"/>
    <s v="SL"/>
    <m/>
    <s v="2 SL"/>
    <n v="2"/>
    <m/>
  </r>
  <r>
    <x v="1619"/>
    <d v="2022-12-27T00:00:00"/>
    <x v="352"/>
    <s v="BAYBAY MA. ROSA A."/>
    <s v="ONT"/>
    <x v="1"/>
    <d v="2022-12-28T00:00:00"/>
    <d v="2022-12-28T00:00:00"/>
    <s v="OTHER"/>
    <s v="SEC 21 EO 292- SPECIAL PRIVILEGE"/>
    <s v="1 OTHER"/>
    <n v="1"/>
    <m/>
  </r>
  <r>
    <x v="1620"/>
    <d v="2022-12-27T00:00:00"/>
    <x v="352"/>
    <s v="BAYBAY MA. ROSA A."/>
    <s v="ONT"/>
    <x v="1"/>
    <d v="2022-12-08T00:00:00"/>
    <d v="2022-12-08T00:00:00"/>
    <s v="VL"/>
    <m/>
    <s v="0 VL"/>
    <n v="0"/>
    <m/>
  </r>
  <r>
    <x v="1620"/>
    <d v="2022-12-27T00:00:00"/>
    <x v="352"/>
    <s v="BAYBAY MA. ROSA A."/>
    <s v="ONT"/>
    <x v="1"/>
    <d v="2022-12-15T00:00:00"/>
    <d v="2022-12-15T00:00:00"/>
    <s v="VL"/>
    <m/>
    <s v="1 VL"/>
    <n v="1"/>
    <m/>
  </r>
  <r>
    <x v="1620"/>
    <d v="2022-12-27T00:00:00"/>
    <x v="352"/>
    <s v="BAYBAY MA. ROSA A."/>
    <s v="ONT"/>
    <x v="1"/>
    <d v="2022-12-23T00:00:00"/>
    <d v="2022-12-23T00:00:00"/>
    <s v="VL"/>
    <m/>
    <s v="1 VL"/>
    <n v="1"/>
    <m/>
  </r>
  <r>
    <x v="1620"/>
    <d v="2022-12-27T00:00:00"/>
    <x v="352"/>
    <s v="BAYBAY MA. ROSA A."/>
    <s v="ONT"/>
    <x v="1"/>
    <d v="2022-12-29T00:00:00"/>
    <d v="2022-12-29T00:00:00"/>
    <s v="VL"/>
    <m/>
    <s v="1 VL"/>
    <n v="1"/>
    <m/>
  </r>
  <r>
    <x v="1621"/>
    <d v="2022-12-27T00:00:00"/>
    <x v="353"/>
    <s v="ANARNA CRISTINA F."/>
    <s v="PICNIC GROVE"/>
    <x v="1"/>
    <d v="2022-12-09T00:00:00"/>
    <d v="2022-12-10T00:00:00"/>
    <s v="OTHER"/>
    <s v="SEC 21 EO 292- SPECIAL PRIVILEGE"/>
    <s v="1 OTHER"/>
    <n v="1"/>
    <m/>
  </r>
  <r>
    <x v="1622"/>
    <d v="2022-12-27T00:00:00"/>
    <x v="369"/>
    <s v="MENDOZA JUANITO N."/>
    <s v="PICNIC GROVE"/>
    <x v="1"/>
    <d v="2022-12-26T00:00:00"/>
    <d v="2022-12-27T00:00:00"/>
    <s v="SL"/>
    <m/>
    <s v="1 SL"/>
    <n v="1"/>
    <m/>
  </r>
  <r>
    <x v="1623"/>
    <d v="2022-12-27T00:00:00"/>
    <x v="368"/>
    <s v="JAVIER HILARIO  "/>
    <s v="PICNIC GROVE"/>
    <x v="1"/>
    <d v="2022-12-05T00:00:00"/>
    <d v="2022-12-06T00:00:00"/>
    <s v="VL"/>
    <m/>
    <s v="2 VL"/>
    <n v="2"/>
    <m/>
  </r>
  <r>
    <x v="1624"/>
    <d v="2022-12-27T00:00:00"/>
    <x v="164"/>
    <s v="VILLAVIRAY MA. CANDELARIA D."/>
    <s v="PICNIC GROVE"/>
    <x v="1"/>
    <d v="2022-11-23T00:00:00"/>
    <d v="2022-11-29T00:00:00"/>
    <s v="VL"/>
    <s v="SEC 25 EO 292- FORCE LEAVE"/>
    <s v="5 VL"/>
    <n v="5"/>
    <m/>
  </r>
  <r>
    <x v="1625"/>
    <d v="2022-12-27T00:00:00"/>
    <x v="170"/>
    <s v="VILLAVIRAY MA. CANDELARIA D."/>
    <s v="PICNIC GROVE"/>
    <x v="1"/>
    <d v="2022-11-16T00:00:00"/>
    <d v="2022-11-22T00:00:00"/>
    <s v="VL"/>
    <m/>
    <s v="5 VL"/>
    <n v="5"/>
    <m/>
  </r>
  <r>
    <x v="1626"/>
    <d v="2022-12-27T00:00:00"/>
    <x v="155"/>
    <s v="VILLAVIRAY MA. CANDELARIA D."/>
    <s v="PICNIC GROVE"/>
    <x v="1"/>
    <d v="2022-11-13T00:00:00"/>
    <d v="2022-11-15T00:00:00"/>
    <s v="OTHER"/>
    <s v="SEC 21 EO 292- SPECIAL PRIVILEGE"/>
    <s v="2 OTHER"/>
    <n v="2"/>
    <m/>
  </r>
  <r>
    <x v="1627"/>
    <d v="2022-12-27T00:00:00"/>
    <x v="370"/>
    <s v="PEREY AIRENE O."/>
    <s v="CCT"/>
    <x v="1"/>
    <d v="2022-12-19T00:00:00"/>
    <d v="2022-12-19T00:00:00"/>
    <s v="VL"/>
    <s v="SEC 25 EO 292- FORCE LEAVE"/>
    <s v="1 VL"/>
    <n v="1"/>
    <m/>
  </r>
  <r>
    <x v="1627"/>
    <d v="2022-12-27T00:00:00"/>
    <x v="370"/>
    <s v="PEREY AIRENE O."/>
    <s v="CCT"/>
    <x v="1"/>
    <d v="2022-12-21T00:00:00"/>
    <d v="2022-12-21T00:00:00"/>
    <s v="VL"/>
    <s v="SEC 25 EO 292- FORCE LEAVE"/>
    <s v="1 VL"/>
    <n v="1"/>
    <m/>
  </r>
  <r>
    <x v="1627"/>
    <d v="2022-12-27T00:00:00"/>
    <x v="370"/>
    <s v="PEREY AIRENE O."/>
    <s v="CCT"/>
    <x v="1"/>
    <d v="2022-12-23T00:00:00"/>
    <d v="2022-12-23T00:00:00"/>
    <s v="VL"/>
    <s v="SEC 25 EO 292- FORCE LEAVE"/>
    <s v="1 VL"/>
    <n v="1"/>
    <m/>
  </r>
  <r>
    <x v="1627"/>
    <d v="2022-12-27T00:00:00"/>
    <x v="370"/>
    <s v="PEREY AIRENE O."/>
    <s v="CCT"/>
    <x v="1"/>
    <d v="2022-12-27T00:00:00"/>
    <d v="2022-12-27T00:00:00"/>
    <s v="VL"/>
    <s v="SEC 25 EO 292- FORCE LEAVE"/>
    <s v="1 VL"/>
    <n v="1"/>
    <m/>
  </r>
  <r>
    <x v="1627"/>
    <d v="2022-12-27T00:00:00"/>
    <x v="370"/>
    <s v="PEREY AIRENE O."/>
    <s v="CCT"/>
    <x v="1"/>
    <d v="2022-12-28T00:00:00"/>
    <d v="2022-12-28T00:00:00"/>
    <s v="VL"/>
    <s v="SEC 25 EO 292- FORCE LEAVE"/>
    <s v="1 VL"/>
    <n v="1"/>
    <m/>
  </r>
  <r>
    <x v="1628"/>
    <d v="2022-12-27T00:00:00"/>
    <x v="359"/>
    <s v="PETIL GLENDA D."/>
    <s v="CCT"/>
    <x v="1"/>
    <d v="2022-12-13T00:00:00"/>
    <d v="2022-12-13T00:00:00"/>
    <s v="VL"/>
    <s v="SEC 25 EO 292- FORCE LEAVE"/>
    <s v="1 VL"/>
    <n v="1"/>
    <m/>
  </r>
  <r>
    <x v="1628"/>
    <d v="2022-12-27T00:00:00"/>
    <x v="359"/>
    <s v="PETIL GLENDA D."/>
    <s v="CCT"/>
    <x v="1"/>
    <d v="2022-12-26T00:00:00"/>
    <d v="2022-12-29T00:00:00"/>
    <s v="VL"/>
    <s v="SEC 25 EO 292- FORCE LEAVE"/>
    <s v="3 VL"/>
    <n v="3"/>
    <m/>
  </r>
  <r>
    <x v="1629"/>
    <d v="2022-12-27T00:00:00"/>
    <x v="358"/>
    <s v="PETIL GLENDA D."/>
    <s v="CCT"/>
    <x v="1"/>
    <d v="2022-12-09T00:00:00"/>
    <d v="2022-12-09T00:00:00"/>
    <s v="SL"/>
    <m/>
    <s v="1 SL"/>
    <n v="1"/>
    <m/>
  </r>
  <r>
    <x v="1629"/>
    <d v="2022-12-27T00:00:00"/>
    <x v="358"/>
    <s v="PETIL GLENDA D."/>
    <s v="CCT"/>
    <x v="1"/>
    <d v="2022-12-12T00:00:00"/>
    <d v="2022-12-12T00:00:00"/>
    <s v="SL"/>
    <m/>
    <s v="1 SL"/>
    <n v="1"/>
    <m/>
  </r>
  <r>
    <x v="1630"/>
    <d v="2022-12-27T00:00:00"/>
    <x v="358"/>
    <s v="CHACON ELISA G."/>
    <s v="CCT"/>
    <x v="1"/>
    <d v="2022-12-26T00:00:00"/>
    <d v="2022-12-29T00:00:00"/>
    <s v="VL"/>
    <m/>
    <s v="3 VL"/>
    <n v="3"/>
    <m/>
  </r>
  <r>
    <x v="1631"/>
    <d v="2022-12-27T00:00:00"/>
    <x v="366"/>
    <s v="GARCIA HAIZEL M."/>
    <s v="CCT"/>
    <x v="1"/>
    <d v="2022-12-12T00:00:00"/>
    <d v="2022-12-12T00:00:00"/>
    <s v="SL"/>
    <m/>
    <s v="1 SL"/>
    <n v="1"/>
    <m/>
  </r>
  <r>
    <x v="1632"/>
    <d v="2022-12-27T00:00:00"/>
    <x v="354"/>
    <s v="VELUZ DORMILUNA E."/>
    <s v="CCT"/>
    <x v="1"/>
    <d v="2022-12-02T00:00:00"/>
    <d v="2022-12-02T00:00:00"/>
    <s v="SL"/>
    <m/>
    <s v="1 SL"/>
    <n v="1"/>
    <m/>
  </r>
  <r>
    <x v="1633"/>
    <d v="2022-12-27T00:00:00"/>
    <x v="354"/>
    <s v="BANICO PILAR B."/>
    <s v="CCT"/>
    <x v="1"/>
    <d v="2022-12-27T00:00:00"/>
    <d v="2022-12-27T00:00:00"/>
    <s v="OTHER"/>
    <s v="SEC 21 EO 292- SPECIAL PRIVILEGE"/>
    <s v="1 OTHER"/>
    <n v="1"/>
    <m/>
  </r>
  <r>
    <x v="1634"/>
    <d v="2022-12-27T00:00:00"/>
    <x v="151"/>
    <s v="BANICO PILAR B."/>
    <s v="CCT"/>
    <x v="1"/>
    <d v="2022-12-28T00:00:00"/>
    <d v="2022-12-29T00:00:00"/>
    <s v="VL"/>
    <s v="SEC 25 EO 292- FORCE LEAVE"/>
    <s v="2 VL"/>
    <n v="2"/>
    <m/>
  </r>
  <r>
    <x v="1635"/>
    <d v="2022-12-27T00:00:00"/>
    <x v="154"/>
    <s v="GARCIA HAIZEL M."/>
    <s v="CCT"/>
    <x v="1"/>
    <d v="2022-11-15T00:00:00"/>
    <d v="2022-11-15T00:00:00"/>
    <s v="SL"/>
    <m/>
    <s v="1 SL"/>
    <n v="1"/>
    <m/>
  </r>
  <r>
    <x v="1636"/>
    <d v="2022-12-27T00:00:00"/>
    <x v="221"/>
    <s v="GARCIA HAIZEL M."/>
    <s v="CCT"/>
    <x v="1"/>
    <d v="2022-11-22T00:00:00"/>
    <d v="2022-11-22T00:00:00"/>
    <s v="SL"/>
    <m/>
    <s v="1 SL"/>
    <n v="1"/>
    <m/>
  </r>
  <r>
    <x v="1636"/>
    <d v="2022-12-27T00:00:00"/>
    <x v="221"/>
    <s v="GARCIA HAIZEL M."/>
    <s v="CCT"/>
    <x v="1"/>
    <d v="2022-12-02T00:00:00"/>
    <d v="2022-12-02T00:00:00"/>
    <s v="SL"/>
    <m/>
    <s v="1 SL"/>
    <n v="1"/>
    <m/>
  </r>
  <r>
    <x v="1637"/>
    <d v="2022-12-27T00:00:00"/>
    <x v="350"/>
    <s v="PEREY AIRENE O."/>
    <s v="CCT"/>
    <x v="1"/>
    <d v="2022-11-28T00:00:00"/>
    <d v="2022-11-28T00:00:00"/>
    <s v="OTHER"/>
    <s v="SOLO PARENT"/>
    <s v="1 OTHER"/>
    <n v="1"/>
    <m/>
  </r>
  <r>
    <x v="1638"/>
    <d v="2022-12-27T00:00:00"/>
    <x v="350"/>
    <s v="MARINDUQUE MARISSA M."/>
    <s v="ASSESSORS OFFICE"/>
    <x v="1"/>
    <d v="2022-11-25T00:00:00"/>
    <d v="2022-11-25T00:00:00"/>
    <s v="OTHER"/>
    <s v="SEC 21 EO 292- SPECIAL PRIVILEGE"/>
    <s v="1 OTHER"/>
    <n v="1"/>
    <m/>
  </r>
  <r>
    <x v="1639"/>
    <d v="2022-12-27T00:00:00"/>
    <x v="367"/>
    <s v="ANGCAYA OFELIA G."/>
    <s v="ASSESSORS OFFICE"/>
    <x v="1"/>
    <d v="2022-11-24T00:00:00"/>
    <d v="2022-11-24T00:00:00"/>
    <s v="VL"/>
    <m/>
    <s v="1 VL"/>
    <n v="1"/>
    <m/>
  </r>
  <r>
    <x v="1640"/>
    <d v="2022-12-27T00:00:00"/>
    <x v="365"/>
    <s v="BAYOT RUMER M."/>
    <s v="ASSESSORS OFFICE"/>
    <x v="1"/>
    <d v="2022-12-09T00:00:00"/>
    <d v="2022-12-09T00:00:00"/>
    <s v="SL"/>
    <m/>
    <s v="1 SL"/>
    <n v="1"/>
    <m/>
  </r>
  <r>
    <x v="1641"/>
    <d v="2022-12-27T00:00:00"/>
    <x v="120"/>
    <s v="MALIGAYA NELITA M."/>
    <s v="GSO"/>
    <x v="1"/>
    <d v="2022-09-13T00:00:00"/>
    <d v="2022-09-13T00:00:00"/>
    <s v="SL"/>
    <m/>
    <s v="1 SL"/>
    <n v="1"/>
    <m/>
  </r>
  <r>
    <x v="1642"/>
    <d v="2022-12-27T00:00:00"/>
    <x v="121"/>
    <s v="DE VILLA MYRNA D."/>
    <s v="GSO"/>
    <x v="1"/>
    <d v="2022-09-08T00:00:00"/>
    <d v="2022-09-12T00:00:00"/>
    <s v="SL"/>
    <m/>
    <s v="3 SL"/>
    <n v="3"/>
    <m/>
  </r>
  <r>
    <x v="1643"/>
    <d v="2022-12-27T00:00:00"/>
    <x v="105"/>
    <s v="ANGCAYA ANA B."/>
    <s v="GSO"/>
    <x v="1"/>
    <d v="2022-09-08T00:00:00"/>
    <d v="2022-09-09T00:00:00"/>
    <s v="SL"/>
    <m/>
    <s v="2 SL"/>
    <n v="2"/>
    <m/>
  </r>
  <r>
    <x v="1644"/>
    <d v="2022-12-27T00:00:00"/>
    <x v="92"/>
    <s v="PERIDO EDWIN A."/>
    <s v="GSO"/>
    <x v="1"/>
    <d v="2022-09-07T00:00:00"/>
    <d v="2022-09-07T00:00:00"/>
    <s v="SL"/>
    <m/>
    <s v="1 SL"/>
    <n v="1"/>
    <m/>
  </r>
  <r>
    <x v="1645"/>
    <d v="2022-12-27T00:00:00"/>
    <x v="358"/>
    <s v="PATERNO MARIA LOURDERS P."/>
    <s v="CCT"/>
    <x v="0"/>
    <d v="2022-12-26T00:00:00"/>
    <d v="2022-12-29T00:00:00"/>
    <s v="VL"/>
    <m/>
    <s v="3 VL"/>
    <n v="3"/>
    <m/>
  </r>
  <r>
    <x v="1646"/>
    <d v="2022-12-27T00:00:00"/>
    <x v="364"/>
    <s v="PAZ JOSUE O."/>
    <s v="CENRO"/>
    <x v="0"/>
    <d v="2022-12-15T00:00:00"/>
    <d v="2022-12-15T00:00:00"/>
    <s v="SL"/>
    <m/>
    <s v="1 SL"/>
    <n v="1"/>
    <m/>
  </r>
  <r>
    <x v="1647"/>
    <d v="2022-12-27T00:00:00"/>
    <x v="364"/>
    <s v="BELOSTRINO JULIETA P."/>
    <s v="LCR"/>
    <x v="0"/>
    <d v="2022-12-13T00:00:00"/>
    <d v="2022-12-15T00:00:00"/>
    <s v="SL"/>
    <m/>
    <s v="3 SL"/>
    <n v="3"/>
    <m/>
  </r>
  <r>
    <x v="1648"/>
    <d v="2022-12-27T00:00:00"/>
    <x v="357"/>
    <s v="MARASIGAN BIENVENIDO E."/>
    <s v="GSO"/>
    <x v="0"/>
    <d v="2022-11-28T00:00:00"/>
    <d v="2022-11-28T00:00:00"/>
    <s v="SL"/>
    <m/>
    <s v="1 SL"/>
    <n v="1"/>
    <m/>
  </r>
  <r>
    <x v="1649"/>
    <d v="2022-12-27T00:00:00"/>
    <x v="365"/>
    <s v="CABANLIT ZOSIMA M."/>
    <s v="MAHOGANY MARKET"/>
    <x v="0"/>
    <d v="2022-12-09T00:00:00"/>
    <d v="2022-12-11T00:00:00"/>
    <s v="SL"/>
    <m/>
    <s v="1 SL"/>
    <n v="1"/>
    <m/>
  </r>
  <r>
    <x v="1650"/>
    <d v="2022-12-27T00:00:00"/>
    <x v="365"/>
    <s v="DIGNO DANILO  "/>
    <s v="CENRO"/>
    <x v="0"/>
    <d v="2022-12-06T00:00:00"/>
    <d v="2022-12-06T00:00:00"/>
    <s v="SL"/>
    <m/>
    <s v="1 SL"/>
    <n v="1"/>
    <m/>
  </r>
  <r>
    <x v="1651"/>
    <d v="2022-12-27T00:00:00"/>
    <x v="350"/>
    <s v="AMBION HERSHEY D."/>
    <s v="CHO"/>
    <x v="0"/>
    <d v="2022-12-15T00:00:00"/>
    <d v="2022-12-15T00:00:00"/>
    <s v="VL"/>
    <m/>
    <s v="1 VL"/>
    <n v="1"/>
    <m/>
  </r>
  <r>
    <x v="1651"/>
    <d v="2022-12-27T00:00:00"/>
    <x v="350"/>
    <s v="AMBION HERSHEY D."/>
    <s v="CHO"/>
    <x v="0"/>
    <d v="2022-12-27T00:00:00"/>
    <d v="2022-12-29T00:00:00"/>
    <s v="VL"/>
    <m/>
    <s v="3 VL"/>
    <n v="3"/>
    <m/>
  </r>
  <r>
    <x v="1652"/>
    <d v="2022-12-27T00:00:00"/>
    <x v="371"/>
    <s v="PARRA VICTORIA S."/>
    <s v="EEO/ CITY MARKET"/>
    <x v="1"/>
    <d v="2022-12-07T00:00:00"/>
    <d v="2022-12-07T00:00:00"/>
    <s v="SL"/>
    <m/>
    <s v="1 SL"/>
    <n v="1"/>
    <m/>
  </r>
  <r>
    <x v="1653"/>
    <d v="2022-12-27T00:00:00"/>
    <x v="372"/>
    <s v="FERMA MARIA VICTORIA D."/>
    <s v="CCT"/>
    <x v="1"/>
    <d v="2022-12-16T00:00:00"/>
    <d v="2022-12-16T00:00:00"/>
    <s v="VL"/>
    <s v="SEC 25 EO 292- FORCE LEAVE"/>
    <s v="1 VL"/>
    <n v="1"/>
    <m/>
  </r>
  <r>
    <x v="1653"/>
    <d v="2022-12-27T00:00:00"/>
    <x v="372"/>
    <s v="FERMA MARIA VICTORIA D."/>
    <s v="CCT"/>
    <x v="1"/>
    <d v="2022-12-21T00:00:00"/>
    <d v="2022-12-21T00:00:00"/>
    <s v="VL"/>
    <s v="SEC 25 EO 292- FORCE LEAVE"/>
    <s v="1 VL"/>
    <n v="1"/>
    <m/>
  </r>
  <r>
    <x v="1653"/>
    <d v="2022-12-27T00:00:00"/>
    <x v="372"/>
    <s v="FERMA MARIA VICTORIA D."/>
    <s v="CCT"/>
    <x v="1"/>
    <d v="2022-12-23T00:00:00"/>
    <d v="2022-12-23T00:00:00"/>
    <s v="VL"/>
    <s v="SEC 25 EO 292- FORCE LEAVE"/>
    <s v="1 VL"/>
    <n v="1"/>
    <m/>
  </r>
  <r>
    <x v="1653"/>
    <d v="2022-12-27T00:00:00"/>
    <x v="372"/>
    <s v="FERMA MARIA VICTORIA D."/>
    <s v="CCT"/>
    <x v="1"/>
    <d v="2022-12-28T00:00:00"/>
    <d v="2022-12-29T00:00:00"/>
    <s v="VL"/>
    <s v="SEC 25 EO 292- FORCE LEAVE"/>
    <s v="2 VL"/>
    <n v="2"/>
    <m/>
  </r>
  <r>
    <x v="1654"/>
    <d v="2022-12-27T00:00:00"/>
    <x v="372"/>
    <s v="FERMA MARIA VICTORIA D."/>
    <s v="CCT"/>
    <x v="1"/>
    <d v="2022-12-07T00:00:00"/>
    <d v="2022-12-07T00:00:00"/>
    <s v="SL"/>
    <m/>
    <s v="1 SL"/>
    <n v="1"/>
    <m/>
  </r>
  <r>
    <x v="1655"/>
    <d v="2022-12-27T00:00:00"/>
    <x v="354"/>
    <s v="ORTIZ TRINIDAD D."/>
    <s v="GSO"/>
    <x v="1"/>
    <d v="2022-12-05T00:00:00"/>
    <d v="2022-12-05T00:00:00"/>
    <s v="SL"/>
    <m/>
    <s v="1 SL"/>
    <n v="1"/>
    <m/>
  </r>
  <r>
    <x v="1656"/>
    <d v="2022-12-27T00:00:00"/>
    <x v="353"/>
    <s v="DE VILLA MYRNA D."/>
    <s v="GSO"/>
    <x v="1"/>
    <d v="2022-12-01T00:00:00"/>
    <d v="2022-12-01T00:00:00"/>
    <s v="SL"/>
    <m/>
    <s v="1 SL"/>
    <n v="1"/>
    <m/>
  </r>
  <r>
    <x v="1657"/>
    <d v="2022-12-27T00:00:00"/>
    <x v="353"/>
    <s v="PERIDO EDWIN A."/>
    <s v="GSO"/>
    <x v="1"/>
    <d v="2022-12-01T00:00:00"/>
    <d v="2022-12-01T00:00:00"/>
    <s v="SL"/>
    <m/>
    <s v="1 SL"/>
    <n v="1"/>
    <m/>
  </r>
  <r>
    <x v="1658"/>
    <d v="2022-12-27T00:00:00"/>
    <x v="352"/>
    <s v="ORTIZ TRINIDAD D."/>
    <s v="GSO"/>
    <x v="1"/>
    <d v="2022-12-25T00:00:00"/>
    <d v="2022-12-25T00:00:00"/>
    <s v="SL"/>
    <m/>
    <s v="0 SL"/>
    <n v="0"/>
    <m/>
  </r>
  <r>
    <x v="1658"/>
    <d v="2022-12-27T00:00:00"/>
    <x v="352"/>
    <s v="ORTIZ TRINIDAD D."/>
    <s v="GSO"/>
    <x v="1"/>
    <d v="2022-12-28T00:00:00"/>
    <d v="2022-12-28T00:00:00"/>
    <s v="SL"/>
    <m/>
    <s v="1 SL"/>
    <n v="1"/>
    <m/>
  </r>
  <r>
    <x v="1659"/>
    <d v="2022-12-27T00:00:00"/>
    <x v="357"/>
    <s v="MALIGAYA NELITA M."/>
    <s v="GSO"/>
    <x v="1"/>
    <d v="2022-12-06T00:00:00"/>
    <d v="2022-12-06T00:00:00"/>
    <s v="VL"/>
    <s v="SEC 25 EO 292- FORCE LEAVE"/>
    <s v="1 VL"/>
    <n v="1"/>
    <m/>
  </r>
  <r>
    <x v="1660"/>
    <d v="2022-12-27T00:00:00"/>
    <x v="348"/>
    <s v="ORTIZ TRINIDAD D."/>
    <s v="GSO"/>
    <x v="1"/>
    <d v="2022-11-18T00:00:00"/>
    <d v="2022-11-18T00:00:00"/>
    <s v="SL"/>
    <m/>
    <s v="1 SL"/>
    <n v="1"/>
    <m/>
  </r>
  <r>
    <x v="1660"/>
    <d v="2022-12-27T00:00:00"/>
    <x v="348"/>
    <s v="ORTIZ TRINIDAD D."/>
    <s v="GSO"/>
    <x v="1"/>
    <d v="2022-11-21T00:00:00"/>
    <d v="2022-11-22T00:00:00"/>
    <s v="SL"/>
    <m/>
    <s v="2 SL"/>
    <n v="2"/>
    <m/>
  </r>
  <r>
    <x v="1661"/>
    <d v="2022-12-27T00:00:00"/>
    <x v="348"/>
    <s v="DE VILLA MYRNA D."/>
    <s v="GSO"/>
    <x v="1"/>
    <d v="2022-11-22T00:00:00"/>
    <d v="2022-11-22T00:00:00"/>
    <s v="SL"/>
    <m/>
    <s v="1 SL"/>
    <n v="1"/>
    <m/>
  </r>
  <r>
    <x v="1662"/>
    <d v="2022-12-27T00:00:00"/>
    <x v="358"/>
    <s v="ORTIZ TRINIDAD D."/>
    <s v="GSO"/>
    <x v="1"/>
    <d v="2022-12-12T00:00:00"/>
    <d v="2022-12-13T00:00:00"/>
    <s v="SL"/>
    <m/>
    <s v="2 SL"/>
    <n v="2"/>
    <m/>
  </r>
  <r>
    <x v="1663"/>
    <d v="2022-12-27T00:00:00"/>
    <x v="352"/>
    <s v="PARRA VICTORIA S."/>
    <s v="EEO/ CITY MARKET"/>
    <x v="1"/>
    <d v="2022-11-19T00:00:00"/>
    <d v="2022-11-19T00:00:00"/>
    <s v="SL"/>
    <m/>
    <s v="0 SL"/>
    <n v="0"/>
    <m/>
  </r>
  <r>
    <x v="1663"/>
    <d v="2022-12-27T00:00:00"/>
    <x v="352"/>
    <s v="PARRA VICTORIA S."/>
    <s v="EEO/ CITY MARKET"/>
    <x v="1"/>
    <d v="2022-11-20T00:00:00"/>
    <d v="2022-11-20T00:00:00"/>
    <s v="SL"/>
    <m/>
    <s v="0 SL"/>
    <n v="0"/>
    <m/>
  </r>
  <r>
    <x v="1664"/>
    <d v="2022-12-27T00:00:00"/>
    <x v="136"/>
    <s v="AMBAT MARILOU M."/>
    <s v="EEO/ CITY MARKET"/>
    <x v="1"/>
    <d v="2022-11-24T00:00:00"/>
    <d v="2022-11-25T00:00:00"/>
    <s v="VL"/>
    <s v="SEC 25 EO 292- FORCE LEAVE"/>
    <s v="2 VL"/>
    <n v="2"/>
    <m/>
  </r>
  <r>
    <x v="1665"/>
    <d v="2022-12-27T00:00:00"/>
    <x v="350"/>
    <s v="HERNANDEZ MARIO A."/>
    <s v="MAHOGANY MARKET"/>
    <x v="1"/>
    <d v="2022-11-27T00:00:00"/>
    <d v="2022-11-27T00:00:00"/>
    <s v="SL"/>
    <m/>
    <s v="0 SL"/>
    <n v="0"/>
    <m/>
  </r>
  <r>
    <x v="1666"/>
    <d v="2022-12-27T00:00:00"/>
    <x v="221"/>
    <s v="ANGCAYA MARLON J."/>
    <s v="EEO/ CITY MARKET"/>
    <x v="1"/>
    <d v="2022-12-23T00:00:00"/>
    <d v="2022-12-29T00:00:00"/>
    <s v="VL"/>
    <s v="SEC 25 EO 292- FORCE LEAVE"/>
    <s v="4 VL"/>
    <n v="4"/>
    <m/>
  </r>
  <r>
    <x v="1667"/>
    <d v="2022-12-27T00:00:00"/>
    <x v="352"/>
    <s v="PARRA VICTORIA S."/>
    <s v="EEO/ CITY MARKET"/>
    <x v="1"/>
    <d v="2022-11-21T00:00:00"/>
    <d v="2022-11-23T00:00:00"/>
    <s v="OTHER"/>
    <s v="SEC 21 EO 292- SPECIAL PRIVILEGE"/>
    <s v="3 OTHER"/>
    <n v="3"/>
    <m/>
  </r>
  <r>
    <x v="1667"/>
    <d v="2022-12-27T00:00:00"/>
    <x v="352"/>
    <s v="PARRA VICTORIA S."/>
    <s v="EEO/ CITY MARKET"/>
    <x v="1"/>
    <d v="2022-11-24T00:00:00"/>
    <d v="2022-11-29T00:00:00"/>
    <s v="VL"/>
    <s v="SEC 25 EO 292- FORCE LEAVE"/>
    <s v="4 VL"/>
    <n v="4"/>
    <m/>
  </r>
  <r>
    <x v="1668"/>
    <d v="2022-12-27T00:00:00"/>
    <x v="366"/>
    <s v="PALADAN VICENTE  "/>
    <s v="CENRO"/>
    <x v="1"/>
    <d v="2022-12-09T00:00:00"/>
    <d v="2022-12-12T00:00:00"/>
    <s v="SL"/>
    <m/>
    <s v="2 SL"/>
    <n v="2"/>
    <m/>
  </r>
  <r>
    <x v="1669"/>
    <d v="2022-12-27T00:00:00"/>
    <x v="372"/>
    <s v="MACAPUNO FELIX  "/>
    <s v="CENRO"/>
    <x v="1"/>
    <d v="2022-12-06T00:00:00"/>
    <d v="2022-12-07T00:00:00"/>
    <s v="SL"/>
    <m/>
    <s v="2 SL"/>
    <n v="2"/>
    <m/>
  </r>
  <r>
    <x v="1670"/>
    <d v="2022-12-27T00:00:00"/>
    <x v="370"/>
    <s v="GATPANDAN NENITA M."/>
    <s v="LIBRARY"/>
    <x v="1"/>
    <d v="2022-12-15T00:00:00"/>
    <d v="2022-12-21T00:00:00"/>
    <s v="VL"/>
    <m/>
    <s v="5 VL"/>
    <n v="5"/>
    <m/>
  </r>
  <r>
    <x v="1671"/>
    <d v="2022-12-27T00:00:00"/>
    <x v="352"/>
    <s v="BAYOT ANABEL D."/>
    <s v="CTO"/>
    <x v="1"/>
    <d v="2022-12-26T00:00:00"/>
    <d v="2022-12-29T00:00:00"/>
    <s v="VL"/>
    <s v="SEC 25 EO 292- FORCE LEAVE"/>
    <s v="3 VL"/>
    <n v="3"/>
    <m/>
  </r>
  <r>
    <x v="1672"/>
    <d v="2022-12-27T00:00:00"/>
    <x v="350"/>
    <s v="ESPIRITU RONALD M."/>
    <s v="CTO"/>
    <x v="1"/>
    <d v="2022-11-21T00:00:00"/>
    <d v="2022-11-25T00:00:00"/>
    <s v="SL"/>
    <m/>
    <s v="5 SL"/>
    <n v="5"/>
    <m/>
  </r>
  <r>
    <x v="1673"/>
    <d v="2022-12-27T00:00:00"/>
    <x v="350"/>
    <s v="MABUTI ANA MARIE C."/>
    <s v="CTO"/>
    <x v="1"/>
    <d v="2022-12-02T00:00:00"/>
    <d v="2022-12-02T00:00:00"/>
    <s v="VL"/>
    <m/>
    <s v="1 VL"/>
    <n v="1"/>
    <m/>
  </r>
  <r>
    <x v="1673"/>
    <d v="2022-12-27T00:00:00"/>
    <x v="350"/>
    <s v="MABUTI ANA MARIE C."/>
    <s v="CTO"/>
    <x v="1"/>
    <d v="2022-12-07T00:00:00"/>
    <d v="2022-12-07T00:00:00"/>
    <s v="VL"/>
    <m/>
    <s v="1 VL"/>
    <n v="1"/>
    <m/>
  </r>
  <r>
    <x v="1674"/>
    <d v="2022-12-27T00:00:00"/>
    <x v="366"/>
    <s v="MIRANDA NICOLE MAY B."/>
    <s v="CTO"/>
    <x v="1"/>
    <d v="2022-12-12T00:00:00"/>
    <d v="2022-12-12T00:00:00"/>
    <s v="SL"/>
    <m/>
    <s v="1 SL"/>
    <n v="1"/>
    <m/>
  </r>
  <r>
    <x v="1675"/>
    <d v="2022-12-27T00:00:00"/>
    <x v="365"/>
    <s v="DIMAPILIS ARIEL M."/>
    <s v="CTO"/>
    <x v="1"/>
    <d v="2022-12-26T00:00:00"/>
    <d v="2022-12-29T00:00:00"/>
    <s v="VL"/>
    <m/>
    <s v="3 VL"/>
    <n v="3"/>
    <m/>
  </r>
  <r>
    <x v="1676"/>
    <d v="2022-12-27T00:00:00"/>
    <x v="373"/>
    <s v="DELA CRUZ EVANGELINE P."/>
    <s v="LANDTAX"/>
    <x v="1"/>
    <d v="2022-12-01T00:00:00"/>
    <d v="2022-12-02T00:00:00"/>
    <s v="VL"/>
    <m/>
    <s v="2 VL"/>
    <n v="2"/>
    <m/>
  </r>
  <r>
    <x v="1676"/>
    <d v="2022-12-27T00:00:00"/>
    <x v="373"/>
    <s v="DELA CRUZ EVANGELINE P."/>
    <s v="LANDTAX"/>
    <x v="1"/>
    <d v="2022-12-05T00:00:00"/>
    <d v="2022-12-05T00:00:00"/>
    <s v="VL"/>
    <m/>
    <s v="1 VL"/>
    <n v="1"/>
    <m/>
  </r>
  <r>
    <x v="1676"/>
    <d v="2022-12-27T00:00:00"/>
    <x v="373"/>
    <s v="DELA CRUZ EVANGELINE P."/>
    <s v="LANDTAX"/>
    <x v="1"/>
    <d v="2022-11-24T00:00:00"/>
    <d v="2022-11-24T00:00:00"/>
    <s v="VL"/>
    <m/>
    <s v="1 VL"/>
    <n v="1"/>
    <m/>
  </r>
  <r>
    <x v="1677"/>
    <d v="2022-12-27T00:00:00"/>
    <x v="349"/>
    <s v="DELA CRUZ EVANGELINE P."/>
    <s v="LANDTAX"/>
    <x v="1"/>
    <d v="2022-11-26T00:00:00"/>
    <d v="2022-11-29T00:00:00"/>
    <s v="SL"/>
    <m/>
    <s v="2 SL"/>
    <n v="2"/>
    <m/>
  </r>
  <r>
    <x v="1678"/>
    <d v="2022-12-27T00:00:00"/>
    <x v="136"/>
    <s v="MIRANDA NICOLE MAY B."/>
    <s v="CTO"/>
    <x v="1"/>
    <d v="2022-11-25T00:00:00"/>
    <d v="2022-11-25T00:00:00"/>
    <s v="VL"/>
    <m/>
    <s v="1 VL"/>
    <n v="1"/>
    <m/>
  </r>
  <r>
    <x v="1679"/>
    <d v="2022-12-27T00:00:00"/>
    <x v="172"/>
    <s v="BAUTISTA JANICE M."/>
    <s v="CTO"/>
    <x v="1"/>
    <d v="2022-11-23T00:00:00"/>
    <d v="2022-11-23T00:00:00"/>
    <s v="VL"/>
    <m/>
    <s v="1 VL"/>
    <n v="1"/>
    <m/>
  </r>
  <r>
    <x v="1680"/>
    <d v="2022-12-27T00:00:00"/>
    <x v="359"/>
    <s v="PERIDO BEVERLY T."/>
    <s v="CTO"/>
    <x v="1"/>
    <d v="2022-12-09T00:00:00"/>
    <d v="2022-12-09T00:00:00"/>
    <s v="VL"/>
    <m/>
    <s v="1 VL"/>
    <n v="1"/>
    <m/>
  </r>
  <r>
    <x v="1681"/>
    <d v="2022-12-27T00:00:00"/>
    <x v="350"/>
    <s v="DIMAPILIS ELVIRA S."/>
    <s v="CTO"/>
    <x v="1"/>
    <d v="2022-11-25T00:00:00"/>
    <d v="2022-11-25T00:00:00"/>
    <s v="SL"/>
    <m/>
    <s v="1 SL"/>
    <n v="1"/>
    <m/>
  </r>
  <r>
    <x v="1682"/>
    <d v="2022-12-27T00:00:00"/>
    <x v="370"/>
    <s v="MARTINEZ BELEN B."/>
    <s v="CBO"/>
    <x v="1"/>
    <d v="2022-12-23T00:00:00"/>
    <d v="2022-12-23T00:00:00"/>
    <s v="VL"/>
    <m/>
    <s v="1 VL"/>
    <n v="1"/>
    <m/>
  </r>
  <r>
    <x v="1682"/>
    <d v="2022-12-27T00:00:00"/>
    <x v="370"/>
    <s v="MARTINEZ BELEN B."/>
    <s v="CBO"/>
    <x v="1"/>
    <d v="2022-12-29T00:00:00"/>
    <d v="2022-12-29T00:00:00"/>
    <s v="VL"/>
    <m/>
    <s v="1 VL"/>
    <n v="1"/>
    <m/>
  </r>
  <r>
    <x v="1683"/>
    <d v="2022-12-27T00:00:00"/>
    <x v="367"/>
    <s v="ESPIRITU RONALD M."/>
    <s v="CTO"/>
    <x v="1"/>
    <d v="2022-12-09T00:00:00"/>
    <d v="2022-12-09T00:00:00"/>
    <s v="VL"/>
    <m/>
    <s v="1 VL"/>
    <n v="1"/>
    <m/>
  </r>
  <r>
    <x v="1684"/>
    <d v="2022-12-27T00:00:00"/>
    <x v="359"/>
    <s v="JORGE CAROLINA M."/>
    <s v="CTO"/>
    <x v="1"/>
    <d v="2022-12-26T00:00:00"/>
    <d v="2022-12-28T00:00:00"/>
    <s v="VL"/>
    <m/>
    <s v="2 VL"/>
    <n v="2"/>
    <m/>
  </r>
  <r>
    <x v="1685"/>
    <d v="2022-12-27T00:00:00"/>
    <x v="354"/>
    <s v="ESCAMILLAS EVELYN M."/>
    <s v="CTO"/>
    <x v="1"/>
    <d v="2022-12-16T00:00:00"/>
    <d v="2022-12-16T00:00:00"/>
    <s v="VL"/>
    <m/>
    <s v="1 VL"/>
    <n v="1"/>
    <m/>
  </r>
  <r>
    <x v="1685"/>
    <d v="2022-12-27T00:00:00"/>
    <x v="354"/>
    <s v="ESCAMILLAS EVELYN M."/>
    <s v="CTO"/>
    <x v="1"/>
    <d v="2022-12-22T00:00:00"/>
    <d v="2022-12-23T00:00:00"/>
    <s v="VL"/>
    <m/>
    <s v="2 VL"/>
    <n v="2"/>
    <m/>
  </r>
  <r>
    <x v="1686"/>
    <d v="2022-12-27T00:00:00"/>
    <x v="353"/>
    <s v="ESCAMILLAS EVELYN M."/>
    <s v="CTO"/>
    <x v="1"/>
    <d v="2022-12-09T00:00:00"/>
    <d v="2022-12-09T00:00:00"/>
    <s v="OTHER"/>
    <s v="SEC 21 EO 292- SPECIAL PRIVILEGE"/>
    <s v="1 OTHER"/>
    <n v="1"/>
    <m/>
  </r>
  <r>
    <x v="1687"/>
    <d v="2022-12-27T00:00:00"/>
    <x v="221"/>
    <s v="DE OCAMPO ALMA A."/>
    <s v="CTO"/>
    <x v="1"/>
    <d v="2022-12-14T00:00:00"/>
    <d v="2022-12-04T00:00:00"/>
    <s v="SL"/>
    <m/>
    <s v="-7 SL"/>
    <n v="-7"/>
    <m/>
  </r>
  <r>
    <x v="1687"/>
    <d v="2022-12-27T00:00:00"/>
    <x v="221"/>
    <s v="DE OCAMPO ALMA A."/>
    <s v="CTO"/>
    <x v="1"/>
    <d v="2022-12-03T00:00:00"/>
    <d v="2022-12-03T00:00:00"/>
    <s v="SL"/>
    <m/>
    <s v="0 SL"/>
    <n v="0"/>
    <m/>
  </r>
  <r>
    <x v="1688"/>
    <d v="2022-12-27T00:00:00"/>
    <x v="373"/>
    <s v="AMORA ELISA S."/>
    <s v="CTO"/>
    <x v="1"/>
    <d v="2022-12-16T00:00:00"/>
    <d v="2022-12-16T00:00:00"/>
    <s v="VL"/>
    <m/>
    <s v="1 VL"/>
    <n v="1"/>
    <m/>
  </r>
  <r>
    <x v="1689"/>
    <d v="2022-12-27T00:00:00"/>
    <x v="373"/>
    <s v="AMORA ELISA S."/>
    <s v="CTO"/>
    <x v="1"/>
    <d v="2022-12-01T00:00:00"/>
    <d v="2022-12-01T00:00:00"/>
    <s v="SL"/>
    <m/>
    <s v="1 SL"/>
    <n v="1"/>
    <m/>
  </r>
  <r>
    <x v="1690"/>
    <d v="2022-12-27T00:00:00"/>
    <x v="348"/>
    <s v="LANDICHO ROSALINA B."/>
    <s v="EEO/CITY MARKET"/>
    <x v="0"/>
    <d v="2022-12-03T00:00:00"/>
    <d v="2022-12-03T00:00:00"/>
    <s v="VL"/>
    <s v="SEC 25 EO 292- FORCE LEAVE"/>
    <s v="0 VL"/>
    <n v="0"/>
    <m/>
  </r>
  <r>
    <x v="1690"/>
    <d v="2022-12-27T00:00:00"/>
    <x v="374"/>
    <s v="LANDICHO ROSALINA B."/>
    <s v="EEO/CITY MARKET"/>
    <x v="0"/>
    <d v="2022-12-07T00:00:00"/>
    <d v="2022-12-07T00:00:00"/>
    <s v="VL"/>
    <s v="SEC 25 EO 292- FORCE LEAVE"/>
    <s v="1 VL"/>
    <n v="1"/>
    <m/>
  </r>
  <r>
    <x v="1690"/>
    <d v="2022-12-27T00:00:00"/>
    <x v="367"/>
    <s v="LANDICHO ROSALINA B."/>
    <s v="EEO/CITY MARKET"/>
    <x v="0"/>
    <d v="2022-12-09T00:00:00"/>
    <d v="2022-12-09T00:00:00"/>
    <s v="VL"/>
    <s v="SEC 25 EO 292- FORCE LEAVE"/>
    <s v="1 VL"/>
    <n v="1"/>
    <m/>
  </r>
  <r>
    <x v="1690"/>
    <d v="2022-12-27T00:00:00"/>
    <x v="375"/>
    <s v="LANDICHO ROSALINA B."/>
    <s v="EEO/CITY MARKET"/>
    <x v="0"/>
    <d v="2022-12-12T00:00:00"/>
    <d v="2022-12-13T00:00:00"/>
    <s v="VL"/>
    <s v="SEC 25 EO 292- FORCE LEAVE"/>
    <s v="2 VL"/>
    <n v="2"/>
    <m/>
  </r>
  <r>
    <x v="1691"/>
    <d v="2022-12-27T00:00:00"/>
    <x v="357"/>
    <s v="LANDICHO ROSALINA B."/>
    <s v="EEO/CITY MARKET"/>
    <x v="0"/>
    <d v="2022-11-28T00:00:00"/>
    <d v="2022-11-28T00:00:00"/>
    <s v="SL"/>
    <m/>
    <s v="1 SL"/>
    <n v="1"/>
    <m/>
  </r>
  <r>
    <x v="1692"/>
    <d v="2022-12-27T00:00:00"/>
    <x v="350"/>
    <s v="DIMAANO LEOVIGILDA A."/>
    <s v="EEO/CITY MARKET"/>
    <x v="0"/>
    <d v="2022-12-08T00:00:00"/>
    <d v="2022-12-08T00:00:00"/>
    <s v="VL"/>
    <s v="SEC 25 EO 292- FORCE LEAVE"/>
    <s v="0 VL"/>
    <n v="0"/>
    <m/>
  </r>
  <r>
    <x v="1692"/>
    <d v="2022-12-27T00:00:00"/>
    <x v="350"/>
    <s v="DIMAANO LEOVIGILDA A."/>
    <s v="EEO/CITY MARKET"/>
    <x v="0"/>
    <d v="2022-12-20T00:00:00"/>
    <d v="2022-12-20T00:00:00"/>
    <s v="VL"/>
    <s v="SEC 25 EO 292- FORCE LEAVE"/>
    <s v="1 VL"/>
    <n v="1"/>
    <m/>
  </r>
  <r>
    <x v="1693"/>
    <d v="2022-12-27T00:00:00"/>
    <x v="367"/>
    <s v="DIMAANO LEOVIGILDA A."/>
    <s v="EEO/CITY MARKET"/>
    <x v="0"/>
    <d v="2022-11-24T00:00:00"/>
    <d v="2022-11-24T00:00:00"/>
    <s v="SL"/>
    <m/>
    <s v="1 SL"/>
    <n v="1"/>
    <m/>
  </r>
  <r>
    <x v="1694"/>
    <d v="2022-12-27T00:00:00"/>
    <x v="365"/>
    <s v="CESICAR JOCHELLE JOAN S."/>
    <s v="TICC/TCCH"/>
    <x v="0"/>
    <d v="2022-12-01T00:00:00"/>
    <d v="2022-12-01T00:00:00"/>
    <s v="SL"/>
    <m/>
    <s v="1 SL"/>
    <n v="1"/>
    <m/>
  </r>
  <r>
    <x v="1694"/>
    <d v="2022-12-27T00:00:00"/>
    <x v="365"/>
    <s v="CESICAR JOCHELLE JOAN S."/>
    <s v="TICC/TCCH"/>
    <x v="0"/>
    <d v="2022-12-06T00:00:00"/>
    <d v="2022-12-07T00:00:00"/>
    <s v="SL"/>
    <m/>
    <s v="2 SL"/>
    <n v="2"/>
    <m/>
  </r>
  <r>
    <x v="1694"/>
    <d v="2022-12-27T00:00:00"/>
    <x v="365"/>
    <s v="CESICAR JOCHELLE JOAN S."/>
    <s v="TICC/TCCH"/>
    <x v="0"/>
    <d v="2022-12-09T00:00:00"/>
    <d v="2022-12-09T00:00:00"/>
    <s v="SL"/>
    <m/>
    <s v="1 SL"/>
    <n v="1"/>
    <m/>
  </r>
  <r>
    <x v="1695"/>
    <d v="2022-12-27T00:00:00"/>
    <x v="359"/>
    <s v="CESICAR JOCHELLE JOAN S."/>
    <s v="TICC/TCCH"/>
    <x v="0"/>
    <d v="2022-11-27T00:00:00"/>
    <d v="2022-11-27T00:00:00"/>
    <s v="SL"/>
    <m/>
    <s v="0 SL"/>
    <n v="0"/>
    <m/>
  </r>
  <r>
    <x v="1696"/>
    <d v="2022-12-27T00:00:00"/>
    <x v="365"/>
    <s v="VILLANUEVA RICHELLE A."/>
    <s v="TICC"/>
    <x v="0"/>
    <d v="2022-12-09T00:00:00"/>
    <d v="2022-12-09T00:00:00"/>
    <s v="SL"/>
    <m/>
    <s v="1 SL"/>
    <n v="1"/>
    <m/>
  </r>
  <r>
    <x v="1697"/>
    <d v="2022-12-27T00:00:00"/>
    <x v="376"/>
    <s v="DISEPEDA MACARIA P."/>
    <s v="TICC"/>
    <x v="0"/>
    <d v="2022-12-17T00:00:00"/>
    <d v="2022-12-17T00:00:00"/>
    <s v="SL"/>
    <m/>
    <s v="0 SL"/>
    <n v="0"/>
    <m/>
  </r>
  <r>
    <x v="1697"/>
    <d v="2022-12-27T00:00:00"/>
    <x v="376"/>
    <s v="DISEPEDA MACARIA P."/>
    <s v="TICC"/>
    <x v="0"/>
    <d v="2022-12-19T00:00:00"/>
    <d v="2022-12-19T00:00:00"/>
    <s v="SL"/>
    <m/>
    <s v="1 SL"/>
    <n v="1"/>
    <m/>
  </r>
  <r>
    <x v="1698"/>
    <d v="2022-12-27T00:00:00"/>
    <x v="376"/>
    <s v="PANGANIBAN CAROLINA L."/>
    <s v="TICC"/>
    <x v="0"/>
    <d v="2022-12-14T00:00:00"/>
    <d v="2022-12-14T00:00:00"/>
    <s v="SL"/>
    <m/>
    <s v="1 SL"/>
    <n v="1"/>
    <m/>
  </r>
  <r>
    <x v="1699"/>
    <d v="2022-12-27T00:00:00"/>
    <x v="365"/>
    <s v="DILIDILI AIREEN M."/>
    <s v="TICC"/>
    <x v="0"/>
    <d v="2022-12-19T00:00:00"/>
    <d v="2022-12-20T00:00:00"/>
    <s v="VL"/>
    <m/>
    <s v="2 VL"/>
    <n v="2"/>
    <m/>
  </r>
  <r>
    <x v="1700"/>
    <d v="2022-12-27T00:00:00"/>
    <x v="221"/>
    <s v="MAGUINAO NIÑA F."/>
    <s v="ONT"/>
    <x v="0"/>
    <d v="2022-11-30T00:00:00"/>
    <d v="2022-12-01T00:00:00"/>
    <s v="SL"/>
    <m/>
    <s v="2 SL"/>
    <n v="2"/>
    <m/>
  </r>
  <r>
    <x v="1700"/>
    <d v="2022-12-27T00:00:00"/>
    <x v="221"/>
    <s v="MAGUINAO NIÑA F."/>
    <s v="ONT"/>
    <x v="0"/>
    <d v="2022-12-04T00:00:00"/>
    <d v="2022-12-04T00:00:00"/>
    <s v="SL"/>
    <m/>
    <s v="0 SL"/>
    <n v="0"/>
    <m/>
  </r>
  <r>
    <x v="1701"/>
    <d v="2022-12-27T00:00:00"/>
    <x v="221"/>
    <s v="BERGADO MARILOU B."/>
    <s v="ONT"/>
    <x v="0"/>
    <d v="2022-11-24T00:00:00"/>
    <d v="2022-11-29T00:00:00"/>
    <s v="SL"/>
    <m/>
    <s v="4 SL"/>
    <n v="4"/>
    <m/>
  </r>
  <r>
    <x v="1702"/>
    <d v="2022-12-27T00:00:00"/>
    <x v="221"/>
    <s v="BERGADO MARILOU B."/>
    <s v="ONT"/>
    <x v="0"/>
    <d v="2022-11-23T00:00:00"/>
    <d v="2022-11-23T00:00:00"/>
    <s v="SL"/>
    <m/>
    <s v="1 SL"/>
    <n v="1"/>
    <m/>
  </r>
  <r>
    <x v="1703"/>
    <d v="2022-12-27T00:00:00"/>
    <x v="354"/>
    <s v="MENDOZA MARVIC M."/>
    <s v="ONT"/>
    <x v="1"/>
    <d v="2022-12-19T00:00:00"/>
    <d v="2022-12-19T00:00:00"/>
    <s v="VL"/>
    <m/>
    <s v="1 VL"/>
    <n v="1"/>
    <m/>
  </r>
  <r>
    <x v="1704"/>
    <d v="2022-12-27T00:00:00"/>
    <x v="368"/>
    <s v="FERMA ETHEL GRACE N."/>
    <s v="ONT"/>
    <x v="0"/>
    <d v="2022-11-27T00:00:00"/>
    <d v="2022-11-27T00:00:00"/>
    <s v="SL"/>
    <m/>
    <s v="0 SL"/>
    <n v="0"/>
    <m/>
  </r>
  <r>
    <x v="1705"/>
    <d v="2022-12-27T00:00:00"/>
    <x v="348"/>
    <s v="DATU SHIRLEY G."/>
    <s v="ONT"/>
    <x v="0"/>
    <d v="2022-12-01T00:00:00"/>
    <d v="2022-12-30T00:00:00"/>
    <s v="VL"/>
    <m/>
    <s v="19 VL"/>
    <n v="19"/>
    <m/>
  </r>
  <r>
    <x v="1706"/>
    <d v="2022-12-27T00:00:00"/>
    <x v="352"/>
    <s v="JABINES MARIA SHELLY D."/>
    <s v="LIBRARY"/>
    <x v="0"/>
    <d v="2022-12-26T00:00:00"/>
    <d v="2022-12-29T00:00:00"/>
    <s v="VL"/>
    <m/>
    <s v="3 VL"/>
    <n v="3"/>
    <m/>
  </r>
  <r>
    <x v="1707"/>
    <d v="2022-12-27T00:00:00"/>
    <x v="221"/>
    <s v="VILLANUEVA RICHELLE A."/>
    <s v="TICC"/>
    <x v="0"/>
    <d v="2022-12-12T00:00:00"/>
    <d v="2022-12-13T00:00:00"/>
    <s v="VL"/>
    <m/>
    <s v="2 VL"/>
    <n v="2"/>
    <m/>
  </r>
  <r>
    <x v="1708"/>
    <d v="2022-12-27T00:00:00"/>
    <x v="221"/>
    <s v="ANGCAYA IRENE V."/>
    <s v="TICC"/>
    <x v="0"/>
    <d v="2022-12-02T00:00:00"/>
    <d v="2022-12-02T00:00:00"/>
    <s v="SL"/>
    <m/>
    <s v="1 SL"/>
    <n v="1"/>
    <m/>
  </r>
  <r>
    <x v="1709"/>
    <d v="2022-12-27T00:00:00"/>
    <x v="350"/>
    <s v="ANGCAYA IRENE V."/>
    <s v="TICC"/>
    <x v="0"/>
    <d v="2022-12-23T00:00:00"/>
    <d v="2022-12-23T00:00:00"/>
    <s v="VL"/>
    <m/>
    <s v="1 VL"/>
    <n v="1"/>
    <m/>
  </r>
  <r>
    <x v="1709"/>
    <d v="2022-12-27T00:00:00"/>
    <x v="350"/>
    <s v="ANGCAYA IRENE V."/>
    <s v="TICC"/>
    <x v="0"/>
    <d v="2022-12-27T00:00:00"/>
    <d v="2022-12-27T00:00:00"/>
    <s v="VL"/>
    <m/>
    <s v="1 VL"/>
    <n v="1"/>
    <m/>
  </r>
  <r>
    <x v="1710"/>
    <d v="2022-12-27T00:00:00"/>
    <x v="372"/>
    <s v="COSA PAOLA GRACE P."/>
    <s v="ASSESSOR"/>
    <x v="0"/>
    <d v="2022-12-07T00:00:00"/>
    <d v="2022-12-07T00:00:00"/>
    <s v="SL"/>
    <m/>
    <s v="1 SL"/>
    <n v="1"/>
    <m/>
  </r>
  <r>
    <x v="1711"/>
    <d v="2022-12-27T00:00:00"/>
    <x v="350"/>
    <s v="COSA PAOLA GRACE P."/>
    <s v="ASSESSOR"/>
    <x v="0"/>
    <d v="2022-11-23T00:00:00"/>
    <d v="2022-11-23T00:00:00"/>
    <s v="SL"/>
    <m/>
    <s v="1 SL"/>
    <n v="1"/>
    <m/>
  </r>
  <r>
    <x v="1712"/>
    <d v="2022-12-27T00:00:00"/>
    <x v="350"/>
    <s v="COSA PAOLA GRACE P."/>
    <s v="ASSESSOR"/>
    <x v="0"/>
    <d v="2022-11-25T00:00:00"/>
    <d v="2022-11-25T00:00:00"/>
    <s v="SL"/>
    <m/>
    <s v="1 SL"/>
    <n v="1"/>
    <m/>
  </r>
  <r>
    <x v="1713"/>
    <d v="2022-12-27T00:00:00"/>
    <x v="357"/>
    <s v="GATPANDAN MICHAEL E."/>
    <s v="GSO"/>
    <x v="0"/>
    <d v="2022-11-28T00:00:00"/>
    <d v="2022-11-28T00:00:00"/>
    <s v="SL"/>
    <m/>
    <s v="1 SL"/>
    <n v="1"/>
    <m/>
  </r>
  <r>
    <x v="1714"/>
    <d v="2022-12-27T00:00:00"/>
    <x v="364"/>
    <s v="MAMARIL JOSEFINA P."/>
    <s v="TICC"/>
    <x v="0"/>
    <d v="2022-12-23T00:00:00"/>
    <d v="2022-12-23T00:00:00"/>
    <s v="OTHER"/>
    <s v="SEC 21 EO 292- SPECIAL PRIVILEGE"/>
    <s v="1 OTHER"/>
    <n v="1"/>
    <m/>
  </r>
  <r>
    <x v="1715"/>
    <d v="2022-12-27T00:00:00"/>
    <x v="221"/>
    <s v="GATPANDAN MICHAEL E."/>
    <s v="GSO"/>
    <x v="0"/>
    <d v="2022-12-01T00:00:00"/>
    <d v="2022-12-02T00:00:00"/>
    <s v="SL"/>
    <m/>
    <s v="2 SL"/>
    <n v="2"/>
    <m/>
  </r>
  <r>
    <x v="1716"/>
    <d v="2022-12-27T00:00:00"/>
    <x v="221"/>
    <s v="ABELA IMELDA C."/>
    <s v="ACCOUNTING"/>
    <x v="0"/>
    <d v="2022-12-01T00:00:00"/>
    <d v="2022-12-02T00:00:00"/>
    <s v="SL"/>
    <m/>
    <s v="2 SL"/>
    <n v="2"/>
    <m/>
  </r>
  <r>
    <x v="1717"/>
    <d v="2022-12-27T00:00:00"/>
    <x v="221"/>
    <s v="ABELA IMELDA C."/>
    <s v="ACCOUNTING"/>
    <x v="0"/>
    <d v="2022-11-22T00:00:00"/>
    <d v="2022-11-22T00:00:00"/>
    <s v="SL"/>
    <m/>
    <s v="1 SL"/>
    <n v="1"/>
    <m/>
  </r>
  <r>
    <x v="1718"/>
    <d v="2022-12-27T00:00:00"/>
    <x v="353"/>
    <s v="ROMILLA MARIBEL P."/>
    <s v="ACCOUNTING"/>
    <x v="0"/>
    <d v="2022-12-09T00:00:00"/>
    <d v="2022-12-09T00:00:00"/>
    <s v="VL"/>
    <m/>
    <s v="1 VL"/>
    <n v="1"/>
    <m/>
  </r>
  <r>
    <x v="1718"/>
    <d v="2022-12-27T00:00:00"/>
    <x v="353"/>
    <s v="ROMILLA MARIBEL P."/>
    <s v="ACCOUNTING"/>
    <x v="0"/>
    <d v="2022-12-19T00:00:00"/>
    <d v="2022-12-19T00:00:00"/>
    <s v="VL"/>
    <m/>
    <s v="1 VL"/>
    <n v="1"/>
    <m/>
  </r>
  <r>
    <x v="1719"/>
    <d v="2022-12-27T00:00:00"/>
    <x v="374"/>
    <s v="ROMILLA MARIBEL P."/>
    <s v="ACCOUNTING"/>
    <x v="0"/>
    <d v="2022-11-21T00:00:00"/>
    <d v="2022-11-21T00:00:00"/>
    <s v="SL"/>
    <m/>
    <s v="1 SL"/>
    <n v="1"/>
    <m/>
  </r>
  <r>
    <x v="1719"/>
    <d v="2022-12-27T00:00:00"/>
    <x v="374"/>
    <s v="ROMILLA MARIBEL P."/>
    <s v="ACCOUNTING"/>
    <x v="0"/>
    <d v="2022-11-23T00:00:00"/>
    <d v="2022-11-23T00:00:00"/>
    <s v="SL"/>
    <m/>
    <s v="1 SL"/>
    <n v="1"/>
    <m/>
  </r>
  <r>
    <x v="1720"/>
    <d v="2022-12-27T00:00:00"/>
    <x v="358"/>
    <s v="DEL MUNDO JONAS B."/>
    <s v="CHO"/>
    <x v="0"/>
    <d v="2022-12-13T00:00:00"/>
    <d v="2022-12-13T00:00:00"/>
    <s v="SL"/>
    <m/>
    <s v="1 SL"/>
    <n v="1"/>
    <m/>
  </r>
  <r>
    <x v="1721"/>
    <d v="2022-12-27T00:00:00"/>
    <x v="377"/>
    <s v="COSINO RIMWELL  "/>
    <s v="CHO"/>
    <x v="0"/>
    <d v="2022-12-28T00:00:00"/>
    <d v="2022-12-29T00:00:00"/>
    <s v="OTHER"/>
    <s v="SEC 21 EO 292- SPECIAL PRIVILEGE"/>
    <s v="2 OTHER"/>
    <n v="2"/>
    <m/>
  </r>
  <r>
    <x v="1722"/>
    <d v="2022-12-27T00:00:00"/>
    <x v="377"/>
    <s v="ZAFRA REYNANTE B."/>
    <s v="TICC"/>
    <x v="0"/>
    <d v="2022-12-26T00:00:00"/>
    <d v="2022-12-29T00:00:00"/>
    <s v="VL"/>
    <s v="SEC 25 EO 292- FORCE LEAVE"/>
    <s v="3 VL"/>
    <n v="3"/>
    <m/>
  </r>
  <r>
    <x v="1723"/>
    <d v="2022-12-27T00:00:00"/>
    <x v="358"/>
    <s v="RODRIGUEZ JOSEPHINE R."/>
    <s v="TICC"/>
    <x v="0"/>
    <d v="2022-12-16T00:00:00"/>
    <d v="2022-12-16T00:00:00"/>
    <s v="OTHER"/>
    <s v="SEC 21 EO 292- SPECIAL PRIVILEGE"/>
    <s v="1 OTHER"/>
    <n v="1"/>
    <m/>
  </r>
  <r>
    <x v="1724"/>
    <d v="2022-12-27T00:00:00"/>
    <x v="365"/>
    <s v="RODRIGUEZ JOSEPHINE R."/>
    <s v="TICC"/>
    <x v="0"/>
    <d v="2022-12-23T00:00:00"/>
    <d v="2022-12-29T00:00:00"/>
    <s v="VL"/>
    <s v="SEC 25 EO 292- FORCE LEAVE"/>
    <s v="4 VL"/>
    <n v="4"/>
    <m/>
  </r>
  <r>
    <x v="1725"/>
    <d v="2022-12-27T00:00:00"/>
    <x v="358"/>
    <s v="VARGAS MELINDA M."/>
    <s v="CSWDO"/>
    <x v="0"/>
    <d v="2022-12-13T00:00:00"/>
    <d v="2022-12-13T00:00:00"/>
    <s v="SL"/>
    <m/>
    <s v="1 SL"/>
    <n v="1"/>
    <m/>
  </r>
  <r>
    <x v="1726"/>
    <d v="2022-12-27T00:00:00"/>
    <x v="372"/>
    <s v="PATERNO MARIA LOURDERS P."/>
    <s v="CCT"/>
    <x v="0"/>
    <d v="2022-12-06T00:00:00"/>
    <d v="2022-12-07T00:00:00"/>
    <s v="SL"/>
    <m/>
    <s v="2 SL"/>
    <n v="2"/>
    <m/>
  </r>
  <r>
    <x v="1727"/>
    <d v="2022-12-27T00:00:00"/>
    <x v="366"/>
    <s v="MERJILLA JEANETTE B."/>
    <s v="TICC"/>
    <x v="0"/>
    <d v="2022-12-19T00:00:00"/>
    <d v="2022-12-19T00:00:00"/>
    <s v="VL"/>
    <m/>
    <s v="1 VL"/>
    <n v="1"/>
    <m/>
  </r>
  <r>
    <x v="1727"/>
    <d v="2022-12-27T00:00:00"/>
    <x v="366"/>
    <s v="MERJILLA JEANETTE B."/>
    <s v="TICC"/>
    <x v="0"/>
    <d v="2022-12-28T00:00:00"/>
    <d v="2022-12-28T00:00:00"/>
    <s v="VL"/>
    <m/>
    <s v="1 VL"/>
    <n v="1"/>
    <m/>
  </r>
  <r>
    <x v="1728"/>
    <d v="2022-12-27T00:00:00"/>
    <x v="350"/>
    <s v="CESICAR JOCHELLE JOAN S."/>
    <s v="TICC/TCCH"/>
    <x v="0"/>
    <d v="2022-12-02T00:00:00"/>
    <d v="2022-12-02T00:00:00"/>
    <s v="VL"/>
    <m/>
    <s v="1 VL"/>
    <n v="1"/>
    <m/>
  </r>
  <r>
    <x v="1729"/>
    <d v="2022-12-27T00:00:00"/>
    <x v="348"/>
    <s v="CESICAR JOCHELLE JOAN S."/>
    <s v="TICC/TCCH"/>
    <x v="0"/>
    <d v="2022-12-21T00:00:00"/>
    <d v="2022-12-22T00:00:00"/>
    <s v="SL"/>
    <m/>
    <s v="2 SL"/>
    <n v="2"/>
    <m/>
  </r>
  <r>
    <x v="1730"/>
    <d v="2022-12-27T00:00:00"/>
    <x v="350"/>
    <s v="ZAFRA REYNANTE B."/>
    <s v="TICC"/>
    <x v="0"/>
    <d v="2022-11-24T00:00:00"/>
    <d v="2022-11-25T00:00:00"/>
    <s v="SL"/>
    <m/>
    <s v="2 SL"/>
    <n v="2"/>
    <m/>
  </r>
  <r>
    <x v="1731"/>
    <d v="2022-12-27T00:00:00"/>
    <x v="365"/>
    <s v="HERNANDEZ RODERICK M."/>
    <s v="EEO/CITY MARKET"/>
    <x v="0"/>
    <d v="2022-12-19T00:00:00"/>
    <d v="2022-12-22T00:00:00"/>
    <s v="VL"/>
    <s v="SEC 25 EO 292- FORCE LEAVE"/>
    <s v="4 VL"/>
    <n v="4"/>
    <m/>
  </r>
  <r>
    <x v="1731"/>
    <d v="2022-12-27T00:00:00"/>
    <x v="365"/>
    <s v="HERNANDEZ RODERICK M."/>
    <s v="EEO/CITY MARKET"/>
    <x v="0"/>
    <d v="2022-12-26T00:00:00"/>
    <d v="2022-12-27T00:00:00"/>
    <s v="VL"/>
    <s v="SEC 25 EO 292- FORCE LEAVE"/>
    <s v="1 VL"/>
    <n v="1"/>
    <m/>
  </r>
  <r>
    <x v="1732"/>
    <d v="2022-12-27T00:00:00"/>
    <x v="364"/>
    <s v="LANDICHO ROSALINA B."/>
    <s v="EEO/CITY MARKET"/>
    <x v="0"/>
    <d v="2022-12-23T00:00:00"/>
    <d v="2022-12-31T00:00:00"/>
    <s v="OTHER"/>
    <s v="SOLO PARENT"/>
    <s v="4 OTHER"/>
    <n v="4"/>
    <m/>
  </r>
  <r>
    <x v="1733"/>
    <d v="2022-12-27T00:00:00"/>
    <x v="366"/>
    <s v="LOGROÑO JONATHAN C."/>
    <s v="EEO/CITY MARKET"/>
    <x v="2"/>
    <d v="2022-12-19T00:00:00"/>
    <d v="2022-12-19T00:00:00"/>
    <s v="VL"/>
    <m/>
    <s v="1 VL"/>
    <n v="1"/>
    <m/>
  </r>
  <r>
    <x v="1734"/>
    <d v="2022-12-27T00:00:00"/>
    <x v="365"/>
    <s v="BRON FLORENCIO L."/>
    <s v="EEO/CITY MARKET"/>
    <x v="0"/>
    <d v="2022-12-18T00:00:00"/>
    <d v="2022-12-18T00:00:00"/>
    <s v="OTHER"/>
    <s v="SEC 21 EO 292- SPECIAL PRIVILEGE"/>
    <s v="0 OTHER"/>
    <n v="0"/>
    <m/>
  </r>
  <r>
    <x v="1735"/>
    <d v="2022-12-27T00:00:00"/>
    <x v="358"/>
    <s v="DIMAANO LEOVIGILDA A."/>
    <s v="EEO/CITY MARKET"/>
    <x v="0"/>
    <d v="2022-12-22T00:00:00"/>
    <d v="2022-12-23T00:00:00"/>
    <s v="OTHER"/>
    <s v="SEC 21 EO 292- SPECIAL PRIVILEGE"/>
    <s v="2 OTHER"/>
    <n v="2"/>
    <m/>
  </r>
  <r>
    <x v="1736"/>
    <d v="2022-12-27T00:00:00"/>
    <x v="358"/>
    <s v="MULINGTAPANG GUILLERMA O."/>
    <s v="GSO"/>
    <x v="0"/>
    <d v="2022-12-28T00:00:00"/>
    <d v="2022-12-29T00:00:00"/>
    <s v="VL"/>
    <s v="SEC 25 EO 292- FORCE LEAVE"/>
    <s v="2 VL"/>
    <n v="2"/>
    <m/>
  </r>
  <r>
    <x v="1737"/>
    <d v="2022-12-27T00:00:00"/>
    <x v="372"/>
    <s v="PAGLINAWAN JESSIE M."/>
    <s v="CENRO"/>
    <x v="0"/>
    <d v="2022-12-05T00:00:00"/>
    <d v="2022-12-06T00:00:00"/>
    <s v="SL"/>
    <m/>
    <s v="2 SL"/>
    <n v="2"/>
    <m/>
  </r>
  <r>
    <x v="1738"/>
    <d v="2022-12-27T00:00:00"/>
    <x v="366"/>
    <s v="ESTIEBER ARISTOTLE B."/>
    <s v="CENRO"/>
    <x v="0"/>
    <d v="2022-12-12T00:00:00"/>
    <d v="2022-12-12T00:00:00"/>
    <s v="OTHER"/>
    <s v="SEC 21 EO 292- SPECIAL PRIVILEGE"/>
    <s v="1 OTHER"/>
    <n v="1"/>
    <m/>
  </r>
  <r>
    <x v="1739"/>
    <d v="2022-12-27T00:00:00"/>
    <x v="357"/>
    <s v="DERLA ARTHUR D."/>
    <s v="CENRO"/>
    <x v="0"/>
    <d v="2022-11-28T00:00:00"/>
    <d v="2022-11-28T00:00:00"/>
    <m/>
    <m/>
    <s v="1 "/>
    <n v="1"/>
    <m/>
  </r>
  <r>
    <x v="1740"/>
    <d v="2022-12-27T00:00:00"/>
    <x v="352"/>
    <s v="DERLA ARTHUR D."/>
    <s v="CENRO"/>
    <x v="0"/>
    <d v="2022-12-08T00:00:00"/>
    <d v="2022-12-10T00:00:00"/>
    <s v="VL"/>
    <m/>
    <s v="1 VL"/>
    <n v="1"/>
    <m/>
  </r>
  <r>
    <x v="1741"/>
    <d v="2022-12-27T00:00:00"/>
    <x v="352"/>
    <s v="OBINA APOLINARIO B."/>
    <s v="CENRO"/>
    <x v="0"/>
    <d v="2022-11-29T00:00:00"/>
    <d v="2022-11-30T00:00:00"/>
    <s v="SL"/>
    <m/>
    <s v="2 SL"/>
    <n v="2"/>
    <m/>
  </r>
  <r>
    <x v="1742"/>
    <d v="2022-12-27T00:00:00"/>
    <x v="104"/>
    <s v="PEREÑA VERGILIO R."/>
    <s v="TICC"/>
    <x v="0"/>
    <d v="2022-10-10T00:00:00"/>
    <d v="2022-10-10T00:00:00"/>
    <s v="SL"/>
    <m/>
    <s v="1 SL"/>
    <n v="1"/>
    <m/>
  </r>
  <r>
    <x v="1743"/>
    <d v="2022-12-27T00:00:00"/>
    <x v="365"/>
    <s v="GUEVARRA ROLANDO  "/>
    <s v="CENRO"/>
    <x v="0"/>
    <d v="2022-12-10T00:00:00"/>
    <d v="2022-12-10T00:00:00"/>
    <s v="SL"/>
    <m/>
    <s v="0 SL"/>
    <n v="0"/>
    <m/>
  </r>
  <r>
    <x v="1744"/>
    <d v="2022-12-27T00:00:00"/>
    <x v="358"/>
    <s v="OBINA JAIME"/>
    <s v="CENRO"/>
    <x v="0"/>
    <d v="2022-12-12T00:00:00"/>
    <d v="2022-12-12T00:00:00"/>
    <s v="SL"/>
    <m/>
    <s v="1 SL"/>
    <n v="1"/>
    <m/>
  </r>
  <r>
    <x v="1745"/>
    <d v="2022-12-27T00:00:00"/>
    <x v="358"/>
    <s v="RODRIGUEZ RUEL  "/>
    <s v="CENRO"/>
    <x v="1"/>
    <d v="2022-12-11T00:00:00"/>
    <d v="2022-12-12T00:00:00"/>
    <s v="SL"/>
    <m/>
    <s v="1 SL"/>
    <n v="1"/>
    <m/>
  </r>
  <r>
    <x v="1746"/>
    <d v="2022-12-27T00:00:00"/>
    <x v="352"/>
    <s v="LORILLA LOIDA P."/>
    <s v="TCSNHS-ISHS"/>
    <x v="0"/>
    <d v="2022-12-23T00:00:00"/>
    <d v="2022-12-29T00:00:00"/>
    <s v="VL"/>
    <s v="SEC 25 EO 292- FORCE LEAVE"/>
    <s v="4 VL"/>
    <n v="4"/>
    <m/>
  </r>
  <r>
    <x v="1747"/>
    <d v="2022-12-27T00:00:00"/>
    <x v="366"/>
    <s v="GONZALES CHRISTI NERISSE E."/>
    <s v="CEO"/>
    <x v="0"/>
    <d v="2022-12-19T00:00:00"/>
    <d v="2022-12-19T00:00:00"/>
    <s v="VL"/>
    <s v="SEC 25 EO 292- FORCE LEAVE"/>
    <s v="1 VL"/>
    <n v="1"/>
    <m/>
  </r>
  <r>
    <x v="1748"/>
    <d v="2022-12-27T00:00:00"/>
    <x v="365"/>
    <s v="MALANAN JENNYLYN R."/>
    <s v="PICNIC GROVE"/>
    <x v="0"/>
    <d v="2022-11-09T00:00:00"/>
    <d v="2022-11-30T00:00:00"/>
    <s v="OTHER"/>
    <s v="SEC 55 REHABILATATION"/>
    <s v="16 OTHER"/>
    <n v="16"/>
    <m/>
  </r>
  <r>
    <x v="1749"/>
    <d v="2022-12-27T00:00:00"/>
    <x v="378"/>
    <s v="SIM JO RITZELLE C."/>
    <s v="CHO"/>
    <x v="0"/>
    <d v="2022-12-27T00:00:00"/>
    <d v="2022-12-29T00:00:00"/>
    <s v="VL"/>
    <m/>
    <s v="3 VL"/>
    <n v="3"/>
    <m/>
  </r>
  <r>
    <x v="1750"/>
    <d v="2022-12-27T00:00:00"/>
    <x v="352"/>
    <s v="REMOLLENO MICHELLE U."/>
    <s v="CHO"/>
    <x v="1"/>
    <d v="2022-12-26T00:00:00"/>
    <d v="2022-12-28T00:00:00"/>
    <s v="VL"/>
    <s v="SEC 25 EO 292- FORCE LEAVE"/>
    <s v="2 VL"/>
    <n v="2"/>
    <m/>
  </r>
  <r>
    <x v="1751"/>
    <d v="2022-12-27T00:00:00"/>
    <x v="221"/>
    <s v="ENRIQUEZ ANABEL O."/>
    <s v="CHO"/>
    <x v="0"/>
    <d v="2022-12-15T00:00:00"/>
    <d v="2022-12-16T00:00:00"/>
    <s v="VL"/>
    <s v="SEC 25 EO 292- FORCE LEAVE"/>
    <s v="2 VL"/>
    <n v="2"/>
    <m/>
  </r>
  <r>
    <x v="1751"/>
    <d v="2022-12-27T00:00:00"/>
    <x v="221"/>
    <s v="ENRIQUEZ ANABEL O."/>
    <s v="CHO"/>
    <x v="0"/>
    <d v="2022-12-27T00:00:00"/>
    <d v="2022-12-29T00:00:00"/>
    <s v="VL"/>
    <s v="SEC 25 EO 292- FORCE LEAVE"/>
    <s v="3 VL"/>
    <n v="3"/>
    <m/>
  </r>
  <r>
    <x v="1752"/>
    <d v="2022-12-27T00:00:00"/>
    <x v="221"/>
    <s v="DEMATERA PEDRO B."/>
    <s v="CCR"/>
    <x v="0"/>
    <d v="2022-12-23T00:00:00"/>
    <d v="2022-12-29T00:00:00"/>
    <s v="VL"/>
    <s v="SEC 25 EO 292- FORCE LEAVE"/>
    <s v="4 VL"/>
    <n v="4"/>
    <m/>
  </r>
  <r>
    <x v="1753"/>
    <d v="2022-12-27T00:00:00"/>
    <x v="221"/>
    <s v="DEMATERA PEDRO B."/>
    <s v="CCR"/>
    <x v="0"/>
    <d v="2022-12-09T00:00:00"/>
    <d v="2022-12-09T00:00:00"/>
    <s v="OTHER"/>
    <s v="SEC 21 EO 292- SPECIAL PRIVILEGE"/>
    <s v="1 OTHER"/>
    <n v="1"/>
    <m/>
  </r>
  <r>
    <x v="1754"/>
    <d v="2022-12-27T00:00:00"/>
    <x v="373"/>
    <s v="MERCARDO RENGIE M."/>
    <s v="LCR"/>
    <x v="0"/>
    <d v="2022-12-20T00:00:00"/>
    <d v="2022-12-22T00:00:00"/>
    <s v="OTHER"/>
    <s v="SEC 21 EO 292- SPECIAL PRIVILEGE"/>
    <s v="3 OTHER"/>
    <n v="3"/>
    <m/>
  </r>
  <r>
    <x v="1755"/>
    <d v="2022-12-27T00:00:00"/>
    <x v="373"/>
    <s v="MERCARDO RENGIE M."/>
    <s v="LCR"/>
    <x v="0"/>
    <d v="2022-12-23T00:00:00"/>
    <d v="2022-12-29T00:00:00"/>
    <s v="VL"/>
    <s v="SEC 25 EO 292- FORCE LEAVE"/>
    <s v="4 VL"/>
    <n v="4"/>
    <m/>
  </r>
  <r>
    <x v="1756"/>
    <d v="2022-12-27T00:00:00"/>
    <x v="353"/>
    <s v="ANGCAYA JENNY ROSE S."/>
    <s v="CTO-LICENSE"/>
    <x v="0"/>
    <d v="2022-12-15T00:00:00"/>
    <d v="2022-12-15T00:00:00"/>
    <s v="VL"/>
    <s v="SEC 25 EO 292- FORCE LEAVE"/>
    <s v="1 VL"/>
    <n v="1"/>
    <m/>
  </r>
  <r>
    <x v="1756"/>
    <d v="2022-12-27T00:00:00"/>
    <x v="353"/>
    <s v="ANGCAYA JENNY ROSE S."/>
    <s v="CTO-LICENSE"/>
    <x v="0"/>
    <d v="2022-12-21T00:00:00"/>
    <d v="2022-12-21T00:00:00"/>
    <s v="VL"/>
    <s v="SEC 25 EO 292- FORCE LEAVE"/>
    <s v="1 VL"/>
    <n v="1"/>
    <m/>
  </r>
  <r>
    <x v="1756"/>
    <d v="2022-12-27T00:00:00"/>
    <x v="353"/>
    <s v="ANGCAYA JENNY ROSE S."/>
    <s v="CTO-LICENSE"/>
    <x v="0"/>
    <d v="2022-12-27T00:00:00"/>
    <d v="2022-12-27T00:00:00"/>
    <s v="VL"/>
    <s v="SEC 25 EO 292- FORCE LEAVE"/>
    <s v="1 VL"/>
    <n v="1"/>
    <m/>
  </r>
  <r>
    <x v="1757"/>
    <d v="2022-12-27T00:00:00"/>
    <x v="369"/>
    <s v="PRIMO GRACE M."/>
    <s v="EEO/CITY MARKET"/>
    <x v="0"/>
    <d v="2022-12-13T00:00:00"/>
    <d v="2022-12-14T00:00:00"/>
    <s v="VL"/>
    <s v="SEC 25 EO 292- FORCE LEAVE"/>
    <s v="2 VL"/>
    <n v="2"/>
    <m/>
  </r>
  <r>
    <x v="1757"/>
    <d v="2022-12-27T00:00:00"/>
    <x v="369"/>
    <s v="PRIMO GRACE M."/>
    <s v="EEO/CITY MARKET"/>
    <x v="0"/>
    <d v="2022-12-22T00:00:00"/>
    <d v="2022-12-22T00:00:00"/>
    <s v="VL"/>
    <s v="SEC 25 EO 292- FORCE LEAVE"/>
    <s v="1 VL"/>
    <n v="1"/>
    <m/>
  </r>
  <r>
    <x v="1757"/>
    <d v="2022-12-27T00:00:00"/>
    <x v="369"/>
    <s v="PRIMO GRACE M."/>
    <s v="EEO/CITY MARKET"/>
    <x v="0"/>
    <d v="2022-12-27T00:00:00"/>
    <d v="2022-12-27T00:00:00"/>
    <s v="VL"/>
    <s v="SEC 25 EO 292- FORCE LEAVE"/>
    <s v="1 VL"/>
    <n v="1"/>
    <m/>
  </r>
  <r>
    <x v="1757"/>
    <d v="2022-12-27T00:00:00"/>
    <x v="369"/>
    <s v="PRIMO GRACE M."/>
    <s v="EEO/CITY MARKET"/>
    <x v="0"/>
    <d v="2022-12-29T00:00:00"/>
    <d v="2022-12-29T00:00:00"/>
    <s v="VL"/>
    <s v="SEC 25 EO 292- FORCE LEAVE"/>
    <s v="1 VL"/>
    <n v="1"/>
    <m/>
  </r>
  <r>
    <x v="1758"/>
    <d v="2022-12-27T00:00:00"/>
    <x v="353"/>
    <s v="DIMAILIG ARLYN R."/>
    <s v="MAHOGANY MARKET"/>
    <x v="0"/>
    <d v="2022-12-15T00:00:00"/>
    <d v="2022-12-16T00:00:00"/>
    <s v="VL"/>
    <s v="SEC 25 EO 292- FORCE LEAVE"/>
    <s v="2 VL"/>
    <n v="2"/>
    <m/>
  </r>
  <r>
    <x v="1759"/>
    <d v="2022-12-27T00:00:00"/>
    <x v="353"/>
    <s v="CABANLIT ZOSIMA M."/>
    <s v="MAHOGANY MARKET"/>
    <x v="0"/>
    <d v="2022-12-16T00:00:00"/>
    <d v="2022-12-20T00:00:00"/>
    <s v="VL"/>
    <s v="SEC 25 EO 292- FORCE LEAVE"/>
    <s v="3 VL"/>
    <n v="3"/>
    <m/>
  </r>
  <r>
    <x v="1759"/>
    <d v="2022-12-27T00:00:00"/>
    <x v="353"/>
    <s v="CABANLIT ZOSIMA M."/>
    <s v="MAHOGANY MARKET"/>
    <x v="0"/>
    <d v="2022-12-23T00:00:00"/>
    <d v="2022-12-27T00:00:00"/>
    <s v="VL"/>
    <s v="SEC 25 EO 292- FORCE LEAVE"/>
    <s v="2 VL"/>
    <n v="2"/>
    <m/>
  </r>
  <r>
    <x v="1760"/>
    <d v="2022-12-27T00:00:00"/>
    <x v="349"/>
    <s v="GATPANDAN MICHAEL E."/>
    <s v="GSO"/>
    <x v="0"/>
    <d v="2022-11-21T00:00:00"/>
    <d v="2022-11-21T00:00:00"/>
    <s v="SL"/>
    <m/>
    <s v="1 SL"/>
    <n v="1"/>
    <m/>
  </r>
  <r>
    <x v="1761"/>
    <d v="2022-12-27T00:00:00"/>
    <x v="171"/>
    <s v="MARASIGAN BIENVENIDO E."/>
    <s v="GSO"/>
    <x v="0"/>
    <d v="2022-11-10T00:00:00"/>
    <d v="2022-11-11T00:00:00"/>
    <s v="SL"/>
    <m/>
    <s v="2 SL"/>
    <n v="2"/>
    <m/>
  </r>
  <r>
    <x v="1762"/>
    <d v="2022-12-27T00:00:00"/>
    <x v="24"/>
    <s v="SUMAGUI FELICITAS M."/>
    <s v="CSWDO"/>
    <x v="0"/>
    <d v="2022-12-22T00:00:00"/>
    <d v="2022-12-22T00:00:00"/>
    <s v="VL"/>
    <s v="SEC 25 EO 292- FORCE LEAVE"/>
    <s v="1 VL"/>
    <n v="1"/>
    <m/>
  </r>
  <r>
    <x v="1763"/>
    <d v="2022-12-27T00:00:00"/>
    <x v="171"/>
    <s v="GATPANDAN MICHAEL E."/>
    <s v="GSO"/>
    <x v="0"/>
    <d v="2022-11-24T00:00:00"/>
    <d v="2022-11-25T00:00:00"/>
    <s v="VL"/>
    <m/>
    <s v="2 VL"/>
    <n v="2"/>
    <m/>
  </r>
  <r>
    <x v="1764"/>
    <d v="2022-12-27T00:00:00"/>
    <x v="362"/>
    <s v="PRIMO GRACE M."/>
    <s v="EEO/CITY MARKET"/>
    <x v="0"/>
    <d v="2022-11-22T00:00:00"/>
    <d v="2022-11-22T00:00:00"/>
    <s v="OTHER"/>
    <s v="SEC 21 EO 292- SPECIAL PRIVILEGE"/>
    <s v="1 OTHER"/>
    <n v="1"/>
    <m/>
  </r>
  <r>
    <x v="1765"/>
    <d v="2022-12-27T00:00:00"/>
    <x v="173"/>
    <s v="OBINA JAIME"/>
    <s v="CENRO"/>
    <x v="0"/>
    <d v="1903-01-30T00:00:00"/>
    <d v="2022-11-30T00:00:00"/>
    <s v="VL"/>
    <s v="SEC 25 EO 292- FORCE LEAVE"/>
    <s v="31260 VL"/>
    <n v="31260"/>
    <m/>
  </r>
  <r>
    <x v="1766"/>
    <d v="2022-12-27T00:00:00"/>
    <x v="154"/>
    <s v="AMBION MARIETA B."/>
    <s v="CENRO"/>
    <x v="0"/>
    <d v="2022-11-23T00:00:00"/>
    <d v="2022-11-25T00:00:00"/>
    <s v="VL"/>
    <s v="SEC 25 EO 292- FORCE LEAVE"/>
    <s v="3 VL"/>
    <n v="3"/>
    <m/>
  </r>
  <r>
    <x v="1767"/>
    <d v="2022-12-27T00:00:00"/>
    <x v="172"/>
    <s v="RODENAS ALBERT RAPHAEL  "/>
    <s v="CENRO"/>
    <x v="0"/>
    <d v="2022-11-28T00:00:00"/>
    <d v="2022-11-30T00:00:00"/>
    <s v="VL"/>
    <s v="SEC 25 EO 292- FORCE LEAVE"/>
    <s v="3 VL"/>
    <n v="3"/>
    <m/>
  </r>
  <r>
    <x v="1768"/>
    <d v="2022-12-27T00:00:00"/>
    <x v="154"/>
    <s v="MULINGTAPANG GUILLERMA O."/>
    <s v="GSO"/>
    <x v="0"/>
    <d v="2022-11-24T00:00:00"/>
    <d v="2022-11-25T00:00:00"/>
    <s v="VL"/>
    <s v="SEC 25 EO 292- FORCE LEAVE"/>
    <s v="2 VL"/>
    <n v="2"/>
    <m/>
  </r>
  <r>
    <x v="1769"/>
    <d v="2022-12-27T00:00:00"/>
    <x v="166"/>
    <s v="MARDO MELINDA E."/>
    <s v="CENRO"/>
    <x v="3"/>
    <d v="2022-11-17T00:00:00"/>
    <d v="2022-11-18T00:00:00"/>
    <s v="VL"/>
    <s v="SEC 25 EO 292- FORCE LEAVE"/>
    <s v="2 VL"/>
    <n v="2"/>
    <m/>
  </r>
  <r>
    <x v="1769"/>
    <d v="2022-12-27T00:00:00"/>
    <x v="166"/>
    <s v="MARDO MELINDA E."/>
    <s v="CENRO"/>
    <x v="3"/>
    <d v="2022-11-24T00:00:00"/>
    <d v="2022-11-24T00:00:00"/>
    <s v="VL"/>
    <s v="SEC 25 EO 292- FORCE LEAVE"/>
    <s v="1 VL"/>
    <n v="1"/>
    <m/>
  </r>
  <r>
    <x v="1770"/>
    <d v="2022-12-27T00:00:00"/>
    <x v="352"/>
    <s v="RAMA RAQUEL J."/>
    <s v="INTERNAL"/>
    <x v="0"/>
    <d v="2022-12-09T00:00:00"/>
    <d v="2022-12-09T00:00:00"/>
    <s v="VL"/>
    <s v="SEC 25 EO 292- FORCE LEAVE"/>
    <s v="1 VL"/>
    <n v="1"/>
    <m/>
  </r>
  <r>
    <x v="1770"/>
    <d v="2022-12-27T00:00:00"/>
    <x v="352"/>
    <s v="RAMA RAQUEL J."/>
    <s v="INTERNAL"/>
    <x v="0"/>
    <d v="2022-12-16T00:00:00"/>
    <d v="2022-12-16T00:00:00"/>
    <s v="VL"/>
    <s v="SEC 25 EO 292- FORCE LEAVE"/>
    <s v="1 VL"/>
    <n v="1"/>
    <m/>
  </r>
  <r>
    <x v="1770"/>
    <d v="2022-12-27T00:00:00"/>
    <x v="352"/>
    <s v="RAMA RAQUEL J."/>
    <s v="INTERNAL"/>
    <x v="0"/>
    <d v="2022-12-23T00:00:00"/>
    <d v="2022-12-23T00:00:00"/>
    <s v="VL"/>
    <s v="SEC 25 EO 292- FORCE LEAVE"/>
    <s v="1 VL"/>
    <n v="1"/>
    <m/>
  </r>
  <r>
    <x v="1770"/>
    <d v="2022-12-27T00:00:00"/>
    <x v="352"/>
    <s v="RAMA RAQUEL J."/>
    <s v="INTERNAL"/>
    <x v="0"/>
    <d v="2022-12-28T00:00:00"/>
    <d v="2022-12-29T00:00:00"/>
    <s v="VL"/>
    <s v="SEC 25 EO 292- FORCE LEAVE"/>
    <s v="2 VL"/>
    <n v="2"/>
    <m/>
  </r>
  <r>
    <x v="1771"/>
    <d v="2022-12-27T00:00:00"/>
    <x v="221"/>
    <s v="SUMAGUI LORENA P."/>
    <s v="BIR"/>
    <x v="0"/>
    <d v="2022-11-28T00:00:00"/>
    <d v="2022-11-29T00:00:00"/>
    <s v="SL"/>
    <m/>
    <s v="2 SL"/>
    <n v="2"/>
    <m/>
  </r>
  <r>
    <x v="1772"/>
    <d v="2022-12-27T00:00:00"/>
    <x v="221"/>
    <s v="VILLANUEVA MARILYN L."/>
    <s v="TICC"/>
    <x v="0"/>
    <d v="2022-11-30T00:00:00"/>
    <d v="2022-11-30T00:00:00"/>
    <s v="SL"/>
    <m/>
    <s v="1 SL"/>
    <n v="1"/>
    <m/>
  </r>
  <r>
    <x v="1773"/>
    <d v="2022-12-27T00:00:00"/>
    <x v="365"/>
    <s v="ROQUITE MAIRECAR L."/>
    <s v="CCT"/>
    <x v="0"/>
    <d v="2022-12-26T00:00:00"/>
    <d v="2022-12-29T00:00:00"/>
    <s v="VL"/>
    <s v="SEC 25 EO 292- FORCE LEAVE"/>
    <s v="3 VL"/>
    <n v="3"/>
    <m/>
  </r>
  <r>
    <x v="1774"/>
    <d v="2022-12-27T00:00:00"/>
    <x v="379"/>
    <s v="OPO CONEY V."/>
    <s v="HOUSING"/>
    <x v="0"/>
    <d v="2022-12-15T00:00:00"/>
    <d v="2022-12-15T00:00:00"/>
    <s v="VL"/>
    <s v="SEC 25 EO 292- FORCE LEAVE"/>
    <s v="1 VL"/>
    <n v="1"/>
    <m/>
  </r>
  <r>
    <x v="1774"/>
    <d v="2022-12-27T00:00:00"/>
    <x v="379"/>
    <s v="OPO CONEY V."/>
    <s v="HOUSING"/>
    <x v="0"/>
    <d v="2022-12-19T00:00:00"/>
    <d v="2022-12-20T00:00:00"/>
    <s v="VL"/>
    <s v="SEC 25 EO 292- FORCE LEAVE"/>
    <s v="2 VL"/>
    <n v="2"/>
    <m/>
  </r>
  <r>
    <x v="1775"/>
    <d v="2022-12-27T00:00:00"/>
    <x v="379"/>
    <s v="OPO CONEY V."/>
    <s v="HOUSING"/>
    <x v="0"/>
    <d v="2022-12-28T00:00:00"/>
    <d v="2022-12-29T00:00:00"/>
    <s v="VL"/>
    <s v="SEC 25 EO 292- FORCE LEAVE"/>
    <s v="2 VL"/>
    <n v="2"/>
    <m/>
  </r>
  <r>
    <x v="1776"/>
    <d v="2022-12-27T00:00:00"/>
    <x v="365"/>
    <s v="PEREA BABEL G."/>
    <s v="HOUSING"/>
    <x v="0"/>
    <d v="2022-12-16T00:00:00"/>
    <d v="2022-12-16T00:00:00"/>
    <s v="VL"/>
    <s v="SEC 25 EO 292- FORCE LEAVE"/>
    <s v="1 VL"/>
    <n v="1"/>
    <m/>
  </r>
  <r>
    <x v="1776"/>
    <d v="2022-12-27T00:00:00"/>
    <x v="365"/>
    <s v="PEREA BABEL G."/>
    <s v="HOUSING"/>
    <x v="0"/>
    <d v="2022-12-22T00:00:00"/>
    <d v="2022-12-23T00:00:00"/>
    <s v="VL"/>
    <s v="SEC 25 EO 292- FORCE LEAVE"/>
    <s v="2 VL"/>
    <n v="2"/>
    <m/>
  </r>
  <r>
    <x v="1776"/>
    <d v="2022-12-27T00:00:00"/>
    <x v="365"/>
    <s v="PEREA BABEL G."/>
    <s v="HOUSING"/>
    <x v="0"/>
    <d v="2022-12-26T00:00:00"/>
    <d v="2022-12-27T00:00:00"/>
    <s v="VL"/>
    <s v="SEC 25 EO 292- FORCE LEAVE"/>
    <s v="1 VL"/>
    <n v="1"/>
    <m/>
  </r>
  <r>
    <x v="1777"/>
    <d v="2022-12-27T00:00:00"/>
    <x v="352"/>
    <s v="GONZALES CHRISTI NERISSE E."/>
    <s v="CEO"/>
    <x v="0"/>
    <d v="2022-12-06T00:00:00"/>
    <d v="2022-12-07T00:00:00"/>
    <s v="VL"/>
    <s v="SEC 25 EO 292- FORCE LEAVE"/>
    <s v="2 VL"/>
    <n v="2"/>
    <m/>
  </r>
  <r>
    <x v="1778"/>
    <d v="2023-02-09T00:00:00"/>
    <x v="380"/>
    <s v="SANARES DAN T."/>
    <s v="CHO"/>
    <x v="1"/>
    <d v="2023-01-16T00:00:00"/>
    <d v="2023-01-17T00:00:00"/>
    <s v="VL"/>
    <m/>
    <s v="2 VL"/>
    <n v="2"/>
    <m/>
  </r>
  <r>
    <x v="1046"/>
    <d v="2023-02-09T00:00:00"/>
    <x v="298"/>
    <s v="DUNGO PURISIMA CORAZON E."/>
    <s v="CTO"/>
    <x v="1"/>
    <m/>
    <m/>
    <s v="OTHER"/>
    <s v="TERMINAL LEAVE"/>
    <s v="0 OTHER"/>
    <n v="0"/>
    <m/>
  </r>
  <r>
    <x v="1047"/>
    <d v="2023-02-09T00:00:00"/>
    <x v="35"/>
    <s v="AMON CLARISSA MAY M."/>
    <s v="VMO"/>
    <x v="1"/>
    <d v="2022-07-28T00:00:00"/>
    <d v="2022-07-29T00:00:00"/>
    <s v="SL"/>
    <m/>
    <s v="2 SL"/>
    <n v="2"/>
    <m/>
  </r>
  <r>
    <x v="1048"/>
    <d v="2023-02-09T00:00:00"/>
    <x v="168"/>
    <s v="GUTIERREZ LYDIA C."/>
    <s v="HRMO"/>
    <x v="1"/>
    <d v="2022-10-24T00:00:00"/>
    <d v="2022-10-24T00:00:00"/>
    <s v="VL"/>
    <m/>
    <s v="1 VL"/>
    <n v="1"/>
    <m/>
  </r>
  <r>
    <x v="1048"/>
    <d v="2023-02-09T00:00:00"/>
    <x v="168"/>
    <s v="GUTIERREZ LYDIA C."/>
    <s v="HRMO"/>
    <x v="1"/>
    <d v="2022-10-28T00:00:00"/>
    <d v="2022-10-28T00:00:00"/>
    <s v="VL"/>
    <m/>
    <s v="1 VL"/>
    <n v="1"/>
    <m/>
  </r>
  <r>
    <x v="1049"/>
    <d v="2023-02-09T00:00:00"/>
    <x v="149"/>
    <s v="OCAMPO EDRALYN B."/>
    <s v="HRMO"/>
    <x v="1"/>
    <d v="2022-09-27T00:00:00"/>
    <d v="2022-09-30T00:00:00"/>
    <s v="SL"/>
    <m/>
    <s v="4 SL"/>
    <n v="4"/>
    <m/>
  </r>
  <r>
    <x v="1050"/>
    <d v="2023-02-09T00:00:00"/>
    <x v="134"/>
    <s v="MANIMTIM JOJIT A."/>
    <s v="HRMO"/>
    <x v="1"/>
    <d v="2022-10-21T00:00:00"/>
    <d v="2022-10-21T00:00:00"/>
    <s v="VL"/>
    <m/>
    <s v="1 VL"/>
    <n v="1"/>
    <m/>
  </r>
  <r>
    <x v="1050"/>
    <d v="2023-02-09T00:00:00"/>
    <x v="134"/>
    <s v="MANIMTIM JOJIT A."/>
    <s v="HRMO"/>
    <x v="1"/>
    <d v="2022-10-24T00:00:00"/>
    <d v="2022-10-25T00:00:00"/>
    <s v="VL"/>
    <m/>
    <s v="2 VL"/>
    <n v="2"/>
    <m/>
  </r>
  <r>
    <x v="1051"/>
    <d v="2023-02-09T00:00:00"/>
    <x v="62"/>
    <s v="OCAMPO EDRALYN B."/>
    <s v="HRMO"/>
    <x v="1"/>
    <d v="2022-08-22T00:00:00"/>
    <d v="2022-08-22T00:00:00"/>
    <s v="SL"/>
    <m/>
    <s v="1 SL"/>
    <n v="1"/>
    <m/>
  </r>
  <r>
    <x v="1052"/>
    <d v="2023-02-09T00:00:00"/>
    <x v="83"/>
    <s v="OCAMPO EDRALYN B."/>
    <s v="HRMO"/>
    <x v="1"/>
    <d v="2022-10-04T00:00:00"/>
    <d v="2022-10-04T00:00:00"/>
    <s v="VL"/>
    <m/>
    <s v="1 VL"/>
    <n v="1"/>
    <m/>
  </r>
  <r>
    <x v="1053"/>
    <d v="2023-02-09T00:00:00"/>
    <x v="83"/>
    <s v="OCAMPO EDRALYN B."/>
    <s v="HRMO"/>
    <x v="1"/>
    <d v="2022-10-18T00:00:00"/>
    <d v="2022-10-18T00:00:00"/>
    <s v="VL"/>
    <m/>
    <s v="1 VL"/>
    <n v="1"/>
    <m/>
  </r>
  <r>
    <x v="1054"/>
    <d v="2023-02-09T00:00:00"/>
    <x v="166"/>
    <s v="OCAMPO EDRALYN B."/>
    <s v="HRMO"/>
    <x v="1"/>
    <d v="2022-12-15T00:00:00"/>
    <d v="2022-12-15T00:00:00"/>
    <s v="VL"/>
    <m/>
    <s v="1 VL"/>
    <n v="1"/>
    <m/>
  </r>
  <r>
    <x v="1054"/>
    <d v="2023-02-09T00:00:00"/>
    <x v="166"/>
    <s v="OCAMPO EDRALYN B."/>
    <s v="HRMO"/>
    <x v="1"/>
    <d v="2022-12-29T00:00:00"/>
    <d v="2022-12-29T00:00:00"/>
    <s v="VL"/>
    <m/>
    <s v="1 VL"/>
    <n v="1"/>
    <m/>
  </r>
  <r>
    <x v="1055"/>
    <d v="2023-02-09T00:00:00"/>
    <x v="163"/>
    <s v="AGUSTIN MARIA LUISA F."/>
    <s v="HRMO"/>
    <x v="1"/>
    <d v="2022-11-02T00:00:00"/>
    <d v="2022-11-18T00:00:00"/>
    <s v="VL"/>
    <m/>
    <s v="12 VL"/>
    <n v="12"/>
    <m/>
  </r>
  <r>
    <x v="1056"/>
    <d v="2023-02-09T00:00:00"/>
    <x v="172"/>
    <s v="AGUSTIN MARIA LUISA F."/>
    <s v="HRMO"/>
    <x v="1"/>
    <d v="2022-10-07T00:00:00"/>
    <d v="2022-10-18T00:00:00"/>
    <s v="VL"/>
    <m/>
    <s v="8 VL"/>
    <n v="8"/>
    <m/>
  </r>
  <r>
    <x v="1056"/>
    <d v="2023-02-09T00:00:00"/>
    <x v="172"/>
    <s v="AGUSTIN MARIA LUISA F."/>
    <s v="HRMO"/>
    <x v="1"/>
    <d v="2022-10-24T00:00:00"/>
    <d v="2022-10-28T00:00:00"/>
    <s v="VL"/>
    <m/>
    <s v="5 VL"/>
    <n v="5"/>
    <m/>
  </r>
  <r>
    <x v="1057"/>
    <d v="2023-02-09T00:00:00"/>
    <x v="354"/>
    <s v="DIMARANAN RODORA G."/>
    <s v="HRMO"/>
    <x v="1"/>
    <d v="2022-12-29T00:00:00"/>
    <d v="2022-12-29T00:00:00"/>
    <s v="OTHER"/>
    <s v="SEC 21 EO 292- SPECIAL PRIVILEGE"/>
    <s v="1 OTHER"/>
    <n v="1"/>
    <m/>
  </r>
  <r>
    <x v="1058"/>
    <d v="2023-02-09T00:00:00"/>
    <x v="155"/>
    <s v="DIMARANAN RODORA G."/>
    <s v="HRMO"/>
    <x v="1"/>
    <d v="2022-11-11T00:00:00"/>
    <d v="2022-11-11T00:00:00"/>
    <s v="OTHER"/>
    <s v="SEC 21 EO 292- SPECIAL PRIVILEGE"/>
    <s v="1 OTHER"/>
    <n v="1"/>
    <m/>
  </r>
  <r>
    <x v="1059"/>
    <d v="2023-02-09T00:00:00"/>
    <x v="87"/>
    <s v="DIMARANAN RODORA G."/>
    <s v="HRMO"/>
    <x v="1"/>
    <d v="2022-10-03T00:00:00"/>
    <d v="2022-10-05T00:00:00"/>
    <s v="VL"/>
    <m/>
    <s v="3 VL"/>
    <n v="3"/>
    <m/>
  </r>
  <r>
    <x v="1060"/>
    <d v="2023-02-09T00:00:00"/>
    <x v="142"/>
    <s v="DIMARANAN RODORA G."/>
    <s v="HRMO"/>
    <x v="1"/>
    <d v="2022-09-02T00:00:00"/>
    <d v="2022-09-02T00:00:00"/>
    <s v="SL"/>
    <m/>
    <s v="1 SL"/>
    <n v="1"/>
    <m/>
  </r>
  <r>
    <x v="1060"/>
    <d v="2023-02-09T00:00:00"/>
    <x v="142"/>
    <s v="DIMARANAN RODORA G."/>
    <s v="HRMO"/>
    <x v="1"/>
    <d v="2022-09-05T00:00:00"/>
    <d v="2022-09-05T00:00:00"/>
    <s v="SL"/>
    <m/>
    <s v="1 SL"/>
    <n v="1"/>
    <m/>
  </r>
  <r>
    <x v="1061"/>
    <d v="2023-02-09T00:00:00"/>
    <x v="159"/>
    <s v="DIMARANAN RODORA G."/>
    <s v="HRMO"/>
    <x v="1"/>
    <d v="2022-10-28T00:00:00"/>
    <d v="2022-10-28T00:00:00"/>
    <s v="VL"/>
    <m/>
    <s v="1 VL"/>
    <n v="1"/>
    <m/>
  </r>
  <r>
    <x v="1062"/>
    <d v="2023-02-09T00:00:00"/>
    <x v="381"/>
    <s v="MAULLON JAENA F."/>
    <s v="SP"/>
    <x v="0"/>
    <d v="2023-01-06T00:00:00"/>
    <d v="2023-01-06T00:00:00"/>
    <s v="VL"/>
    <m/>
    <s v="1 VL"/>
    <n v="1"/>
    <m/>
  </r>
  <r>
    <x v="1062"/>
    <d v="2023-02-09T00:00:00"/>
    <x v="381"/>
    <s v="MAULLON JAENA F."/>
    <s v="SP"/>
    <x v="0"/>
    <d v="2023-01-11T00:00:00"/>
    <d v="2023-01-11T00:00:00"/>
    <s v="VL"/>
    <m/>
    <s v="1 VL"/>
    <n v="1"/>
    <m/>
  </r>
  <r>
    <x v="1062"/>
    <d v="2023-02-09T00:00:00"/>
    <x v="381"/>
    <s v="MAULLON JAENA F."/>
    <s v="SP"/>
    <x v="0"/>
    <d v="2023-01-13T00:00:00"/>
    <d v="2023-01-13T00:00:00"/>
    <s v="VL"/>
    <m/>
    <s v="1 VL"/>
    <n v="1"/>
    <m/>
  </r>
  <r>
    <x v="1062"/>
    <d v="2023-02-09T00:00:00"/>
    <x v="381"/>
    <s v="MAULLON JAENA F."/>
    <s v="SP"/>
    <x v="0"/>
    <d v="2023-01-18T00:00:00"/>
    <d v="2023-01-18T00:00:00"/>
    <s v="VL"/>
    <m/>
    <s v="1 VL"/>
    <n v="1"/>
    <m/>
  </r>
  <r>
    <x v="1062"/>
    <d v="2023-02-09T00:00:00"/>
    <x v="381"/>
    <s v="MAULLON JAENA F."/>
    <s v="SP"/>
    <x v="0"/>
    <d v="2023-01-25T00:00:00"/>
    <d v="2023-01-25T00:00:00"/>
    <s v="VL"/>
    <m/>
    <s v="1 VL"/>
    <n v="1"/>
    <m/>
  </r>
  <r>
    <x v="1063"/>
    <d v="2023-02-09T00:00:00"/>
    <x v="107"/>
    <s v="REYES NORALYN B."/>
    <s v="SP"/>
    <x v="1"/>
    <d v="2022-12-23T00:00:00"/>
    <d v="2022-12-23T00:00:00"/>
    <s v="VL"/>
    <m/>
    <s v="1 VL"/>
    <n v="1"/>
    <m/>
  </r>
  <r>
    <x v="1063"/>
    <d v="2023-02-09T00:00:00"/>
    <x v="107"/>
    <s v="REYES NORALYN B."/>
    <s v="SP"/>
    <x v="1"/>
    <d v="2022-12-27T00:00:00"/>
    <d v="2022-12-27T00:00:00"/>
    <s v="VL"/>
    <m/>
    <s v="1 VL"/>
    <n v="1"/>
    <m/>
  </r>
  <r>
    <x v="1063"/>
    <d v="2023-02-09T00:00:00"/>
    <x v="107"/>
    <s v="REYES NORALYN B."/>
    <s v="SP"/>
    <x v="1"/>
    <d v="2022-12-29T00:00:00"/>
    <d v="2022-12-29T00:00:00"/>
    <s v="VL"/>
    <m/>
    <s v="1 VL"/>
    <n v="1"/>
    <m/>
  </r>
  <r>
    <x v="1064"/>
    <d v="2023-02-09T00:00:00"/>
    <x v="149"/>
    <s v="PAYAD MARICEL  Q."/>
    <s v="HRMO"/>
    <x v="1"/>
    <d v="2022-10-03T00:00:00"/>
    <d v="2022-10-04T00:00:00"/>
    <s v="VL"/>
    <m/>
    <s v="2 VL"/>
    <n v="2"/>
    <m/>
  </r>
  <r>
    <x v="1065"/>
    <d v="2023-02-09T00:00:00"/>
    <x v="168"/>
    <s v="IGNO CRISTINA M."/>
    <s v="HRMO"/>
    <x v="1"/>
    <d v="2022-10-19T00:00:00"/>
    <d v="2022-10-21T00:00:00"/>
    <s v="SL"/>
    <m/>
    <s v="3 SL"/>
    <n v="3"/>
    <m/>
  </r>
  <r>
    <x v="1066"/>
    <d v="2023-02-09T00:00:00"/>
    <x v="168"/>
    <s v="IGNO CRISTINA M."/>
    <s v="HRMO"/>
    <x v="1"/>
    <d v="2022-10-12T00:00:00"/>
    <d v="2022-10-14T00:00:00"/>
    <s v="SL"/>
    <m/>
    <s v="3 SL"/>
    <n v="3"/>
    <m/>
  </r>
  <r>
    <x v="1067"/>
    <d v="2023-02-09T00:00:00"/>
    <x v="374"/>
    <s v="MAWAK MIA PAULEEN B."/>
    <s v="ACCOUNTING"/>
    <x v="1"/>
    <d v="2022-11-23T00:00:00"/>
    <d v="2022-12-09T00:00:00"/>
    <s v="OTHER"/>
    <s v="RA 9710"/>
    <s v="12 OTHER"/>
    <n v="12"/>
    <m/>
  </r>
  <r>
    <x v="1068"/>
    <d v="2023-02-09T00:00:00"/>
    <x v="167"/>
    <s v="MAWAK MIA PAULEEN B."/>
    <s v="ACCOUNTING"/>
    <x v="1"/>
    <d v="2022-10-17T00:00:00"/>
    <d v="2022-10-17T00:00:00"/>
    <s v="SL"/>
    <m/>
    <s v="1 SL"/>
    <n v="1"/>
    <m/>
  </r>
  <r>
    <x v="1069"/>
    <d v="2023-02-09T00:00:00"/>
    <x v="382"/>
    <s v="PAYAD MARICEL  Q."/>
    <s v="HRMO"/>
    <x v="1"/>
    <d v="2023-01-23T00:00:00"/>
    <d v="2023-01-24T00:00:00"/>
    <s v="SL"/>
    <m/>
    <s v="2 SL"/>
    <n v="2"/>
    <m/>
  </r>
  <r>
    <x v="1070"/>
    <d v="2023-02-09T00:00:00"/>
    <x v="148"/>
    <s v="CHACON ELISA G."/>
    <s v="CCT"/>
    <x v="1"/>
    <d v="2022-11-25T00:00:00"/>
    <d v="2022-11-25T00:00:00"/>
    <s v="VL"/>
    <m/>
    <s v="1 VL"/>
    <n v="1"/>
    <m/>
  </r>
  <r>
    <x v="1071"/>
    <d v="2023-02-09T00:00:00"/>
    <x v="87"/>
    <s v="AMON RHEALYN O."/>
    <s v="ACCOUNTING"/>
    <x v="1"/>
    <d v="2022-09-01T00:00:00"/>
    <d v="2022-09-01T00:00:00"/>
    <s v="SL"/>
    <m/>
    <s v="1 SL"/>
    <n v="1"/>
    <m/>
  </r>
  <r>
    <x v="1072"/>
    <d v="2023-02-09T00:00:00"/>
    <x v="105"/>
    <s v="AMON RHEALYN O."/>
    <s v="ACCOUNTING"/>
    <x v="1"/>
    <d v="2022-09-16T00:00:00"/>
    <d v="2022-09-16T00:00:00"/>
    <s v="VL"/>
    <m/>
    <s v="1 VL"/>
    <n v="1"/>
    <m/>
  </r>
  <r>
    <x v="1073"/>
    <d v="2023-02-09T00:00:00"/>
    <x v="83"/>
    <s v="AMON RHEALYN O."/>
    <s v="ACCOUNTING"/>
    <x v="1"/>
    <d v="2022-09-20T00:00:00"/>
    <d v="2022-09-20T00:00:00"/>
    <s v="SL"/>
    <m/>
    <s v="1 SL"/>
    <n v="1"/>
    <m/>
  </r>
  <r>
    <x v="1074"/>
    <d v="2023-02-09T00:00:00"/>
    <x v="151"/>
    <s v="AMON RHEALYN O."/>
    <s v="ACCOUNTING"/>
    <x v="1"/>
    <d v="2022-09-27T00:00:00"/>
    <d v="2022-10-04T00:00:00"/>
    <s v="SL"/>
    <m/>
    <s v="6 SL"/>
    <n v="6"/>
    <m/>
  </r>
  <r>
    <x v="1075"/>
    <d v="2023-02-09T00:00:00"/>
    <x v="165"/>
    <s v="AMON RHEALYN O."/>
    <s v="ACCOUNTING"/>
    <x v="1"/>
    <d v="2022-10-18T00:00:00"/>
    <d v="2022-10-18T00:00:00"/>
    <s v="VL"/>
    <m/>
    <s v="1 VL"/>
    <n v="1"/>
    <m/>
  </r>
  <r>
    <x v="1076"/>
    <d v="2023-02-09T00:00:00"/>
    <x v="153"/>
    <s v="AMON RHEALYN O."/>
    <s v="ACCOUNTING"/>
    <x v="1"/>
    <d v="2022-11-02T00:00:00"/>
    <d v="2022-11-02T00:00:00"/>
    <s v="VL"/>
    <m/>
    <s v="0 VL"/>
    <n v="0"/>
    <m/>
  </r>
  <r>
    <x v="1077"/>
    <d v="2023-02-09T00:00:00"/>
    <x v="221"/>
    <s v="AMON RHEALYN O."/>
    <s v="ACCOUNTING"/>
    <x v="1"/>
    <d v="2022-12-02T00:00:00"/>
    <d v="2022-12-02T00:00:00"/>
    <s v="SL"/>
    <m/>
    <s v="1 SL"/>
    <n v="1"/>
    <m/>
  </r>
  <r>
    <x v="1078"/>
    <d v="2023-02-09T00:00:00"/>
    <x v="221"/>
    <s v="AMON RHEALYN O."/>
    <s v="ACCOUNTING"/>
    <x v="1"/>
    <d v="2022-12-28T00:00:00"/>
    <d v="2022-12-29T00:00:00"/>
    <s v="VL"/>
    <m/>
    <s v="2 VL"/>
    <n v="2"/>
    <m/>
  </r>
  <r>
    <x v="1079"/>
    <d v="2023-02-09T00:00:00"/>
    <x v="377"/>
    <s v="AMON RHEALYN O."/>
    <s v="ACCOUNTING"/>
    <x v="1"/>
    <d v="2022-12-15T00:00:00"/>
    <d v="2022-12-15T00:00:00"/>
    <s v="SL"/>
    <m/>
    <s v="1 SL"/>
    <n v="1"/>
    <m/>
  </r>
  <r>
    <x v="1080"/>
    <d v="2023-02-09T00:00:00"/>
    <x v="147"/>
    <s v="ROCILLO CECILLA A."/>
    <s v="ACCOUNTING"/>
    <x v="1"/>
    <d v="2022-11-03T00:00:00"/>
    <d v="2022-11-03T00:00:00"/>
    <s v="SL"/>
    <m/>
    <s v="1 SL"/>
    <n v="1"/>
    <m/>
  </r>
  <r>
    <x v="1081"/>
    <d v="2023-02-09T00:00:00"/>
    <x v="146"/>
    <s v="ROCILLO CECILLA A."/>
    <s v="ACCOUNTING"/>
    <x v="1"/>
    <d v="2022-11-22T00:00:00"/>
    <d v="2022-11-22T00:00:00"/>
    <s v="OTHER"/>
    <s v="SEC 21 EO 292- SPECIAL PRIVILEGE"/>
    <s v="1 OTHER"/>
    <n v="1"/>
    <m/>
  </r>
  <r>
    <x v="1082"/>
    <d v="2023-02-09T00:00:00"/>
    <x v="149"/>
    <s v="ROCILLO CECILLA A."/>
    <s v="ACCOUNTING"/>
    <x v="1"/>
    <d v="2022-10-24T00:00:00"/>
    <d v="2022-10-25T00:00:00"/>
    <s v="VL"/>
    <m/>
    <s v="2 VL"/>
    <n v="2"/>
    <m/>
  </r>
  <r>
    <x v="1083"/>
    <d v="2023-02-09T00:00:00"/>
    <x v="147"/>
    <s v="ROCILLO CECILLA A."/>
    <s v="ACCOUNTING"/>
    <x v="1"/>
    <d v="2022-10-12T00:00:00"/>
    <d v="2022-10-12T00:00:00"/>
    <s v="SL"/>
    <m/>
    <s v="1 SL"/>
    <n v="1"/>
    <m/>
  </r>
  <r>
    <x v="1084"/>
    <d v="2023-02-09T00:00:00"/>
    <x v="163"/>
    <s v="ENMACIO LEILA A."/>
    <s v="ACCOUNTING"/>
    <x v="1"/>
    <d v="2022-10-18T00:00:00"/>
    <d v="2022-10-18T00:00:00"/>
    <s v="SL"/>
    <m/>
    <s v="1 SL"/>
    <n v="1"/>
    <m/>
  </r>
  <r>
    <x v="1084"/>
    <d v="2023-02-09T00:00:00"/>
    <x v="163"/>
    <s v="ENMACIO LEILA A."/>
    <s v="ACCOUNTING"/>
    <x v="1"/>
    <d v="2022-10-21T00:00:00"/>
    <d v="2022-10-21T00:00:00"/>
    <s v="SL"/>
    <m/>
    <s v="1 SL"/>
    <n v="1"/>
    <m/>
  </r>
  <r>
    <x v="1085"/>
    <d v="2023-02-09T00:00:00"/>
    <x v="101"/>
    <s v="ENMACIO LEILA A."/>
    <s v="ACCOUNTING"/>
    <x v="1"/>
    <d v="2022-08-22T00:00:00"/>
    <d v="2022-08-22T00:00:00"/>
    <s v="SL"/>
    <m/>
    <s v="1 SL"/>
    <n v="1"/>
    <m/>
  </r>
  <r>
    <x v="1086"/>
    <d v="2023-02-09T00:00:00"/>
    <x v="141"/>
    <s v="ENMACIO LEILA A."/>
    <s v="ACCOUNTING"/>
    <x v="1"/>
    <d v="2022-09-05T00:00:00"/>
    <d v="2022-09-06T00:00:00"/>
    <s v="SL"/>
    <m/>
    <s v="2 SL"/>
    <n v="2"/>
    <m/>
  </r>
  <r>
    <x v="1086"/>
    <d v="2023-02-09T00:00:00"/>
    <x v="141"/>
    <s v="ENMACIO LEILA A."/>
    <s v="ACCOUNTING"/>
    <x v="1"/>
    <d v="2022-09-27T00:00:00"/>
    <d v="2022-09-28T00:00:00"/>
    <s v="SL"/>
    <m/>
    <s v="2 SL"/>
    <n v="2"/>
    <m/>
  </r>
  <r>
    <x v="1087"/>
    <d v="2023-02-09T00:00:00"/>
    <x v="357"/>
    <s v="ENMACIO LEILA A."/>
    <s v="ACCOUNTING"/>
    <x v="1"/>
    <d v="2022-11-23T00:00:00"/>
    <d v="2022-11-23T00:00:00"/>
    <s v="SL"/>
    <m/>
    <s v="1 SL"/>
    <n v="1"/>
    <m/>
  </r>
  <r>
    <x v="1087"/>
    <d v="2023-02-09T00:00:00"/>
    <x v="357"/>
    <s v="ENMACIO LEILA A."/>
    <s v="ACCOUNTING"/>
    <x v="1"/>
    <d v="2022-11-28T00:00:00"/>
    <d v="2022-11-28T00:00:00"/>
    <s v="SL"/>
    <m/>
    <s v="1 SL"/>
    <n v="1"/>
    <m/>
  </r>
  <r>
    <x v="1088"/>
    <d v="2023-02-09T00:00:00"/>
    <x v="357"/>
    <s v="ENMACIO LEILA A."/>
    <s v="ACCOUNTING"/>
    <x v="1"/>
    <d v="2022-12-21T00:00:00"/>
    <d v="2022-12-21T00:00:00"/>
    <s v="VL"/>
    <m/>
    <s v="1 VL"/>
    <n v="1"/>
    <m/>
  </r>
  <r>
    <x v="1089"/>
    <d v="2023-02-09T00:00:00"/>
    <x v="148"/>
    <s v="DIMARANAN GREGORIA C."/>
    <s v="ACCOUNTING"/>
    <x v="1"/>
    <d v="2022-11-04T00:00:00"/>
    <d v="2022-11-04T00:00:00"/>
    <s v="SL"/>
    <m/>
    <s v="1 SL"/>
    <n v="1"/>
    <m/>
  </r>
  <r>
    <x v="1090"/>
    <d v="2023-02-09T00:00:00"/>
    <x v="362"/>
    <s v="DIMARANAN GREGORIA C."/>
    <s v="ACCOUNTING"/>
    <x v="1"/>
    <d v="2022-11-09T00:00:00"/>
    <d v="2022-11-09T00:00:00"/>
    <s v="SL"/>
    <m/>
    <s v="1 SL"/>
    <n v="1"/>
    <m/>
  </r>
  <r>
    <x v="1090"/>
    <d v="2023-02-09T00:00:00"/>
    <x v="362"/>
    <s v="DIMARANAN GREGORIA C."/>
    <s v="ACCOUNTING"/>
    <x v="1"/>
    <d v="2022-11-14T00:00:00"/>
    <d v="2022-11-14T00:00:00"/>
    <s v="SL"/>
    <m/>
    <s v="1 SL"/>
    <n v="1"/>
    <m/>
  </r>
  <r>
    <x v="1091"/>
    <d v="2023-02-09T00:00:00"/>
    <x v="136"/>
    <s v="DIMARANAN GREGORIA C."/>
    <s v="ACCOUNTING"/>
    <x v="1"/>
    <d v="2022-12-05T00:00:00"/>
    <d v="2022-12-06T00:00:00"/>
    <s v="VL"/>
    <m/>
    <s v="2 VL"/>
    <n v="2"/>
    <m/>
  </r>
  <r>
    <x v="1091"/>
    <d v="2023-02-09T00:00:00"/>
    <x v="136"/>
    <s v="DIMARANAN GREGORIA C."/>
    <s v="ACCOUNTING"/>
    <x v="1"/>
    <d v="2022-12-28T00:00:00"/>
    <d v="2022-12-29T00:00:00"/>
    <s v="VL"/>
    <m/>
    <s v="2 VL"/>
    <n v="2"/>
    <m/>
  </r>
  <r>
    <x v="1092"/>
    <d v="2023-02-09T00:00:00"/>
    <x v="159"/>
    <s v="DIMARANAN GREGORIA C."/>
    <s v="ACCOUNTING"/>
    <x v="1"/>
    <d v="2022-11-10T00:00:00"/>
    <d v="2022-11-11T00:00:00"/>
    <s v="VL"/>
    <m/>
    <s v="2 VL"/>
    <n v="2"/>
    <m/>
  </r>
  <r>
    <x v="1093"/>
    <d v="2023-02-09T00:00:00"/>
    <x v="159"/>
    <s v="DIMARANAN GREGORIA C."/>
    <s v="ACCOUNTING"/>
    <x v="1"/>
    <d v="2022-10-28T00:00:00"/>
    <d v="2022-10-28T00:00:00"/>
    <s v="SL"/>
    <m/>
    <s v="1 SL"/>
    <n v="1"/>
    <m/>
  </r>
  <r>
    <x v="1094"/>
    <d v="2023-02-09T00:00:00"/>
    <x v="144"/>
    <s v="DIMARANAN GREGORIA C."/>
    <s v="ACCOUNTING"/>
    <x v="1"/>
    <d v="2022-10-26T00:00:00"/>
    <d v="2022-10-26T00:00:00"/>
    <s v="SL"/>
    <m/>
    <s v="1 SL"/>
    <n v="1"/>
    <m/>
  </r>
  <r>
    <x v="1095"/>
    <d v="2023-02-09T00:00:00"/>
    <x v="147"/>
    <s v="DIMARANAN GREGORIA C."/>
    <s v="ACCOUNTING"/>
    <x v="1"/>
    <d v="2022-10-19T00:00:00"/>
    <d v="2022-10-19T00:00:00"/>
    <s v="OTHER"/>
    <s v="SEC 21 EO 292- SPECIAL PRIVILEGE"/>
    <s v="1 OTHER"/>
    <n v="1"/>
    <m/>
  </r>
  <r>
    <x v="1096"/>
    <d v="2023-02-09T00:00:00"/>
    <x v="83"/>
    <s v="DIMARANAN GREGORIA C."/>
    <s v="ACCOUNTING"/>
    <x v="1"/>
    <d v="2022-09-21T00:00:00"/>
    <d v="2022-09-21T00:00:00"/>
    <s v="OTHER"/>
    <s v="SEC 21 EO 292- SPECIAL PRIVILEGE"/>
    <s v="1 OTHER"/>
    <n v="1"/>
    <m/>
  </r>
  <r>
    <x v="1097"/>
    <d v="2023-02-09T00:00:00"/>
    <x v="350"/>
    <s v="DIMARANAN GREGORIA C."/>
    <s v="ACCOUNTING"/>
    <x v="1"/>
    <d v="2022-11-25T00:00:00"/>
    <d v="2022-11-25T00:00:00"/>
    <s v="SL"/>
    <m/>
    <s v="1 SL"/>
    <n v="1"/>
    <m/>
  </r>
  <r>
    <x v="1098"/>
    <d v="2023-02-09T00:00:00"/>
    <x v="354"/>
    <s v="DIMARANAN GREGORIA C."/>
    <s v="ACCOUNTING"/>
    <x v="1"/>
    <d v="2022-12-02T00:00:00"/>
    <d v="2022-12-02T00:00:00"/>
    <s v="SL"/>
    <m/>
    <s v="1 SL"/>
    <n v="1"/>
    <m/>
  </r>
  <r>
    <x v="1098"/>
    <d v="2023-02-09T00:00:00"/>
    <x v="354"/>
    <s v="DIMARANAN GREGORIA C."/>
    <s v="ACCOUNTING"/>
    <x v="1"/>
    <d v="2022-12-07T00:00:00"/>
    <d v="2022-12-09T00:00:00"/>
    <s v="SL"/>
    <m/>
    <s v="2 SL"/>
    <n v="2"/>
    <m/>
  </r>
  <r>
    <x v="1098"/>
    <d v="2023-02-09T00:00:00"/>
    <x v="354"/>
    <s v="DIMARANAN GREGORIA C."/>
    <s v="ACCOUNTING"/>
    <x v="1"/>
    <d v="2022-12-12T00:00:00"/>
    <d v="2022-12-16T00:00:00"/>
    <s v="SL"/>
    <m/>
    <s v="5 SL"/>
    <n v="5"/>
    <m/>
  </r>
  <r>
    <x v="1099"/>
    <d v="2023-02-09T00:00:00"/>
    <x v="149"/>
    <s v="ANGCAYA JOHN V."/>
    <s v="ACCOUNTING"/>
    <x v="1"/>
    <d v="2022-11-14T00:00:00"/>
    <d v="2022-11-16T00:00:00"/>
    <s v="VL"/>
    <m/>
    <s v="3 VL"/>
    <n v="3"/>
    <m/>
  </r>
  <r>
    <x v="1100"/>
    <d v="2023-02-09T00:00:00"/>
    <x v="149"/>
    <s v="ANGCAYA JOHN V."/>
    <s v="ACCOUNTING"/>
    <x v="1"/>
    <d v="2022-10-24T00:00:00"/>
    <d v="2022-10-25T00:00:00"/>
    <s v="VL"/>
    <m/>
    <s v="2 VL"/>
    <n v="2"/>
    <m/>
  </r>
  <r>
    <x v="1101"/>
    <d v="2023-02-09T00:00:00"/>
    <x v="149"/>
    <s v="ANGCAYA JOHN V."/>
    <s v="ACCOUNTING"/>
    <x v="1"/>
    <d v="2022-10-11T00:00:00"/>
    <d v="2022-10-11T00:00:00"/>
    <s v="SL"/>
    <m/>
    <s v="1 SL"/>
    <n v="1"/>
    <m/>
  </r>
  <r>
    <x v="1102"/>
    <d v="2023-02-09T00:00:00"/>
    <x v="111"/>
    <s v="ANGCAYA JOHN V."/>
    <s v="ACCOUNTING"/>
    <x v="1"/>
    <d v="2022-09-14T00:00:00"/>
    <d v="2022-09-15T00:00:00"/>
    <s v="SL"/>
    <m/>
    <s v="2 SL"/>
    <n v="2"/>
    <m/>
  </r>
  <r>
    <x v="1103"/>
    <d v="2023-02-09T00:00:00"/>
    <x v="148"/>
    <s v="MIRANDA MARIA LOIDA M."/>
    <s v="ACCOUNTING"/>
    <x v="1"/>
    <d v="2022-11-03T00:00:00"/>
    <d v="2022-11-04T00:00:00"/>
    <s v="SL"/>
    <m/>
    <s v="2 SL"/>
    <n v="2"/>
    <m/>
  </r>
  <r>
    <x v="1104"/>
    <d v="2023-02-09T00:00:00"/>
    <x v="100"/>
    <s v="MIRANDA MARIA LOIDA M."/>
    <s v="ACCOUNTING"/>
    <x v="1"/>
    <d v="2022-09-22T00:00:00"/>
    <d v="2022-09-22T00:00:00"/>
    <s v="SL"/>
    <m/>
    <s v="1 SL"/>
    <n v="1"/>
    <m/>
  </r>
  <r>
    <x v="1105"/>
    <d v="2023-02-09T00:00:00"/>
    <x v="136"/>
    <s v="DAÑO ALMA R."/>
    <s v="ACCOUNTING"/>
    <x v="1"/>
    <d v="2022-11-25T00:00:00"/>
    <d v="2022-11-25T00:00:00"/>
    <s v="VL"/>
    <m/>
    <s v="1 VL"/>
    <n v="1"/>
    <m/>
  </r>
  <r>
    <x v="1106"/>
    <d v="2023-02-09T00:00:00"/>
    <x v="350"/>
    <s v="DELA GRACIA MA. CECILIA P."/>
    <s v="ACCOUNTING"/>
    <x v="1"/>
    <d v="2022-11-25T00:00:00"/>
    <d v="2022-11-25T00:00:00"/>
    <s v="OTHER"/>
    <s v="SEC 21 EO 292- SPECIAL PRIVILEGE"/>
    <s v="1 OTHER"/>
    <n v="1"/>
    <m/>
  </r>
  <r>
    <x v="1107"/>
    <d v="2023-02-09T00:00:00"/>
    <x v="148"/>
    <s v="DELA GRACIA MA. CECILIA P."/>
    <s v="ACCOUNTING"/>
    <x v="1"/>
    <d v="2022-12-09T00:00:00"/>
    <d v="2022-12-09T00:00:00"/>
    <s v="VL"/>
    <m/>
    <s v="1 VL"/>
    <n v="1"/>
    <m/>
  </r>
  <r>
    <x v="1108"/>
    <d v="2023-02-09T00:00:00"/>
    <x v="148"/>
    <s v="CHACON ELISA G."/>
    <s v="CCT"/>
    <x v="1"/>
    <d v="2022-11-15T00:00:00"/>
    <d v="2022-11-15T00:00:00"/>
    <s v="VL"/>
    <m/>
    <s v="1 VL"/>
    <n v="1"/>
    <m/>
  </r>
  <r>
    <x v="1109"/>
    <d v="2023-02-09T00:00:00"/>
    <x v="155"/>
    <s v="DELA GRACIA MA. CECILIA P."/>
    <s v="ACCOUNTING"/>
    <x v="1"/>
    <d v="2022-11-17T00:00:00"/>
    <d v="2022-11-18T00:00:00"/>
    <s v="VL"/>
    <m/>
    <s v="2 VL"/>
    <n v="2"/>
    <m/>
  </r>
  <r>
    <x v="1110"/>
    <d v="2023-02-09T00:00:00"/>
    <x v="134"/>
    <s v="BAYBAY LOLITA B."/>
    <s v="ACCOUNTING"/>
    <x v="1"/>
    <d v="2022-10-13T00:00:00"/>
    <d v="2022-10-13T00:00:00"/>
    <s v="SL"/>
    <m/>
    <s v="1 SL"/>
    <n v="1"/>
    <m/>
  </r>
  <r>
    <x v="1111"/>
    <d v="2023-02-09T00:00:00"/>
    <x v="108"/>
    <s v="BAYBAY LOLITA B."/>
    <s v="ACCOUNTING"/>
    <x v="1"/>
    <d v="2022-09-20T00:00:00"/>
    <d v="2022-09-22T00:00:00"/>
    <s v="OTHER"/>
    <s v="SEC 21 EO 292- SPECIAL PRIVILEGE"/>
    <s v="3 OTHER"/>
    <n v="3"/>
    <m/>
  </r>
  <r>
    <x v="1111"/>
    <d v="2023-02-09T00:00:00"/>
    <x v="108"/>
    <s v="BAYBAY LOLITA B."/>
    <s v="ACCOUNTING"/>
    <x v="1"/>
    <d v="2022-09-23T00:00:00"/>
    <d v="2022-09-26T00:00:00"/>
    <s v="VL"/>
    <m/>
    <s v="2 VL"/>
    <n v="2"/>
    <m/>
  </r>
  <r>
    <x v="1112"/>
    <d v="2023-02-09T00:00:00"/>
    <x v="151"/>
    <s v="LERIO ROSEMARIE V."/>
    <s v="ACCOUNTING"/>
    <x v="1"/>
    <d v="2022-11-11T00:00:00"/>
    <d v="2022-11-11T00:00:00"/>
    <s v="OTHER"/>
    <s v="SEC 21 EO 292- SPECIAL PRIVILEGE"/>
    <s v="1 OTHER"/>
    <n v="1"/>
    <m/>
  </r>
  <r>
    <x v="1112"/>
    <d v="2023-02-09T00:00:00"/>
    <x v="151"/>
    <s v="LERIO ROSEMARIE V."/>
    <s v="ACCOUNTING"/>
    <x v="1"/>
    <d v="2022-11-17T00:00:00"/>
    <d v="2022-11-17T00:00:00"/>
    <s v="OTHER"/>
    <s v="SEC 21 EO 292- SPECIAL PRIVILEGE"/>
    <s v="1 OTHER"/>
    <n v="1"/>
    <m/>
  </r>
  <r>
    <x v="1113"/>
    <d v="2023-02-09T00:00:00"/>
    <x v="157"/>
    <s v="MARASIGAN GINALYN D."/>
    <s v="ACCOUNTING"/>
    <x v="1"/>
    <d v="2022-12-27T00:00:00"/>
    <d v="2022-12-29T00:00:00"/>
    <s v="VL"/>
    <m/>
    <s v="3 VL"/>
    <n v="3"/>
    <m/>
  </r>
  <r>
    <x v="1114"/>
    <d v="2023-02-09T00:00:00"/>
    <x v="148"/>
    <s v="DELA GRACIA MA. CECILIA P."/>
    <s v="ACCOUNTING"/>
    <x v="1"/>
    <d v="2022-12-07T00:00:00"/>
    <d v="2022-12-07T00:00:00"/>
    <s v="VL"/>
    <m/>
    <s v="1 VL"/>
    <n v="1"/>
    <m/>
  </r>
  <r>
    <x v="1115"/>
    <d v="2023-02-09T00:00:00"/>
    <x v="155"/>
    <s v="DE VILLA JAYVEE U."/>
    <s v="ACCOUNTING"/>
    <x v="1"/>
    <d v="2022-11-07T00:00:00"/>
    <d v="2022-11-07T00:00:00"/>
    <s v="OTHER"/>
    <s v="SEC 21 EO 292- SPECIAL PRIVILEGE"/>
    <s v="1 OTHER"/>
    <n v="1"/>
    <m/>
  </r>
  <r>
    <x v="1116"/>
    <d v="2023-02-09T00:00:00"/>
    <x v="153"/>
    <s v="MANALO EDITHA V."/>
    <s v="ACCOUNTING"/>
    <x v="1"/>
    <d v="2022-10-25T00:00:00"/>
    <d v="2022-10-25T00:00:00"/>
    <s v="OTHER"/>
    <s v="SEC 21 EO 292- SPECIAL PRIVILEGE"/>
    <s v="1 OTHER"/>
    <n v="1"/>
    <m/>
  </r>
  <r>
    <x v="1117"/>
    <d v="2023-02-09T00:00:00"/>
    <x v="168"/>
    <s v="MANALO EDITHA V."/>
    <s v="ACCOUNTING"/>
    <x v="1"/>
    <d v="2022-10-28T00:00:00"/>
    <d v="2022-10-28T00:00:00"/>
    <s v="VL"/>
    <m/>
    <s v="1 VL"/>
    <n v="1"/>
    <m/>
  </r>
  <r>
    <x v="1118"/>
    <d v="2023-02-09T00:00:00"/>
    <x v="359"/>
    <s v="MANALO EDITHA V."/>
    <s v="ACCOUNTING"/>
    <x v="1"/>
    <d v="2022-12-16T00:00:00"/>
    <d v="2022-12-16T00:00:00"/>
    <s v="VL"/>
    <m/>
    <s v="1 VL"/>
    <n v="1"/>
    <m/>
  </r>
  <r>
    <x v="1119"/>
    <d v="2023-02-09T00:00:00"/>
    <x v="383"/>
    <s v="ENMACIO LEILA A."/>
    <s v="ACCOUNTING"/>
    <x v="1"/>
    <d v="2023-01-03T00:00:00"/>
    <d v="2023-01-04T00:00:00"/>
    <s v="OTHER"/>
    <s v="SEC 21 EO 292- SPECIAL PRIVILEGE"/>
    <s v="2 OTHER"/>
    <n v="2"/>
    <m/>
  </r>
  <r>
    <x v="1120"/>
    <d v="2023-02-09T00:00:00"/>
    <x v="384"/>
    <s v="BAES ELMER P."/>
    <s v="EDP"/>
    <x v="0"/>
    <d v="2023-01-30T00:00:00"/>
    <d v="2023-01-30T00:00:00"/>
    <s v="OTHER"/>
    <s v="SEC 21 EO 292- SPECIAL PRIVILEGE"/>
    <s v="1 OTHER"/>
    <n v="1"/>
    <m/>
  </r>
  <r>
    <x v="1121"/>
    <d v="2023-02-09T00:00:00"/>
    <x v="159"/>
    <s v="ANACAY LEVIE B."/>
    <s v="ACCOUNTING"/>
    <x v="1"/>
    <d v="2022-10-12T00:00:00"/>
    <d v="2022-10-12T00:00:00"/>
    <s v="SL"/>
    <m/>
    <s v="1 SL"/>
    <n v="1"/>
    <m/>
  </r>
  <r>
    <x v="1121"/>
    <d v="2023-02-09T00:00:00"/>
    <x v="159"/>
    <s v="ANACAY LEVIE B."/>
    <s v="ACCOUNTING"/>
    <x v="1"/>
    <d v="2022-10-14T00:00:00"/>
    <d v="2022-10-14T00:00:00"/>
    <s v="SL"/>
    <m/>
    <s v="1 SL"/>
    <n v="1"/>
    <m/>
  </r>
  <r>
    <x v="1122"/>
    <d v="2023-02-09T00:00:00"/>
    <x v="385"/>
    <s v="ANACAY LEVIE B."/>
    <s v="ACCOUNTING"/>
    <x v="1"/>
    <d v="2022-11-21T00:00:00"/>
    <d v="2022-11-21T00:00:00"/>
    <s v="SL"/>
    <m/>
    <s v="1 SL"/>
    <n v="1"/>
    <m/>
  </r>
  <r>
    <x v="1123"/>
    <d v="2023-02-09T00:00:00"/>
    <x v="385"/>
    <s v="ANACAY LEVIE B."/>
    <s v="ACCOUNTING"/>
    <x v="1"/>
    <d v="2022-11-28T00:00:00"/>
    <d v="2022-11-29T00:00:00"/>
    <s v="SL"/>
    <m/>
    <s v="2 SL"/>
    <n v="2"/>
    <m/>
  </r>
  <r>
    <x v="1124"/>
    <d v="2023-02-09T00:00:00"/>
    <x v="85"/>
    <s v="ANACAY LEVIE B."/>
    <s v="ACCOUNTING"/>
    <x v="1"/>
    <d v="2022-09-06T00:00:00"/>
    <d v="2022-09-06T00:00:00"/>
    <s v="SL"/>
    <m/>
    <s v="1 SL"/>
    <n v="1"/>
    <m/>
  </r>
  <r>
    <x v="1124"/>
    <d v="2023-02-09T00:00:00"/>
    <x v="85"/>
    <s v="ANACAY LEVIE B."/>
    <s v="ACCOUNTING"/>
    <x v="1"/>
    <d v="2022-09-13T00:00:00"/>
    <d v="2022-09-13T00:00:00"/>
    <s v="SL"/>
    <m/>
    <s v="1 SL"/>
    <n v="1"/>
    <m/>
  </r>
  <r>
    <x v="1124"/>
    <d v="2023-02-09T00:00:00"/>
    <x v="85"/>
    <s v="ANACAY LEVIE B."/>
    <s v="ACCOUNTING"/>
    <x v="1"/>
    <d v="2022-09-23T00:00:00"/>
    <d v="2022-09-23T00:00:00"/>
    <s v="SL"/>
    <m/>
    <s v="1 SL"/>
    <n v="1"/>
    <m/>
  </r>
  <r>
    <x v="1125"/>
    <d v="2023-02-09T00:00:00"/>
    <x v="121"/>
    <s v="MENDOZA NORA A."/>
    <s v="ACCOUNTING"/>
    <x v="1"/>
    <d v="2022-09-28T00:00:00"/>
    <d v="2022-09-29T00:00:00"/>
    <s v="SL"/>
    <m/>
    <s v="2 SL"/>
    <n v="2"/>
    <m/>
  </r>
  <r>
    <x v="1126"/>
    <d v="2023-02-09T00:00:00"/>
    <x v="171"/>
    <s v="MENDOZA NORA A."/>
    <s v="ACCOUNTING"/>
    <x v="1"/>
    <d v="2022-11-25T00:00:00"/>
    <d v="2022-11-25T00:00:00"/>
    <s v="SL"/>
    <m/>
    <s v="1 SL"/>
    <n v="1"/>
    <m/>
  </r>
  <r>
    <x v="1127"/>
    <d v="2023-02-09T00:00:00"/>
    <x v="148"/>
    <s v="MENDOZA NORA A."/>
    <s v="ACCOUNTING"/>
    <x v="1"/>
    <d v="2022-11-18T00:00:00"/>
    <d v="2022-11-18T00:00:00"/>
    <s v="SL"/>
    <m/>
    <s v="1 SL"/>
    <n v="1"/>
    <m/>
  </r>
  <r>
    <x v="1127"/>
    <d v="2023-02-09T00:00:00"/>
    <x v="148"/>
    <s v="MENDOZA NORA A."/>
    <s v="ACCOUNTING"/>
    <x v="1"/>
    <d v="2022-11-29T00:00:00"/>
    <d v="2022-11-29T00:00:00"/>
    <s v="SL"/>
    <m/>
    <s v="1 SL"/>
    <n v="1"/>
    <m/>
  </r>
  <r>
    <x v="1128"/>
    <d v="2023-02-09T00:00:00"/>
    <x v="371"/>
    <s v="DAÑO ALMA R."/>
    <s v="ACCOUNTING"/>
    <x v="1"/>
    <d v="2022-12-09T00:00:00"/>
    <d v="2022-12-09T00:00:00"/>
    <s v="OTHER"/>
    <s v="SEC 21 EO 292- SPECIAL PRIVILEGE"/>
    <s v="1 OTHER"/>
    <n v="1"/>
    <m/>
  </r>
  <r>
    <x v="1129"/>
    <d v="2023-02-09T00:00:00"/>
    <x v="386"/>
    <s v="DAÑO ALMA R."/>
    <s v="ACCOUNTING"/>
    <x v="1"/>
    <d v="2022-12-28T00:00:00"/>
    <d v="2022-12-29T00:00:00"/>
    <s v="VL"/>
    <m/>
    <s v="2 VL"/>
    <n v="2"/>
    <m/>
  </r>
  <r>
    <x v="1130"/>
    <d v="2023-02-09T00:00:00"/>
    <x v="140"/>
    <s v="DAÑO ALMA R."/>
    <s v="ACCOUNTING"/>
    <x v="1"/>
    <d v="2022-09-29T00:00:00"/>
    <d v="2022-09-29T00:00:00"/>
    <s v="OTHER"/>
    <s v="SEC 21 EO 292- SPECIAL PRIVILEGE"/>
    <s v="1 OTHER"/>
    <n v="1"/>
    <m/>
  </r>
  <r>
    <x v="1131"/>
    <d v="2023-02-15T00:00:00"/>
    <x v="383"/>
    <s v="CAMERO PEDRITO C."/>
    <s v="CITY MARKET"/>
    <x v="0"/>
    <m/>
    <m/>
    <s v="OTHER"/>
    <s v="TERMINAL LEAVE"/>
    <s v="0 OTHER"/>
    <n v="0"/>
    <m/>
  </r>
  <r>
    <x v="1132"/>
    <d v="2023-02-15T00:00:00"/>
    <x v="387"/>
    <s v="PEREA BABEL G."/>
    <s v="HOUSING"/>
    <x v="0"/>
    <d v="2023-01-16T00:00:00"/>
    <d v="2023-01-20T00:00:00"/>
    <s v="VL"/>
    <m/>
    <s v="5 VL"/>
    <n v="5"/>
    <m/>
  </r>
  <r>
    <x v="1133"/>
    <d v="2023-02-15T00:00:00"/>
    <x v="388"/>
    <s v="MAULLON JAENA F."/>
    <s v="SP"/>
    <x v="0"/>
    <d v="2023-02-09T00:00:00"/>
    <d v="2023-02-09T00:00:00"/>
    <s v="VL"/>
    <m/>
    <s v="1 VL"/>
    <n v="1"/>
    <m/>
  </r>
  <r>
    <x v="1133"/>
    <d v="2023-02-15T00:00:00"/>
    <x v="388"/>
    <s v="MAULLON JAENA F."/>
    <s v="SP"/>
    <x v="0"/>
    <d v="2023-02-17T00:00:00"/>
    <d v="2023-02-17T00:00:00"/>
    <s v="VL"/>
    <m/>
    <s v="1 VL"/>
    <n v="1"/>
    <m/>
  </r>
  <r>
    <x v="1133"/>
    <d v="2023-02-15T00:00:00"/>
    <x v="388"/>
    <s v="MAULLON JAENA F."/>
    <s v="SP"/>
    <x v="0"/>
    <d v="2023-02-28T00:00:00"/>
    <d v="2023-02-28T00:00:00"/>
    <s v="VL"/>
    <m/>
    <s v="1 VL"/>
    <n v="1"/>
    <m/>
  </r>
  <r>
    <x v="1134"/>
    <d v="2023-02-15T00:00:00"/>
    <x v="387"/>
    <s v="PEREA BABEL G."/>
    <s v="HOUSING"/>
    <x v="0"/>
    <d v="2023-01-16T00:00:00"/>
    <d v="2023-01-20T00:00:00"/>
    <s v="VL"/>
    <m/>
    <s v="5 VL"/>
    <n v="5"/>
    <m/>
  </r>
  <r>
    <x v="1135"/>
    <d v="2023-02-15T00:00:00"/>
    <x v="387"/>
    <s v="PEREA BABEL G."/>
    <s v="HOUSING"/>
    <x v="0"/>
    <d v="2023-01-27T00:00:00"/>
    <d v="2023-01-30T00:00:00"/>
    <s v="SL"/>
    <m/>
    <s v="2 SL"/>
    <n v="2"/>
    <m/>
  </r>
  <r>
    <x v="1136"/>
    <d v="2023-02-15T00:00:00"/>
    <x v="353"/>
    <s v="LUCIANO ADELAIDA C."/>
    <s v="MO"/>
    <x v="1"/>
    <d v="2022-12-12T00:00:00"/>
    <d v="2022-12-12T00:00:00"/>
    <s v="VL"/>
    <s v="SEC 25 EO 292- FORCE LEAVE"/>
    <s v="1 VL"/>
    <n v="1"/>
    <m/>
  </r>
  <r>
    <x v="1136"/>
    <d v="2023-02-15T00:00:00"/>
    <x v="353"/>
    <s v="LUCIANO ADELAIDA C."/>
    <s v="MO"/>
    <x v="1"/>
    <d v="2022-12-23T00:00:00"/>
    <d v="2022-12-29T00:00:00"/>
    <s v="VL"/>
    <s v="SEC 25 EO 292- FORCE LEAVE"/>
    <s v="4 VL"/>
    <n v="4"/>
    <m/>
  </r>
  <r>
    <x v="1137"/>
    <d v="2023-02-15T00:00:00"/>
    <x v="389"/>
    <s v="LUCIANO ADELAIDA C."/>
    <s v="MO"/>
    <x v="1"/>
    <d v="2023-01-06T00:00:00"/>
    <d v="2023-01-06T00:00:00"/>
    <s v="OTHER"/>
    <s v="SEC 21 EO 292- SPECIAL PRIVILEGE"/>
    <s v="1 OTHER"/>
    <n v="1"/>
    <m/>
  </r>
  <r>
    <x v="1138"/>
    <d v="2023-02-15T00:00:00"/>
    <x v="390"/>
    <s v="ZAFRA CHEYSSER A."/>
    <s v="SP/VMO"/>
    <x v="0"/>
    <d v="2023-02-13T00:00:00"/>
    <d v="2023-02-13T00:00:00"/>
    <s v="VL"/>
    <m/>
    <s v="1 VL"/>
    <n v="1"/>
    <m/>
  </r>
  <r>
    <x v="1139"/>
    <d v="2023-02-15T00:00:00"/>
    <x v="366"/>
    <s v="ZAFRA CHEYSSER A."/>
    <s v="SP/VMO"/>
    <x v="0"/>
    <d v="2022-12-20T00:00:00"/>
    <d v="2022-12-21T00:00:00"/>
    <s v="VL"/>
    <s v="SEC 25 EO 292- FORCE LEAVE"/>
    <s v="2 VL"/>
    <n v="2"/>
    <m/>
  </r>
  <r>
    <x v="1140"/>
    <d v="2023-02-15T00:00:00"/>
    <x v="380"/>
    <s v="SARDIÑOLA REBECCA C."/>
    <s v="SP"/>
    <x v="0"/>
    <d v="2022-12-29T00:00:00"/>
    <d v="2022-12-29T00:00:00"/>
    <s v="SL"/>
    <m/>
    <s v="1 SL"/>
    <n v="1"/>
    <m/>
  </r>
  <r>
    <x v="1141"/>
    <d v="2023-02-15T00:00:00"/>
    <x v="380"/>
    <s v="SARDIÑOLA REBECCA C."/>
    <s v="SP"/>
    <x v="0"/>
    <d v="2023-01-06T00:00:00"/>
    <d v="2023-01-06T00:00:00"/>
    <s v="SL"/>
    <m/>
    <s v="1 SL"/>
    <n v="1"/>
    <m/>
  </r>
  <r>
    <x v="1142"/>
    <d v="2023-02-15T00:00:00"/>
    <x v="391"/>
    <s v="MAULLON JAENA F."/>
    <s v="SP"/>
    <x v="0"/>
    <d v="2023-02-21T00:00:00"/>
    <d v="2023-02-24T00:00:00"/>
    <s v="VL"/>
    <m/>
    <s v="4 VL"/>
    <n v="4"/>
    <m/>
  </r>
  <r>
    <x v="1143"/>
    <d v="2023-02-15T00:00:00"/>
    <x v="392"/>
    <s v="MAULLON JAENA F."/>
    <s v="SP"/>
    <x v="0"/>
    <d v="2022-12-28T00:00:00"/>
    <d v="2022-12-28T00:00:00"/>
    <s v="SL"/>
    <m/>
    <s v="1 SL"/>
    <n v="1"/>
    <m/>
  </r>
  <r>
    <x v="1144"/>
    <d v="2023-02-15T00:00:00"/>
    <x v="377"/>
    <s v="DIMARANAN JENELIN B."/>
    <s v="SP"/>
    <x v="0"/>
    <d v="2022-12-27T00:00:00"/>
    <d v="2022-12-29T00:00:00"/>
    <s v="VL"/>
    <m/>
    <s v="3 VL"/>
    <n v="3"/>
    <m/>
  </r>
  <r>
    <x v="1145"/>
    <d v="2023-02-15T00:00:00"/>
    <x v="393"/>
    <s v="MAULLON JAENA F."/>
    <s v="SP"/>
    <x v="0"/>
    <d v="2023-01-27T00:00:00"/>
    <d v="2023-01-27T00:00:00"/>
    <s v="SL"/>
    <m/>
    <s v="1 SL"/>
    <n v="1"/>
    <m/>
  </r>
  <r>
    <x v="1146"/>
    <d v="2023-02-15T00:00:00"/>
    <x v="393"/>
    <s v="DESINGAŃO PURIFICACION A."/>
    <s v="SP"/>
    <x v="0"/>
    <d v="2023-02-02T00:00:00"/>
    <d v="2023-02-02T00:00:00"/>
    <s v="OTHER"/>
    <s v="BIRTHDAY LEAVE"/>
    <s v="1 OTHER"/>
    <n v="1"/>
    <m/>
  </r>
  <r>
    <x v="1147"/>
    <d v="2023-02-15T00:00:00"/>
    <x v="394"/>
    <s v="DIMARANAN JENELIN B."/>
    <s v="SP"/>
    <x v="0"/>
    <d v="2023-01-10T00:00:00"/>
    <d v="2023-01-13T00:00:00"/>
    <s v="SL"/>
    <m/>
    <s v="4 SL"/>
    <n v="4"/>
    <m/>
  </r>
  <r>
    <x v="1147"/>
    <d v="2023-02-15T00:00:00"/>
    <x v="394"/>
    <s v="DIMARANAN JENELIN B."/>
    <s v="SP"/>
    <x v="0"/>
    <d v="2023-01-16T00:00:00"/>
    <d v="2023-01-20T00:00:00"/>
    <s v="SL"/>
    <m/>
    <s v="5 SL"/>
    <n v="5"/>
    <m/>
  </r>
  <r>
    <x v="1148"/>
    <d v="2023-02-15T00:00:00"/>
    <x v="395"/>
    <s v="ANGELES ANNABEL D."/>
    <n v="0"/>
    <x v="0"/>
    <d v="2023-02-01T00:00:00"/>
    <d v="2023-02-01T00:00:00"/>
    <s v="OTHER"/>
    <s v="BIRTHDAY LEAVE"/>
    <s v="1 OTHER"/>
    <n v="1"/>
    <m/>
  </r>
  <r>
    <x v="1149"/>
    <d v="2023-02-15T00:00:00"/>
    <x v="360"/>
    <s v="DIAZ CAROLINA P."/>
    <s v="SP"/>
    <x v="0"/>
    <d v="2022-12-23T00:00:00"/>
    <d v="2022-12-23T00:00:00"/>
    <s v="SL"/>
    <m/>
    <s v="1 SL"/>
    <n v="1"/>
    <m/>
  </r>
  <r>
    <x v="1150"/>
    <d v="2023-02-15T00:00:00"/>
    <x v="151"/>
    <s v="SARDINOLA  GINABLETH J."/>
    <s v="MO"/>
    <x v="1"/>
    <d v="2022-10-04T00:00:00"/>
    <d v="2022-10-05T00:00:00"/>
    <s v="SL"/>
    <m/>
    <s v="2 SL"/>
    <n v="2"/>
    <m/>
  </r>
  <r>
    <x v="1151"/>
    <d v="2023-02-15T00:00:00"/>
    <x v="152"/>
    <s v="DIMAPILIS JONNA T."/>
    <s v="ADMIN OFFICE"/>
    <x v="1"/>
    <d v="2022-10-13T00:00:00"/>
    <d v="2022-10-13T00:00:00"/>
    <s v="OTHER"/>
    <s v="BIRTHDAY LEAVE"/>
    <s v="1 OTHER"/>
    <n v="1"/>
    <m/>
  </r>
  <r>
    <x v="1152"/>
    <d v="2023-02-15T00:00:00"/>
    <x v="162"/>
    <s v="SARDINOLA  GINABLETH J."/>
    <s v="MO"/>
    <x v="1"/>
    <d v="2022-10-24T00:00:00"/>
    <d v="2022-10-25T00:00:00"/>
    <s v="VL"/>
    <m/>
    <s v="2 VL"/>
    <n v="2"/>
    <m/>
  </r>
  <r>
    <x v="1153"/>
    <d v="2023-02-15T00:00:00"/>
    <x v="353"/>
    <s v="SARDINOLA  GINABLETH J."/>
    <s v="MO"/>
    <x v="1"/>
    <d v="2022-12-07T00:00:00"/>
    <d v="2022-12-07T00:00:00"/>
    <s v="VL"/>
    <m/>
    <s v="1 VL"/>
    <n v="1"/>
    <m/>
  </r>
  <r>
    <x v="1154"/>
    <d v="2023-02-15T00:00:00"/>
    <x v="357"/>
    <s v="DIMAPILIS JONNA T."/>
    <s v="ADMIN OFFICE"/>
    <x v="1"/>
    <d v="2022-11-25T00:00:00"/>
    <d v="2022-11-25T00:00:00"/>
    <s v="SL"/>
    <m/>
    <s v="1 SL"/>
    <n v="1"/>
    <m/>
  </r>
  <r>
    <x v="1155"/>
    <d v="2023-02-15T00:00:00"/>
    <x v="353"/>
    <s v="DIMAPILIS JONNA T."/>
    <s v="ADMIN OFFICE"/>
    <x v="1"/>
    <d v="2022-12-16T00:00:00"/>
    <d v="2022-12-16T00:00:00"/>
    <s v="VL"/>
    <m/>
    <s v="1 VL"/>
    <n v="1"/>
    <m/>
  </r>
  <r>
    <x v="1156"/>
    <d v="2023-02-15T00:00:00"/>
    <x v="353"/>
    <s v="DIMAPILIS JONNA T."/>
    <s v="ADMIN OFFICE"/>
    <x v="1"/>
    <d v="2022-12-26T00:00:00"/>
    <d v="2022-12-26T00:00:00"/>
    <s v="VL"/>
    <m/>
    <s v="0 VL"/>
    <n v="0"/>
    <m/>
  </r>
  <r>
    <x v="1157"/>
    <d v="2023-02-15T00:00:00"/>
    <x v="353"/>
    <s v="LANTING AILEEN D."/>
    <s v="CHARACTER OFFICE"/>
    <x v="1"/>
    <d v="2022-12-09T00:00:00"/>
    <d v="2022-12-14T00:00:00"/>
    <s v="VL"/>
    <m/>
    <s v="4 VL"/>
    <n v="4"/>
    <m/>
  </r>
  <r>
    <x v="1157"/>
    <d v="2023-02-15T00:00:00"/>
    <x v="353"/>
    <s v="LANTING AILEEN D."/>
    <s v="CHARACTER OFFICE"/>
    <x v="1"/>
    <d v="2022-12-29T00:00:00"/>
    <d v="2022-12-29T00:00:00"/>
    <s v="VL"/>
    <m/>
    <s v="1 VL"/>
    <n v="1"/>
    <m/>
  </r>
  <r>
    <x v="1158"/>
    <d v="2023-02-15T00:00:00"/>
    <x v="100"/>
    <s v="DIMAPILIS JONNA T."/>
    <s v="ADMIN OFFICE"/>
    <x v="1"/>
    <d v="2022-09-21T00:00:00"/>
    <d v="2022-09-21T00:00:00"/>
    <s v="SL"/>
    <m/>
    <s v="1 SL"/>
    <n v="1"/>
    <m/>
  </r>
  <r>
    <x v="1159"/>
    <d v="2023-02-15T00:00:00"/>
    <x v="154"/>
    <s v="ZAFRA REYNANTE B."/>
    <s v="TICC"/>
    <x v="0"/>
    <d v="2022-11-15T00:00:00"/>
    <d v="2022-11-15T00:00:00"/>
    <s v="SL"/>
    <m/>
    <s v="1 SL"/>
    <n v="1"/>
    <m/>
  </r>
  <r>
    <x v="1160"/>
    <d v="2023-02-15T00:00:00"/>
    <x v="164"/>
    <s v="ANGCAYA IRENE V."/>
    <s v="TICC"/>
    <x v="0"/>
    <d v="2022-11-16T00:00:00"/>
    <d v="2022-11-16T00:00:00"/>
    <s v="SL"/>
    <m/>
    <s v="1 SL"/>
    <n v="1"/>
    <m/>
  </r>
  <r>
    <x v="1161"/>
    <d v="2023-02-15T00:00:00"/>
    <x v="164"/>
    <s v="ANGCAYA IRENE V."/>
    <s v="TICC"/>
    <x v="0"/>
    <d v="2022-11-09T00:00:00"/>
    <d v="2022-11-09T00:00:00"/>
    <s v="OTHER"/>
    <s v="SEC 21 EO 292- SPECIAL PRIVILEGE"/>
    <s v="1 OTHER"/>
    <n v="1"/>
    <m/>
  </r>
  <r>
    <x v="1162"/>
    <d v="2023-02-15T00:00:00"/>
    <x v="164"/>
    <s v="ANGCAYA IRENE V."/>
    <s v="TICC"/>
    <x v="0"/>
    <d v="2022-11-23T00:00:00"/>
    <d v="2022-11-23T00:00:00"/>
    <s v="VL"/>
    <m/>
    <s v="1 VL"/>
    <n v="1"/>
    <m/>
  </r>
  <r>
    <x v="1163"/>
    <d v="2023-02-15T00:00:00"/>
    <x v="166"/>
    <s v="PANGANIBAN CAROLINA L."/>
    <s v="TICC"/>
    <x v="0"/>
    <d v="2022-11-23T00:00:00"/>
    <d v="2022-11-29T00:00:00"/>
    <s v="VL"/>
    <m/>
    <s v="5 VL"/>
    <n v="5"/>
    <m/>
  </r>
  <r>
    <x v="1164"/>
    <d v="2023-02-15T00:00:00"/>
    <x v="381"/>
    <s v="ARCILLA MAYETTE A."/>
    <s v="CSWDO"/>
    <x v="3"/>
    <d v="2023-01-06T00:00:00"/>
    <d v="2023-01-06T00:00:00"/>
    <s v="OTHER"/>
    <s v="SEC 21 EO 292- SPECIAL PRIVILEGE"/>
    <s v="1 OTHER"/>
    <n v="1"/>
    <m/>
  </r>
  <r>
    <x v="1165"/>
    <d v="2023-02-15T00:00:00"/>
    <x v="396"/>
    <s v="DILIDILI AIREEN M."/>
    <s v="TICC"/>
    <x v="0"/>
    <d v="2023-01-04T00:00:00"/>
    <d v="2023-01-05T00:00:00"/>
    <s v="SL"/>
    <m/>
    <s v="2 SL"/>
    <n v="2"/>
    <m/>
  </r>
  <r>
    <x v="1166"/>
    <d v="2023-02-15T00:00:00"/>
    <x v="397"/>
    <s v="VILLANUEVA MARILYN L."/>
    <s v="TICC"/>
    <x v="0"/>
    <d v="2023-01-05T00:00:00"/>
    <d v="2023-01-05T00:00:00"/>
    <s v="OTHER"/>
    <s v="BIRTHDAY LEAVE"/>
    <s v="1 OTHER"/>
    <n v="1"/>
    <m/>
  </r>
  <r>
    <x v="1167"/>
    <d v="2023-02-15T00:00:00"/>
    <x v="381"/>
    <s v="ZAFRA REYNANTE B."/>
    <s v="TICC"/>
    <x v="0"/>
    <d v="2023-01-03T00:00:00"/>
    <d v="2023-01-03T00:00:00"/>
    <s v="SL"/>
    <m/>
    <s v="1 SL"/>
    <n v="1"/>
    <m/>
  </r>
  <r>
    <x v="1168"/>
    <d v="2023-02-15T00:00:00"/>
    <x v="398"/>
    <s v="CESICAR JOCHELLE JOAN S."/>
    <s v="TICC/TCCH"/>
    <x v="0"/>
    <d v="2022-12-29T00:00:00"/>
    <d v="2022-12-29T00:00:00"/>
    <s v="SL"/>
    <m/>
    <s v="1 SL"/>
    <n v="1"/>
    <m/>
  </r>
  <r>
    <x v="1169"/>
    <d v="2023-02-15T00:00:00"/>
    <x v="372"/>
    <s v="ZAFRA REYNANTE B."/>
    <s v="TICC"/>
    <x v="0"/>
    <d v="2022-12-07T00:00:00"/>
    <d v="2022-12-07T00:00:00"/>
    <s v="SL"/>
    <m/>
    <s v="1 SL"/>
    <n v="1"/>
    <m/>
  </r>
  <r>
    <x v="1170"/>
    <d v="2023-02-15T00:00:00"/>
    <x v="372"/>
    <s v="PANGANIBAN CAROLINA L."/>
    <s v="TICC"/>
    <x v="0"/>
    <d v="2022-12-05T00:00:00"/>
    <d v="2022-12-05T00:00:00"/>
    <s v="SL"/>
    <m/>
    <s v="1 SL"/>
    <n v="1"/>
    <m/>
  </r>
  <r>
    <x v="1171"/>
    <d v="2023-02-15T00:00:00"/>
    <x v="108"/>
    <s v="FERMA JOSEFA O."/>
    <s v="ADMIN OFFICE"/>
    <x v="1"/>
    <d v="2022-09-06T00:00:00"/>
    <d v="2022-09-06T00:00:00"/>
    <s v="VL"/>
    <m/>
    <s v="1 VL"/>
    <n v="1"/>
    <m/>
  </r>
  <r>
    <x v="1172"/>
    <d v="2023-02-15T00:00:00"/>
    <x v="164"/>
    <s v="VILLANUEVA RICHELLE A."/>
    <s v="TICC"/>
    <x v="0"/>
    <d v="2022-11-24T00:00:00"/>
    <d v="2022-11-25T00:00:00"/>
    <s v="VL"/>
    <m/>
    <s v="2 VL"/>
    <n v="2"/>
    <m/>
  </r>
  <r>
    <x v="1173"/>
    <d v="2023-02-15T00:00:00"/>
    <x v="164"/>
    <s v="FERMA JOSEFA O."/>
    <s v="ADMIN OFFICE"/>
    <x v="1"/>
    <d v="2022-11-16T00:00:00"/>
    <d v="2022-11-16T00:00:00"/>
    <s v="SL"/>
    <m/>
    <s v="1 SL"/>
    <n v="1"/>
    <m/>
  </r>
  <r>
    <x v="1174"/>
    <d v="2023-02-15T00:00:00"/>
    <x v="152"/>
    <s v="DIMAPILIS JONNA T."/>
    <s v="ADMIN OFFICE"/>
    <x v="1"/>
    <d v="2022-10-18T00:00:00"/>
    <d v="2022-10-18T00:00:00"/>
    <s v="SL"/>
    <m/>
    <s v="1 SL"/>
    <n v="1"/>
    <m/>
  </r>
  <r>
    <x v="1174"/>
    <d v="2023-02-15T00:00:00"/>
    <x v="152"/>
    <s v="DIMAPILIS JONNA T."/>
    <s v="ADMIN OFFICE"/>
    <x v="1"/>
    <d v="2022-10-24T00:00:00"/>
    <d v="2022-10-25T00:00:00"/>
    <s v="SL"/>
    <m/>
    <s v="2 SL"/>
    <n v="2"/>
    <m/>
  </r>
  <r>
    <x v="1175"/>
    <d v="2023-02-15T00:00:00"/>
    <x v="97"/>
    <s v="DIMAPILIS JONNA T."/>
    <s v="ADMIN OFFICE"/>
    <x v="1"/>
    <d v="2022-09-27T00:00:00"/>
    <d v="2022-09-29T00:00:00"/>
    <s v="VL"/>
    <m/>
    <s v="3 VL"/>
    <n v="3"/>
    <m/>
  </r>
  <r>
    <x v="1176"/>
    <d v="2023-02-15T00:00:00"/>
    <x v="100"/>
    <s v="FERMA JOSEFA O."/>
    <s v="ADMIN OFFICE"/>
    <x v="1"/>
    <d v="2022-10-03T00:00:00"/>
    <d v="2022-10-04T00:00:00"/>
    <s v="OTHER"/>
    <s v="SEC 21 EO 292- SPECIAL PRIVILEGE"/>
    <s v="2 OTHER"/>
    <n v="2"/>
    <m/>
  </r>
  <r>
    <x v="1177"/>
    <d v="2023-02-15T00:00:00"/>
    <x v="104"/>
    <s v="LANTING AILEEN D."/>
    <s v="CHARACTER OFFICE"/>
    <x v="1"/>
    <d v="2022-10-10T00:00:00"/>
    <d v="2022-10-10T00:00:00"/>
    <s v="SL"/>
    <m/>
    <s v="1 SL"/>
    <n v="1"/>
    <m/>
  </r>
  <r>
    <x v="1178"/>
    <d v="2023-02-15T00:00:00"/>
    <x v="135"/>
    <s v="LANTING AILEEN D."/>
    <s v="CHARACTER OFFICE"/>
    <x v="1"/>
    <d v="2022-10-19T00:00:00"/>
    <d v="2022-10-19T00:00:00"/>
    <s v="SL"/>
    <m/>
    <s v="1 SL"/>
    <n v="1"/>
    <m/>
  </r>
  <r>
    <x v="1179"/>
    <d v="2023-02-15T00:00:00"/>
    <x v="105"/>
    <s v="PAITON MARY ANN M."/>
    <s v="CHARACTER OFFICE"/>
    <x v="1"/>
    <d v="2022-09-09T00:00:00"/>
    <d v="2022-09-09T00:00:00"/>
    <s v="SL"/>
    <m/>
    <s v="1 SL"/>
    <n v="1"/>
    <m/>
  </r>
  <r>
    <x v="1180"/>
    <d v="2023-02-15T00:00:00"/>
    <x v="349"/>
    <s v="PAITON MARY ANN M."/>
    <s v="CHARACTER OFFICE"/>
    <x v="1"/>
    <d v="2022-11-21T00:00:00"/>
    <d v="2022-11-21T00:00:00"/>
    <s v="SL"/>
    <m/>
    <s v="1 SL"/>
    <n v="1"/>
    <m/>
  </r>
  <r>
    <x v="1181"/>
    <d v="2023-02-15T00:00:00"/>
    <x v="349"/>
    <s v="PAITON MARY ANN M."/>
    <s v="CHARACTER OFFICE"/>
    <x v="1"/>
    <d v="2022-12-19T00:00:00"/>
    <d v="2022-12-21T00:00:00"/>
    <s v="VL"/>
    <m/>
    <s v="3 VL"/>
    <n v="3"/>
    <m/>
  </r>
  <r>
    <x v="1181"/>
    <d v="2023-02-15T00:00:00"/>
    <x v="349"/>
    <s v="PAITON MARY ANN M."/>
    <s v="CHARACTER OFFICE"/>
    <x v="1"/>
    <d v="2022-12-27T00:00:00"/>
    <d v="2022-12-28T00:00:00"/>
    <s v="VL"/>
    <m/>
    <s v="2 VL"/>
    <n v="2"/>
    <m/>
  </r>
  <r>
    <x v="1182"/>
    <d v="2023-02-15T00:00:00"/>
    <x v="349"/>
    <s v="PAITON MARY ANN M."/>
    <s v="CHARACTER OFFICE"/>
    <x v="1"/>
    <d v="2022-12-07T00:00:00"/>
    <d v="2022-12-07T00:00:00"/>
    <s v="OTHER"/>
    <s v="SEC 21 EO 292- SPECIAL PRIVILEGE"/>
    <s v="1 OTHER"/>
    <n v="1"/>
    <m/>
  </r>
  <r>
    <x v="1183"/>
    <d v="2023-02-15T00:00:00"/>
    <x v="149"/>
    <s v="PAITON MARY ANN M."/>
    <s v="CHARACTER OFFICE"/>
    <x v="1"/>
    <d v="2022-09-29T00:00:00"/>
    <d v="2022-09-30T00:00:00"/>
    <s v="SL"/>
    <m/>
    <s v="2 SL"/>
    <n v="2"/>
    <m/>
  </r>
  <r>
    <x v="1184"/>
    <d v="2023-02-15T00:00:00"/>
    <x v="149"/>
    <s v="PAITON MARY ANN M."/>
    <s v="CHARACTER OFFICE"/>
    <x v="1"/>
    <d v="2022-10-21T00:00:00"/>
    <d v="2022-10-21T00:00:00"/>
    <s v="OTHER"/>
    <s v="SEC 21 EO 292- SPECIAL PRIVILEGE"/>
    <s v="1 OTHER"/>
    <n v="1"/>
    <m/>
  </r>
  <r>
    <x v="1185"/>
    <d v="2023-02-15T00:00:00"/>
    <x v="162"/>
    <s v="COSTANTE  SYLVIA C."/>
    <s v="INTERNAL"/>
    <x v="1"/>
    <d v="2022-11-02T00:00:00"/>
    <d v="2022-11-02T00:00:00"/>
    <s v="VL"/>
    <m/>
    <s v="1 VL"/>
    <n v="1"/>
    <m/>
  </r>
  <r>
    <x v="1185"/>
    <d v="2023-02-15T00:00:00"/>
    <x v="162"/>
    <s v="COSTANTE  SYLVIA C."/>
    <s v="INTERNAL"/>
    <x v="1"/>
    <d v="2022-11-04T00:00:00"/>
    <d v="2022-11-04T00:00:00"/>
    <s v="VL"/>
    <m/>
    <s v="1 VL"/>
    <n v="1"/>
    <m/>
  </r>
  <r>
    <x v="1185"/>
    <d v="2023-02-15T00:00:00"/>
    <x v="162"/>
    <s v="COSTANTE  SYLVIA C."/>
    <s v="INTERNAL"/>
    <x v="1"/>
    <d v="2022-11-07T00:00:00"/>
    <d v="2022-11-07T00:00:00"/>
    <s v="VL"/>
    <m/>
    <s v="1 VL"/>
    <n v="1"/>
    <m/>
  </r>
  <r>
    <x v="1186"/>
    <d v="2023-02-15T00:00:00"/>
    <x v="162"/>
    <s v="COSTANTE  SYLVIA C."/>
    <s v="INTERNAL"/>
    <x v="1"/>
    <d v="2022-11-03T00:00:00"/>
    <d v="2022-11-03T00:00:00"/>
    <s v="OTHER"/>
    <s v="SEC 21 EO 292- SPECIAL PRIVILEGE"/>
    <s v="1 OTHER"/>
    <n v="1"/>
    <m/>
  </r>
  <r>
    <x v="1187"/>
    <d v="2023-02-15T00:00:00"/>
    <x v="170"/>
    <s v="PAITON MARY ANN M."/>
    <s v="CHARACTER OFFICE"/>
    <x v="1"/>
    <d v="2022-11-18T00:00:00"/>
    <d v="2022-11-18T00:00:00"/>
    <s v="OTHER"/>
    <s v="SEC 21 EO 292- SPECIAL PRIVILEGE"/>
    <s v="1 OTHER"/>
    <n v="1"/>
    <m/>
  </r>
  <r>
    <x v="1188"/>
    <d v="2023-02-15T00:00:00"/>
    <x v="159"/>
    <s v="ROMILLA EDITH D."/>
    <s v="PIO"/>
    <x v="1"/>
    <d v="2022-11-08T00:00:00"/>
    <d v="2022-11-08T00:00:00"/>
    <s v="OTHER"/>
    <s v="SEC 21 EO 292- SPECIAL PRIVILEGE"/>
    <s v="1 OTHER"/>
    <n v="1"/>
    <m/>
  </r>
  <r>
    <x v="1189"/>
    <d v="2023-02-15T00:00:00"/>
    <x v="99"/>
    <s v="LUCIANO ADELAIDA C."/>
    <s v="MO"/>
    <x v="1"/>
    <d v="2022-10-07T00:00:00"/>
    <d v="2022-10-07T00:00:00"/>
    <s v="SL"/>
    <m/>
    <s v="1 SL"/>
    <n v="1"/>
    <m/>
  </r>
  <r>
    <x v="1190"/>
    <d v="2023-02-15T00:00:00"/>
    <x v="159"/>
    <s v="LUCIANO ADELAIDA C."/>
    <s v="MO"/>
    <x v="1"/>
    <d v="2022-10-28T00:00:00"/>
    <d v="2022-10-28T00:00:00"/>
    <s v="SL"/>
    <m/>
    <s v="1 SL"/>
    <n v="1"/>
    <m/>
  </r>
  <r>
    <x v="1191"/>
    <d v="2023-02-15T00:00:00"/>
    <x v="70"/>
    <s v="LUCIANO ADELAIDA C."/>
    <s v="MO"/>
    <x v="1"/>
    <d v="2022-06-29T00:00:00"/>
    <d v="2022-06-29T00:00:00"/>
    <s v="OTHER"/>
    <s v="PARENTAL OBLIGATION"/>
    <s v="1 OTHER"/>
    <n v="1"/>
    <m/>
  </r>
  <r>
    <x v="1192"/>
    <d v="2023-02-15T00:00:00"/>
    <x v="64"/>
    <s v="LUCIANO ADELAIDA C."/>
    <s v="MO"/>
    <x v="1"/>
    <d v="2022-07-05T00:00:00"/>
    <d v="2022-07-05T00:00:00"/>
    <s v="VL"/>
    <m/>
    <s v="1 VL"/>
    <n v="1"/>
    <m/>
  </r>
  <r>
    <x v="1192"/>
    <d v="2023-02-15T00:00:00"/>
    <x v="64"/>
    <s v="LUCIANO ADELAIDA C."/>
    <s v="MO"/>
    <x v="1"/>
    <d v="2022-07-11T00:00:00"/>
    <d v="2022-07-11T00:00:00"/>
    <s v="VL"/>
    <m/>
    <s v="1 VL"/>
    <n v="1"/>
    <m/>
  </r>
  <r>
    <x v="1193"/>
    <d v="2023-02-15T00:00:00"/>
    <x v="172"/>
    <s v="CAPUPUS LIZA FE F."/>
    <s v="CHO"/>
    <x v="1"/>
    <d v="2022-11-14T00:00:00"/>
    <d v="2022-11-15T00:00:00"/>
    <s v="SL"/>
    <m/>
    <s v="2 SL"/>
    <n v="2"/>
    <m/>
  </r>
  <r>
    <x v="1194"/>
    <d v="2023-02-15T00:00:00"/>
    <x v="121"/>
    <s v="CAPUPUS LIZA FE F."/>
    <s v="CHO"/>
    <x v="1"/>
    <d v="2022-09-20T00:00:00"/>
    <d v="2022-09-20T00:00:00"/>
    <s v="VL"/>
    <m/>
    <s v="1 VL"/>
    <n v="1"/>
    <m/>
  </r>
  <r>
    <x v="1195"/>
    <d v="2023-02-15T00:00:00"/>
    <x v="121"/>
    <s v="CAPUPUS LIZA FE F."/>
    <s v="CHO"/>
    <x v="1"/>
    <d v="2022-09-23T00:00:00"/>
    <d v="2022-09-23T00:00:00"/>
    <s v="VL"/>
    <m/>
    <s v="1 VL"/>
    <n v="1"/>
    <m/>
  </r>
  <r>
    <x v="1779"/>
    <d v="2023-02-15T00:00:00"/>
    <x v="96"/>
    <s v="PALAD EMERSON U."/>
    <s v="LCR"/>
    <x v="4"/>
    <d v="2022-08-19T00:00:00"/>
    <d v="2022-08-19T00:00:00"/>
    <s v="VL"/>
    <m/>
    <s v="1 VL"/>
    <n v="1"/>
    <m/>
  </r>
  <r>
    <x v="1196"/>
    <d v="2023-02-15T00:00:00"/>
    <x v="172"/>
    <s v="CAPUPUS LIZA FE F."/>
    <s v="CHO"/>
    <x v="1"/>
    <d v="2022-11-16T00:00:00"/>
    <d v="2022-11-18T00:00:00"/>
    <s v="SL"/>
    <m/>
    <s v="3 SL"/>
    <n v="3"/>
    <m/>
  </r>
  <r>
    <x v="1197"/>
    <d v="2023-02-15T00:00:00"/>
    <x v="146"/>
    <s v="PAITON MARY ANN M."/>
    <s v="CHARACTER OFFICE"/>
    <x v="1"/>
    <d v="2022-11-02T00:00:00"/>
    <d v="2022-11-02T00:00:00"/>
    <s v="SL"/>
    <m/>
    <s v="1 SL"/>
    <n v="1"/>
    <m/>
  </r>
  <r>
    <x v="1198"/>
    <d v="2023-02-15T00:00:00"/>
    <x v="92"/>
    <s v="DIMAPILIS VILMA T."/>
    <s v="GSO"/>
    <x v="1"/>
    <d v="2022-09-19T00:00:00"/>
    <d v="2022-09-19T00:00:00"/>
    <s v="SL"/>
    <m/>
    <s v="1 SL"/>
    <n v="1"/>
    <m/>
  </r>
  <r>
    <x v="1199"/>
    <d v="2023-02-15T00:00:00"/>
    <x v="171"/>
    <s v="MENDOZA NORA A."/>
    <s v="ACCOUNTING"/>
    <x v="1"/>
    <d v="2022-12-27T00:00:00"/>
    <d v="2022-12-29T00:00:00"/>
    <s v="VL"/>
    <m/>
    <s v="3 VL"/>
    <n v="3"/>
    <m/>
  </r>
  <r>
    <x v="1200"/>
    <d v="2023-02-15T00:00:00"/>
    <x v="399"/>
    <s v="GUAÑEZO MARY ANNE P."/>
    <s v="CTO"/>
    <x v="1"/>
    <d v="2023-02-09T00:00:00"/>
    <d v="2023-02-10T00:00:00"/>
    <s v="VL"/>
    <m/>
    <s v="2 VL"/>
    <n v="2"/>
    <m/>
  </r>
  <r>
    <x v="1201"/>
    <d v="2023-02-15T00:00:00"/>
    <x v="381"/>
    <s v="LUMENARIO, ZARAH A."/>
    <s v="CITY PLANNING &amp; DEV'T OFFICE"/>
    <x v="3"/>
    <d v="2023-01-04T00:00:00"/>
    <d v="2023-01-05T00:00:00"/>
    <s v="SL"/>
    <m/>
    <s v="2 SL"/>
    <n v="2"/>
    <m/>
  </r>
  <r>
    <x v="1202"/>
    <d v="2023-02-15T00:00:00"/>
    <x v="77"/>
    <s v="PATRICIO APRIL V."/>
    <n v="0"/>
    <x v="1"/>
    <d v="2022-09-01T00:00:00"/>
    <d v="2022-09-01T00:00:00"/>
    <s v="OTHER"/>
    <s v="PARENTAL OBLIGATION"/>
    <s v="1 OTHER"/>
    <n v="1"/>
    <m/>
  </r>
  <r>
    <x v="1203"/>
    <d v="2023-02-15T00:00:00"/>
    <x v="78"/>
    <s v="VERGARA ANACIETA M."/>
    <s v="CSWDO"/>
    <x v="1"/>
    <d v="2022-08-04T00:00:00"/>
    <d v="2022-08-05T00:00:00"/>
    <s v="SL"/>
    <m/>
    <s v="2 SL"/>
    <n v="2"/>
    <m/>
  </r>
  <r>
    <x v="1204"/>
    <d v="2023-02-15T00:00:00"/>
    <x v="142"/>
    <s v="DIMAPILIS VILMA T."/>
    <s v="GSO"/>
    <x v="1"/>
    <d v="2022-09-05T00:00:00"/>
    <d v="2022-09-05T00:00:00"/>
    <s v="SL"/>
    <m/>
    <s v="1 SL"/>
    <n v="1"/>
    <m/>
  </r>
  <r>
    <x v="1205"/>
    <d v="2023-02-15T00:00:00"/>
    <x v="154"/>
    <s v="PEÑAFLORIDA LORYN B."/>
    <s v="CSWDO"/>
    <x v="1"/>
    <d v="2022-12-20T00:00:00"/>
    <d v="2022-12-20T00:00:00"/>
    <s v="VL"/>
    <m/>
    <s v="1 VL"/>
    <n v="1"/>
    <m/>
  </r>
  <r>
    <x v="1205"/>
    <d v="2023-02-15T00:00:00"/>
    <x v="154"/>
    <s v="PEÑAFLORIDA LORYN B."/>
    <s v="CSWDO"/>
    <x v="1"/>
    <d v="2022-12-26T00:00:00"/>
    <d v="2022-12-29T00:00:00"/>
    <s v="VL"/>
    <m/>
    <s v="4 VL"/>
    <n v="4"/>
    <m/>
  </r>
  <r>
    <x v="1206"/>
    <d v="2023-02-15T00:00:00"/>
    <x v="136"/>
    <s v="VARGAS MELINDA M."/>
    <s v="CSWDO"/>
    <x v="0"/>
    <d v="2022-11-25T00:00:00"/>
    <d v="2022-11-25T00:00:00"/>
    <s v="VL"/>
    <m/>
    <s v="1 VL"/>
    <n v="1"/>
    <m/>
  </r>
  <r>
    <x v="1206"/>
    <d v="2023-02-15T00:00:00"/>
    <x v="136"/>
    <s v="VARGAS MELINDA M."/>
    <s v="CSWDO"/>
    <x v="0"/>
    <d v="2022-12-26T00:00:00"/>
    <d v="2022-12-29T00:00:00"/>
    <s v="VL"/>
    <m/>
    <s v="4 VL"/>
    <n v="4"/>
    <m/>
  </r>
  <r>
    <x v="1207"/>
    <d v="2023-02-15T00:00:00"/>
    <x v="344"/>
    <s v="VERGARA CATHERINE R."/>
    <s v="CSWDO"/>
    <x v="1"/>
    <d v="2022-09-12T00:00:00"/>
    <d v="2022-09-12T00:00:00"/>
    <s v="OTHER"/>
    <s v="SEC 21 EO 292- SPECIAL PRIVILEGE"/>
    <s v="1 OTHER"/>
    <n v="1"/>
    <m/>
  </r>
  <r>
    <x v="1207"/>
    <d v="2023-02-15T00:00:00"/>
    <x v="344"/>
    <s v="VERGARA CATHERINE R."/>
    <s v="CSWDO"/>
    <x v="1"/>
    <d v="2022-09-14T00:00:00"/>
    <d v="2022-09-14T00:00:00"/>
    <s v="OTHER"/>
    <s v="SEC 21 EO 292- SPECIAL PRIVILEGE"/>
    <s v="1 OTHER"/>
    <n v="1"/>
    <m/>
  </r>
  <r>
    <x v="1208"/>
    <d v="2023-02-15T00:00:00"/>
    <x v="149"/>
    <s v="DIMAPILIS VILMA T."/>
    <s v="GSO"/>
    <x v="1"/>
    <d v="2022-10-10T00:00:00"/>
    <d v="2022-10-10T00:00:00"/>
    <s v="VL"/>
    <m/>
    <s v="1 VL"/>
    <n v="1"/>
    <m/>
  </r>
  <r>
    <x v="1209"/>
    <d v="2023-02-15T00:00:00"/>
    <x v="163"/>
    <s v="CACAO ANDREA F."/>
    <s v="CSWDO"/>
    <x v="1"/>
    <d v="2022-11-02T00:00:00"/>
    <d v="2022-11-04T00:00:00"/>
    <s v="VL"/>
    <m/>
    <s v="3 VL"/>
    <n v="3"/>
    <m/>
  </r>
  <r>
    <x v="1210"/>
    <d v="2023-02-15T00:00:00"/>
    <x v="155"/>
    <s v="DIMAPILIS VILMA T."/>
    <s v="GSO"/>
    <x v="1"/>
    <d v="2022-11-25T00:00:00"/>
    <d v="2022-11-25T00:00:00"/>
    <s v="VL"/>
    <m/>
    <s v="1 VL"/>
    <n v="1"/>
    <m/>
  </r>
  <r>
    <x v="1211"/>
    <d v="2023-02-15T00:00:00"/>
    <x v="87"/>
    <s v="GONZALES MARIO O."/>
    <s v="GSO"/>
    <x v="0"/>
    <d v="2022-09-02T00:00:00"/>
    <d v="2022-09-02T00:00:00"/>
    <s v="SL"/>
    <m/>
    <s v="1 SL"/>
    <n v="1"/>
    <m/>
  </r>
  <r>
    <x v="1212"/>
    <d v="2023-02-15T00:00:00"/>
    <x v="141"/>
    <s v="BISCOCHO JULIETA G."/>
    <s v="CTO"/>
    <x v="1"/>
    <d v="2022-10-07T00:00:00"/>
    <d v="2022-10-07T00:00:00"/>
    <s v="OTHER"/>
    <s v="BIRTHDAY LEAVE"/>
    <s v="1 OTHER"/>
    <n v="1"/>
    <m/>
  </r>
  <r>
    <x v="1213"/>
    <d v="2023-02-15T00:00:00"/>
    <x v="148"/>
    <s v="BISCOCHO JULIETA G."/>
    <s v="CTO"/>
    <x v="1"/>
    <d v="2022-11-02T00:00:00"/>
    <d v="2022-11-04T00:00:00"/>
    <s v="SL"/>
    <m/>
    <s v="3 SL"/>
    <n v="3"/>
    <m/>
  </r>
  <r>
    <x v="1214"/>
    <d v="2023-02-15T00:00:00"/>
    <x v="135"/>
    <s v="CONSTANTE FLORAVILLA R."/>
    <s v="CSWDO"/>
    <x v="1"/>
    <d v="2022-10-24T00:00:00"/>
    <d v="2022-10-24T00:00:00"/>
    <s v="VL"/>
    <m/>
    <s v="1 VL"/>
    <n v="1"/>
    <m/>
  </r>
  <r>
    <x v="1215"/>
    <d v="2023-02-15T00:00:00"/>
    <x v="364"/>
    <s v="MARASIGAN INOCENCIA P."/>
    <s v="CSWDO"/>
    <x v="1"/>
    <d v="2022-12-23T00:00:00"/>
    <d v="2022-12-29T00:00:00"/>
    <s v="VL"/>
    <m/>
    <s v="5 VL"/>
    <n v="5"/>
    <m/>
  </r>
  <r>
    <x v="1216"/>
    <d v="2023-02-15T00:00:00"/>
    <x v="370"/>
    <s v="ABENA WINNIE ROSE M."/>
    <s v="CSWDO"/>
    <x v="1"/>
    <d v="2022-12-19T00:00:00"/>
    <d v="2022-12-19T00:00:00"/>
    <s v="VL"/>
    <m/>
    <s v="1 VL"/>
    <n v="1"/>
    <m/>
  </r>
  <r>
    <x v="1216"/>
    <d v="2023-02-15T00:00:00"/>
    <x v="370"/>
    <s v="ABENA WINNIE ROSE M."/>
    <s v="CSWDO"/>
    <x v="1"/>
    <d v="2022-12-23T00:00:00"/>
    <d v="2022-12-23T00:00:00"/>
    <s v="VL"/>
    <m/>
    <s v="1 VL"/>
    <n v="1"/>
    <m/>
  </r>
  <r>
    <x v="1216"/>
    <d v="2023-02-15T00:00:00"/>
    <x v="370"/>
    <s v="ABENA WINNIE ROSE M."/>
    <s v="CSWDO"/>
    <x v="1"/>
    <d v="2022-12-28T00:00:00"/>
    <d v="2022-12-29T00:00:00"/>
    <s v="VL"/>
    <m/>
    <s v="2 VL"/>
    <n v="2"/>
    <m/>
  </r>
  <r>
    <x v="1217"/>
    <d v="2023-02-15T00:00:00"/>
    <x v="367"/>
    <s v="VERGARA ANACIETA M."/>
    <s v="CSWDO"/>
    <x v="1"/>
    <d v="2022-12-21T00:00:00"/>
    <d v="2022-12-27T00:00:00"/>
    <s v="VL"/>
    <m/>
    <s v="5 VL"/>
    <n v="5"/>
    <m/>
  </r>
  <r>
    <x v="1218"/>
    <d v="2023-02-15T00:00:00"/>
    <x v="367"/>
    <s v="PELIMBERGO MICHELLE A."/>
    <s v="CSWDO"/>
    <x v="1"/>
    <d v="2022-12-19T00:00:00"/>
    <d v="2022-12-19T00:00:00"/>
    <s v="VL"/>
    <m/>
    <s v="1 VL"/>
    <n v="1"/>
    <m/>
  </r>
  <r>
    <x v="1218"/>
    <d v="2023-02-15T00:00:00"/>
    <x v="367"/>
    <s v="PELIMBERGO MICHELLE A."/>
    <s v="CSWDO"/>
    <x v="1"/>
    <d v="2022-12-23T00:00:00"/>
    <d v="2022-12-29T00:00:00"/>
    <s v="VL"/>
    <m/>
    <s v="4 VL"/>
    <n v="4"/>
    <m/>
  </r>
  <r>
    <x v="1219"/>
    <d v="2023-02-15T00:00:00"/>
    <x v="362"/>
    <s v="VERGARA CATHERINE R."/>
    <s v="CSWDO"/>
    <x v="1"/>
    <d v="2022-12-27T00:00:00"/>
    <d v="2022-12-29T00:00:00"/>
    <s v="VL"/>
    <m/>
    <s v="3 VL"/>
    <n v="3"/>
    <m/>
  </r>
  <r>
    <x v="1220"/>
    <d v="2023-02-15T00:00:00"/>
    <x v="367"/>
    <s v="PATRICIO APRIL V."/>
    <n v="0"/>
    <x v="1"/>
    <d v="2022-12-16T00:00:00"/>
    <d v="2022-12-16T00:00:00"/>
    <s v="VL"/>
    <m/>
    <s v="1 VL"/>
    <n v="1"/>
    <m/>
  </r>
  <r>
    <x v="1220"/>
    <d v="2023-02-15T00:00:00"/>
    <x v="367"/>
    <s v="PATRICIO APRIL V."/>
    <n v="0"/>
    <x v="1"/>
    <d v="2022-12-22T00:00:00"/>
    <d v="2022-12-26T00:00:00"/>
    <s v="VL"/>
    <m/>
    <s v="3 VL"/>
    <n v="3"/>
    <m/>
  </r>
  <r>
    <x v="1220"/>
    <d v="2023-02-15T00:00:00"/>
    <x v="367"/>
    <s v="PATRICIO APRIL V."/>
    <n v="0"/>
    <x v="1"/>
    <d v="2022-12-29T00:00:00"/>
    <d v="2022-12-29T00:00:00"/>
    <s v="VL"/>
    <m/>
    <s v="1 VL"/>
    <n v="1"/>
    <m/>
  </r>
  <r>
    <x v="1221"/>
    <d v="2023-02-15T00:00:00"/>
    <x v="367"/>
    <s v="DIMAPILIS ELIZABETH A."/>
    <s v="CSWDO"/>
    <x v="1"/>
    <d v="2022-12-26T00:00:00"/>
    <d v="2022-12-29T00:00:00"/>
    <s v="VL"/>
    <m/>
    <s v="4 VL"/>
    <n v="4"/>
    <m/>
  </r>
  <r>
    <x v="1222"/>
    <d v="2023-02-15T00:00:00"/>
    <x v="362"/>
    <s v="GATPANDAN DOLORES J."/>
    <s v="CSWDO"/>
    <x v="1"/>
    <d v="2022-12-21T00:00:00"/>
    <d v="2022-12-23T00:00:00"/>
    <s v="VL"/>
    <m/>
    <s v="3 VL"/>
    <n v="3"/>
    <m/>
  </r>
  <r>
    <x v="1222"/>
    <d v="2023-02-15T00:00:00"/>
    <x v="362"/>
    <s v="GATPANDAN DOLORES J."/>
    <s v="CSWDO"/>
    <x v="1"/>
    <d v="2022-12-26T00:00:00"/>
    <d v="2022-12-27T00:00:00"/>
    <s v="VL"/>
    <m/>
    <s v="2 VL"/>
    <n v="2"/>
    <m/>
  </r>
  <r>
    <x v="1223"/>
    <d v="2023-02-15T00:00:00"/>
    <x v="367"/>
    <s v="HADAP JONALYN L."/>
    <s v="CSWDO"/>
    <x v="1"/>
    <d v="2022-12-21T00:00:00"/>
    <d v="2022-12-27T00:00:00"/>
    <s v="VL"/>
    <m/>
    <s v="5 VL"/>
    <n v="5"/>
    <m/>
  </r>
  <r>
    <x v="1224"/>
    <d v="2023-02-15T00:00:00"/>
    <x v="367"/>
    <s v="ARCILLA MAYETTE A."/>
    <s v="CSWDO"/>
    <x v="3"/>
    <d v="2022-12-15T00:00:00"/>
    <d v="2022-12-19T00:00:00"/>
    <s v="VL"/>
    <m/>
    <s v="3 VL"/>
    <n v="3"/>
    <m/>
  </r>
  <r>
    <x v="1224"/>
    <d v="2023-02-15T00:00:00"/>
    <x v="367"/>
    <s v="ARCILLA MAYETTE A."/>
    <s v="CSWDO"/>
    <x v="3"/>
    <d v="2022-12-21T00:00:00"/>
    <d v="2022-12-22T00:00:00"/>
    <s v="VL"/>
    <m/>
    <s v="2 VL"/>
    <n v="2"/>
    <m/>
  </r>
  <r>
    <x v="1225"/>
    <d v="2023-02-15T00:00:00"/>
    <x v="349"/>
    <s v="PERENA RUBILINDA C."/>
    <s v="MO"/>
    <x v="1"/>
    <d v="2022-11-25T00:00:00"/>
    <d v="2022-11-25T00:00:00"/>
    <s v="VL"/>
    <m/>
    <s v="1 VL"/>
    <n v="1"/>
    <m/>
  </r>
  <r>
    <x v="1226"/>
    <d v="2023-02-15T00:00:00"/>
    <x v="349"/>
    <s v="PERENA RUBILINDA C."/>
    <s v="MO"/>
    <x v="1"/>
    <d v="2022-11-29T00:00:00"/>
    <d v="2022-11-29T00:00:00"/>
    <s v="VL"/>
    <m/>
    <s v="1 VL"/>
    <n v="1"/>
    <m/>
  </r>
  <r>
    <x v="1227"/>
    <d v="2023-02-15T00:00:00"/>
    <x v="350"/>
    <s v="GATPANDAN NENITA M."/>
    <s v="LIBRARY"/>
    <x v="1"/>
    <d v="2022-11-18T00:00:00"/>
    <d v="2022-11-18T00:00:00"/>
    <s v="OTHER"/>
    <s v="BURIAL &amp; FUNERAL"/>
    <s v="1 OTHER"/>
    <n v="1"/>
    <m/>
  </r>
  <r>
    <x v="1227"/>
    <d v="2023-02-15T00:00:00"/>
    <x v="350"/>
    <s v="GATPANDAN NENITA M."/>
    <s v="LIBRARY"/>
    <x v="1"/>
    <d v="2022-11-25T00:00:00"/>
    <d v="2022-11-25T00:00:00"/>
    <s v="OTHER"/>
    <s v="BURIAL &amp; FUNERAL"/>
    <s v="1 OTHER"/>
    <n v="1"/>
    <m/>
  </r>
  <r>
    <x v="1228"/>
    <d v="2023-02-15T00:00:00"/>
    <x v="374"/>
    <s v="FERMA ARCELI C."/>
    <s v="INTERNAL"/>
    <x v="1"/>
    <d v="2022-11-16T00:00:00"/>
    <d v="2022-11-16T00:00:00"/>
    <s v="SL"/>
    <m/>
    <s v="1 SL"/>
    <n v="1"/>
    <m/>
  </r>
  <r>
    <x v="1228"/>
    <d v="2023-02-15T00:00:00"/>
    <x v="374"/>
    <s v="FERMA ARCELI C."/>
    <s v="INTERNAL"/>
    <x v="1"/>
    <d v="2022-11-23T00:00:00"/>
    <d v="2022-11-23T00:00:00"/>
    <s v="SL"/>
    <m/>
    <s v="1 SL"/>
    <n v="1"/>
    <m/>
  </r>
  <r>
    <x v="1229"/>
    <d v="2023-02-15T00:00:00"/>
    <x v="365"/>
    <s v="MARTINEZ EMER V."/>
    <s v="BPLO"/>
    <x v="1"/>
    <d v="2022-12-23T00:00:00"/>
    <d v="2022-12-29T00:00:00"/>
    <s v="VL"/>
    <m/>
    <s v="5 VL"/>
    <n v="5"/>
    <m/>
  </r>
  <r>
    <x v="1230"/>
    <d v="2023-02-15T00:00:00"/>
    <x v="365"/>
    <s v="FERMA ARCELI C."/>
    <s v="INTERNAL"/>
    <x v="1"/>
    <d v="2022-12-15T00:00:00"/>
    <d v="2022-12-15T00:00:00"/>
    <s v="VL"/>
    <m/>
    <s v="1 VL"/>
    <n v="1"/>
    <m/>
  </r>
  <r>
    <x v="1230"/>
    <d v="2023-02-15T00:00:00"/>
    <x v="365"/>
    <s v="FERMA ARCELI C."/>
    <s v="INTERNAL"/>
    <x v="1"/>
    <d v="2022-12-19T00:00:00"/>
    <d v="2022-12-19T00:00:00"/>
    <s v="VL"/>
    <m/>
    <s v="1 VL"/>
    <n v="1"/>
    <m/>
  </r>
  <r>
    <x v="1230"/>
    <d v="2023-02-15T00:00:00"/>
    <x v="365"/>
    <s v="FERMA ARCELI C."/>
    <s v="INTERNAL"/>
    <x v="1"/>
    <d v="2022-12-22T00:00:00"/>
    <d v="2022-12-22T00:00:00"/>
    <s v="VL"/>
    <m/>
    <s v="1 VL"/>
    <n v="1"/>
    <m/>
  </r>
  <r>
    <x v="1230"/>
    <d v="2023-02-15T00:00:00"/>
    <x v="365"/>
    <s v="FERMA ARCELI C."/>
    <s v="INTERNAL"/>
    <x v="1"/>
    <d v="2022-12-26T00:00:00"/>
    <d v="2022-12-27T00:00:00"/>
    <s v="VL"/>
    <m/>
    <s v="2 VL"/>
    <n v="2"/>
    <m/>
  </r>
  <r>
    <x v="1231"/>
    <d v="2023-02-15T00:00:00"/>
    <x v="123"/>
    <s v="MENDOZA ARRIES N."/>
    <s v="COMELEC"/>
    <x v="1"/>
    <d v="2022-08-26T00:00:00"/>
    <d v="2022-08-26T00:00:00"/>
    <s v="VL"/>
    <m/>
    <s v="1 VL"/>
    <n v="1"/>
    <m/>
  </r>
  <r>
    <x v="1232"/>
    <d v="2023-02-15T00:00:00"/>
    <x v="350"/>
    <s v="MENDOZA ARRIES N."/>
    <s v="COMELEC"/>
    <x v="1"/>
    <d v="2022-12-23T00:00:00"/>
    <d v="2022-12-29T00:00:00"/>
    <s v="VL"/>
    <m/>
    <s v="5 VL"/>
    <n v="5"/>
    <m/>
  </r>
  <r>
    <x v="1233"/>
    <d v="2023-02-15T00:00:00"/>
    <x v="372"/>
    <s v="DE VILLA OFELIA G."/>
    <s v="COMELEC"/>
    <x v="1"/>
    <d v="2022-12-23T00:00:00"/>
    <d v="2022-12-29T00:00:00"/>
    <s v="OTHER"/>
    <s v="SEC 21 EO 292- SPECIAL PRIVILEGE"/>
    <s v="5 OTHER"/>
    <n v="5"/>
    <m/>
  </r>
  <r>
    <x v="1234"/>
    <d v="2023-02-15T00:00:00"/>
    <x v="372"/>
    <s v="DE VILLA OFELIA G."/>
    <s v="COMELEC"/>
    <x v="1"/>
    <d v="2022-11-28T00:00:00"/>
    <d v="2022-11-29T00:00:00"/>
    <s v="SL"/>
    <m/>
    <s v="2 SL"/>
    <n v="2"/>
    <m/>
  </r>
  <r>
    <x v="1235"/>
    <d v="2023-02-15T00:00:00"/>
    <x v="350"/>
    <s v="TOLENTINO CAROLINA E."/>
    <s v="LCR"/>
    <x v="1"/>
    <d v="2022-12-07T00:00:00"/>
    <d v="2022-12-07T00:00:00"/>
    <s v="OTHER"/>
    <s v="SEC 21 EO 292- SPECIAL PRIVILEGE"/>
    <s v="1 OTHER"/>
    <n v="1"/>
    <m/>
  </r>
  <r>
    <x v="1236"/>
    <d v="2023-02-15T00:00:00"/>
    <x v="352"/>
    <s v="TOLENTINO CAROLINA E."/>
    <s v="LCR"/>
    <x v="1"/>
    <d v="2022-12-15T00:00:00"/>
    <d v="2022-12-16T00:00:00"/>
    <s v="VL"/>
    <m/>
    <s v="2 VL"/>
    <n v="2"/>
    <m/>
  </r>
  <r>
    <x v="1236"/>
    <d v="2023-02-15T00:00:00"/>
    <x v="352"/>
    <s v="TOLENTINO CAROLINA E."/>
    <s v="LCR"/>
    <x v="1"/>
    <d v="2022-12-27T00:00:00"/>
    <d v="2022-12-29T00:00:00"/>
    <s v="VL"/>
    <m/>
    <s v="3 VL"/>
    <n v="3"/>
    <m/>
  </r>
  <r>
    <x v="1237"/>
    <d v="2023-02-15T00:00:00"/>
    <x v="357"/>
    <s v="ANGCAYA RUFINA P."/>
    <s v="LCR"/>
    <x v="1"/>
    <d v="2022-12-06T00:00:00"/>
    <d v="2022-12-06T00:00:00"/>
    <s v="OTHER"/>
    <s v="SEC 21 EO 292- SPECIAL PRIVILEGE"/>
    <s v="1 OTHER"/>
    <n v="1"/>
    <m/>
  </r>
  <r>
    <x v="1238"/>
    <d v="2023-02-15T00:00:00"/>
    <x v="367"/>
    <s v="JAVIER ELISEO B."/>
    <s v="LCR"/>
    <x v="1"/>
    <d v="2022-11-22T00:00:00"/>
    <d v="2022-11-24T00:00:00"/>
    <s v="SL"/>
    <m/>
    <s v="3 SL"/>
    <n v="3"/>
    <m/>
  </r>
  <r>
    <x v="1239"/>
    <d v="2023-02-15T00:00:00"/>
    <x v="367"/>
    <s v="DEMATERA PEDRO B."/>
    <s v="CCR"/>
    <x v="0"/>
    <d v="2022-11-22T00:00:00"/>
    <d v="2022-11-24T00:00:00"/>
    <s v="SL"/>
    <m/>
    <s v="3 SL"/>
    <n v="3"/>
    <m/>
  </r>
  <r>
    <x v="1240"/>
    <d v="2023-02-15T00:00:00"/>
    <x v="367"/>
    <s v="DEMATERA PEDRO B."/>
    <s v="CCR"/>
    <x v="0"/>
    <d v="2022-11-22T00:00:00"/>
    <d v="2022-11-22T00:00:00"/>
    <s v="OTHER"/>
    <s v="SEC 21 EO 292- SPECIAL PRIVILEGE"/>
    <s v="1 OTHER"/>
    <n v="1"/>
    <m/>
  </r>
  <r>
    <x v="1241"/>
    <d v="2023-02-15T00:00:00"/>
    <x v="221"/>
    <s v="BOFILL ERNA P."/>
    <s v="LCR"/>
    <x v="1"/>
    <d v="2022-12-12T00:00:00"/>
    <d v="2022-12-14T00:00:00"/>
    <s v="VL"/>
    <m/>
    <s v="3 VL"/>
    <n v="3"/>
    <m/>
  </r>
  <r>
    <x v="1241"/>
    <d v="2023-02-15T00:00:00"/>
    <x v="221"/>
    <s v="BOFILL ERNA P."/>
    <s v="LCR"/>
    <x v="1"/>
    <d v="2022-12-26T00:00:00"/>
    <d v="2022-12-27T00:00:00"/>
    <s v="VL"/>
    <m/>
    <s v="2 VL"/>
    <n v="2"/>
    <m/>
  </r>
  <r>
    <x v="1242"/>
    <d v="2023-02-15T00:00:00"/>
    <x v="352"/>
    <s v="BUGARIN MA. ANA M."/>
    <s v="LCR"/>
    <x v="1"/>
    <d v="2022-12-09T00:00:00"/>
    <d v="2022-12-09T00:00:00"/>
    <s v="VL"/>
    <m/>
    <s v="1 VL"/>
    <n v="1"/>
    <m/>
  </r>
  <r>
    <x v="1242"/>
    <d v="2023-02-15T00:00:00"/>
    <x v="352"/>
    <s v="BUGARIN MA. ANA M."/>
    <s v="LCR"/>
    <x v="1"/>
    <d v="2022-12-21T00:00:00"/>
    <d v="2022-12-26T00:00:00"/>
    <s v="VL"/>
    <m/>
    <s v="5 VL"/>
    <n v="5"/>
    <m/>
  </r>
  <r>
    <x v="1243"/>
    <d v="2023-02-15T00:00:00"/>
    <x v="357"/>
    <s v="BUGARIN MA. ANA M."/>
    <s v="LCR"/>
    <x v="1"/>
    <d v="2022-11-28T00:00:00"/>
    <d v="2022-11-28T00:00:00"/>
    <s v="SL"/>
    <m/>
    <s v="1 SL"/>
    <n v="1"/>
    <m/>
  </r>
  <r>
    <x v="1244"/>
    <d v="2023-02-15T00:00:00"/>
    <x v="367"/>
    <s v="FERNANDEZ MILAGROS C."/>
    <s v="CTO"/>
    <x v="1"/>
    <d v="2022-12-07T00:00:00"/>
    <d v="2022-12-08T00:00:00"/>
    <s v="VL"/>
    <m/>
    <s v="2 VL"/>
    <n v="2"/>
    <m/>
  </r>
  <r>
    <x v="1244"/>
    <d v="2023-02-15T00:00:00"/>
    <x v="367"/>
    <s v="FERNANDEZ MILAGROS C."/>
    <s v="CTO"/>
    <x v="1"/>
    <d v="2022-12-14T00:00:00"/>
    <d v="2022-12-14T00:00:00"/>
    <s v="VL"/>
    <m/>
    <s v="1 VL"/>
    <n v="1"/>
    <m/>
  </r>
  <r>
    <x v="1244"/>
    <d v="2023-02-15T00:00:00"/>
    <x v="367"/>
    <s v="FERNANDEZ MILAGROS C."/>
    <s v="CTO"/>
    <x v="1"/>
    <d v="2022-12-23T00:00:00"/>
    <d v="2022-12-26T00:00:00"/>
    <s v="VL"/>
    <m/>
    <s v="2 VL"/>
    <n v="2"/>
    <m/>
  </r>
  <r>
    <x v="1245"/>
    <d v="2023-02-15T00:00:00"/>
    <x v="221"/>
    <s v="LEPARDO ROWENA R."/>
    <s v="CCT"/>
    <x v="1"/>
    <d v="2022-12-26T00:00:00"/>
    <d v="2022-12-29T00:00:00"/>
    <s v="VL"/>
    <m/>
    <s v="3 VL"/>
    <n v="3"/>
    <m/>
  </r>
  <r>
    <x v="1246"/>
    <d v="2023-02-15T00:00:00"/>
    <x v="367"/>
    <s v="FERNANDEZ MILAGROS C."/>
    <s v="CTO"/>
    <x v="1"/>
    <d v="2022-11-24T00:00:00"/>
    <d v="2022-11-24T00:00:00"/>
    <s v="SL"/>
    <m/>
    <s v="1 SL"/>
    <n v="1"/>
    <m/>
  </r>
  <r>
    <x v="1247"/>
    <d v="2023-02-15T00:00:00"/>
    <x v="372"/>
    <s v="HERNANDEZ CORNELIO A."/>
    <s v="CCT"/>
    <x v="1"/>
    <d v="2022-12-16T00:00:00"/>
    <d v="2022-12-16T00:00:00"/>
    <s v="VL"/>
    <m/>
    <s v="1 VL"/>
    <n v="1"/>
    <m/>
  </r>
  <r>
    <x v="1247"/>
    <d v="2023-02-15T00:00:00"/>
    <x v="372"/>
    <s v="HERNANDEZ CORNELIO A."/>
    <s v="CCT"/>
    <x v="1"/>
    <d v="2022-12-27T00:00:00"/>
    <d v="2022-12-27T00:00:00"/>
    <s v="VL"/>
    <m/>
    <s v="1 VL"/>
    <n v="1"/>
    <m/>
  </r>
  <r>
    <x v="1247"/>
    <d v="2023-02-15T00:00:00"/>
    <x v="372"/>
    <s v="HERNANDEZ CORNELIO A."/>
    <s v="CCT"/>
    <x v="1"/>
    <d v="2022-12-29T00:00:00"/>
    <d v="2022-12-29T00:00:00"/>
    <s v="VL"/>
    <m/>
    <s v="1 VL"/>
    <n v="1"/>
    <m/>
  </r>
  <r>
    <x v="1248"/>
    <d v="2023-02-15T00:00:00"/>
    <x v="365"/>
    <s v="ANGCAYA RUFINA P."/>
    <s v="LCR"/>
    <x v="1"/>
    <d v="2022-12-22T00:00:00"/>
    <d v="2022-12-22T00:00:00"/>
    <s v="VL"/>
    <m/>
    <s v="1 VL"/>
    <n v="1"/>
    <m/>
  </r>
  <r>
    <x v="1248"/>
    <d v="2023-02-15T00:00:00"/>
    <x v="365"/>
    <s v="ANGCAYA RUFINA P."/>
    <s v="LCR"/>
    <x v="1"/>
    <d v="2022-12-26T00:00:00"/>
    <d v="2022-12-27T00:00:00"/>
    <s v="VL"/>
    <m/>
    <s v="1 VL"/>
    <n v="1"/>
    <m/>
  </r>
  <r>
    <x v="1249"/>
    <d v="2023-02-15T00:00:00"/>
    <x v="365"/>
    <s v="JAVIER ELISEO B."/>
    <s v="LCR"/>
    <x v="1"/>
    <d v="2022-12-19T00:00:00"/>
    <d v="2022-12-22T00:00:00"/>
    <s v="OTHER"/>
    <s v="SEC 21 EO 292- SPECIAL PRIVILEGE"/>
    <s v="4 OTHER"/>
    <n v="4"/>
    <m/>
  </r>
  <r>
    <x v="1249"/>
    <d v="2023-02-15T00:00:00"/>
    <x v="365"/>
    <s v="JAVIER ELISEO B."/>
    <s v="LCR"/>
    <x v="1"/>
    <d v="2022-12-26T00:00:00"/>
    <d v="2022-12-26T00:00:00"/>
    <s v="OTHER"/>
    <s v="SEC 21 EO 292- SPECIAL PRIVILEGE"/>
    <s v="0 OTHER"/>
    <n v="0"/>
    <m/>
  </r>
  <r>
    <x v="1250"/>
    <d v="2023-02-15T00:00:00"/>
    <x v="137"/>
    <s v="PERENA RUBILINDA C."/>
    <s v="MO"/>
    <x v="1"/>
    <d v="2022-10-13T00:00:00"/>
    <d v="2022-10-13T00:00:00"/>
    <s v="OTHER"/>
    <s v="PARENTAL OBLIGATION"/>
    <s v="1 OTHER"/>
    <n v="1"/>
    <m/>
  </r>
  <r>
    <x v="1251"/>
    <d v="2023-02-15T00:00:00"/>
    <x v="137"/>
    <s v="PERENA RUBILINDA C."/>
    <s v="MO"/>
    <x v="1"/>
    <d v="2022-10-26T00:00:00"/>
    <d v="2022-10-26T00:00:00"/>
    <s v="VL"/>
    <m/>
    <s v="1 VL"/>
    <n v="1"/>
    <m/>
  </r>
  <r>
    <x v="1251"/>
    <d v="2023-02-15T00:00:00"/>
    <x v="137"/>
    <s v="PERENA RUBILINDA C."/>
    <s v="MO"/>
    <x v="1"/>
    <d v="2022-10-28T00:00:00"/>
    <d v="2022-10-28T00:00:00"/>
    <s v="VL"/>
    <m/>
    <s v="1 VL"/>
    <n v="1"/>
    <m/>
  </r>
  <r>
    <x v="1252"/>
    <d v="2023-02-15T00:00:00"/>
    <x v="158"/>
    <s v="JABINES MARIA SHELLY D."/>
    <s v="LIBRARY"/>
    <x v="0"/>
    <d v="2022-11-08T00:00:00"/>
    <d v="2022-11-08T00:00:00"/>
    <s v="SL"/>
    <m/>
    <s v="1 SL"/>
    <n v="1"/>
    <m/>
  </r>
  <r>
    <x v="1253"/>
    <d v="2023-02-15T00:00:00"/>
    <x v="149"/>
    <s v="PERENA RUBILINDA C."/>
    <s v="MO"/>
    <x v="1"/>
    <d v="2022-10-28T00:00:00"/>
    <d v="2022-10-30T00:00:00"/>
    <s v="VL"/>
    <m/>
    <s v="3 VL"/>
    <n v="3"/>
    <m/>
  </r>
  <r>
    <x v="1254"/>
    <d v="2023-02-15T00:00:00"/>
    <x v="400"/>
    <s v="FELICIDARIO PAMELA C."/>
    <s v="BUDGET"/>
    <x v="1"/>
    <d v="2023-02-16T00:00:00"/>
    <d v="2023-02-16T00:00:00"/>
    <s v="OTHER"/>
    <s v="SEC 21 EO 292- SPECIAL PRIVILEGE"/>
    <s v="1 OTHER"/>
    <n v="1"/>
    <m/>
  </r>
  <r>
    <x v="1255"/>
    <d v="2023-02-15T00:00:00"/>
    <x v="144"/>
    <s v="EMELO MARYJANE T."/>
    <s v="ONT"/>
    <x v="1"/>
    <d v="2022-10-21T00:00:00"/>
    <d v="2022-10-21T00:00:00"/>
    <s v="SL"/>
    <m/>
    <s v="1 SL"/>
    <n v="1"/>
    <m/>
  </r>
  <r>
    <x v="1256"/>
    <d v="2023-02-15T00:00:00"/>
    <x v="401"/>
    <s v="EMELO MARYJANE T."/>
    <s v="ONT"/>
    <x v="1"/>
    <d v="2022-10-01T00:00:00"/>
    <d v="2022-10-01T00:00:00"/>
    <s v="SL"/>
    <m/>
    <s v="0 SL"/>
    <n v="0"/>
    <m/>
  </r>
  <r>
    <x v="1256"/>
    <d v="2023-02-15T00:00:00"/>
    <x v="401"/>
    <s v="EMELO MARYJANE T."/>
    <s v="ONT"/>
    <x v="1"/>
    <d v="2022-10-04T00:00:00"/>
    <d v="2022-10-05T00:00:00"/>
    <s v="SL"/>
    <m/>
    <s v="2 SL"/>
    <n v="2"/>
    <m/>
  </r>
  <r>
    <x v="1257"/>
    <d v="2023-02-15T00:00:00"/>
    <x v="162"/>
    <s v="LUNA, GUILERMA J."/>
    <s v="TCIS"/>
    <x v="2"/>
    <d v="2022-11-07T00:00:00"/>
    <d v="2022-11-11T00:00:00"/>
    <s v="VL"/>
    <m/>
    <s v="5 VL"/>
    <n v="5"/>
    <m/>
  </r>
  <r>
    <x v="1258"/>
    <d v="2023-02-15T00:00:00"/>
    <x v="401"/>
    <s v="EMELO MARYJANE T."/>
    <s v="ONT"/>
    <x v="1"/>
    <d v="2022-09-28T00:00:00"/>
    <d v="2022-09-30T00:00:00"/>
    <s v="SL"/>
    <m/>
    <s v="3 SL"/>
    <n v="3"/>
    <m/>
  </r>
  <r>
    <x v="1259"/>
    <d v="2023-02-15T00:00:00"/>
    <x v="152"/>
    <s v="LUNA, GUILERMA J."/>
    <s v="TCIS"/>
    <x v="2"/>
    <d v="2022-09-25T00:00:00"/>
    <d v="2022-09-30T00:00:00"/>
    <s v="SL"/>
    <m/>
    <s v="5 SL"/>
    <n v="5"/>
    <m/>
  </r>
  <r>
    <x v="1260"/>
    <d v="2023-02-15T00:00:00"/>
    <x v="120"/>
    <s v="SARMIENTO TERESA E."/>
    <s v="ONT"/>
    <x v="0"/>
    <d v="2022-09-04T00:00:00"/>
    <d v="2022-09-06T00:00:00"/>
    <s v="SL"/>
    <m/>
    <s v="2 SL"/>
    <n v="2"/>
    <m/>
  </r>
  <r>
    <x v="1261"/>
    <d v="2023-02-15T00:00:00"/>
    <x v="105"/>
    <s v="DE LARA GRACE L."/>
    <s v="ONT"/>
    <x v="0"/>
    <d v="2022-09-09T00:00:00"/>
    <d v="2022-09-09T00:00:00"/>
    <s v="SL"/>
    <m/>
    <s v="1 SL"/>
    <n v="1"/>
    <m/>
  </r>
  <r>
    <x v="1262"/>
    <d v="2023-02-15T00:00:00"/>
    <x v="157"/>
    <s v="MAGUINAO NIÑA F."/>
    <s v="ONT"/>
    <x v="0"/>
    <d v="2022-10-24T00:00:00"/>
    <d v="2022-10-24T00:00:00"/>
    <s v="SL"/>
    <m/>
    <s v="1 SL"/>
    <n v="1"/>
    <m/>
  </r>
  <r>
    <x v="1263"/>
    <d v="2023-02-15T00:00:00"/>
    <x v="157"/>
    <s v="MAGUINAO NIÑA F."/>
    <s v="ONT"/>
    <x v="0"/>
    <d v="2022-11-22T00:00:00"/>
    <d v="2022-11-26T00:00:00"/>
    <s v="VL"/>
    <m/>
    <s v="4 VL"/>
    <n v="4"/>
    <m/>
  </r>
  <r>
    <x v="1264"/>
    <d v="2023-02-15T00:00:00"/>
    <x v="350"/>
    <s v="PAJENAGO MAIDEN A."/>
    <s v="CHO"/>
    <x v="0"/>
    <d v="2022-12-01T00:00:00"/>
    <d v="2022-12-01T00:00:00"/>
    <s v="VL"/>
    <m/>
    <s v="1 VL"/>
    <n v="1"/>
    <m/>
  </r>
  <r>
    <x v="1264"/>
    <d v="2023-02-15T00:00:00"/>
    <x v="350"/>
    <s v="PAJENAGO MAIDEN A."/>
    <s v="CHO"/>
    <x v="0"/>
    <d v="2022-12-26T00:00:00"/>
    <d v="2022-12-29T00:00:00"/>
    <s v="VL"/>
    <m/>
    <s v="3 VL"/>
    <n v="3"/>
    <m/>
  </r>
  <r>
    <x v="1265"/>
    <d v="2023-02-15T00:00:00"/>
    <x v="350"/>
    <s v="ROLLE CARIZA P."/>
    <s v="CHO"/>
    <x v="0"/>
    <d v="2022-12-26T00:00:00"/>
    <d v="2022-12-29T00:00:00"/>
    <s v="VL"/>
    <m/>
    <s v="3 VL"/>
    <n v="3"/>
    <m/>
  </r>
  <r>
    <x v="1266"/>
    <d v="2023-02-15T00:00:00"/>
    <x v="350"/>
    <s v="MENDOZA MARIA ABIGAIL A."/>
    <s v="CHO"/>
    <x v="1"/>
    <d v="2022-12-26T00:00:00"/>
    <d v="2022-12-29T00:00:00"/>
    <s v="VL"/>
    <m/>
    <s v="3 VL"/>
    <n v="3"/>
    <m/>
  </r>
  <r>
    <x v="1267"/>
    <d v="2023-02-15T00:00:00"/>
    <x v="101"/>
    <s v="REMOLLENO MICHELLE U."/>
    <s v="CHO"/>
    <x v="1"/>
    <d v="2022-09-19T00:00:00"/>
    <d v="2022-09-20T00:00:00"/>
    <s v="VL"/>
    <m/>
    <s v="2 VL"/>
    <n v="2"/>
    <m/>
  </r>
  <r>
    <x v="1268"/>
    <d v="2023-02-15T00:00:00"/>
    <x v="350"/>
    <s v="BITUIN LUCKY NIKKO G."/>
    <s v="CHO"/>
    <x v="0"/>
    <d v="2022-12-12T00:00:00"/>
    <d v="2022-12-12T00:00:00"/>
    <s v="VL"/>
    <m/>
    <s v="1 VL"/>
    <n v="1"/>
    <m/>
  </r>
  <r>
    <x v="1268"/>
    <d v="2023-02-15T00:00:00"/>
    <x v="350"/>
    <s v="BITUIN LUCKY NIKKO G."/>
    <s v="CHO"/>
    <x v="0"/>
    <d v="2022-12-26T00:00:00"/>
    <d v="2022-12-29T00:00:00"/>
    <s v="VL"/>
    <m/>
    <s v="3 VL"/>
    <n v="3"/>
    <m/>
  </r>
  <r>
    <x v="1269"/>
    <d v="2023-02-15T00:00:00"/>
    <x v="171"/>
    <s v="ABELA IMELDA C."/>
    <s v="ACCOUNTING"/>
    <x v="0"/>
    <d v="2022-11-11T00:00:00"/>
    <d v="2022-11-11T00:00:00"/>
    <s v="SL"/>
    <m/>
    <s v="1 SL"/>
    <n v="1"/>
    <m/>
  </r>
  <r>
    <x v="1270"/>
    <d v="2023-02-15T00:00:00"/>
    <x v="351"/>
    <s v="PAYAD MARICEL  Q."/>
    <s v="HRMO"/>
    <x v="1"/>
    <d v="2022-11-08T00:00:00"/>
    <d v="2022-11-08T00:00:00"/>
    <s v="VL"/>
    <m/>
    <s v="1 VL"/>
    <n v="1"/>
    <m/>
  </r>
  <r>
    <x v="1270"/>
    <d v="2023-02-15T00:00:00"/>
    <x v="351"/>
    <s v="PAYAD MARICEL  Q."/>
    <s v="HRMO"/>
    <x v="1"/>
    <d v="2022-11-16T00:00:00"/>
    <d v="2022-11-16T00:00:00"/>
    <s v="VL"/>
    <m/>
    <s v="1 VL"/>
    <n v="1"/>
    <m/>
  </r>
  <r>
    <x v="1271"/>
    <d v="2023-02-15T00:00:00"/>
    <x v="365"/>
    <s v="MONTENEGRO HENRY S."/>
    <s v="SP"/>
    <x v="1"/>
    <d v="2022-12-19T00:00:00"/>
    <d v="2022-12-20T00:00:00"/>
    <s v="VL"/>
    <m/>
    <s v="2 VL"/>
    <n v="2"/>
    <m/>
  </r>
  <r>
    <x v="1272"/>
    <d v="2023-02-15T00:00:00"/>
    <x v="111"/>
    <s v="ALCAZAR ZENAIDA S."/>
    <s v="CHO"/>
    <x v="1"/>
    <d v="2022-09-19T00:00:00"/>
    <d v="2022-09-20T00:00:00"/>
    <s v="SL"/>
    <m/>
    <s v="2 SL"/>
    <n v="2"/>
    <m/>
  </r>
  <r>
    <x v="1273"/>
    <d v="2023-02-15T00:00:00"/>
    <x v="168"/>
    <s v="BOFILL ERNA P."/>
    <s v="LCR"/>
    <x v="1"/>
    <d v="2022-10-18T00:00:00"/>
    <d v="2022-10-19T00:00:00"/>
    <s v="SL"/>
    <m/>
    <s v="2 SL"/>
    <n v="2"/>
    <m/>
  </r>
  <r>
    <x v="1274"/>
    <d v="2023-02-15T00:00:00"/>
    <x v="142"/>
    <s v="LIMBOC FLORDELIZA J."/>
    <s v="LCR"/>
    <x v="1"/>
    <d v="2022-09-02T00:00:00"/>
    <d v="2022-09-02T00:00:00"/>
    <s v="SL"/>
    <m/>
    <s v="1 SL"/>
    <n v="1"/>
    <m/>
  </r>
  <r>
    <x v="1274"/>
    <d v="2023-02-15T00:00:00"/>
    <x v="142"/>
    <s v="LIMBOC FLORDELIZA J."/>
    <s v="LCR"/>
    <x v="1"/>
    <d v="2022-09-05T00:00:00"/>
    <d v="2022-09-05T00:00:00"/>
    <s v="SL"/>
    <m/>
    <s v="1 SL"/>
    <n v="1"/>
    <m/>
  </r>
  <r>
    <x v="1275"/>
    <d v="2023-02-15T00:00:00"/>
    <x v="104"/>
    <s v="PALAD EMERSON U."/>
    <s v="LCR"/>
    <x v="4"/>
    <d v="2022-11-02T00:00:00"/>
    <d v="2022-11-04T00:00:00"/>
    <s v="VL"/>
    <m/>
    <s v="2 VL"/>
    <n v="2"/>
    <m/>
  </r>
  <r>
    <x v="1276"/>
    <d v="2023-02-15T00:00:00"/>
    <x v="97"/>
    <s v="ANGCAYA RUFINA P."/>
    <s v="LCR"/>
    <x v="1"/>
    <d v="2022-09-20T00:00:00"/>
    <d v="2022-09-20T00:00:00"/>
    <s v="SL"/>
    <m/>
    <s v="1 SL"/>
    <n v="1"/>
    <m/>
  </r>
  <r>
    <x v="1277"/>
    <d v="2023-02-15T00:00:00"/>
    <x v="101"/>
    <s v="ANGCAYA RUFINA P."/>
    <s v="LCR"/>
    <x v="1"/>
    <d v="2022-08-30T00:00:00"/>
    <d v="2022-08-30T00:00:00"/>
    <s v="SL"/>
    <m/>
    <s v="1 SL"/>
    <n v="1"/>
    <m/>
  </r>
  <r>
    <x v="1278"/>
    <d v="2023-02-15T00:00:00"/>
    <x v="104"/>
    <s v="ANGCAYA RUFINA P."/>
    <s v="LCR"/>
    <x v="1"/>
    <d v="2022-10-24T00:00:00"/>
    <d v="2022-10-25T00:00:00"/>
    <s v="VL"/>
    <m/>
    <s v="2 VL"/>
    <n v="2"/>
    <m/>
  </r>
  <r>
    <x v="1279"/>
    <d v="2023-02-15T00:00:00"/>
    <x v="104"/>
    <s v="ANGCAYA RUFINA P."/>
    <s v="LCR"/>
    <x v="1"/>
    <d v="2022-10-10T00:00:00"/>
    <d v="2022-10-10T00:00:00"/>
    <s v="SL"/>
    <m/>
    <s v="1 SL"/>
    <n v="1"/>
    <m/>
  </r>
  <r>
    <x v="1280"/>
    <d v="2023-02-15T00:00:00"/>
    <x v="104"/>
    <s v="ANGCAYA RUFINA P."/>
    <s v="LCR"/>
    <x v="1"/>
    <d v="2022-11-18T00:00:00"/>
    <d v="2022-11-18T00:00:00"/>
    <s v="SL"/>
    <m/>
    <s v="1 SL"/>
    <n v="1"/>
    <m/>
  </r>
  <r>
    <x v="1281"/>
    <d v="2023-02-15T00:00:00"/>
    <x v="147"/>
    <s v="TOLENTINO CAROLINA E."/>
    <s v="LCR"/>
    <x v="1"/>
    <d v="2022-10-10T00:00:00"/>
    <d v="2022-10-12T00:00:00"/>
    <s v="SL"/>
    <m/>
    <s v="3 SL"/>
    <n v="3"/>
    <m/>
  </r>
  <r>
    <x v="1282"/>
    <d v="2023-02-15T00:00:00"/>
    <x v="147"/>
    <s v="BUGARIN MA. ANA M."/>
    <s v="LCR"/>
    <x v="1"/>
    <d v="2022-10-07T00:00:00"/>
    <d v="2022-10-07T00:00:00"/>
    <s v="SL"/>
    <m/>
    <s v="1 SL"/>
    <n v="1"/>
    <m/>
  </r>
  <r>
    <x v="1283"/>
    <d v="2023-02-15T00:00:00"/>
    <x v="170"/>
    <s v="FERMA MARIA I."/>
    <s v="LCR"/>
    <x v="1"/>
    <d v="2022-11-07T00:00:00"/>
    <d v="2022-11-07T00:00:00"/>
    <s v="SL"/>
    <m/>
    <s v="1 SL"/>
    <n v="1"/>
    <m/>
  </r>
  <r>
    <x v="1284"/>
    <d v="2023-02-15T00:00:00"/>
    <x v="171"/>
    <s v="BUGARIN MA. ANA M."/>
    <s v="LCR"/>
    <x v="1"/>
    <d v="2022-11-11T00:00:00"/>
    <d v="2022-11-11T00:00:00"/>
    <s v="SL"/>
    <m/>
    <s v="1 SL"/>
    <n v="1"/>
    <m/>
  </r>
  <r>
    <x v="1285"/>
    <d v="2023-02-15T00:00:00"/>
    <x v="136"/>
    <s v="TOLENTINO CAROLINA E."/>
    <s v="LCR"/>
    <x v="1"/>
    <d v="2022-11-17T00:00:00"/>
    <d v="2022-11-17T00:00:00"/>
    <s v="SL"/>
    <m/>
    <s v="1 SL"/>
    <n v="1"/>
    <m/>
  </r>
  <r>
    <x v="1286"/>
    <d v="2023-02-15T00:00:00"/>
    <x v="136"/>
    <s v="BOFILL ERNA P."/>
    <s v="LCR"/>
    <x v="1"/>
    <d v="2022-11-15T00:00:00"/>
    <d v="2022-11-16T00:00:00"/>
    <s v="SL"/>
    <m/>
    <s v="2 SL"/>
    <n v="2"/>
    <m/>
  </r>
  <r>
    <x v="1287"/>
    <d v="2023-02-15T00:00:00"/>
    <x v="149"/>
    <s v="BOFILL ERNA P."/>
    <s v="LCR"/>
    <x v="1"/>
    <d v="2022-10-28T00:00:00"/>
    <d v="2022-10-28T00:00:00"/>
    <s v="SL"/>
    <m/>
    <s v="1 SL"/>
    <n v="1"/>
    <m/>
  </r>
  <r>
    <x v="1287"/>
    <d v="2023-02-15T00:00:00"/>
    <x v="149"/>
    <s v="BOFILL ERNA P."/>
    <s v="LCR"/>
    <x v="1"/>
    <d v="2022-11-02T00:00:00"/>
    <d v="2022-11-02T00:00:00"/>
    <s v="SL"/>
    <m/>
    <s v="0 SL"/>
    <n v="0"/>
    <m/>
  </r>
  <r>
    <x v="1288"/>
    <d v="2023-02-15T00:00:00"/>
    <x v="163"/>
    <s v="TOLENTINO CAROLINA E."/>
    <s v="LCR"/>
    <x v="1"/>
    <d v="2022-10-24T00:00:00"/>
    <d v="2022-10-24T00:00:00"/>
    <s v="SL"/>
    <m/>
    <s v="1 SL"/>
    <n v="1"/>
    <m/>
  </r>
  <r>
    <x v="1289"/>
    <d v="2023-02-15T00:00:00"/>
    <x v="146"/>
    <s v="TOLENTINO CAROLINA E."/>
    <s v="LCR"/>
    <x v="1"/>
    <d v="2022-11-02T00:00:00"/>
    <d v="2022-11-02T00:00:00"/>
    <s v="SL"/>
    <m/>
    <s v="0 SL"/>
    <n v="0"/>
    <m/>
  </r>
  <r>
    <x v="1290"/>
    <d v="2023-02-15T00:00:00"/>
    <x v="135"/>
    <s v="TOLENTINO CAROLINA E."/>
    <s v="LCR"/>
    <x v="1"/>
    <d v="2022-10-17T00:00:00"/>
    <d v="2022-10-19T00:00:00"/>
    <s v="SL"/>
    <m/>
    <s v="3 SL"/>
    <n v="3"/>
    <m/>
  </r>
  <r>
    <x v="1291"/>
    <d v="2023-02-15T00:00:00"/>
    <x v="137"/>
    <s v="TOLENTINO CAROLINA E."/>
    <s v="LCR"/>
    <x v="1"/>
    <d v="2022-10-24T00:00:00"/>
    <d v="2022-10-24T00:00:00"/>
    <s v="SL"/>
    <m/>
    <s v="1 SL"/>
    <n v="1"/>
    <m/>
  </r>
  <r>
    <x v="1292"/>
    <d v="2023-02-15T00:00:00"/>
    <x v="402"/>
    <s v="LUMENARIO, ZARAH A."/>
    <s v="CITY PLANNING &amp; DEV'T OFFICE"/>
    <x v="3"/>
    <d v="2023-02-03T00:00:00"/>
    <d v="2023-02-03T00:00:00"/>
    <s v="SL"/>
    <m/>
    <s v="1 SL"/>
    <n v="1"/>
    <m/>
  </r>
  <r>
    <x v="1293"/>
    <d v="2023-02-15T00:00:00"/>
    <x v="403"/>
    <s v="MAGUINAO GILBERT  "/>
    <s v="GSO"/>
    <x v="1"/>
    <d v="2023-02-06T00:00:00"/>
    <d v="2023-02-06T00:00:00"/>
    <s v="OTHER"/>
    <s v="SEC 21 EO 292- SPECIAL PRIVILEGE"/>
    <s v="1 OTHER"/>
    <n v="1"/>
    <m/>
  </r>
  <r>
    <x v="1294"/>
    <d v="2023-02-15T00:00:00"/>
    <x v="404"/>
    <s v="ANGCAYA OFELIA G."/>
    <s v="ASSESSORS OFFICE"/>
    <x v="1"/>
    <d v="2023-02-21T00:00:00"/>
    <d v="2023-02-24T00:00:00"/>
    <s v="VL"/>
    <m/>
    <s v="4 VL"/>
    <n v="4"/>
    <m/>
  </r>
  <r>
    <x v="1294"/>
    <d v="2023-02-15T00:00:00"/>
    <x v="404"/>
    <s v="ANGCAYA OFELIA G."/>
    <s v="ASSESSORS OFFICE"/>
    <x v="1"/>
    <d v="2023-02-27T00:00:00"/>
    <d v="2023-02-28T00:00:00"/>
    <s v="VL"/>
    <m/>
    <s v="2 VL"/>
    <n v="2"/>
    <m/>
  </r>
  <r>
    <x v="1295"/>
    <d v="2023-02-15T00:00:00"/>
    <x v="405"/>
    <s v="COSA PAOLA GRACE P."/>
    <s v="ASSESSOR"/>
    <x v="0"/>
    <d v="2023-01-31T00:00:00"/>
    <d v="2023-01-31T00:00:00"/>
    <s v="OTHER"/>
    <s v="SEC 21 EO 292- SPECIAL PRIVILEGE"/>
    <s v="1 OTHER"/>
    <n v="1"/>
    <m/>
  </r>
  <r>
    <x v="1296"/>
    <d v="2023-02-15T00:00:00"/>
    <x v="146"/>
    <s v="LIMBOC FLORDELIZA J."/>
    <s v="LCR"/>
    <x v="1"/>
    <d v="2022-11-02T00:00:00"/>
    <d v="2022-11-02T00:00:00"/>
    <s v="SL"/>
    <m/>
    <s v="0 SL"/>
    <n v="0"/>
    <m/>
  </r>
  <r>
    <x v="1297"/>
    <d v="2023-02-15T00:00:00"/>
    <x v="152"/>
    <s v="LIMBOC FLORDELIZA J."/>
    <s v="LCR"/>
    <x v="1"/>
    <d v="2022-10-03T00:00:00"/>
    <d v="2022-10-03T00:00:00"/>
    <s v="SL"/>
    <m/>
    <s v="1 SL"/>
    <n v="1"/>
    <m/>
  </r>
  <r>
    <x v="1298"/>
    <d v="2023-02-15T00:00:00"/>
    <x v="151"/>
    <s v="MATIENZO NORMITA S."/>
    <s v="LCR"/>
    <x v="1"/>
    <d v="2022-09-26T00:00:00"/>
    <d v="2022-09-26T00:00:00"/>
    <s v="SL"/>
    <m/>
    <s v="1 SL"/>
    <n v="1"/>
    <m/>
  </r>
  <r>
    <x v="1299"/>
    <d v="2023-02-15T00:00:00"/>
    <x v="83"/>
    <s v="MATIENZO NORMITA S."/>
    <s v="LCR"/>
    <x v="1"/>
    <d v="2022-09-21T00:00:00"/>
    <d v="2022-09-21T00:00:00"/>
    <s v="SL"/>
    <m/>
    <s v="1 SL"/>
    <n v="1"/>
    <m/>
  </r>
  <r>
    <x v="1300"/>
    <d v="2023-02-15T00:00:00"/>
    <x v="83"/>
    <s v="PAJENAGO MAIDEN A."/>
    <s v="CHO"/>
    <x v="0"/>
    <d v="2022-10-04T00:00:00"/>
    <d v="2022-10-04T00:00:00"/>
    <s v="VL"/>
    <m/>
    <s v="1 VL"/>
    <n v="1"/>
    <m/>
  </r>
  <r>
    <x v="1301"/>
    <d v="2023-02-15T00:00:00"/>
    <x v="406"/>
    <s v="MANALO JENNY R."/>
    <s v="SAN JOSE ELEMENTARY"/>
    <x v="3"/>
    <d v="2023-02-10T00:00:00"/>
    <d v="2023-02-10T00:00:00"/>
    <m/>
    <m/>
    <s v="1 "/>
    <n v="1"/>
    <m/>
  </r>
  <r>
    <x v="1302"/>
    <d v="2023-02-15T00:00:00"/>
    <x v="348"/>
    <s v="DE VILLA OFELIA G."/>
    <s v="COMELEC"/>
    <x v="1"/>
    <d v="2022-10-28T00:00:00"/>
    <d v="2022-10-28T00:00:00"/>
    <s v="SL"/>
    <m/>
    <s v="1 SL"/>
    <n v="1"/>
    <m/>
  </r>
  <r>
    <x v="1303"/>
    <d v="2023-02-15T00:00:00"/>
    <x v="348"/>
    <s v="DE VILLA OFELIA G."/>
    <s v="COMELEC"/>
    <x v="1"/>
    <d v="2022-11-21T00:00:00"/>
    <d v="2022-11-21T00:00:00"/>
    <s v="SL"/>
    <m/>
    <s v="1 SL"/>
    <n v="1"/>
    <m/>
  </r>
  <r>
    <x v="1304"/>
    <d v="2023-02-15T00:00:00"/>
    <x v="365"/>
    <s v="LIMBOC FLORDELIZA J."/>
    <s v="LCR"/>
    <x v="1"/>
    <d v="2022-12-07T00:00:00"/>
    <d v="2022-12-07T00:00:00"/>
    <s v="SL"/>
    <m/>
    <s v="1 SL"/>
    <n v="1"/>
    <m/>
  </r>
  <r>
    <x v="1305"/>
    <d v="2023-02-15T00:00:00"/>
    <x v="133"/>
    <s v="LORILLA LOIDA P."/>
    <s v="TCSNHS-ISHS"/>
    <x v="0"/>
    <d v="2022-08-31T00:00:00"/>
    <d v="2022-09-02T00:00:00"/>
    <s v="SL"/>
    <m/>
    <s v="3 SL"/>
    <n v="3"/>
    <m/>
  </r>
  <r>
    <x v="1306"/>
    <d v="2023-02-15T00:00:00"/>
    <x v="221"/>
    <s v="MATIENZO NORMITA S."/>
    <s v="LCR"/>
    <x v="1"/>
    <d v="2022-12-23T00:00:00"/>
    <d v="2022-12-23T00:00:00"/>
    <s v="VL"/>
    <m/>
    <s v="1 VL"/>
    <n v="1"/>
    <m/>
  </r>
  <r>
    <x v="1306"/>
    <d v="2023-02-15T00:00:00"/>
    <x v="221"/>
    <s v="MATIENZO NORMITA S."/>
    <s v="LCR"/>
    <x v="1"/>
    <d v="2022-12-26T00:00:00"/>
    <d v="2022-12-27T00:00:00"/>
    <s v="VL"/>
    <m/>
    <s v="1 VL"/>
    <n v="1"/>
    <m/>
  </r>
  <r>
    <x v="1307"/>
    <d v="2023-02-15T00:00:00"/>
    <x v="349"/>
    <s v="MATIENZO NORMITA S."/>
    <s v="LCR"/>
    <x v="1"/>
    <d v="2022-11-21T00:00:00"/>
    <d v="2022-11-21T00:00:00"/>
    <s v="SL"/>
    <m/>
    <s v="1 SL"/>
    <n v="1"/>
    <m/>
  </r>
  <r>
    <x v="1308"/>
    <d v="2023-02-15T00:00:00"/>
    <x v="374"/>
    <s v="DIMAPILIS VILMA T."/>
    <s v="GSO"/>
    <x v="1"/>
    <d v="2022-11-23T00:00:00"/>
    <d v="2022-11-23T00:00:00"/>
    <s v="SL"/>
    <m/>
    <s v="1 SL"/>
    <n v="1"/>
    <m/>
  </r>
  <r>
    <x v="1309"/>
    <d v="2023-02-15T00:00:00"/>
    <x v="357"/>
    <s v="DIMAPILIS VILMA T."/>
    <s v="GSO"/>
    <x v="1"/>
    <d v="2022-12-22T00:00:00"/>
    <d v="2022-12-23T00:00:00"/>
    <s v="VL"/>
    <m/>
    <s v="2 VL"/>
    <n v="2"/>
    <m/>
  </r>
  <r>
    <x v="1310"/>
    <d v="2023-02-22T00:00:00"/>
    <x v="372"/>
    <s v="DISEPEDA MACARIA P."/>
    <s v="TICC"/>
    <x v="0"/>
    <d v="2022-01-09T00:00:00"/>
    <d v="2022-01-11T00:00:00"/>
    <s v="VL"/>
    <m/>
    <s v="2 VL"/>
    <n v="2"/>
    <m/>
  </r>
  <r>
    <x v="1311"/>
    <d v="2023-02-22T00:00:00"/>
    <x v="140"/>
    <s v="MERJILLA JEANETTE B."/>
    <s v="TICC"/>
    <x v="0"/>
    <d v="2022-09-08T00:00:00"/>
    <d v="2022-09-08T00:00:00"/>
    <s v="SL"/>
    <m/>
    <s v="1 SL"/>
    <n v="1"/>
    <m/>
  </r>
  <r>
    <x v="1312"/>
    <d v="2023-02-22T00:00:00"/>
    <x v="358"/>
    <s v="CESICAR JOCHELLE JOAN S."/>
    <s v="TICC/TCCH"/>
    <x v="0"/>
    <d v="2022-12-28T00:00:00"/>
    <d v="2022-12-28T00:00:00"/>
    <s v="VL"/>
    <m/>
    <s v="1 VL"/>
    <n v="1"/>
    <m/>
  </r>
  <r>
    <x v="1312"/>
    <d v="2023-02-22T00:00:00"/>
    <x v="370"/>
    <s v="CESICAR JOCHELLE JOAN S."/>
    <s v="TICC/TCCH"/>
    <x v="0"/>
    <d v="2022-12-31T00:00:00"/>
    <d v="2022-12-31T00:00:00"/>
    <s v="VL"/>
    <m/>
    <s v="0 VL"/>
    <n v="0"/>
    <m/>
  </r>
  <r>
    <x v="1313"/>
    <d v="2023-02-22T00:00:00"/>
    <x v="405"/>
    <s v="ANGCAYA IRENE V."/>
    <s v="TICC"/>
    <x v="0"/>
    <d v="2023-01-30T00:00:00"/>
    <d v="2023-01-30T00:00:00"/>
    <s v="SL"/>
    <m/>
    <s v="1 SL"/>
    <n v="1"/>
    <m/>
  </r>
  <r>
    <x v="1314"/>
    <d v="2023-02-22T00:00:00"/>
    <x v="382"/>
    <s v="ANGCAYA IRENE V."/>
    <s v="TICC"/>
    <x v="0"/>
    <d v="2023-01-31T00:00:00"/>
    <d v="2023-01-31T00:00:00"/>
    <s v="VL"/>
    <m/>
    <s v="1 VL"/>
    <n v="1"/>
    <m/>
  </r>
  <r>
    <x v="1315"/>
    <d v="2023-02-22T00:00:00"/>
    <x v="405"/>
    <s v="ANGCAYA IRENE V."/>
    <s v="TICC"/>
    <x v="0"/>
    <d v="2023-02-09T00:00:00"/>
    <d v="2023-02-09T00:00:00"/>
    <s v="VL"/>
    <m/>
    <s v="1 VL"/>
    <n v="1"/>
    <m/>
  </r>
  <r>
    <x v="1316"/>
    <d v="2023-02-22T00:00:00"/>
    <x v="372"/>
    <s v="PAITON MARY ANN M."/>
    <s v="CHARACTER OFFICE"/>
    <x v="1"/>
    <d v="2022-12-06T00:00:00"/>
    <d v="2022-12-06T00:00:00"/>
    <s v="SL"/>
    <m/>
    <s v="1 SL"/>
    <n v="1"/>
    <m/>
  </r>
  <r>
    <x v="1317"/>
    <d v="2023-02-22T00:00:00"/>
    <x v="365"/>
    <s v="BAES ELMER P."/>
    <s v="EDP"/>
    <x v="0"/>
    <d v="2022-12-09T00:00:00"/>
    <d v="2022-12-09T00:00:00"/>
    <s v="VL"/>
    <m/>
    <s v="1 VL"/>
    <n v="1"/>
    <m/>
  </r>
  <r>
    <x v="1318"/>
    <d v="2023-02-22T00:00:00"/>
    <x v="395"/>
    <s v="CUIZON DAYLIN M."/>
    <s v="DEPED"/>
    <x v="0"/>
    <d v="2023-01-31T00:00:00"/>
    <d v="2023-02-10T00:00:00"/>
    <s v="VL"/>
    <m/>
    <s v="9 VL"/>
    <n v="9"/>
    <m/>
  </r>
  <r>
    <x v="1319"/>
    <d v="2023-02-22T00:00:00"/>
    <x v="394"/>
    <s v="AALA MELODY M."/>
    <s v="GSO"/>
    <x v="0"/>
    <d v="2023-01-20T00:00:00"/>
    <d v="2023-01-20T00:00:00"/>
    <s v="OTHER"/>
    <s v="SOLO PARENT"/>
    <s v="1 OTHER"/>
    <n v="1"/>
    <m/>
  </r>
  <r>
    <x v="1320"/>
    <d v="2023-02-22T00:00:00"/>
    <x v="407"/>
    <s v="AALA MELODY M."/>
    <s v="GSO"/>
    <x v="0"/>
    <d v="2022-12-26T00:00:00"/>
    <d v="2022-12-26T00:00:00"/>
    <s v="VL"/>
    <m/>
    <s v="0 VL"/>
    <n v="0"/>
    <m/>
  </r>
  <r>
    <x v="1320"/>
    <d v="2023-02-22T00:00:00"/>
    <x v="407"/>
    <s v="AALA MELODY M."/>
    <s v="GSO"/>
    <x v="0"/>
    <d v="2022-12-28T00:00:00"/>
    <d v="2022-12-29T00:00:00"/>
    <s v="VL"/>
    <m/>
    <s v="2 VL"/>
    <n v="2"/>
    <m/>
  </r>
  <r>
    <x v="1321"/>
    <d v="2023-02-22T00:00:00"/>
    <x v="405"/>
    <s v="ABELA IMELDA C."/>
    <s v="ACCOUNTING"/>
    <x v="0"/>
    <d v="2023-02-09T00:00:00"/>
    <d v="2023-02-10T00:00:00"/>
    <s v="VL"/>
    <m/>
    <s v="2 VL"/>
    <n v="2"/>
    <m/>
  </r>
  <r>
    <x v="1322"/>
    <d v="2023-02-22T00:00:00"/>
    <x v="408"/>
    <s v="ACUB MA. MARILYN L."/>
    <s v="PICNIC GROVE"/>
    <x v="0"/>
    <d v="2023-01-26T00:00:00"/>
    <d v="2023-01-27T00:00:00"/>
    <s v="SL"/>
    <m/>
    <s v="2 SL"/>
    <n v="2"/>
    <m/>
  </r>
  <r>
    <x v="1323"/>
    <d v="2023-02-22T00:00:00"/>
    <x v="363"/>
    <s v="DIMAANO LEOVIGILDA A."/>
    <s v="EEO/CITY MARKET"/>
    <x v="0"/>
    <d v="2022-11-11T00:00:00"/>
    <d v="2022-11-11T00:00:00"/>
    <s v="SL"/>
    <m/>
    <s v="1 SL"/>
    <n v="1"/>
    <m/>
  </r>
  <r>
    <x v="1324"/>
    <d v="2023-02-22T00:00:00"/>
    <x v="363"/>
    <s v="DIMAANO LEOVIGILDA A."/>
    <s v="EEO/CITY MARKET"/>
    <x v="0"/>
    <d v="2022-11-18T00:00:00"/>
    <d v="2022-11-18T00:00:00"/>
    <s v="VL"/>
    <m/>
    <s v="1 VL"/>
    <n v="1"/>
    <m/>
  </r>
  <r>
    <x v="1324"/>
    <d v="2023-02-22T00:00:00"/>
    <x v="363"/>
    <s v="DIMAANO LEOVIGILDA A."/>
    <s v="EEO/CITY MARKET"/>
    <x v="0"/>
    <d v="2022-11-22T00:00:00"/>
    <d v="2022-11-23T00:00:00"/>
    <s v="VL"/>
    <m/>
    <s v="2 VL"/>
    <n v="2"/>
    <m/>
  </r>
  <r>
    <x v="1325"/>
    <d v="2023-02-22T00:00:00"/>
    <x v="363"/>
    <s v="RODRIGUEZ NARCISCO E."/>
    <s v="EEO/CITY MARKET"/>
    <x v="0"/>
    <d v="2022-09-19T00:00:00"/>
    <d v="2022-09-19T00:00:00"/>
    <s v="OTHER"/>
    <s v="SPECIAL PRIVILEDGE"/>
    <s v="1 OTHER"/>
    <n v="1"/>
    <m/>
  </r>
  <r>
    <x v="1325"/>
    <d v="2023-02-22T00:00:00"/>
    <x v="363"/>
    <s v="RODRIGUEZ NARCISCO E."/>
    <s v="EEO/CITY MARKET"/>
    <x v="0"/>
    <d v="2022-09-24T00:00:00"/>
    <d v="2022-09-24T00:00:00"/>
    <s v="OTHER"/>
    <s v="SPECIAL PRIVILEDGE"/>
    <s v="0 OTHER"/>
    <n v="0"/>
    <m/>
  </r>
  <r>
    <x v="1326"/>
    <d v="2023-02-22T00:00:00"/>
    <x v="349"/>
    <s v="ANGCAYA JENNY ROSE S."/>
    <s v="CTO-LICENSE"/>
    <x v="0"/>
    <d v="2022-11-21T00:00:00"/>
    <d v="2022-11-21T00:00:00"/>
    <s v="SL"/>
    <m/>
    <s v="1 SL"/>
    <n v="1"/>
    <m/>
  </r>
  <r>
    <x v="1327"/>
    <d v="2023-02-22T00:00:00"/>
    <x v="349"/>
    <s v="ANGCAYA JENNY ROSE S."/>
    <s v="CTO-LICENSE"/>
    <x v="0"/>
    <d v="2022-11-29T00:00:00"/>
    <d v="2022-11-29T00:00:00"/>
    <s v="VL"/>
    <m/>
    <s v="1 VL"/>
    <n v="1"/>
    <m/>
  </r>
  <r>
    <x v="1327"/>
    <d v="2023-02-22T00:00:00"/>
    <x v="349"/>
    <s v="ANGCAYA JENNY ROSE S."/>
    <s v="CTO-LICENSE"/>
    <x v="0"/>
    <d v="2022-12-09T00:00:00"/>
    <d v="2022-12-09T00:00:00"/>
    <s v="VL"/>
    <m/>
    <s v="1 VL"/>
    <n v="1"/>
    <m/>
  </r>
  <r>
    <x v="1328"/>
    <d v="2023-02-22T00:00:00"/>
    <x v="349"/>
    <s v="GONZALES CHRISTI NERISSE E."/>
    <s v="CEO"/>
    <x v="0"/>
    <d v="2022-11-21T00:00:00"/>
    <d v="2022-11-21T00:00:00"/>
    <s v="SL"/>
    <m/>
    <s v="1 SL"/>
    <n v="1"/>
    <m/>
  </r>
  <r>
    <x v="1329"/>
    <d v="2023-02-22T00:00:00"/>
    <x v="154"/>
    <s v="OLIMPO SHARIE MAE M."/>
    <s v="OSPITAL NG TAGAYTAY"/>
    <x v="3"/>
    <d v="2022-12-14T00:00:00"/>
    <d v="2022-12-15T00:00:00"/>
    <s v="VL"/>
    <m/>
    <s v="2 VL"/>
    <n v="2"/>
    <m/>
  </r>
  <r>
    <x v="1329"/>
    <d v="2023-02-22T00:00:00"/>
    <x v="154"/>
    <s v="OLIMPO SHARIE MAE M."/>
    <s v="OSPITAL NG TAGAYTAY"/>
    <x v="3"/>
    <d v="2022-12-28T00:00:00"/>
    <d v="2022-12-30T00:00:00"/>
    <s v="VL"/>
    <m/>
    <s v="2 VL"/>
    <n v="2"/>
    <m/>
  </r>
  <r>
    <x v="1330"/>
    <d v="2023-02-22T00:00:00"/>
    <x v="154"/>
    <s v="AUSTRIA KIM E."/>
    <s v="ONT"/>
    <x v="1"/>
    <d v="2022-12-06T00:00:00"/>
    <d v="2022-12-06T00:00:00"/>
    <s v="OTHER"/>
    <s v="SPECIAL PRIVILEDGE"/>
    <s v="1 OTHER"/>
    <n v="1"/>
    <m/>
  </r>
  <r>
    <x v="1331"/>
    <d v="2023-02-22T00:00:00"/>
    <x v="166"/>
    <s v="MENDOZA PRESCILA S."/>
    <s v="CEO"/>
    <x v="1"/>
    <d v="2022-11-16T00:00:00"/>
    <d v="2022-11-17T00:00:00"/>
    <s v="VL"/>
    <m/>
    <s v="2 VL"/>
    <n v="2"/>
    <m/>
  </r>
  <r>
    <x v="1332"/>
    <d v="2023-02-22T00:00:00"/>
    <x v="360"/>
    <s v="CESICAR JOCHELLE JOAN S."/>
    <s v="TICC/TCCH"/>
    <x v="0"/>
    <d v="2023-01-05T00:00:00"/>
    <d v="2023-01-05T00:00:00"/>
    <s v="OTHER"/>
    <s v="SPECIAL PRIVILEDGE"/>
    <s v="1 OTHER"/>
    <n v="1"/>
    <m/>
  </r>
  <r>
    <x v="1333"/>
    <d v="2023-02-22T00:00:00"/>
    <x v="365"/>
    <s v="COSME CORAZON O."/>
    <s v="TCIS"/>
    <x v="0"/>
    <d v="2022-12-09T00:00:00"/>
    <d v="2022-12-07T00:00:00"/>
    <s v="SL"/>
    <m/>
    <s v="-2 SL"/>
    <n v="-2"/>
    <m/>
  </r>
  <r>
    <x v="1333"/>
    <d v="2023-02-22T00:00:00"/>
    <x v="365"/>
    <s v="COSME CORAZON O."/>
    <s v="TCIS"/>
    <x v="0"/>
    <d v="2022-12-09T00:00:00"/>
    <d v="2022-12-07T00:00:00"/>
    <s v="SL"/>
    <m/>
    <s v="-2 SL"/>
    <n v="-2"/>
    <m/>
  </r>
  <r>
    <x v="1334"/>
    <d v="2023-02-22T00:00:00"/>
    <x v="366"/>
    <s v="COSME CORAZON O."/>
    <s v="TCIS"/>
    <x v="0"/>
    <d v="2022-12-14T00:00:00"/>
    <d v="2022-12-14T00:00:00"/>
    <s v="OTHER"/>
    <s v="MOURNING LEAVE"/>
    <s v="1 OTHER"/>
    <n v="1"/>
    <m/>
  </r>
  <r>
    <x v="1335"/>
    <d v="2023-02-22T00:00:00"/>
    <x v="381"/>
    <s v="COSME CORAZON O."/>
    <s v="TCIS"/>
    <x v="0"/>
    <d v="2022-12-22T00:00:00"/>
    <d v="2022-12-23T00:00:00"/>
    <s v="SL"/>
    <m/>
    <s v="2 SL"/>
    <n v="2"/>
    <m/>
  </r>
  <r>
    <x v="1335"/>
    <d v="2023-02-22T00:00:00"/>
    <x v="381"/>
    <s v="COSME CORAZON O."/>
    <s v="TCIS"/>
    <x v="0"/>
    <d v="2022-12-27T00:00:00"/>
    <d v="2022-12-27T00:00:00"/>
    <s v="SL"/>
    <m/>
    <s v="1 SL"/>
    <n v="1"/>
    <m/>
  </r>
  <r>
    <x v="1336"/>
    <d v="2023-02-22T00:00:00"/>
    <x v="409"/>
    <s v="ALBARRACIN ROLAND  "/>
    <s v="CENRO"/>
    <x v="0"/>
    <d v="2023-02-01T00:00:00"/>
    <d v="2023-02-01T00:00:00"/>
    <s v="VL"/>
    <m/>
    <s v="1 VL"/>
    <n v="1"/>
    <m/>
  </r>
  <r>
    <x v="1337"/>
    <d v="2023-02-22T00:00:00"/>
    <x v="381"/>
    <s v="ABLANEDA ARMANDO  "/>
    <s v="CENRO"/>
    <x v="0"/>
    <d v="2023-01-09T00:00:00"/>
    <d v="2023-01-13T00:00:00"/>
    <s v="VL"/>
    <m/>
    <s v="5 VL"/>
    <n v="5"/>
    <m/>
  </r>
  <r>
    <x v="1338"/>
    <d v="2023-02-22T00:00:00"/>
    <x v="397"/>
    <s v="BISCOCHO JULIETA G."/>
    <s v="CTO"/>
    <x v="1"/>
    <d v="2023-12-28T00:00:00"/>
    <d v="2023-12-29T00:00:00"/>
    <s v="SL"/>
    <m/>
    <s v="2 SL"/>
    <n v="2"/>
    <m/>
  </r>
  <r>
    <x v="1339"/>
    <d v="2023-02-22T00:00:00"/>
    <x v="378"/>
    <s v="BALBUENA KRISNA MIGUELA S."/>
    <s v="TCIS"/>
    <x v="0"/>
    <d v="2022-12-23T00:00:00"/>
    <d v="2022-12-29T00:00:00"/>
    <s v="VL"/>
    <m/>
    <s v="4 VL"/>
    <n v="4"/>
    <m/>
  </r>
  <r>
    <x v="1340"/>
    <d v="2023-02-22T00:00:00"/>
    <x v="410"/>
    <s v="BALBUENA KRISNA MIGUELA S."/>
    <s v="TCIS"/>
    <x v="0"/>
    <d v="2023-01-10T00:00:00"/>
    <d v="2023-01-11T00:00:00"/>
    <s v="SL"/>
    <m/>
    <s v="2 SL"/>
    <n v="2"/>
    <m/>
  </r>
  <r>
    <x v="1341"/>
    <d v="2023-02-22T00:00:00"/>
    <x v="403"/>
    <s v="BUTALON DIANNE H."/>
    <s v="ONT"/>
    <x v="0"/>
    <d v="2023-02-16T00:00:00"/>
    <d v="2023-02-18T00:00:00"/>
    <s v="VL"/>
    <m/>
    <s v="2 VL"/>
    <n v="2"/>
    <m/>
  </r>
  <r>
    <x v="1342"/>
    <d v="2023-02-22T00:00:00"/>
    <x v="405"/>
    <s v="BELOSTRINO JULIETA P."/>
    <s v="LCR"/>
    <x v="0"/>
    <d v="2023-01-31T00:00:00"/>
    <d v="2023-01-31T00:00:00"/>
    <s v="SL"/>
    <m/>
    <s v="1 SL"/>
    <n v="1"/>
    <m/>
  </r>
  <r>
    <x v="1343"/>
    <d v="2023-02-22T00:00:00"/>
    <x v="411"/>
    <s v="BERGADO MARILOU B."/>
    <s v="ONT"/>
    <x v="0"/>
    <d v="2023-02-20T00:00:00"/>
    <d v="2023-02-24T00:00:00"/>
    <s v="VL"/>
    <m/>
    <s v="5 VL"/>
    <n v="5"/>
    <m/>
  </r>
  <r>
    <x v="1344"/>
    <d v="2023-02-22T00:00:00"/>
    <x v="412"/>
    <s v="BAY AMIE  "/>
    <s v="CENRO"/>
    <x v="0"/>
    <d v="2023-01-16T00:00:00"/>
    <d v="2023-01-18T00:00:00"/>
    <s v="SL"/>
    <m/>
    <s v="3 SL"/>
    <n v="3"/>
    <m/>
  </r>
  <r>
    <x v="1345"/>
    <d v="2023-02-22T00:00:00"/>
    <x v="412"/>
    <s v="COSME CORAZON O."/>
    <s v="TCIS"/>
    <x v="0"/>
    <d v="2023-01-18T00:00:00"/>
    <d v="2023-01-18T00:00:00"/>
    <s v="SL"/>
    <m/>
    <s v="1 SL"/>
    <n v="1"/>
    <m/>
  </r>
  <r>
    <x v="1346"/>
    <d v="2023-02-22T00:00:00"/>
    <x v="376"/>
    <s v="COSME CORAZON O."/>
    <s v="TCIS"/>
    <x v="0"/>
    <d v="2022-12-28T00:00:00"/>
    <d v="2022-12-29T00:00:00"/>
    <s v="VL"/>
    <m/>
    <s v="2 VL"/>
    <n v="2"/>
    <m/>
  </r>
  <r>
    <x v="1347"/>
    <d v="2023-02-22T00:00:00"/>
    <x v="360"/>
    <s v="CESICAR JOCHELLE JOAN S."/>
    <s v="TICC/TCCH"/>
    <x v="0"/>
    <d v="2023-01-04T00:00:00"/>
    <d v="2023-01-04T00:00:00"/>
    <s v="VL"/>
    <m/>
    <s v="1 VL"/>
    <n v="1"/>
    <m/>
  </r>
  <r>
    <x v="1347"/>
    <d v="2023-02-22T00:00:00"/>
    <x v="360"/>
    <s v="CESICAR JOCHELLE JOAN S."/>
    <s v="TICC/TCCH"/>
    <x v="0"/>
    <d v="2023-01-06T00:00:00"/>
    <d v="2023-01-06T00:00:00"/>
    <s v="VL"/>
    <m/>
    <s v="1 VL"/>
    <n v="1"/>
    <m/>
  </r>
  <r>
    <x v="1347"/>
    <d v="2023-02-22T00:00:00"/>
    <x v="360"/>
    <s v="CESICAR JOCHELLE JOAN S."/>
    <s v="TICC/TCCH"/>
    <x v="0"/>
    <d v="2023-01-09T00:00:00"/>
    <d v="2023-01-09T00:00:00"/>
    <s v="VL"/>
    <m/>
    <s v="1 VL"/>
    <n v="1"/>
    <m/>
  </r>
  <r>
    <x v="1348"/>
    <d v="2023-02-22T00:00:00"/>
    <x v="172"/>
    <s v="ANDAL ALEX C."/>
    <s v="CENRO"/>
    <x v="0"/>
    <d v="2022-11-27T00:00:00"/>
    <d v="2022-11-27T00:00:00"/>
    <s v="VL"/>
    <m/>
    <s v="0 VL"/>
    <n v="0"/>
    <m/>
  </r>
  <r>
    <x v="1348"/>
    <d v="2023-02-22T00:00:00"/>
    <x v="172"/>
    <s v="ANDAL ALEX C."/>
    <s v="CENRO"/>
    <x v="0"/>
    <d v="2022-11-29T00:00:00"/>
    <d v="2022-11-29T00:00:00"/>
    <s v="VL"/>
    <m/>
    <s v="1 VL"/>
    <n v="1"/>
    <m/>
  </r>
  <r>
    <x v="1349"/>
    <d v="2023-02-22T00:00:00"/>
    <x v="172"/>
    <s v="ANDAL ALEX C."/>
    <s v="CENRO"/>
    <x v="0"/>
    <d v="2022-11-28T00:00:00"/>
    <d v="2022-11-28T00:00:00"/>
    <s v="OTHER"/>
    <s v="SPECIAL PRIVILEDGE"/>
    <s v="1 OTHER"/>
    <n v="1"/>
    <m/>
  </r>
  <r>
    <x v="1350"/>
    <d v="2023-02-22T00:00:00"/>
    <x v="363"/>
    <s v="PARAISO MARIA LORENA D."/>
    <s v="EEO/CITY MARKET"/>
    <x v="0"/>
    <d v="2022-12-06T00:00:00"/>
    <d v="2022-12-06T00:00:00"/>
    <s v="SL"/>
    <s v="BIRTHDAY LEAVE"/>
    <s v="1 SL"/>
    <n v="1"/>
    <m/>
  </r>
  <r>
    <x v="1351"/>
    <d v="2023-02-22T00:00:00"/>
    <x v="403"/>
    <s v="ROMILLA MARIBEL P."/>
    <s v="ACCOUNTING"/>
    <x v="0"/>
    <d v="2023-02-03T00:00:00"/>
    <d v="2023-02-03T00:00:00"/>
    <s v="SL"/>
    <m/>
    <s v="1 SL"/>
    <n v="1"/>
    <m/>
  </r>
  <r>
    <x v="1352"/>
    <d v="2023-02-22T00:00:00"/>
    <x v="403"/>
    <s v="ROMILLA MARIBEL P."/>
    <s v="ACCOUNTING"/>
    <x v="0"/>
    <d v="2023-03-30T00:00:00"/>
    <d v="2023-03-31T00:00:00"/>
    <s v="VL"/>
    <m/>
    <s v="2 VL"/>
    <n v="2"/>
    <m/>
  </r>
  <r>
    <x v="1352"/>
    <d v="2023-02-22T00:00:00"/>
    <x v="403"/>
    <s v="ROMILLA MARIBEL P."/>
    <s v="ACCOUNTING"/>
    <x v="0"/>
    <d v="2023-04-03T00:00:00"/>
    <d v="2023-04-05T00:00:00"/>
    <s v="VL"/>
    <m/>
    <s v="3 VL"/>
    <n v="3"/>
    <m/>
  </r>
  <r>
    <x v="1353"/>
    <d v="2023-02-22T00:00:00"/>
    <x v="360"/>
    <s v="ANGCAYA MARK ZYRONE M."/>
    <s v="EEO/CITY MARKET"/>
    <x v="3"/>
    <d v="2022-12-19T00:00:00"/>
    <d v="2022-12-20T00:00:00"/>
    <s v="SL"/>
    <m/>
    <s v="2 SL"/>
    <n v="2"/>
    <m/>
  </r>
  <r>
    <x v="1354"/>
    <d v="2023-02-22T00:00:00"/>
    <x v="413"/>
    <s v="AMBION MARIETA B."/>
    <s v="CENRO"/>
    <x v="0"/>
    <d v="2022-01-16T00:00:00"/>
    <d v="2022-01-17T00:00:00"/>
    <s v="SL"/>
    <m/>
    <s v="1 SL"/>
    <n v="1"/>
    <m/>
  </r>
  <r>
    <x v="1355"/>
    <d v="2023-02-22T00:00:00"/>
    <x v="414"/>
    <s v="AMBION MARIETA B."/>
    <s v="CENRO"/>
    <x v="0"/>
    <d v="2023-01-10T00:00:00"/>
    <d v="2023-01-10T00:00:00"/>
    <s v="OTHER"/>
    <s v="SPECIAL PRIVILEDGE"/>
    <s v="1 OTHER"/>
    <n v="1"/>
    <m/>
  </r>
  <r>
    <x v="1356"/>
    <d v="2023-02-22T00:00:00"/>
    <x v="415"/>
    <s v="DESINGAŃO PURIFICACION A."/>
    <s v="SP"/>
    <x v="0"/>
    <d v="2022-11-18T00:00:00"/>
    <d v="2022-11-18T00:00:00"/>
    <s v="VL"/>
    <m/>
    <s v="1 VL"/>
    <n v="1"/>
    <m/>
  </r>
  <r>
    <x v="1356"/>
    <d v="2023-02-22T00:00:00"/>
    <x v="415"/>
    <s v="DESINGAŃO PURIFICACION A."/>
    <s v="SP"/>
    <x v="0"/>
    <d v="2022-11-25T00:00:00"/>
    <d v="2022-11-25T00:00:00"/>
    <s v="VL"/>
    <m/>
    <s v="1 VL"/>
    <n v="1"/>
    <m/>
  </r>
  <r>
    <x v="1356"/>
    <d v="2023-02-22T00:00:00"/>
    <x v="415"/>
    <s v="DESINGAŃO PURIFICACION A."/>
    <s v="SP"/>
    <x v="0"/>
    <d v="2023-12-02T00:00:00"/>
    <d v="2023-12-02T00:00:00"/>
    <s v="VL"/>
    <m/>
    <s v="0 VL"/>
    <n v="0"/>
    <m/>
  </r>
  <r>
    <x v="1356"/>
    <d v="2023-02-22T00:00:00"/>
    <x v="415"/>
    <s v="DESINGAŃO PURIFICACION A."/>
    <s v="SP"/>
    <x v="0"/>
    <d v="2023-12-13T00:00:00"/>
    <d v="2023-12-13T00:00:00"/>
    <s v="VL"/>
    <m/>
    <s v="1 VL"/>
    <n v="1"/>
    <m/>
  </r>
  <r>
    <x v="1356"/>
    <d v="2023-02-22T00:00:00"/>
    <x v="415"/>
    <s v="DESINGAŃO PURIFICACION A."/>
    <s v="SP"/>
    <x v="0"/>
    <d v="2023-12-16T00:00:00"/>
    <d v="2023-12-16T00:00:00"/>
    <s v="VL"/>
    <m/>
    <s v="0 VL"/>
    <n v="0"/>
    <m/>
  </r>
  <r>
    <x v="1357"/>
    <d v="2023-02-22T00:00:00"/>
    <x v="349"/>
    <s v="OCAMPO NOVELYN U."/>
    <s v="CSWDO"/>
    <x v="0"/>
    <d v="2022-11-29T00:00:00"/>
    <d v="2022-11-29T00:00:00"/>
    <s v="VL"/>
    <m/>
    <s v="1 VL"/>
    <n v="1"/>
    <m/>
  </r>
  <r>
    <x v="1358"/>
    <d v="2023-02-22T00:00:00"/>
    <x v="349"/>
    <s v="ACERON ANGELU V."/>
    <s v="ONT"/>
    <x v="1"/>
    <d v="2022-12-05T00:00:00"/>
    <d v="2022-12-06T00:00:00"/>
    <s v="VL"/>
    <m/>
    <s v="2 VL"/>
    <n v="2"/>
    <m/>
  </r>
  <r>
    <x v="1359"/>
    <d v="2023-02-22T00:00:00"/>
    <x v="349"/>
    <s v="ACERON ANGELU V."/>
    <s v="ONT"/>
    <x v="1"/>
    <d v="2022-12-23T00:00:00"/>
    <d v="2022-12-23T00:00:00"/>
    <s v="OTHER"/>
    <s v="SPECIAL PRIVILEDGE"/>
    <s v="1 OTHER"/>
    <n v="1"/>
    <m/>
  </r>
  <r>
    <x v="1360"/>
    <d v="2023-02-22T00:00:00"/>
    <x v="349"/>
    <s v="ACERON ANGELU V."/>
    <s v="ONT"/>
    <x v="1"/>
    <d v="2022-12-28T00:00:00"/>
    <d v="2022-12-28T00:00:00"/>
    <s v="VL"/>
    <m/>
    <s v="1 VL"/>
    <n v="1"/>
    <m/>
  </r>
  <r>
    <x v="1361"/>
    <d v="2023-02-22T00:00:00"/>
    <x v="164"/>
    <s v="DIGNO DANILO  "/>
    <s v="CENRO"/>
    <x v="0"/>
    <d v="2022-11-15T00:00:00"/>
    <d v="2022-11-16T00:00:00"/>
    <s v="SL"/>
    <m/>
    <s v="2 SL"/>
    <n v="2"/>
    <m/>
  </r>
  <r>
    <x v="1362"/>
    <d v="2023-02-22T00:00:00"/>
    <x v="172"/>
    <s v="ANTIENZA VENUS R."/>
    <s v="CENRO"/>
    <x v="0"/>
    <d v="2022-11-27T00:00:00"/>
    <d v="2022-11-29T00:00:00"/>
    <s v="VL"/>
    <m/>
    <s v="2 VL"/>
    <n v="2"/>
    <m/>
  </r>
  <r>
    <x v="1363"/>
    <d v="2023-02-22T00:00:00"/>
    <x v="364"/>
    <s v="BALANI FREDIRICK R."/>
    <s v="GSO"/>
    <x v="3"/>
    <d v="2022-12-15T00:00:00"/>
    <d v="2022-12-15T00:00:00"/>
    <s v="SL"/>
    <m/>
    <s v="1 SL"/>
    <n v="1"/>
    <m/>
  </r>
  <r>
    <x v="1364"/>
    <d v="2023-02-22T00:00:00"/>
    <x v="349"/>
    <s v="DIMARANAN KHRISSELLE E."/>
    <s v="TCIS"/>
    <x v="2"/>
    <d v="2022-11-16T00:00:00"/>
    <d v="2022-11-18T00:00:00"/>
    <s v="SL"/>
    <m/>
    <s v="3 SL"/>
    <n v="3"/>
    <m/>
  </r>
  <r>
    <x v="1365"/>
    <d v="2023-02-22T00:00:00"/>
    <x v="374"/>
    <s v="COSME CORAZON O."/>
    <s v="TCIS"/>
    <x v="0"/>
    <d v="2022-11-21T00:00:00"/>
    <d v="2022-11-23T00:00:00"/>
    <s v="SL"/>
    <m/>
    <s v="3 SL"/>
    <n v="3"/>
    <m/>
  </r>
  <r>
    <x v="1366"/>
    <d v="2023-02-22T00:00:00"/>
    <x v="112"/>
    <s v="AUSTRIA KIM E."/>
    <s v="ONT"/>
    <x v="1"/>
    <d v="2022-09-06T00:00:00"/>
    <d v="2022-09-06T00:00:00"/>
    <s v="SL"/>
    <m/>
    <s v="1 SL"/>
    <n v="1"/>
    <m/>
  </r>
  <r>
    <x v="1366"/>
    <d v="2023-02-22T00:00:00"/>
    <x v="112"/>
    <s v="AUSTRIA KIM E."/>
    <s v="ONT"/>
    <x v="1"/>
    <d v="2022-09-09T00:00:00"/>
    <d v="2022-09-09T00:00:00"/>
    <s v="SL"/>
    <m/>
    <s v="1 SL"/>
    <n v="1"/>
    <m/>
  </r>
  <r>
    <x v="1367"/>
    <d v="2023-02-22T00:00:00"/>
    <x v="393"/>
    <s v="COSINO RIMWELL  "/>
    <s v="CHO"/>
    <x v="0"/>
    <d v="2023-02-09T00:00:00"/>
    <d v="2023-02-10T00:00:00"/>
    <s v="VL"/>
    <m/>
    <s v="2 VL"/>
    <n v="2"/>
    <m/>
  </r>
  <r>
    <x v="1368"/>
    <d v="2023-02-22T00:00:00"/>
    <x v="353"/>
    <s v="NIBAY ELEONOR E."/>
    <s v="CHO"/>
    <x v="0"/>
    <d v="2022-12-09T00:00:00"/>
    <d v="2022-12-09T00:00:00"/>
    <s v="VL"/>
    <m/>
    <s v="1 VL"/>
    <n v="1"/>
    <m/>
  </r>
  <r>
    <x v="1369"/>
    <d v="2023-02-22T00:00:00"/>
    <x v="416"/>
    <s v="CABANLIT ZOSIMA M."/>
    <s v="MAHOGANY MARKET"/>
    <x v="0"/>
    <d v="2023-01-14T00:00:00"/>
    <d v="2023-01-14T00:00:00"/>
    <s v="OTHER"/>
    <s v="ADOPTION LEAVE"/>
    <s v="0 OTHER"/>
    <n v="0"/>
    <m/>
  </r>
  <r>
    <x v="1370"/>
    <d v="2023-02-22T00:00:00"/>
    <x v="414"/>
    <s v="DEMATERA PEDRO B."/>
    <s v="CCR"/>
    <x v="0"/>
    <d v="2023-01-12T00:00:00"/>
    <d v="2023-01-12T00:00:00"/>
    <s v="SL"/>
    <m/>
    <s v="1 SL"/>
    <n v="1"/>
    <m/>
  </r>
  <r>
    <x v="1371"/>
    <d v="2023-02-22T00:00:00"/>
    <x v="358"/>
    <s v="GARCIA HAIZEL M."/>
    <s v="CCT"/>
    <x v="1"/>
    <d v="2022-12-22T00:00:00"/>
    <d v="2022-12-23T00:00:00"/>
    <s v="VL"/>
    <m/>
    <s v="2 VL"/>
    <n v="2"/>
    <m/>
  </r>
  <r>
    <x v="1371"/>
    <d v="2023-02-22T00:00:00"/>
    <x v="358"/>
    <s v="GARCIA HAIZEL M."/>
    <s v="CCT"/>
    <x v="1"/>
    <d v="2022-12-28T00:00:00"/>
    <d v="2022-12-29T00:00:00"/>
    <s v="VL"/>
    <m/>
    <s v="2 VL"/>
    <n v="2"/>
    <m/>
  </r>
  <r>
    <x v="1372"/>
    <d v="2023-02-22T00:00:00"/>
    <x v="417"/>
    <s v="BAYOT ANISIA P."/>
    <s v="CTO"/>
    <x v="1"/>
    <d v="2022-11-29T00:00:00"/>
    <d v="2022-11-29T00:00:00"/>
    <s v="SL"/>
    <m/>
    <s v="1 SL"/>
    <n v="1"/>
    <m/>
  </r>
  <r>
    <x v="1373"/>
    <d v="2023-02-22T00:00:00"/>
    <x v="353"/>
    <s v="MERCADO ARLENNIE D."/>
    <s v="BPLO"/>
    <x v="0"/>
    <d v="2022-12-01T00:00:00"/>
    <d v="2022-12-01T00:00:00"/>
    <s v="SL"/>
    <m/>
    <s v="1 SL"/>
    <n v="1"/>
    <m/>
  </r>
  <r>
    <x v="1374"/>
    <d v="2023-02-22T00:00:00"/>
    <x v="357"/>
    <s v="BELOSTRINO JULIETA P."/>
    <s v="LCR"/>
    <x v="0"/>
    <d v="2022-11-28T00:00:00"/>
    <d v="2022-11-28T00:00:00"/>
    <s v="SL"/>
    <m/>
    <s v="1 SL"/>
    <n v="1"/>
    <m/>
  </r>
  <r>
    <x v="1375"/>
    <d v="2023-02-22T00:00:00"/>
    <x v="375"/>
    <s v="ANGCAYA MARK ZYRONE M."/>
    <s v="EEO/CITY MARKET"/>
    <x v="3"/>
    <d v="2022-11-25T00:00:00"/>
    <d v="2022-11-25T00:00:00"/>
    <s v="SL"/>
    <m/>
    <s v="1 SL"/>
    <n v="1"/>
    <m/>
  </r>
  <r>
    <x v="1376"/>
    <d v="2023-02-22T00:00:00"/>
    <x v="374"/>
    <s v="DOGELIO CHRISTIAN B."/>
    <s v="LEGAL"/>
    <x v="0"/>
    <d v="2022-11-21T00:00:00"/>
    <d v="2022-11-23T00:00:00"/>
    <s v="SL"/>
    <m/>
    <s v="3 SL"/>
    <n v="3"/>
    <m/>
  </r>
  <r>
    <x v="1377"/>
    <d v="2023-02-22T00:00:00"/>
    <x v="350"/>
    <s v="DOGELIO JEAN MELODY M."/>
    <s v="CTO"/>
    <x v="2"/>
    <d v="2022-11-21T00:00:00"/>
    <d v="2022-11-25T00:00:00"/>
    <s v="SL"/>
    <m/>
    <s v="5 SL"/>
    <n v="5"/>
    <m/>
  </r>
  <r>
    <x v="1378"/>
    <d v="2023-02-22T00:00:00"/>
    <x v="87"/>
    <s v="DEMATERA PEDRO B."/>
    <s v="CCR"/>
    <x v="0"/>
    <d v="2022-09-06T00:00:00"/>
    <d v="2022-09-07T00:00:00"/>
    <s v="VL"/>
    <m/>
    <s v="2 VL"/>
    <n v="2"/>
    <m/>
  </r>
  <r>
    <x v="1379"/>
    <d v="2023-02-22T00:00:00"/>
    <x v="172"/>
    <s v="FLORES EDERLYN  "/>
    <s v="CENRO"/>
    <x v="0"/>
    <d v="2022-11-28T00:00:00"/>
    <d v="2022-11-29T00:00:00"/>
    <s v="VL"/>
    <m/>
    <s v="2 VL"/>
    <n v="2"/>
    <m/>
  </r>
  <r>
    <x v="1380"/>
    <d v="2023-02-22T00:00:00"/>
    <x v="365"/>
    <s v="MENDOZA ERNESTO JR R."/>
    <s v="TOPS"/>
    <x v="3"/>
    <d v="2022-12-14T00:00:00"/>
    <d v="2022-12-18T00:00:00"/>
    <s v="VL"/>
    <m/>
    <s v="3 VL"/>
    <n v="3"/>
    <m/>
  </r>
  <r>
    <x v="1381"/>
    <d v="2023-02-22T00:00:00"/>
    <x v="358"/>
    <s v="CREUS SAMUEL A."/>
    <s v="EEO"/>
    <x v="3"/>
    <d v="2022-12-23T00:00:00"/>
    <d v="2022-12-29T00:00:00"/>
    <s v="VL"/>
    <m/>
    <s v="4 VL"/>
    <n v="4"/>
    <m/>
  </r>
  <r>
    <x v="1382"/>
    <d v="2023-02-22T00:00:00"/>
    <x v="418"/>
    <s v="PAMAT CELESTINA R."/>
    <s v="GSO"/>
    <x v="3"/>
    <d v="2022-12-22T00:00:00"/>
    <d v="2022-12-22T00:00:00"/>
    <s v="VL"/>
    <m/>
    <s v="1 VL"/>
    <n v="1"/>
    <m/>
  </r>
  <r>
    <x v="1382"/>
    <d v="2023-02-22T00:00:00"/>
    <x v="418"/>
    <s v="PAMAT CELESTINA R."/>
    <s v="GSO"/>
    <x v="3"/>
    <d v="2022-12-26T00:00:00"/>
    <d v="2022-12-29T00:00:00"/>
    <s v="VL"/>
    <m/>
    <s v="3 VL"/>
    <n v="3"/>
    <m/>
  </r>
  <r>
    <x v="1383"/>
    <d v="2023-02-22T00:00:00"/>
    <x v="365"/>
    <s v="ATIENZA JAYSON E."/>
    <s v="DEPED"/>
    <x v="3"/>
    <d v="2022-12-05T00:00:00"/>
    <d v="2022-12-09T00:00:00"/>
    <s v="SL"/>
    <m/>
    <s v="4 SL"/>
    <n v="4"/>
    <m/>
  </r>
  <r>
    <x v="1384"/>
    <d v="2023-02-22T00:00:00"/>
    <x v="365"/>
    <s v="ATIENZA JAYSON E."/>
    <s v="DEPED"/>
    <x v="3"/>
    <d v="2022-12-12T00:00:00"/>
    <d v="2022-12-22T00:00:00"/>
    <s v="VL"/>
    <m/>
    <s v="9 VL"/>
    <n v="9"/>
    <m/>
  </r>
  <r>
    <x v="1385"/>
    <d v="2023-02-22T00:00:00"/>
    <x v="171"/>
    <s v="DIAZ CAROLINA P."/>
    <s v="SP"/>
    <x v="0"/>
    <d v="2022-11-11T00:00:00"/>
    <d v="2022-11-11T00:00:00"/>
    <s v="SL"/>
    <m/>
    <s v="1 SL"/>
    <n v="1"/>
    <m/>
  </r>
  <r>
    <x v="1386"/>
    <d v="2023-02-22T00:00:00"/>
    <x v="364"/>
    <s v="CONTRERAS SARAH JANE P."/>
    <s v="TCNHS-ISHS"/>
    <x v="0"/>
    <d v="2022-12-09T00:00:00"/>
    <d v="2022-12-09T00:00:00"/>
    <s v="SL"/>
    <m/>
    <s v="1 SL"/>
    <n v="1"/>
    <m/>
  </r>
  <r>
    <x v="1387"/>
    <d v="2023-02-22T00:00:00"/>
    <x v="364"/>
    <s v="CONTRERAS SARAH JANE P."/>
    <s v="TCNHS-ISHS"/>
    <x v="0"/>
    <d v="2022-12-15T00:00:00"/>
    <d v="2022-12-15T00:00:00"/>
    <s v="SL"/>
    <m/>
    <s v="1 SL"/>
    <n v="1"/>
    <m/>
  </r>
  <r>
    <x v="1388"/>
    <d v="2023-02-22T00:00:00"/>
    <x v="383"/>
    <s v="AMBROCIO MELODY B."/>
    <s v="CSWDO"/>
    <x v="0"/>
    <d v="2023-01-26T00:00:00"/>
    <d v="2023-01-27T00:00:00"/>
    <s v="OTHER"/>
    <s v="SOLO PARENT"/>
    <s v="2 OTHER"/>
    <n v="2"/>
    <m/>
  </r>
  <r>
    <x v="1389"/>
    <d v="2023-02-22T00:00:00"/>
    <x v="386"/>
    <s v="AMULONG JAY R  "/>
    <s v="OSPITAL NG TAGAYTAY"/>
    <x v="3"/>
    <d v="2022-12-20T00:00:00"/>
    <d v="2022-12-22T00:00:00"/>
    <s v="SL"/>
    <m/>
    <s v="3 SL"/>
    <n v="3"/>
    <m/>
  </r>
  <r>
    <x v="1390"/>
    <d v="2023-02-22T00:00:00"/>
    <x v="366"/>
    <s v="DE LARA GRACE L."/>
    <s v="ONT"/>
    <x v="0"/>
    <d v="2022-12-21T00:00:00"/>
    <d v="2022-12-22T00:00:00"/>
    <s v="VL"/>
    <m/>
    <s v="2 VL"/>
    <n v="2"/>
    <m/>
  </r>
  <r>
    <x v="1390"/>
    <d v="2023-02-22T00:00:00"/>
    <x v="366"/>
    <s v="DE LARA GRACE L."/>
    <s v="ONT"/>
    <x v="0"/>
    <d v="2022-12-29T00:00:00"/>
    <d v="2022-12-30T00:00:00"/>
    <s v="VL"/>
    <m/>
    <s v="1 VL"/>
    <n v="1"/>
    <m/>
  </r>
  <r>
    <x v="1391"/>
    <d v="2023-02-28T00:00:00"/>
    <x v="410"/>
    <s v="DILIDILI AIREEN M."/>
    <s v="TICC"/>
    <x v="0"/>
    <d v="2023-01-12T00:00:00"/>
    <d v="2023-01-12T00:00:00"/>
    <s v="SL"/>
    <m/>
    <s v="1 SL"/>
    <n v="1"/>
    <m/>
  </r>
  <r>
    <x v="1392"/>
    <d v="2023-02-28T00:00:00"/>
    <x v="399"/>
    <s v="DILIDILI AIREEN M."/>
    <s v="TICC"/>
    <x v="0"/>
    <d v="2023-02-02T00:00:00"/>
    <d v="2023-02-03T00:00:00"/>
    <s v="SL"/>
    <m/>
    <s v="2 SL"/>
    <n v="2"/>
    <m/>
  </r>
  <r>
    <x v="1393"/>
    <d v="2023-02-28T00:00:00"/>
    <x v="399"/>
    <s v="DILIDILI AIREEN M."/>
    <s v="TICC"/>
    <x v="0"/>
    <d v="2023-02-22T00:00:00"/>
    <d v="2023-02-23T00:00:00"/>
    <s v="VL"/>
    <m/>
    <s v="2 VL"/>
    <n v="2"/>
    <m/>
  </r>
  <r>
    <x v="1394"/>
    <d v="2023-02-28T00:00:00"/>
    <x v="383"/>
    <s v="DISEPEDA MACARIA P."/>
    <s v="TICC"/>
    <x v="0"/>
    <d v="2023-02-09T00:00:00"/>
    <d v="2023-02-10T00:00:00"/>
    <s v="VL"/>
    <m/>
    <s v="2 VL"/>
    <n v="2"/>
    <m/>
  </r>
  <r>
    <x v="1395"/>
    <d v="2023-02-28T00:00:00"/>
    <x v="383"/>
    <s v="DISEPEDA MACARIA P."/>
    <s v="TICC"/>
    <x v="0"/>
    <d v="2023-01-27T00:00:00"/>
    <d v="2023-01-27T00:00:00"/>
    <s v="SL"/>
    <m/>
    <s v="1 SL"/>
    <n v="1"/>
    <m/>
  </r>
  <r>
    <x v="1396"/>
    <d v="2023-02-28T00:00:00"/>
    <x v="419"/>
    <s v="CESICAR JOCHELLE JOAN S."/>
    <s v="TICC/TCCH"/>
    <x v="0"/>
    <d v="2023-01-10T00:00:00"/>
    <d v="2023-01-10T00:00:00"/>
    <s v="SL"/>
    <m/>
    <s v="1 SL"/>
    <n v="1"/>
    <m/>
  </r>
  <r>
    <x v="1397"/>
    <d v="2023-02-28T00:00:00"/>
    <x v="349"/>
    <s v="CABANTING AIRA P."/>
    <s v="ONT"/>
    <x v="0"/>
    <d v="2022-12-01T00:00:00"/>
    <d v="2022-12-01T00:00:00"/>
    <s v="VL"/>
    <m/>
    <s v="1 VL"/>
    <n v="1"/>
    <m/>
  </r>
  <r>
    <x v="1397"/>
    <d v="2023-02-28T00:00:00"/>
    <x v="349"/>
    <s v="CABANTING AIRA P."/>
    <s v="ONT"/>
    <x v="0"/>
    <d v="2022-12-06T00:00:00"/>
    <d v="2022-12-07T00:00:00"/>
    <s v="VL"/>
    <m/>
    <s v="2 VL"/>
    <n v="2"/>
    <m/>
  </r>
  <r>
    <x v="1397"/>
    <d v="2023-02-28T00:00:00"/>
    <x v="349"/>
    <s v="CABANTING AIRA P."/>
    <s v="ONT"/>
    <x v="0"/>
    <d v="2022-12-27T00:00:00"/>
    <d v="2022-12-27T00:00:00"/>
    <s v="VL"/>
    <m/>
    <s v="1 VL"/>
    <n v="1"/>
    <m/>
  </r>
  <r>
    <x v="1397"/>
    <d v="2023-02-28T00:00:00"/>
    <x v="349"/>
    <s v="CABANTING AIRA P."/>
    <s v="ONT"/>
    <x v="0"/>
    <d v="2022-12-29T00:00:00"/>
    <d v="2022-12-29T00:00:00"/>
    <s v="VL"/>
    <m/>
    <s v="1 VL"/>
    <n v="1"/>
    <m/>
  </r>
  <r>
    <x v="1398"/>
    <d v="2023-02-28T00:00:00"/>
    <x v="366"/>
    <s v="PALADAN EMERSON M."/>
    <s v="PIO"/>
    <x v="1"/>
    <d v="2022-12-15T00:00:00"/>
    <d v="2022-12-16T00:00:00"/>
    <s v="OTHER"/>
    <s v="SPECIAL PRIVILEDGE"/>
    <s v="2 OTHER"/>
    <n v="2"/>
    <m/>
  </r>
  <r>
    <x v="1399"/>
    <d v="2023-02-28T00:00:00"/>
    <x v="372"/>
    <s v="SARDIÑOLA REBECCA C."/>
    <s v="SP"/>
    <x v="0"/>
    <d v="2022-12-16T00:00:00"/>
    <d v="2022-12-16T00:00:00"/>
    <s v="VL"/>
    <m/>
    <s v="1 VL"/>
    <n v="1"/>
    <m/>
  </r>
  <r>
    <x v="1399"/>
    <d v="2023-02-28T00:00:00"/>
    <x v="372"/>
    <s v="SARDIÑOLA REBECCA C."/>
    <s v="SP"/>
    <x v="0"/>
    <d v="2022-12-19T00:00:00"/>
    <d v="2022-12-19T00:00:00"/>
    <s v="VL"/>
    <m/>
    <s v="1 VL"/>
    <n v="1"/>
    <m/>
  </r>
  <r>
    <x v="1399"/>
    <d v="2023-02-28T00:00:00"/>
    <x v="371"/>
    <s v="SARDIÑOLA REBECCA C."/>
    <s v="SP"/>
    <x v="0"/>
    <d v="2022-12-23T00:00:00"/>
    <d v="2022-12-23T00:00:00"/>
    <s v="VL"/>
    <m/>
    <s v="1 VL"/>
    <n v="1"/>
    <m/>
  </r>
  <r>
    <x v="1399"/>
    <d v="2023-02-28T00:00:00"/>
    <x v="420"/>
    <s v="SARDIÑOLA REBECCA C."/>
    <s v="SP"/>
    <x v="0"/>
    <d v="2022-12-26T00:00:00"/>
    <d v="2022-12-22T00:00:00"/>
    <s v="VL"/>
    <m/>
    <s v="-2 VL"/>
    <n v="-2"/>
    <m/>
  </r>
  <r>
    <x v="1399"/>
    <d v="2023-02-28T00:00:00"/>
    <x v="365"/>
    <s v="SARDIÑOLA REBECCA C."/>
    <s v="SP"/>
    <x v="0"/>
    <d v="2022-12-30T00:00:00"/>
    <d v="2022-12-30T00:00:00"/>
    <s v="VL"/>
    <m/>
    <s v="0 VL"/>
    <n v="0"/>
    <m/>
  </r>
  <r>
    <x v="1400"/>
    <d v="2023-02-28T00:00:00"/>
    <x v="371"/>
    <s v="RODRIGUEZ NARCISCO E."/>
    <s v="EEO/CITY MARKET"/>
    <x v="0"/>
    <d v="2022-12-07T00:00:00"/>
    <d v="2022-12-08T00:00:00"/>
    <s v="SL"/>
    <m/>
    <s v="1 SL"/>
    <n v="1"/>
    <m/>
  </r>
  <r>
    <x v="1401"/>
    <d v="2023-02-28T00:00:00"/>
    <x v="365"/>
    <s v="ANGCAYA JENIFFER L."/>
    <s v="CPDO"/>
    <x v="3"/>
    <d v="2022-12-21T00:00:00"/>
    <d v="2022-12-28T00:00:00"/>
    <s v="VL"/>
    <m/>
    <s v="5 VL"/>
    <n v="5"/>
    <m/>
  </r>
  <r>
    <x v="1402"/>
    <d v="2023-02-28T00:00:00"/>
    <x v="350"/>
    <s v="DESINGAŃO PURIFICACION A."/>
    <s v="SP"/>
    <x v="0"/>
    <d v="2022-12-02T00:00:00"/>
    <d v="2022-12-02T00:00:00"/>
    <s v="VL"/>
    <m/>
    <s v="1 VL"/>
    <n v="1"/>
    <m/>
  </r>
  <r>
    <x v="1402"/>
    <d v="2023-02-28T00:00:00"/>
    <x v="350"/>
    <s v="DESINGAŃO PURIFICACION A."/>
    <s v="SP"/>
    <x v="0"/>
    <d v="2022-12-13T00:00:00"/>
    <d v="2022-12-13T00:00:00"/>
    <s v="VL"/>
    <m/>
    <s v="1 VL"/>
    <n v="1"/>
    <m/>
  </r>
  <r>
    <x v="1402"/>
    <d v="2023-02-28T00:00:00"/>
    <x v="350"/>
    <s v="DESINGAŃO PURIFICACION A."/>
    <s v="SP"/>
    <x v="0"/>
    <d v="2022-12-16T00:00:00"/>
    <d v="2022-12-16T00:00:00"/>
    <s v="VL"/>
    <m/>
    <s v="1 VL"/>
    <n v="1"/>
    <m/>
  </r>
  <r>
    <x v="1403"/>
    <d v="2023-02-28T00:00:00"/>
    <x v="370"/>
    <s v="PARAISO MARIA LORENA D."/>
    <s v="EEO/CITY MARKET"/>
    <x v="0"/>
    <d v="2022-12-19T00:00:00"/>
    <d v="2022-12-21T00:00:00"/>
    <s v="VL"/>
    <m/>
    <s v="3 VL"/>
    <n v="3"/>
    <m/>
  </r>
  <r>
    <x v="1403"/>
    <d v="2023-02-28T00:00:00"/>
    <x v="364"/>
    <s v="PARAISO MARIA LORENA D."/>
    <s v="EEO/CITY MARKET"/>
    <x v="0"/>
    <d v="2022-12-26T00:00:00"/>
    <d v="2022-12-27T00:00:00"/>
    <s v="VL"/>
    <m/>
    <s v="1 VL"/>
    <n v="1"/>
    <m/>
  </r>
  <r>
    <x v="1404"/>
    <d v="2023-02-28T00:00:00"/>
    <x v="353"/>
    <s v="PEREY LUCIANA B."/>
    <s v="OSPITAL NG TAGAYTAY"/>
    <x v="3"/>
    <d v="2022-12-19T00:00:00"/>
    <d v="2022-12-23T00:00:00"/>
    <s v="VL"/>
    <m/>
    <s v="5 VL"/>
    <n v="5"/>
    <m/>
  </r>
  <r>
    <x v="1405"/>
    <d v="2023-02-28T00:00:00"/>
    <x v="353"/>
    <s v="LANDICHO ELEANOR S."/>
    <s v="OSPITAL NG TAGAYTAY"/>
    <x v="3"/>
    <d v="2022-12-26T00:00:00"/>
    <d v="2022-12-30T00:00:00"/>
    <s v="VL"/>
    <m/>
    <s v="3 VL"/>
    <n v="3"/>
    <m/>
  </r>
  <r>
    <x v="1406"/>
    <d v="2023-02-28T00:00:00"/>
    <x v="352"/>
    <s v="DE LARA GRACE L."/>
    <s v="ONT"/>
    <x v="0"/>
    <d v="2022-12-09T00:00:00"/>
    <d v="2022-12-09T00:00:00"/>
    <s v="VL"/>
    <m/>
    <s v="1 VL"/>
    <n v="1"/>
    <m/>
  </r>
  <r>
    <x v="1407"/>
    <d v="2023-02-28T00:00:00"/>
    <x v="370"/>
    <s v="VILLANUEVA MARELYN A."/>
    <s v="LEGAL OFFICE"/>
    <x v="3"/>
    <d v="2022-12-26T00:00:00"/>
    <d v="2022-12-28T00:00:00"/>
    <s v="VL"/>
    <m/>
    <s v="2 VL"/>
    <n v="2"/>
    <m/>
  </r>
  <r>
    <x v="1408"/>
    <d v="2023-02-28T00:00:00"/>
    <x v="414"/>
    <s v="DERLA ARTHUR D."/>
    <s v="CENRO"/>
    <x v="0"/>
    <d v="2023-01-09T00:00:00"/>
    <d v="2023-01-09T00:00:00"/>
    <s v="SL"/>
    <m/>
    <s v="1 SL"/>
    <n v="1"/>
    <m/>
  </r>
  <r>
    <x v="1409"/>
    <d v="2023-02-28T00:00:00"/>
    <x v="383"/>
    <s v="DERLA ARTHUR D."/>
    <s v="CENRO"/>
    <x v="0"/>
    <d v="2023-01-23T00:00:00"/>
    <d v="2023-01-24T00:00:00"/>
    <s v="VL"/>
    <m/>
    <s v="2 VL"/>
    <n v="2"/>
    <m/>
  </r>
  <r>
    <x v="1409"/>
    <d v="2023-02-28T00:00:00"/>
    <x v="383"/>
    <s v="DERLA ARTHUR D."/>
    <s v="CENRO"/>
    <x v="0"/>
    <d v="2023-01-27T00:00:00"/>
    <d v="2023-01-27T00:00:00"/>
    <s v="VL"/>
    <m/>
    <s v="1 VL"/>
    <n v="1"/>
    <m/>
  </r>
  <r>
    <x v="1410"/>
    <d v="2023-02-28T00:00:00"/>
    <x v="131"/>
    <s v="DAVID MELANIE D."/>
    <s v="TCIS"/>
    <x v="0"/>
    <d v="2022-08-11T00:00:00"/>
    <d v="2022-08-11T00:00:00"/>
    <s v="SL"/>
    <m/>
    <s v="1 SL"/>
    <n v="1"/>
    <m/>
  </r>
  <r>
    <x v="1411"/>
    <d v="2023-02-28T00:00:00"/>
    <x v="394"/>
    <s v="DAVID MELANIE D."/>
    <s v="TCIS"/>
    <x v="0"/>
    <d v="2022-01-24T00:00:00"/>
    <d v="2022-01-25T00:00:00"/>
    <s v="OTHER"/>
    <s v="SPECIAL PRIVILEDGE"/>
    <s v="2 OTHER"/>
    <n v="2"/>
    <m/>
  </r>
  <r>
    <x v="1412"/>
    <d v="2023-02-28T00:00:00"/>
    <x v="409"/>
    <s v="DIGNO DANILO  "/>
    <s v="CENRO"/>
    <x v="0"/>
    <d v="2022-02-13T00:00:00"/>
    <d v="2022-02-14T00:00:00"/>
    <s v="VL"/>
    <m/>
    <s v="1 VL"/>
    <n v="1"/>
    <m/>
  </r>
  <r>
    <x v="1413"/>
    <d v="2023-02-28T00:00:00"/>
    <x v="409"/>
    <s v="DIGNO DANILO  "/>
    <s v="CENRO"/>
    <x v="0"/>
    <d v="2023-02-09T00:00:00"/>
    <d v="2023-02-09T00:00:00"/>
    <s v="OTHER"/>
    <s v="SPECIAL PRIVILEDGE"/>
    <s v="1 OTHER"/>
    <n v="1"/>
    <m/>
  </r>
  <r>
    <x v="1414"/>
    <d v="2023-02-28T00:00:00"/>
    <x v="376"/>
    <s v="DAVID MELANIE D."/>
    <s v="TCIS"/>
    <x v="0"/>
    <d v="2022-12-21T00:00:00"/>
    <d v="2022-12-23T00:00:00"/>
    <s v="OTHER"/>
    <s v="SPECIAL PRIVILEDGE"/>
    <s v="3 OTHER"/>
    <n v="3"/>
    <m/>
  </r>
  <r>
    <x v="1415"/>
    <d v="2023-02-28T00:00:00"/>
    <x v="376"/>
    <s v="DAVID MELANIE D."/>
    <s v="TCIS"/>
    <x v="0"/>
    <d v="2022-12-26T00:00:00"/>
    <d v="2022-12-29T00:00:00"/>
    <s v="VL"/>
    <m/>
    <s v="3 VL"/>
    <n v="3"/>
    <m/>
  </r>
  <r>
    <x v="1416"/>
    <d v="2023-02-28T00:00:00"/>
    <x v="396"/>
    <s v="DEVILLA ALICE P."/>
    <s v="OSPITAL NG TAGAYTAY"/>
    <x v="3"/>
    <d v="2022-12-20T00:00:00"/>
    <d v="2022-12-23T00:00:00"/>
    <s v="SL"/>
    <m/>
    <s v="4 SL"/>
    <n v="4"/>
    <m/>
  </r>
  <r>
    <x v="1416"/>
    <d v="2023-02-28T00:00:00"/>
    <x v="396"/>
    <s v="DEVILLA ALICE P."/>
    <s v="OSPITAL NG TAGAYTAY"/>
    <x v="3"/>
    <d v="2022-12-26T00:00:00"/>
    <d v="2022-12-29T00:00:00"/>
    <s v="SL"/>
    <m/>
    <s v="3 SL"/>
    <n v="3"/>
    <m/>
  </r>
  <r>
    <x v="1417"/>
    <d v="2023-02-28T00:00:00"/>
    <x v="396"/>
    <s v="DEVILLA ALICE P."/>
    <s v="OSPITAL NG TAGAYTAY"/>
    <x v="3"/>
    <d v="2023-01-01T00:00:00"/>
    <d v="2023-01-31T00:00:00"/>
    <s v="SL"/>
    <m/>
    <s v="21 SL"/>
    <n v="21"/>
    <m/>
  </r>
  <r>
    <x v="1418"/>
    <d v="2023-02-28T00:00:00"/>
    <x v="360"/>
    <s v="DIMAANO LEOVIGILDA A."/>
    <s v="EEO/CITY MARKET"/>
    <x v="0"/>
    <d v="2022-12-28T00:00:00"/>
    <d v="2022-12-28T00:00:00"/>
    <s v="OTHER"/>
    <s v="SPECIAL LEAVE"/>
    <s v="1 OTHER"/>
    <n v="1"/>
    <m/>
  </r>
  <r>
    <x v="1419"/>
    <d v="2023-02-28T00:00:00"/>
    <x v="421"/>
    <s v="DIMAANO LEOVIGILDA A."/>
    <s v="EEO/CITY MARKET"/>
    <x v="0"/>
    <d v="2023-01-10T00:00:00"/>
    <d v="2023-01-14T00:00:00"/>
    <s v="SL"/>
    <m/>
    <s v="4 SL"/>
    <n v="4"/>
    <m/>
  </r>
  <r>
    <x v="1420"/>
    <d v="2023-02-28T00:00:00"/>
    <x v="399"/>
    <s v="DIMARANAN KHRISSELLE E."/>
    <s v="TCIS"/>
    <x v="2"/>
    <d v="2023-01-18T00:00:00"/>
    <d v="2023-01-31T00:00:00"/>
    <s v="SL"/>
    <m/>
    <s v="10 SL"/>
    <n v="10"/>
    <m/>
  </r>
  <r>
    <x v="1421"/>
    <d v="2023-02-28T00:00:00"/>
    <x v="422"/>
    <s v="DIMAILIG ARLYN R."/>
    <s v="MAHOGANY MARKET"/>
    <x v="0"/>
    <d v="2023-01-12T00:00:00"/>
    <d v="2023-01-13T00:00:00"/>
    <s v="SL"/>
    <m/>
    <s v="2 SL"/>
    <n v="2"/>
    <m/>
  </r>
  <r>
    <x v="1422"/>
    <d v="2023-02-28T00:00:00"/>
    <x v="413"/>
    <s v="DELA CRUZ CHARITO A."/>
    <s v="AGRICULTURE OFFICE"/>
    <x v="0"/>
    <d v="2023-01-25T00:00:00"/>
    <d v="2023-01-25T00:00:00"/>
    <s v="OTHER"/>
    <s v="SPECIAL PRIVILEDGE"/>
    <s v="1 OTHER"/>
    <n v="1"/>
    <m/>
  </r>
  <r>
    <x v="1423"/>
    <d v="2023-02-28T00:00:00"/>
    <x v="394"/>
    <s v="DESIPEDA ALDWIN  "/>
    <s v="CENRO"/>
    <x v="3"/>
    <d v="2023-01-28T00:00:00"/>
    <d v="2023-01-30T00:00:00"/>
    <s v="VL"/>
    <m/>
    <s v="1 VL"/>
    <n v="1"/>
    <m/>
  </r>
  <r>
    <x v="1424"/>
    <d v="2023-02-28T00:00:00"/>
    <x v="393"/>
    <s v="DESEPEDA ADELAIDA R."/>
    <s v="GSO"/>
    <x v="3"/>
    <d v="2023-01-06T00:00:00"/>
    <d v="2023-01-10T00:00:00"/>
    <s v="VL"/>
    <m/>
    <s v="3 VL"/>
    <n v="3"/>
    <m/>
  </r>
  <r>
    <x v="1424"/>
    <d v="2023-02-28T00:00:00"/>
    <x v="393"/>
    <s v="DESEPEDA ADELAIDA R."/>
    <s v="GSO"/>
    <x v="3"/>
    <d v="2023-01-13T00:00:00"/>
    <d v="2023-01-14T00:00:00"/>
    <s v="VL"/>
    <m/>
    <s v="1 VL"/>
    <n v="1"/>
    <m/>
  </r>
  <r>
    <x v="1425"/>
    <d v="2023-02-28T00:00:00"/>
    <x v="423"/>
    <s v="DELMUNDO JONAS  "/>
    <s v="CHO"/>
    <x v="3"/>
    <d v="2023-01-25T00:00:00"/>
    <d v="2023-01-23T00:00:00"/>
    <s v="SL"/>
    <m/>
    <s v="-3 SL"/>
    <n v="-3"/>
    <m/>
  </r>
  <r>
    <x v="1426"/>
    <d v="2023-02-28T00:00:00"/>
    <x v="409"/>
    <s v="DOGELIO JEAN MELODY M."/>
    <s v="CTO"/>
    <x v="2"/>
    <d v="2023-02-01T00:00:00"/>
    <d v="2023-02-02T00:00:00"/>
    <s v="SL"/>
    <m/>
    <s v="2 SL"/>
    <n v="2"/>
    <m/>
  </r>
  <r>
    <x v="1427"/>
    <d v="2023-02-28T00:00:00"/>
    <x v="397"/>
    <s v="DOGELIO DANNA MARIZ V."/>
    <s v="ACCOUNTING"/>
    <x v="3"/>
    <d v="2022-11-14T00:00:00"/>
    <d v="2022-11-14T00:00:00"/>
    <s v="SL"/>
    <m/>
    <s v="1 SL"/>
    <n v="1"/>
    <m/>
  </r>
  <r>
    <x v="1327"/>
    <d v="2023-02-28T00:00:00"/>
    <x v="397"/>
    <s v="DOGELIO DANNA MARIZ V."/>
    <s v="ACCOUNTING"/>
    <x v="3"/>
    <d v="2022-12-13T00:00:00"/>
    <d v="2022-12-13T00:00:00"/>
    <s v="SL"/>
    <m/>
    <s v="1 SL"/>
    <n v="1"/>
    <m/>
  </r>
  <r>
    <x v="1327"/>
    <d v="2023-02-28T00:00:00"/>
    <x v="397"/>
    <s v="DOGELIO DANNA MARIZ V."/>
    <s v="ACCOUNTING"/>
    <x v="3"/>
    <d v="2022-12-29T00:00:00"/>
    <d v="2022-12-29T00:00:00"/>
    <s v="SL"/>
    <m/>
    <s v="1 SL"/>
    <n v="1"/>
    <m/>
  </r>
  <r>
    <x v="1328"/>
    <d v="2023-02-28T00:00:00"/>
    <x v="424"/>
    <s v="DOCTORA ZENAIDA  "/>
    <s v="CENRO"/>
    <x v="1"/>
    <d v="2022-11-14T00:00:00"/>
    <d v="2022-11-25T00:00:00"/>
    <s v="SL"/>
    <m/>
    <s v="10 SL"/>
    <n v="10"/>
    <m/>
  </r>
  <r>
    <x v="1329"/>
    <d v="2023-02-28T00:00:00"/>
    <x v="171"/>
    <s v="DISEPEDA ALDWIN  "/>
    <s v="CENRO"/>
    <x v="3"/>
    <d v="2022-11-21T00:00:00"/>
    <d v="2022-11-25T00:00:00"/>
    <s v="SL"/>
    <m/>
    <s v="5 SL"/>
    <n v="5"/>
    <m/>
  </r>
  <r>
    <x v="1330"/>
    <d v="2023-02-28T00:00:00"/>
    <x v="362"/>
    <s v="DISEPEDA ALDWIN  "/>
    <s v="CENRO"/>
    <x v="3"/>
    <d v="2022-11-14T00:00:00"/>
    <d v="2022-11-14T00:00:00"/>
    <s v="OTHER"/>
    <s v="SPECIAL PRIVILEDGE"/>
    <s v="1 OTHER"/>
    <n v="1"/>
    <m/>
  </r>
  <r>
    <x v="1331"/>
    <d v="2023-02-28T00:00:00"/>
    <x v="166"/>
    <s v="JUNILLER ALTHEA JANINE A."/>
    <s v="BPLO"/>
    <x v="3"/>
    <d v="2022-11-23T00:00:00"/>
    <d v="2022-11-25T00:00:00"/>
    <s v="OTHER"/>
    <s v="SPECIAL PRIVILEDGE"/>
    <s v="3 OTHER"/>
    <n v="3"/>
    <m/>
  </r>
  <r>
    <x v="1332"/>
    <d v="2023-02-28T00:00:00"/>
    <x v="362"/>
    <s v="PALADAN VICENTE  "/>
    <s v="CENRO"/>
    <x v="1"/>
    <d v="2022-11-14T00:00:00"/>
    <d v="2022-11-14T00:00:00"/>
    <s v="SL"/>
    <m/>
    <s v="1 SL"/>
    <n v="1"/>
    <m/>
  </r>
  <r>
    <x v="1333"/>
    <d v="2023-02-28T00:00:00"/>
    <x v="166"/>
    <s v="DE VILLA JAYVEE U."/>
    <s v="ACCOUNTING"/>
    <x v="1"/>
    <d v="2022-11-07T00:00:00"/>
    <d v="2022-11-07T00:00:00"/>
    <s v="OTHER"/>
    <s v="SPECIAL PRIVILEDGE"/>
    <s v="1 OTHER"/>
    <n v="1"/>
    <m/>
  </r>
  <r>
    <x v="1334"/>
    <d v="2023-02-28T00:00:00"/>
    <x v="171"/>
    <s v="BALBUENA KRISNA MIGUELA S."/>
    <s v="TCIS"/>
    <x v="0"/>
    <d v="2022-11-15T00:00:00"/>
    <d v="2022-11-15T00:00:00"/>
    <s v="Maternity"/>
    <m/>
    <s v="1 Maternity"/>
    <n v="1"/>
    <m/>
  </r>
  <r>
    <x v="1335"/>
    <d v="2023-02-28T00:00:00"/>
    <x v="171"/>
    <s v="AMBAT MARILOU M."/>
    <s v="EEO/ CITY MARKET"/>
    <x v="1"/>
    <d v="2022-11-15T00:00:00"/>
    <d v="2022-11-15T00:00:00"/>
    <s v="OTHER"/>
    <s v="SPECIAL PRIVILEDGE"/>
    <s v="1 OTHER"/>
    <n v="1"/>
    <m/>
  </r>
  <r>
    <x v="1336"/>
    <d v="2023-02-28T00:00:00"/>
    <x v="172"/>
    <s v="MENDOZA PRESCILA S."/>
    <s v="CEO"/>
    <x v="1"/>
    <d v="2022-11-18T00:00:00"/>
    <d v="2022-11-18T00:00:00"/>
    <s v="SL"/>
    <m/>
    <s v="1 SL"/>
    <n v="1"/>
    <m/>
  </r>
  <r>
    <x v="1337"/>
    <d v="2023-02-28T00:00:00"/>
    <x v="123"/>
    <s v="MENDOZA PRESCILA S."/>
    <s v="CEO"/>
    <x v="1"/>
    <d v="2022-08-17T00:00:00"/>
    <d v="2022-08-17T00:00:00"/>
    <s v="SL"/>
    <m/>
    <s v="1 SL"/>
    <n v="1"/>
    <m/>
  </r>
  <r>
    <x v="1338"/>
    <d v="2023-02-28T00:00:00"/>
    <x v="386"/>
    <s v="ENRIQUEZ ERIBERTO  "/>
    <s v="CENRO"/>
    <x v="3"/>
    <d v="2023-01-02T00:00:00"/>
    <d v="2023-01-04T00:00:00"/>
    <s v="VL"/>
    <m/>
    <s v="2 VL"/>
    <n v="2"/>
    <m/>
  </r>
  <r>
    <x v="1339"/>
    <d v="2023-02-28T00:00:00"/>
    <x v="380"/>
    <s v="ENRIQUEZ ANABEL O."/>
    <s v="CHO"/>
    <x v="0"/>
    <d v="2023-01-05T00:00:00"/>
    <d v="2023-01-05T00:00:00"/>
    <s v="SL"/>
    <m/>
    <s v="1 SL"/>
    <n v="1"/>
    <m/>
  </r>
  <r>
    <x v="1340"/>
    <d v="2023-02-28T00:00:00"/>
    <x v="389"/>
    <s v="ESTIEBER ARISTOTLE B."/>
    <s v="CENRO"/>
    <x v="0"/>
    <d v="2023-01-07T00:00:00"/>
    <d v="2023-01-07T00:00:00"/>
    <s v="SL"/>
    <m/>
    <s v="0 SL"/>
    <n v="0"/>
    <m/>
  </r>
  <r>
    <x v="1341"/>
    <d v="2023-02-28T00:00:00"/>
    <x v="413"/>
    <s v="DOGELIO CHRISTIAN B."/>
    <s v="LEGAL"/>
    <x v="0"/>
    <d v="2023-01-23T00:00:00"/>
    <d v="2023-01-23T00:00:00"/>
    <s v="VL"/>
    <m/>
    <s v="1 VL"/>
    <n v="1"/>
    <m/>
  </r>
  <r>
    <x v="1342"/>
    <d v="2023-02-28T00:00:00"/>
    <x v="421"/>
    <s v="DIMAANO LEOVIGILDA A."/>
    <s v="EEO/CITY MARKET"/>
    <x v="0"/>
    <d v="2023-01-17T00:00:00"/>
    <d v="2023-01-19T00:00:00"/>
    <s v="VL"/>
    <m/>
    <s v="3 VL"/>
    <n v="3"/>
    <m/>
  </r>
  <r>
    <x v="1343"/>
    <d v="2023-02-28T00:00:00"/>
    <x v="387"/>
    <s v="DIMAANO LEOVIGILDA A."/>
    <s v="EEO/CITY MARKET"/>
    <x v="0"/>
    <d v="2023-01-24T00:00:00"/>
    <d v="2023-01-28T00:00:00"/>
    <s v="SL"/>
    <m/>
    <s v="4 SL"/>
    <n v="4"/>
    <m/>
  </r>
  <r>
    <x v="1344"/>
    <d v="2023-02-28T00:00:00"/>
    <x v="419"/>
    <s v="DIMARANAN KHRISSELLE E."/>
    <s v="TCIS"/>
    <x v="2"/>
    <d v="2023-01-11T00:00:00"/>
    <d v="2023-01-12T00:00:00"/>
    <s v="SL"/>
    <m/>
    <s v="2 SL"/>
    <n v="2"/>
    <m/>
  </r>
  <r>
    <x v="1345"/>
    <d v="2023-02-28T00:00:00"/>
    <x v="378"/>
    <s v="ATIENZA JAYSON E."/>
    <s v="DEPED"/>
    <x v="3"/>
    <d v="2022-12-23T00:00:00"/>
    <d v="2022-12-29T00:00:00"/>
    <s v="VL"/>
    <m/>
    <s v="4 VL"/>
    <n v="4"/>
    <m/>
  </r>
  <r>
    <x v="1346"/>
    <d v="2023-02-28T00:00:00"/>
    <x v="425"/>
    <s v="DE CASTRO MARYLEN A."/>
    <s v="CPDO"/>
    <x v="3"/>
    <d v="2022-12-26T00:00:00"/>
    <d v="2022-12-30T00:00:00"/>
    <s v="VL"/>
    <m/>
    <s v="3 VL"/>
    <n v="3"/>
    <m/>
  </r>
  <r>
    <x v="1347"/>
    <d v="2023-02-28T00:00:00"/>
    <x v="358"/>
    <s v="NIBAY ELEONOR E."/>
    <s v="CHO"/>
    <x v="0"/>
    <d v="2022-12-29T00:00:00"/>
    <d v="2022-12-29T00:00:00"/>
    <s v="VL"/>
    <m/>
    <s v="1 VL"/>
    <n v="1"/>
    <m/>
  </r>
  <r>
    <x v="1348"/>
    <d v="2023-02-28T00:00:00"/>
    <x v="425"/>
    <s v="GUTIERREZ MARICIS A."/>
    <s v="CPDO"/>
    <x v="3"/>
    <d v="2022-12-26T00:00:00"/>
    <d v="2022-12-30T00:00:00"/>
    <s v="VL"/>
    <m/>
    <s v="3 VL"/>
    <n v="3"/>
    <m/>
  </r>
  <r>
    <x v="1349"/>
    <d v="2023-02-28T00:00:00"/>
    <x v="425"/>
    <s v="PADILLA JANE Z."/>
    <s v="CPDO"/>
    <x v="1"/>
    <d v="2022-12-26T00:00:00"/>
    <d v="2022-12-30T00:00:00"/>
    <s v="VL"/>
    <m/>
    <s v="3 VL"/>
    <n v="3"/>
    <m/>
  </r>
  <r>
    <x v="1350"/>
    <d v="2023-02-28T00:00:00"/>
    <x v="426"/>
    <s v="OPO CORAZON R."/>
    <s v="PICNIC GROVE"/>
    <x v="3"/>
    <d v="2022-12-08T00:00:00"/>
    <d v="2022-12-12T00:00:00"/>
    <s v="OTHER"/>
    <s v="MOURNING LEAVE"/>
    <s v="2 OTHER"/>
    <n v="2"/>
    <m/>
  </r>
  <r>
    <x v="1351"/>
    <d v="2023-02-28T00:00:00"/>
    <x v="348"/>
    <s v="DE ASIS JANETTE D."/>
    <s v="BPLO"/>
    <x v="0"/>
    <d v="2022-11-22T00:00:00"/>
    <d v="2022-11-22T00:00:00"/>
    <s v="SL"/>
    <m/>
    <s v="1 SL"/>
    <n v="1"/>
    <m/>
  </r>
  <r>
    <x v="1352"/>
    <d v="2023-02-28T00:00:00"/>
    <x v="348"/>
    <s v="AMBROCIO MELODY B."/>
    <s v="CSWDO"/>
    <x v="0"/>
    <d v="2022-11-24T00:00:00"/>
    <d v="2022-11-24T00:00:00"/>
    <s v="OTHER"/>
    <s v="SPECIAL PRIVILEDGE"/>
    <s v="1 OTHER"/>
    <n v="1"/>
    <m/>
  </r>
  <r>
    <x v="1353"/>
    <d v="2023-02-28T00:00:00"/>
    <x v="172"/>
    <s v="LAVINA FLORINDA E."/>
    <s v="PICNIC GROVE"/>
    <x v="3"/>
    <d v="2022-11-12T00:00:00"/>
    <d v="2022-11-18T00:00:00"/>
    <s v="OTHER"/>
    <s v="MOURNING LEAVE"/>
    <s v="5 OTHER"/>
    <n v="5"/>
    <m/>
  </r>
  <r>
    <x v="1354"/>
    <d v="2023-03-01T00:00:00"/>
    <x v="412"/>
    <s v="SARDIÑOLA REBECCA C."/>
    <s v="SP"/>
    <x v="0"/>
    <d v="2023-01-03T00:00:00"/>
    <d v="2023-01-06T00:00:00"/>
    <s v="OTHER"/>
    <s v="MOURNING LEAVE"/>
    <s v="4 OTHER"/>
    <n v="4"/>
    <m/>
  </r>
  <r>
    <x v="1355"/>
    <d v="2023-03-01T00:00:00"/>
    <x v="394"/>
    <s v="ROMILLA EDITH D."/>
    <s v="PIO"/>
    <x v="1"/>
    <d v="2023-01-25T00:00:00"/>
    <d v="2023-01-27T00:00:00"/>
    <s v="VL"/>
    <m/>
    <s v="3 VL"/>
    <n v="3"/>
    <m/>
  </r>
  <r>
    <x v="1356"/>
    <d v="2023-03-01T00:00:00"/>
    <x v="414"/>
    <s v="PAITON MARY ANN M."/>
    <s v="CHARACTER OFFICE"/>
    <x v="1"/>
    <d v="2023-01-10T00:00:00"/>
    <d v="2023-01-10T00:00:00"/>
    <s v="SL"/>
    <m/>
    <s v="1 SL"/>
    <n v="1"/>
    <m/>
  </r>
  <r>
    <x v="1357"/>
    <d v="2023-03-01T00:00:00"/>
    <x v="419"/>
    <s v="FLAVIER ADORACION  "/>
    <s v="ADMIN OFFICE"/>
    <x v="1"/>
    <d v="2023-01-11T00:00:00"/>
    <d v="2023-01-11T00:00:00"/>
    <s v="SL"/>
    <m/>
    <s v="1 SL"/>
    <n v="1"/>
    <m/>
  </r>
  <r>
    <x v="1358"/>
    <d v="2023-03-01T00:00:00"/>
    <x v="427"/>
    <s v="OLINO PRECIOSA A."/>
    <s v="GSO"/>
    <x v="1"/>
    <d v="2023-01-16T00:00:00"/>
    <d v="2023-01-16T00:00:00"/>
    <s v="SL"/>
    <m/>
    <s v="1 SL"/>
    <n v="1"/>
    <m/>
  </r>
  <r>
    <x v="1359"/>
    <d v="2023-03-01T00:00:00"/>
    <x v="413"/>
    <s v="ORTIZ TRINIDAD D."/>
    <s v="GSO"/>
    <x v="1"/>
    <d v="2023-01-17T00:00:00"/>
    <d v="2023-01-17T00:00:00"/>
    <s v="SL"/>
    <m/>
    <s v="1 SL"/>
    <n v="1"/>
    <m/>
  </r>
  <r>
    <x v="1360"/>
    <d v="2023-03-01T00:00:00"/>
    <x v="428"/>
    <s v="ORTIZ TRINIDAD D."/>
    <s v="GSO"/>
    <x v="1"/>
    <d v="2023-01-24T00:00:00"/>
    <d v="2023-01-24T00:00:00"/>
    <s v="SL"/>
    <m/>
    <s v="1 SL"/>
    <n v="1"/>
    <m/>
  </r>
  <r>
    <x v="1361"/>
    <d v="2023-03-01T00:00:00"/>
    <x v="382"/>
    <s v="LANDICHO CHARLENE R."/>
    <s v="GSO"/>
    <x v="0"/>
    <d v="2023-01-24T00:00:00"/>
    <d v="2023-01-24T00:00:00"/>
    <s v="OTHER"/>
    <s v="SPECIAL PRIVILEDGE"/>
    <s v="1 OTHER"/>
    <n v="1"/>
    <m/>
  </r>
  <r>
    <x v="1362"/>
    <d v="2023-03-01T00:00:00"/>
    <x v="429"/>
    <s v="JORGE CAROLINA M."/>
    <s v="CTO"/>
    <x v="1"/>
    <d v="2023-02-10T00:00:00"/>
    <d v="2023-02-10T00:00:00"/>
    <s v="SL"/>
    <m/>
    <s v="1 SL"/>
    <n v="1"/>
    <m/>
  </r>
  <r>
    <x v="1363"/>
    <d v="2023-03-01T00:00:00"/>
    <x v="391"/>
    <s v="ATIENZA JULIE ANN A."/>
    <s v="CTO"/>
    <x v="1"/>
    <d v="2023-02-17T00:00:00"/>
    <d v="2023-02-17T00:00:00"/>
    <s v="SL"/>
    <m/>
    <s v="1 SL"/>
    <n v="1"/>
    <m/>
  </r>
  <r>
    <x v="1364"/>
    <d v="2023-03-01T00:00:00"/>
    <x v="430"/>
    <s v="ANGCAYA JENNY ROSE S."/>
    <s v="CTO-LICENSE"/>
    <x v="0"/>
    <d v="2023-02-20T00:00:00"/>
    <d v="2023-02-21T00:00:00"/>
    <s v="OTHER"/>
    <s v="SPECIAL PRIVILEDGE"/>
    <s v="2 OTHER"/>
    <n v="2"/>
    <m/>
  </r>
  <r>
    <x v="1365"/>
    <d v="2023-03-01T00:00:00"/>
    <x v="431"/>
    <s v="DE OCAMPO ALMA A."/>
    <s v="CTO"/>
    <x v="1"/>
    <d v="2023-02-23T00:00:00"/>
    <d v="2023-02-23T00:00:00"/>
    <s v="SL"/>
    <m/>
    <s v="1 SL"/>
    <n v="1"/>
    <m/>
  </r>
  <r>
    <x v="1366"/>
    <d v="2023-03-01T00:00:00"/>
    <x v="391"/>
    <s v="ATIENZA JULIE ANN A."/>
    <s v="CTO"/>
    <x v="1"/>
    <d v="2023-02-27T00:00:00"/>
    <d v="2023-02-27T00:00:00"/>
    <s v="OTHER"/>
    <s v="SPECIAL PRIVILEDGE"/>
    <s v="1 OTHER"/>
    <n v="1"/>
    <m/>
  </r>
  <r>
    <x v="1367"/>
    <d v="2023-03-01T00:00:00"/>
    <x v="383"/>
    <s v="MALIGAYA NELITA M."/>
    <s v="GSO"/>
    <x v="1"/>
    <d v="2023-02-07T00:00:00"/>
    <d v="2023-02-07T00:00:00"/>
    <s v="VL"/>
    <m/>
    <s v="1 VL"/>
    <n v="1"/>
    <m/>
  </r>
  <r>
    <x v="1368"/>
    <d v="2023-03-01T00:00:00"/>
    <x v="383"/>
    <s v="MACAPUNO FELIX  "/>
    <s v="CENRO"/>
    <x v="1"/>
    <d v="2023-01-27T00:00:00"/>
    <d v="2023-01-27T00:00:00"/>
    <s v="SL"/>
    <m/>
    <s v="1 SL"/>
    <n v="1"/>
    <m/>
  </r>
  <r>
    <x v="1369"/>
    <d v="2023-03-01T00:00:00"/>
    <x v="432"/>
    <s v="ANGCAYA FRANCIS A."/>
    <s v="MAHOGANY MARKET"/>
    <x v="1"/>
    <d v="2022-12-28T00:00:00"/>
    <d v="2022-12-29T00:00:00"/>
    <s v="VL"/>
    <m/>
    <s v="2 VL"/>
    <n v="2"/>
    <m/>
  </r>
  <r>
    <x v="1370"/>
    <d v="2023-03-01T00:00:00"/>
    <x v="377"/>
    <s v="BISCOCHO JULIETA G."/>
    <s v="CTO"/>
    <x v="1"/>
    <d v="2022-12-22T00:00:00"/>
    <d v="2022-12-29T00:00:00"/>
    <s v="VL"/>
    <m/>
    <s v="5 VL"/>
    <n v="5"/>
    <m/>
  </r>
  <r>
    <x v="1371"/>
    <d v="2023-03-01T00:00:00"/>
    <x v="412"/>
    <s v="MACASPAC JOSE VICTOR P."/>
    <s v="MAHOGANY MARKET"/>
    <x v="1"/>
    <d v="2023-01-15T00:00:00"/>
    <d v="2023-01-15T00:00:00"/>
    <s v="SL"/>
    <m/>
    <s v="0 SL"/>
    <n v="0"/>
    <m/>
  </r>
  <r>
    <x v="1372"/>
    <d v="2023-03-01T00:00:00"/>
    <x v="412"/>
    <s v="ANGCAYA FRANCIS A."/>
    <s v="MAHOGANY MARKET"/>
    <x v="1"/>
    <d v="2023-01-18T00:00:00"/>
    <d v="2023-01-18T00:00:00"/>
    <s v="SL"/>
    <m/>
    <s v="1 SL"/>
    <n v="1"/>
    <m/>
  </r>
  <r>
    <x v="1373"/>
    <d v="2023-03-01T00:00:00"/>
    <x v="383"/>
    <s v="CABANLIT ZOSIMA M."/>
    <s v="MAHOGANY MARKET"/>
    <x v="0"/>
    <d v="2023-01-29T00:00:00"/>
    <d v="2023-01-29T00:00:00"/>
    <s v="SL"/>
    <m/>
    <s v="0 SL"/>
    <n v="0"/>
    <m/>
  </r>
  <r>
    <x v="1374"/>
    <d v="2023-03-01T00:00:00"/>
    <x v="404"/>
    <s v="HERNANDEZ MARIO A."/>
    <s v="MAHOGANY MARKET"/>
    <x v="1"/>
    <d v="2023-02-17T00:00:00"/>
    <d v="2023-02-19T00:00:00"/>
    <s v="OTHER"/>
    <s v="ADOPTION LEAVE"/>
    <s v="3 OTHER"/>
    <n v="3"/>
    <m/>
  </r>
  <r>
    <x v="1375"/>
    <d v="2023-03-01T00:00:00"/>
    <x v="404"/>
    <s v="MACASPAC JOSE VICTOR P."/>
    <s v="MAHOGANY MARKET"/>
    <x v="1"/>
    <d v="2023-02-12T00:00:00"/>
    <d v="2023-02-13T00:00:00"/>
    <s v="VL"/>
    <m/>
    <s v="1 VL"/>
    <n v="1"/>
    <m/>
  </r>
  <r>
    <x v="1376"/>
    <d v="2023-03-01T00:00:00"/>
    <x v="433"/>
    <s v="TORRES SONIA M."/>
    <s v="ASSESSORS OFFICE"/>
    <x v="1"/>
    <d v="2023-03-02T00:00:00"/>
    <d v="2023-03-02T00:00:00"/>
    <s v="OTHER"/>
    <s v="SPECIAL PRIVELEGE"/>
    <s v="1 OTHER"/>
    <n v="1"/>
    <m/>
  </r>
  <r>
    <x v="1377"/>
    <d v="2023-03-01T00:00:00"/>
    <x v="409"/>
    <s v="ESTRANGCO MERCY U."/>
    <s v="MAHOGANY MARKET"/>
    <x v="1"/>
    <d v="2023-01-24T00:00:00"/>
    <d v="2023-02-03T00:00:00"/>
    <s v="SL"/>
    <m/>
    <s v="9 SL"/>
    <n v="9"/>
    <m/>
  </r>
  <r>
    <x v="1378"/>
    <d v="2023-03-01T00:00:00"/>
    <x v="377"/>
    <s v="ORTIZ TRINIDAD D."/>
    <s v="GSO"/>
    <x v="1"/>
    <d v="2023-12-16T00:00:00"/>
    <d v="2023-12-16T00:00:00"/>
    <s v="SL"/>
    <m/>
    <s v="0 SL"/>
    <n v="0"/>
    <m/>
  </r>
  <r>
    <x v="1379"/>
    <d v="2023-03-01T00:00:00"/>
    <x v="376"/>
    <s v="PERIDO EDWIN A."/>
    <s v="GSO"/>
    <x v="1"/>
    <d v="2022-12-19T00:00:00"/>
    <d v="2022-12-19T00:00:00"/>
    <s v="SL"/>
    <m/>
    <s v="1 SL"/>
    <n v="1"/>
    <m/>
  </r>
  <r>
    <x v="1380"/>
    <d v="2023-03-01T00:00:00"/>
    <x v="386"/>
    <s v="GATPANDAN MICHAEL E."/>
    <s v="GSO"/>
    <x v="0"/>
    <d v="2022-12-22T00:00:00"/>
    <d v="2022-12-22T00:00:00"/>
    <s v="SL"/>
    <m/>
    <s v="1 SL"/>
    <n v="1"/>
    <m/>
  </r>
  <r>
    <x v="1381"/>
    <d v="2023-03-01T00:00:00"/>
    <x v="392"/>
    <s v="PERIDO EDWIN A."/>
    <s v="GSO"/>
    <x v="1"/>
    <d v="2022-12-27T00:00:00"/>
    <d v="2022-12-28T00:00:00"/>
    <s v="SL"/>
    <m/>
    <s v="2 SL"/>
    <n v="2"/>
    <m/>
  </r>
  <r>
    <x v="1382"/>
    <d v="2023-03-01T00:00:00"/>
    <x v="360"/>
    <s v="ORTIZ TRINIDAD D."/>
    <s v="GSO"/>
    <x v="1"/>
    <d v="2022-12-21T00:00:00"/>
    <d v="2022-12-23T00:00:00"/>
    <s v="SL"/>
    <m/>
    <s v="3 SL"/>
    <n v="3"/>
    <m/>
  </r>
  <r>
    <x v="1383"/>
    <d v="2023-03-01T00:00:00"/>
    <x v="396"/>
    <s v="DE VILLA MYRNA D."/>
    <s v="GSO"/>
    <x v="1"/>
    <d v="2023-01-04T00:00:00"/>
    <d v="2023-01-04T00:00:00"/>
    <s v="SL"/>
    <m/>
    <s v="1 SL"/>
    <n v="1"/>
    <m/>
  </r>
  <r>
    <x v="1384"/>
    <d v="2023-03-01T00:00:00"/>
    <x v="419"/>
    <s v="DE VILLA MYRNA D."/>
    <s v="GSO"/>
    <x v="1"/>
    <d v="2023-01-09T00:00:00"/>
    <d v="2023-01-11T00:00:00"/>
    <s v="SL"/>
    <m/>
    <s v="3 SL"/>
    <n v="3"/>
    <m/>
  </r>
  <r>
    <x v="1385"/>
    <d v="2023-03-01T00:00:00"/>
    <x v="383"/>
    <s v="MARINDUQUE ERNESTO P."/>
    <s v="CEO"/>
    <x v="1"/>
    <d v="2023-01-16T00:00:00"/>
    <d v="2023-01-16T00:00:00"/>
    <s v="SL"/>
    <m/>
    <s v="1 SL"/>
    <n v="1"/>
    <m/>
  </r>
  <r>
    <x v="1386"/>
    <d v="2023-03-01T00:00:00"/>
    <x v="402"/>
    <s v="DOGELIO RONNEL D."/>
    <s v="CEO"/>
    <x v="1"/>
    <d v="2023-02-09T00:00:00"/>
    <d v="2023-02-10T00:00:00"/>
    <s v="VL"/>
    <m/>
    <s v="2 VL"/>
    <n v="2"/>
    <m/>
  </r>
  <r>
    <x v="1387"/>
    <d v="2023-03-01T00:00:00"/>
    <x v="427"/>
    <s v="VILLANUEVA CHRISTIANNE FAYE A."/>
    <s v="CEO"/>
    <x v="3"/>
    <d v="2023-01-16T00:00:00"/>
    <d v="2023-01-16T00:00:00"/>
    <s v="SL"/>
    <m/>
    <s v="1 SL"/>
    <n v="1"/>
    <m/>
  </r>
  <r>
    <x v="1388"/>
    <d v="2023-03-01T00:00:00"/>
    <x v="414"/>
    <s v="MENDOZA PRESCILA S."/>
    <s v="CEO"/>
    <x v="1"/>
    <d v="2023-01-16T00:00:00"/>
    <d v="2023-01-16T00:00:00"/>
    <s v="OTHER"/>
    <s v="SPECIAL PRIVILEGE"/>
    <s v="1 OTHER"/>
    <n v="1"/>
    <m/>
  </r>
  <r>
    <x v="1389"/>
    <d v="2023-03-01T00:00:00"/>
    <x v="380"/>
    <s v="DOGELIO RONNEL D."/>
    <s v="CEO"/>
    <x v="1"/>
    <d v="2023-01-13T00:00:00"/>
    <d v="2023-01-13T00:00:00"/>
    <s v="VL"/>
    <m/>
    <s v="1 VL"/>
    <n v="1"/>
    <m/>
  </r>
  <r>
    <x v="1390"/>
    <d v="2023-03-01T00:00:00"/>
    <x v="396"/>
    <s v="MENDOZA PRESCILA S."/>
    <s v="CEO"/>
    <x v="1"/>
    <d v="2023-01-04T00:00:00"/>
    <d v="2023-01-04T00:00:00"/>
    <s v="SL"/>
    <m/>
    <s v="1 SL"/>
    <n v="1"/>
    <m/>
  </r>
  <r>
    <x v="1391"/>
    <d v="2023-03-01T00:00:00"/>
    <x v="397"/>
    <s v="MANALO CELSA B."/>
    <s v="CPDO"/>
    <x v="1"/>
    <d v="2023-01-09T00:00:00"/>
    <d v="2023-01-09T00:00:00"/>
    <s v="OTHER"/>
    <s v="SPECIAL PRIVILEGE"/>
    <s v="1 OTHER"/>
    <n v="1"/>
    <m/>
  </r>
  <r>
    <x v="1392"/>
    <d v="2023-03-01T00:00:00"/>
    <x v="412"/>
    <s v="DOGELIO RONNEL D."/>
    <s v="CEO"/>
    <x v="1"/>
    <d v="2023-01-18T00:00:00"/>
    <d v="2023-01-18T00:00:00"/>
    <s v="SL"/>
    <m/>
    <s v="1 SL"/>
    <n v="1"/>
    <m/>
  </r>
  <r>
    <x v="1393"/>
    <d v="2023-03-01T00:00:00"/>
    <x v="423"/>
    <s v="LUMENARIO ZARAH A."/>
    <s v="CITY PLANNING &amp; DEV'T OFFICE"/>
    <x v="3"/>
    <d v="2023-01-24T00:00:00"/>
    <d v="2023-01-25T00:00:00"/>
    <s v="SL"/>
    <m/>
    <s v="2 SL"/>
    <n v="2"/>
    <m/>
  </r>
  <r>
    <x v="1394"/>
    <d v="2023-03-01T00:00:00"/>
    <x v="389"/>
    <s v="GARCIA HAIZEL M."/>
    <s v="CCT"/>
    <x v="1"/>
    <d v="2023-01-16T00:00:00"/>
    <d v="2023-01-16T00:00:00"/>
    <s v="OTHER"/>
    <s v="SPECIAL PRIVILEGE"/>
    <s v="1 OTHER"/>
    <n v="1"/>
    <m/>
  </r>
  <r>
    <x v="1395"/>
    <d v="2023-03-01T00:00:00"/>
    <x v="389"/>
    <s v="GARCIA HAIZEL M."/>
    <s v="CCT"/>
    <x v="1"/>
    <d v="2023-01-06T00:00:00"/>
    <d v="2023-01-06T00:00:00"/>
    <s v="SL"/>
    <m/>
    <s v="1 SL"/>
    <n v="1"/>
    <m/>
  </r>
  <r>
    <x v="1396"/>
    <d v="2023-03-01T00:00:00"/>
    <x v="422"/>
    <s v="PETIL GLENDA D."/>
    <s v="CCT"/>
    <x v="1"/>
    <d v="2023-01-09T00:00:00"/>
    <d v="2023-01-09T00:00:00"/>
    <s v="SL"/>
    <m/>
    <s v="1 SL"/>
    <n v="1"/>
    <m/>
  </r>
  <r>
    <x v="1396"/>
    <d v="2023-03-01T00:00:00"/>
    <x v="422"/>
    <s v="PETIL GLENDA D."/>
    <s v="CCT"/>
    <x v="1"/>
    <d v="2023-01-12T00:00:00"/>
    <d v="2023-01-13T00:00:00"/>
    <s v="SL"/>
    <m/>
    <s v="2 SL"/>
    <n v="2"/>
    <m/>
  </r>
  <r>
    <x v="1397"/>
    <d v="2023-03-01T00:00:00"/>
    <x v="378"/>
    <s v="DEL MUNDO HERMOGENES C."/>
    <s v="CEO"/>
    <x v="1"/>
    <d v="2023-12-26T00:00:00"/>
    <d v="2023-12-29T00:00:00"/>
    <s v="VL"/>
    <m/>
    <s v="4 VL"/>
    <n v="4"/>
    <m/>
  </r>
  <r>
    <x v="1398"/>
    <d v="2023-03-01T00:00:00"/>
    <x v="383"/>
    <s v="FERMA ELIZA C."/>
    <s v="TOPS OFFICE"/>
    <x v="3"/>
    <d v="2023-01-30T00:00:00"/>
    <d v="2023-02-09T00:00:00"/>
    <s v="SL"/>
    <m/>
    <s v="9 SL"/>
    <n v="9"/>
    <m/>
  </r>
  <r>
    <x v="1399"/>
    <d v="2023-03-01T00:00:00"/>
    <x v="432"/>
    <s v="MENDOZA PRESCILA S."/>
    <s v="CEO"/>
    <x v="1"/>
    <d v="2022-12-28T00:00:00"/>
    <d v="2022-12-29T00:00:00"/>
    <s v="VL"/>
    <m/>
    <s v="2 VL"/>
    <n v="2"/>
    <m/>
  </r>
  <r>
    <x v="1400"/>
    <d v="2023-03-01T00:00:00"/>
    <x v="370"/>
    <s v="OLEGARIO LEONARD ERIC B."/>
    <s v="CEO"/>
    <x v="1"/>
    <d v="2022-12-27T00:00:00"/>
    <d v="2022-12-29T00:00:00"/>
    <s v="VL"/>
    <m/>
    <s v="3 VL"/>
    <n v="3"/>
    <m/>
  </r>
  <r>
    <x v="1401"/>
    <d v="2023-03-01T00:00:00"/>
    <x v="377"/>
    <s v="MANALO CELSA B."/>
    <s v="CPDO"/>
    <x v="1"/>
    <d v="2022-12-26T00:00:00"/>
    <d v="2022-12-28T00:00:00"/>
    <s v="VL"/>
    <m/>
    <s v="2 VL"/>
    <n v="2"/>
    <m/>
  </r>
  <r>
    <x v="1402"/>
    <d v="2023-03-01T00:00:00"/>
    <x v="377"/>
    <s v="BAYOT EMILIANA C."/>
    <s v="CPDO"/>
    <x v="3"/>
    <d v="2023-01-30T00:00:00"/>
    <d v="2023-02-03T00:00:00"/>
    <s v="VL"/>
    <m/>
    <s v="5 VL"/>
    <n v="5"/>
    <m/>
  </r>
  <r>
    <x v="1403"/>
    <d v="2023-03-01T00:00:00"/>
    <x v="372"/>
    <s v="BAYOT EMILIANA C."/>
    <s v="CPDO"/>
    <x v="3"/>
    <d v="2023-01-05T00:00:00"/>
    <d v="2023-01-05T00:00:00"/>
    <s v="OTHER"/>
    <s v="SPECIAL PRVILEGE"/>
    <s v="1 OTHER"/>
    <n v="1"/>
    <m/>
  </r>
  <r>
    <x v="1404"/>
    <d v="2023-03-04T00:00:00"/>
    <x v="434"/>
    <s v="REYES ELSA T."/>
    <s v="SP"/>
    <x v="1"/>
    <m/>
    <m/>
    <s v="OTHER"/>
    <s v="TERMINAL LEAVE"/>
    <s v="0 OTHER"/>
    <n v="0"/>
    <m/>
  </r>
  <r>
    <x v="1405"/>
    <d v="2023-03-04T00:00:00"/>
    <x v="370"/>
    <s v="MONTENEGRO HENRY S."/>
    <s v="SP"/>
    <x v="1"/>
    <d v="2022-12-23T00:00:00"/>
    <d v="2022-12-23T00:00:00"/>
    <s v="VL"/>
    <m/>
    <s v="1 VL"/>
    <n v="1"/>
    <m/>
  </r>
  <r>
    <x v="1405"/>
    <d v="2023-03-04T00:00:00"/>
    <x v="370"/>
    <s v="MONTENEGRO HENRY S."/>
    <s v="SP"/>
    <x v="1"/>
    <d v="2022-12-27T00:00:00"/>
    <d v="2022-12-27T00:00:00"/>
    <s v="VL"/>
    <m/>
    <s v="1 VL"/>
    <n v="1"/>
    <m/>
  </r>
  <r>
    <x v="1406"/>
    <d v="2023-03-04T00:00:00"/>
    <x v="410"/>
    <s v="MAULLON JAENA F."/>
    <s v="SP"/>
    <x v="0"/>
    <d v="2023-01-18T00:00:00"/>
    <d v="2023-01-20T00:00:00"/>
    <s v="VL"/>
    <m/>
    <s v="3 VL"/>
    <n v="3"/>
    <m/>
  </r>
  <r>
    <x v="1407"/>
    <d v="2023-03-04T00:00:00"/>
    <x v="410"/>
    <s v="DE OCAMPO MA. ELENA D."/>
    <s v="SP"/>
    <x v="1"/>
    <d v="2023-01-09T00:00:00"/>
    <d v="2023-01-11T00:00:00"/>
    <s v="SL"/>
    <m/>
    <s v="3 SL"/>
    <n v="3"/>
    <m/>
  </r>
  <r>
    <x v="1408"/>
    <d v="2023-03-04T00:00:00"/>
    <x v="414"/>
    <s v="REOSA CECILIA A."/>
    <s v="SP"/>
    <x v="1"/>
    <d v="2023-01-10T00:00:00"/>
    <d v="2023-01-10T00:00:00"/>
    <s v="SL"/>
    <m/>
    <s v="1 SL"/>
    <n v="1"/>
    <m/>
  </r>
  <r>
    <x v="1409"/>
    <d v="2023-03-04T00:00:00"/>
    <x v="414"/>
    <s v="MONTENEGRO HENRY S."/>
    <s v="SP"/>
    <x v="1"/>
    <d v="2023-01-09T00:00:00"/>
    <d v="2023-01-10T00:00:00"/>
    <s v="SL"/>
    <m/>
    <s v="2 SL"/>
    <n v="2"/>
    <m/>
  </r>
  <r>
    <x v="1410"/>
    <d v="2023-03-04T00:00:00"/>
    <x v="414"/>
    <s v="MANALO ELIADA F."/>
    <s v="SP"/>
    <x v="1"/>
    <d v="2023-01-10T00:00:00"/>
    <d v="2023-01-10T00:00:00"/>
    <s v="SL"/>
    <m/>
    <s v="1 SL"/>
    <n v="1"/>
    <m/>
  </r>
  <r>
    <x v="1411"/>
    <d v="2023-03-04T00:00:00"/>
    <x v="392"/>
    <s v="DE OCAMPO MA. ELENA D."/>
    <s v="SP"/>
    <x v="1"/>
    <d v="2022-12-28T00:00:00"/>
    <d v="2022-12-28T00:00:00"/>
    <s v="SL"/>
    <m/>
    <s v="1 SL"/>
    <n v="1"/>
    <m/>
  </r>
  <r>
    <x v="1412"/>
    <d v="2023-03-04T00:00:00"/>
    <x v="392"/>
    <s v="BURAZON CARIDAD A."/>
    <s v="CTO"/>
    <x v="1"/>
    <d v="2022-12-28T00:00:00"/>
    <d v="2022-12-28T00:00:00"/>
    <s v="SL"/>
    <m/>
    <s v="1 SL"/>
    <n v="1"/>
    <m/>
  </r>
  <r>
    <x v="1413"/>
    <d v="2023-03-04T00:00:00"/>
    <x v="432"/>
    <s v="FLAVIER ADORACION  "/>
    <s v="ADMIN OFFICE"/>
    <x v="1"/>
    <d v="2022-12-27T00:00:00"/>
    <d v="2022-12-29T00:00:00"/>
    <s v="VL"/>
    <m/>
    <s v="3 VL"/>
    <n v="3"/>
    <m/>
  </r>
  <r>
    <x v="1413"/>
    <d v="2023-03-04T00:00:00"/>
    <x v="386"/>
    <s v="FLAVIER ADORACION  "/>
    <s v="ADMIN OFFICE"/>
    <x v="1"/>
    <d v="2023-01-09T00:00:00"/>
    <d v="2023-01-10T00:00:00"/>
    <s v="VL"/>
    <m/>
    <s v="2 VL"/>
    <n v="2"/>
    <m/>
  </r>
  <r>
    <x v="1414"/>
    <d v="2023-03-04T00:00:00"/>
    <x v="432"/>
    <s v="MARINDUQUE AURORA A."/>
    <s v="VMO"/>
    <x v="1"/>
    <d v="2023-12-27T00:00:00"/>
    <d v="2023-12-28T00:00:00"/>
    <s v="VL"/>
    <m/>
    <s v="2 VL"/>
    <n v="2"/>
    <m/>
  </r>
  <r>
    <x v="1415"/>
    <d v="2023-03-04T00:00:00"/>
    <x v="412"/>
    <s v="LANTING AILEEN D."/>
    <s v="CHARACTER OFFICE"/>
    <x v="1"/>
    <d v="2023-01-18T00:00:00"/>
    <d v="2023-01-18T00:00:00"/>
    <s v="SL"/>
    <m/>
    <s v="1 SL"/>
    <n v="1"/>
    <m/>
  </r>
  <r>
    <x v="1416"/>
    <d v="2023-03-04T00:00:00"/>
    <x v="405"/>
    <s v="LANTING AILEEN D."/>
    <s v="CHARACTER OFFICE"/>
    <x v="1"/>
    <d v="2023-01-30T00:00:00"/>
    <d v="2023-01-31T00:00:00"/>
    <s v="SL"/>
    <m/>
    <s v="2 SL"/>
    <n v="2"/>
    <m/>
  </r>
  <r>
    <x v="1417"/>
    <d v="2023-03-04T00:00:00"/>
    <x v="395"/>
    <s v="LANTING AILEEN D."/>
    <s v="CHARACTER OFFICE"/>
    <x v="1"/>
    <d v="2023-01-23T00:00:00"/>
    <d v="2023-01-23T00:00:00"/>
    <s v="SL"/>
    <m/>
    <s v="1 SL"/>
    <n v="1"/>
    <m/>
  </r>
  <r>
    <x v="1418"/>
    <d v="2023-03-04T00:00:00"/>
    <x v="387"/>
    <s v="PERENA RUBILINDA C."/>
    <s v="MO"/>
    <x v="1"/>
    <d v="2023-01-26T00:00:00"/>
    <d v="2023-01-26T00:00:00"/>
    <s v="SL"/>
    <m/>
    <s v="1 SL"/>
    <n v="1"/>
    <m/>
  </r>
  <r>
    <x v="1419"/>
    <d v="2023-03-04T00:00:00"/>
    <x v="413"/>
    <s v="MENDOZA ARRIES N."/>
    <s v="COMELEC"/>
    <x v="1"/>
    <d v="2023-02-01T00:00:00"/>
    <d v="2023-02-01T00:00:00"/>
    <s v="OTHER"/>
    <s v="SPECIAL PRIVELEGE"/>
    <s v="1 OTHER"/>
    <n v="1"/>
    <m/>
  </r>
  <r>
    <x v="1420"/>
    <d v="2023-03-04T00:00:00"/>
    <x v="410"/>
    <s v="EREÑO MELANIE B."/>
    <s v="BPLO"/>
    <x v="3"/>
    <d v="2023-01-09T00:00:00"/>
    <d v="2023-01-10T00:00:00"/>
    <s v="SL"/>
    <m/>
    <s v="2 SL"/>
    <n v="2"/>
    <m/>
  </r>
  <r>
    <x v="1421"/>
    <d v="2023-03-04T00:00:00"/>
    <x v="395"/>
    <s v="BAURILE LOURDES Q."/>
    <s v="PICNIC GROVE"/>
    <x v="1"/>
    <d v="2023-02-11T00:00:00"/>
    <d v="2023-02-11T00:00:00"/>
    <s v="OTHER"/>
    <s v="SPECIAL PRIVELEGE"/>
    <s v="0 OTHER"/>
    <n v="0"/>
    <m/>
  </r>
  <r>
    <x v="1422"/>
    <d v="2023-03-04T00:00:00"/>
    <x v="416"/>
    <s v="MALIGAYA NELITA M."/>
    <s v="GSO"/>
    <x v="1"/>
    <d v="2023-01-03T00:00:00"/>
    <d v="2023-01-09T00:00:00"/>
    <s v="OTHER"/>
    <s v="SPECIAL EMERGENCY"/>
    <s v="5 OTHER"/>
    <n v="5"/>
    <m/>
  </r>
  <r>
    <x v="1423"/>
    <d v="2023-03-04T00:00:00"/>
    <x v="419"/>
    <s v="OLINO PRECIOSA A."/>
    <s v="GSO"/>
    <x v="1"/>
    <d v="2023-01-10T00:00:00"/>
    <d v="2023-01-11T00:00:00"/>
    <s v="OTHER"/>
    <s v="SPECIAL PRIVELEGE"/>
    <s v="2 OTHER"/>
    <n v="2"/>
    <m/>
  </r>
  <r>
    <x v="1424"/>
    <d v="2023-03-04T00:00:00"/>
    <x v="405"/>
    <s v="ORTIZ TRINIDAD D."/>
    <s v="GSO"/>
    <x v="1"/>
    <d v="2023-01-30T00:00:00"/>
    <d v="2023-01-31T00:00:00"/>
    <s v="SL"/>
    <m/>
    <s v="2 SL"/>
    <n v="2"/>
    <m/>
  </r>
  <r>
    <x v="1425"/>
    <d v="2023-03-04T00:00:00"/>
    <x v="427"/>
    <s v="LIMBOC FLORDELIZA J."/>
    <s v="LCR"/>
    <x v="1"/>
    <d v="2023-01-16T00:00:00"/>
    <d v="2023-01-16T00:00:00"/>
    <s v="SL"/>
    <m/>
    <s v="1 SL"/>
    <n v="1"/>
    <m/>
  </r>
  <r>
    <x v="1426"/>
    <d v="2023-03-04T00:00:00"/>
    <x v="422"/>
    <s v="HERNANDEZ MARIO A."/>
    <s v="MAHOGANY MARKET"/>
    <x v="1"/>
    <d v="2023-01-13T00:00:00"/>
    <d v="2023-01-15T00:00:00"/>
    <s v="SL"/>
    <m/>
    <s v="1 SL"/>
    <n v="1"/>
    <m/>
  </r>
  <r>
    <x v="1427"/>
    <d v="2023-03-04T00:00:00"/>
    <x v="422"/>
    <s v="PEREY AIRENE O."/>
    <s v="CCT"/>
    <x v="1"/>
    <d v="2023-01-19T00:00:00"/>
    <d v="2023-01-19T00:00:00"/>
    <s v="OTHER"/>
    <s v="SOLO PARENT"/>
    <s v="1 OTHER"/>
    <n v="1"/>
    <m/>
  </r>
  <r>
    <x v="1428"/>
    <d v="2023-03-04T00:00:00"/>
    <x v="413"/>
    <s v="RODRIGUEZ RUEL  "/>
    <s v="CENRO"/>
    <x v="1"/>
    <d v="2023-01-21T00:00:00"/>
    <d v="2023-01-23T00:00:00"/>
    <s v="VL"/>
    <m/>
    <s v="1 VL"/>
    <n v="1"/>
    <m/>
  </r>
  <r>
    <x v="1429"/>
    <d v="2023-03-04T00:00:00"/>
    <x v="413"/>
    <s v="DOCTORA ZENAIDA  "/>
    <s v="CENRO"/>
    <x v="1"/>
    <d v="2023-01-25T00:00:00"/>
    <d v="2023-01-25T00:00:00"/>
    <s v="OTHER"/>
    <s v="SPECIAL LEAVE"/>
    <s v="1 OTHER"/>
    <n v="1"/>
    <m/>
  </r>
  <r>
    <x v="1430"/>
    <d v="2023-03-04T00:00:00"/>
    <x v="413"/>
    <s v="PALADAN VICENTE  "/>
    <s v="CENRO"/>
    <x v="1"/>
    <d v="2023-01-16T00:00:00"/>
    <d v="2023-01-17T00:00:00"/>
    <s v="SL"/>
    <m/>
    <s v="2 SL"/>
    <n v="2"/>
    <m/>
  </r>
  <r>
    <x v="1431"/>
    <d v="2023-03-04T00:00:00"/>
    <x v="383"/>
    <s v="LEPARDO ROWENA R."/>
    <s v="CCT"/>
    <x v="1"/>
    <d v="2023-02-06T00:00:00"/>
    <d v="2023-02-06T00:00:00"/>
    <s v="OTHER"/>
    <s v="SOLO PARENT"/>
    <s v="1 OTHER"/>
    <n v="1"/>
    <m/>
  </r>
  <r>
    <x v="1432"/>
    <d v="2023-03-04T00:00:00"/>
    <x v="389"/>
    <s v="MARINDUQUE MARISSA M."/>
    <s v="ASSESSORS OFFICE"/>
    <x v="1"/>
    <d v="2022-12-27T00:00:00"/>
    <d v="2022-12-29T00:00:00"/>
    <s v="OTHER"/>
    <s v="MOURNING LEAVE"/>
    <s v="3 OTHER"/>
    <n v="3"/>
    <m/>
  </r>
  <r>
    <x v="1432"/>
    <d v="2023-03-04T00:00:00"/>
    <x v="389"/>
    <s v="MARINDUQUE MARISSA M."/>
    <s v="ASSESSORS OFFICE"/>
    <x v="1"/>
    <d v="2023-01-03T00:00:00"/>
    <d v="2023-01-06T00:00:00"/>
    <s v="OTHER"/>
    <s v="MOURNING LEAVE"/>
    <s v="4 OTHER"/>
    <n v="4"/>
    <m/>
  </r>
  <r>
    <x v="1433"/>
    <d v="2023-03-04T00:00:00"/>
    <x v="380"/>
    <s v="PAYAD EDGARDO F."/>
    <s v="CENRO"/>
    <x v="1"/>
    <d v="2023-01-12T00:00:00"/>
    <d v="2023-01-13T00:00:00"/>
    <s v="VL"/>
    <m/>
    <s v="2 VL"/>
    <n v="2"/>
    <m/>
  </r>
  <r>
    <x v="1434"/>
    <d v="2023-03-04T00:00:00"/>
    <x v="416"/>
    <s v="AYCARDO JOEL M."/>
    <s v="CSU"/>
    <x v="1"/>
    <d v="2023-01-16T00:00:00"/>
    <d v="2023-01-20T00:00:00"/>
    <s v="VL"/>
    <m/>
    <s v="5 VL"/>
    <n v="5"/>
    <m/>
  </r>
  <r>
    <x v="1435"/>
    <d v="2023-03-04T00:00:00"/>
    <x v="422"/>
    <s v="ANGCAYA OFELIA G."/>
    <s v="ASSESSORS OFFICE"/>
    <x v="1"/>
    <d v="2023-01-11T00:00:00"/>
    <d v="2023-01-13T00:00:00"/>
    <s v="SL"/>
    <m/>
    <s v="3 SL"/>
    <n v="3"/>
    <m/>
  </r>
  <r>
    <x v="1436"/>
    <d v="2023-03-04T00:00:00"/>
    <x v="364"/>
    <s v="PAYAD ALEXANDER  "/>
    <s v="CENRO"/>
    <x v="1"/>
    <d v="2022-12-23T00:00:00"/>
    <d v="2023-12-29T00:00:00"/>
    <s v="VL"/>
    <m/>
    <s v="261 VL"/>
    <n v="261"/>
    <m/>
  </r>
  <r>
    <x v="1437"/>
    <d v="2023-03-04T00:00:00"/>
    <x v="352"/>
    <s v="PARRA VICTORIA S."/>
    <s v="EEO/ CITY MARKET"/>
    <x v="1"/>
    <d v="2022-12-19T00:00:00"/>
    <d v="2022-12-23T00:00:00"/>
    <s v="VL"/>
    <m/>
    <s v="5 VL"/>
    <n v="5"/>
    <m/>
  </r>
  <r>
    <x v="1438"/>
    <d v="2023-03-04T00:00:00"/>
    <x v="377"/>
    <s v="JAVIER CARMELITA M."/>
    <s v="CCT"/>
    <x v="1"/>
    <d v="2022-12-28T00:00:00"/>
    <d v="2022-12-29T00:00:00"/>
    <s v="VL"/>
    <m/>
    <s v="2 VL"/>
    <n v="2"/>
    <m/>
  </r>
  <r>
    <x v="1439"/>
    <d v="2023-03-04T00:00:00"/>
    <x v="352"/>
    <s v="PARRA VICTORIA S."/>
    <s v="EEO/ CITY MARKET"/>
    <x v="1"/>
    <d v="2022-12-03T00:00:00"/>
    <d v="2022-12-03T00:00:00"/>
    <s v="OTHER"/>
    <s v="SP"/>
    <s v="0 OTHER"/>
    <n v="0"/>
    <m/>
  </r>
  <r>
    <x v="1440"/>
    <d v="2023-03-04T00:00:00"/>
    <x v="435"/>
    <s v="PARRA VICTORIA S."/>
    <s v="EEO/ CITY MARKET"/>
    <x v="1"/>
    <d v="2023-01-03T00:00:00"/>
    <d v="2023-01-03T00:00:00"/>
    <s v="OTHER"/>
    <s v="BIRTHDAY LEAVE"/>
    <s v="1 OTHER"/>
    <n v="1"/>
    <m/>
  </r>
  <r>
    <x v="1441"/>
    <d v="2023-03-04T00:00:00"/>
    <x v="102"/>
    <s v="LEPARDO ROWENA R."/>
    <s v="CCT"/>
    <x v="1"/>
    <d v="2023-01-05T00:00:00"/>
    <d v="2023-01-05T00:00:00"/>
    <s v="OTHER"/>
    <s v="SOLO PARENT"/>
    <s v="1 OTHER"/>
    <n v="1"/>
    <m/>
  </r>
  <r>
    <x v="1442"/>
    <d v="2023-03-04T00:00:00"/>
    <x v="387"/>
    <s v="GATPANDAN NENITA M."/>
    <s v="LIBRARY"/>
    <x v="1"/>
    <d v="2023-01-26T00:00:00"/>
    <d v="2023-01-27T00:00:00"/>
    <s v="SL"/>
    <m/>
    <s v="2 SL"/>
    <n v="2"/>
    <m/>
  </r>
  <r>
    <x v="1443"/>
    <d v="2023-03-04T00:00:00"/>
    <x v="365"/>
    <s v="BAYOT RUMER M."/>
    <s v="ASSESSORS OFFICE"/>
    <x v="1"/>
    <d v="2022-12-19T00:00:00"/>
    <d v="2022-12-19T00:00:00"/>
    <s v="VL"/>
    <m/>
    <s v="1 VL"/>
    <n v="1"/>
    <m/>
  </r>
  <r>
    <x v="1443"/>
    <d v="2023-03-04T00:00:00"/>
    <x v="365"/>
    <s v="BAYOT RUMER M."/>
    <s v="ASSESSORS OFFICE"/>
    <x v="1"/>
    <d v="2022-12-27T00:00:00"/>
    <d v="2022-12-28T00:00:00"/>
    <s v="VL"/>
    <m/>
    <s v="2 VL"/>
    <n v="2"/>
    <m/>
  </r>
  <r>
    <x v="1444"/>
    <d v="2023-03-04T00:00:00"/>
    <x v="416"/>
    <s v="VILLANUEVA PABLO B."/>
    <s v="PICNIC GROVE"/>
    <x v="1"/>
    <d v="2022-12-28T00:00:00"/>
    <d v="2023-01-09T00:00:00"/>
    <s v="SL"/>
    <m/>
    <s v="7 SL"/>
    <n v="7"/>
    <m/>
  </r>
  <r>
    <x v="1445"/>
    <d v="2023-03-04T00:00:00"/>
    <x v="400"/>
    <s v="VILLANUEVA PABLO B."/>
    <s v="PICNIC GROVE"/>
    <x v="1"/>
    <d v="2023-02-21T00:00:00"/>
    <d v="2023-02-21T00:00:00"/>
    <s v="VL"/>
    <m/>
    <s v="1 VL"/>
    <n v="1"/>
    <m/>
  </r>
  <r>
    <x v="1446"/>
    <d v="2023-03-04T00:00:00"/>
    <x v="416"/>
    <s v="JAVIER HILARIO  "/>
    <s v="PICNIC GROVE"/>
    <x v="1"/>
    <d v="2023-01-19T00:00:00"/>
    <d v="2023-01-19T00:00:00"/>
    <s v="OTHER"/>
    <s v="SPECIAL PRIVILEGE"/>
    <s v="1 OTHER"/>
    <n v="1"/>
    <m/>
  </r>
  <r>
    <x v="1447"/>
    <d v="2023-03-04T00:00:00"/>
    <x v="391"/>
    <s v="BAYHON VIOLETA  "/>
    <s v="ONT"/>
    <x v="1"/>
    <d v="2023-02-24T00:00:00"/>
    <d v="2023-02-27T00:00:00"/>
    <s v="VL"/>
    <m/>
    <s v="2 VL"/>
    <n v="2"/>
    <m/>
  </r>
  <r>
    <x v="1448"/>
    <d v="2023-03-04T00:00:00"/>
    <x v="436"/>
    <s v="ROLLE MICHELLYN G."/>
    <s v="ONT"/>
    <x v="0"/>
    <d v="2023-02-08T00:00:00"/>
    <d v="2023-02-13T00:00:00"/>
    <s v="SL"/>
    <m/>
    <s v="4 SL"/>
    <n v="4"/>
    <m/>
  </r>
  <r>
    <x v="1449"/>
    <d v="2023-03-04T00:00:00"/>
    <x v="391"/>
    <s v="JUMARANG AIME A."/>
    <s v="ONT"/>
    <x v="1"/>
    <d v="2023-02-16T00:00:00"/>
    <d v="2023-02-17T00:00:00"/>
    <s v="SL"/>
    <m/>
    <s v="2 SL"/>
    <n v="2"/>
    <m/>
  </r>
  <r>
    <x v="1450"/>
    <d v="2023-03-04T00:00:00"/>
    <x v="391"/>
    <s v="FLORES MARIA PATRICIA NICOLE C."/>
    <s v="ONT"/>
    <x v="0"/>
    <d v="2023-02-13T00:00:00"/>
    <d v="2023-02-13T00:00:00"/>
    <s v="SL"/>
    <m/>
    <s v="1 SL"/>
    <n v="1"/>
    <m/>
  </r>
  <r>
    <x v="1451"/>
    <d v="2023-03-04T00:00:00"/>
    <x v="391"/>
    <s v="HERNANDEZ DONATO Q."/>
    <s v="ONT"/>
    <x v="1"/>
    <d v="2023-02-21T00:00:00"/>
    <d v="2023-02-21T00:00:00"/>
    <s v="VL"/>
    <m/>
    <s v="1 VL"/>
    <n v="1"/>
    <m/>
  </r>
  <r>
    <x v="1452"/>
    <d v="2023-03-04T00:00:00"/>
    <x v="429"/>
    <s v="ATIENZA JULIE ANN A."/>
    <s v="CTO"/>
    <x v="1"/>
    <d v="2023-02-20T00:00:00"/>
    <d v="2023-02-20T00:00:00"/>
    <s v="OTHER"/>
    <s v="SPECIAL PRIVILEGE"/>
    <s v="1 OTHER"/>
    <n v="1"/>
    <m/>
  </r>
  <r>
    <x v="1452"/>
    <d v="2023-03-04T00:00:00"/>
    <x v="429"/>
    <s v="ATIENZA JULIE ANN A."/>
    <s v="CTO"/>
    <x v="1"/>
    <d v="2023-02-24T00:00:00"/>
    <d v="2023-02-24T00:00:00"/>
    <s v="OTHER"/>
    <s v="SPECIAL PRIVILEGE"/>
    <s v="1 OTHER"/>
    <n v="1"/>
    <m/>
  </r>
  <r>
    <x v="1453"/>
    <d v="2023-03-04T00:00:00"/>
    <x v="429"/>
    <s v="BAUTISTA JANICE M."/>
    <s v="CTO"/>
    <x v="1"/>
    <d v="2023-02-17T00:00:00"/>
    <d v="2023-02-17T00:00:00"/>
    <s v="VL"/>
    <m/>
    <s v="1 VL"/>
    <n v="1"/>
    <m/>
  </r>
  <r>
    <x v="1454"/>
    <d v="2023-03-04T00:00:00"/>
    <x v="437"/>
    <s v="BAYOT RUMER M."/>
    <s v="ASSESSORS OFFICE"/>
    <x v="1"/>
    <d v="2022-12-16T00:00:00"/>
    <d v="2022-12-16T00:00:00"/>
    <s v="SL"/>
    <m/>
    <s v="1 SL"/>
    <n v="1"/>
    <m/>
  </r>
  <r>
    <x v="1455"/>
    <d v="2023-03-04T00:00:00"/>
    <x v="373"/>
    <s v="MAMARIL JOSEFINA P."/>
    <s v="TICC"/>
    <x v="0"/>
    <d v="2023-01-02T00:00:00"/>
    <d v="2023-01-05T00:00:00"/>
    <s v="VL"/>
    <m/>
    <s v="3 VL"/>
    <n v="3"/>
    <m/>
  </r>
  <r>
    <x v="1455"/>
    <d v="2023-03-04T00:00:00"/>
    <x v="373"/>
    <s v="MAMARIL JOSEFINA P."/>
    <s v="TICC"/>
    <x v="0"/>
    <d v="2023-01-09T00:00:00"/>
    <d v="2023-01-09T00:00:00"/>
    <s v="VL"/>
    <m/>
    <s v="1 VL"/>
    <n v="1"/>
    <m/>
  </r>
  <r>
    <x v="1456"/>
    <d v="2023-03-04T00:00:00"/>
    <x v="377"/>
    <s v="MAMARIL JOSEFINA P."/>
    <s v="TICC"/>
    <x v="0"/>
    <d v="2022-12-24T00:00:00"/>
    <d v="2022-12-27T00:00:00"/>
    <s v="VL"/>
    <m/>
    <s v="1 VL"/>
    <n v="1"/>
    <m/>
  </r>
  <r>
    <x v="1456"/>
    <d v="2023-03-04T00:00:00"/>
    <x v="377"/>
    <s v="MAMARIL JOSEFINA P."/>
    <s v="TICC"/>
    <x v="0"/>
    <d v="2022-12-29T00:00:00"/>
    <d v="2022-12-29T00:00:00"/>
    <s v="VL"/>
    <m/>
    <s v="1 VL"/>
    <n v="1"/>
    <m/>
  </r>
  <r>
    <x v="1457"/>
    <d v="2023-03-04T00:00:00"/>
    <x v="409"/>
    <s v="MERJILLA JEANETTE B."/>
    <s v="TICC"/>
    <x v="0"/>
    <d v="2023-02-01T00:00:00"/>
    <d v="2023-02-01T00:00:00"/>
    <s v="SL"/>
    <m/>
    <s v="1 SL"/>
    <n v="1"/>
    <m/>
  </r>
  <r>
    <x v="1458"/>
    <d v="2023-03-04T00:00:00"/>
    <x v="383"/>
    <s v="MAMARIL JOSEFINA P."/>
    <s v="TICC"/>
    <x v="0"/>
    <d v="2023-01-28T00:00:00"/>
    <d v="2023-01-28T00:00:00"/>
    <s v="SL"/>
    <m/>
    <s v="1 SL"/>
    <n v="1"/>
    <m/>
  </r>
  <r>
    <x v="1459"/>
    <d v="2023-03-04T00:00:00"/>
    <x v="395"/>
    <s v="MERJILLA JEANETTE B."/>
    <s v="TICC"/>
    <x v="0"/>
    <d v="2023-02-02T00:00:00"/>
    <d v="2023-02-02T00:00:00"/>
    <s v="VL"/>
    <m/>
    <s v="1 VL"/>
    <n v="1"/>
    <m/>
  </r>
  <r>
    <x v="1459"/>
    <d v="2023-03-04T00:00:00"/>
    <x v="395"/>
    <s v="MERJILLA JEANETTE B."/>
    <s v="TICC"/>
    <x v="0"/>
    <d v="2023-02-06T00:00:00"/>
    <d v="2023-02-06T00:00:00"/>
    <s v="VL"/>
    <m/>
    <s v="1 VL"/>
    <n v="1"/>
    <m/>
  </r>
  <r>
    <x v="1459"/>
    <d v="2023-03-04T00:00:00"/>
    <x v="395"/>
    <s v="MERJILLA JEANETTE B."/>
    <s v="TICC"/>
    <x v="0"/>
    <d v="2023-02-09T00:00:00"/>
    <d v="2023-02-09T00:00:00"/>
    <s v="VL"/>
    <m/>
    <s v="1 VL"/>
    <n v="1"/>
    <m/>
  </r>
  <r>
    <x v="1460"/>
    <d v="2023-03-04T00:00:00"/>
    <x v="419"/>
    <s v="MERJILLA JEANETTE B."/>
    <s v="TICC"/>
    <x v="0"/>
    <d v="2023-01-25T00:00:00"/>
    <d v="2023-01-26T00:00:00"/>
    <s v="VL"/>
    <m/>
    <s v="2 VL"/>
    <n v="2"/>
    <m/>
  </r>
  <r>
    <x v="1461"/>
    <d v="2023-03-04T00:00:00"/>
    <x v="377"/>
    <s v="MERJILLA JEANETTE B."/>
    <s v="TICC"/>
    <x v="0"/>
    <d v="2022-12-19T00:00:00"/>
    <d v="2022-12-19T00:00:00"/>
    <s v="SL"/>
    <m/>
    <s v="1 SL"/>
    <n v="1"/>
    <m/>
  </r>
  <r>
    <x v="1462"/>
    <d v="2023-03-04T00:00:00"/>
    <x v="414"/>
    <s v="PEREÑA VERGILIO R."/>
    <s v="TICC"/>
    <x v="0"/>
    <d v="2023-01-10T00:00:00"/>
    <d v="2023-01-10T00:00:00"/>
    <s v="SL"/>
    <m/>
    <s v="1 SL"/>
    <n v="1"/>
    <m/>
  </r>
  <r>
    <x v="1463"/>
    <d v="2023-03-04T00:00:00"/>
    <x v="404"/>
    <s v="PEREÑA VERGILIO R."/>
    <s v="TICC"/>
    <x v="0"/>
    <d v="2023-01-31T00:00:00"/>
    <d v="2023-02-01T00:00:00"/>
    <s v="SL"/>
    <m/>
    <s v="2 SL"/>
    <n v="2"/>
    <m/>
  </r>
  <r>
    <x v="1464"/>
    <d v="2023-03-04T00:00:00"/>
    <x v="436"/>
    <s v="PAITON MARY ANN M."/>
    <s v="CHARACTER OFFICE"/>
    <x v="1"/>
    <d v="2023-02-16T00:00:00"/>
    <d v="2023-02-16T00:00:00"/>
    <s v="SL"/>
    <m/>
    <s v="1 SL"/>
    <n v="1"/>
    <m/>
  </r>
  <r>
    <x v="1465"/>
    <d v="2023-03-04T00:00:00"/>
    <x v="429"/>
    <s v="DIMAPILIS JONNA T."/>
    <s v="ADMIN OFFICE"/>
    <x v="1"/>
    <d v="2023-02-17T00:00:00"/>
    <d v="2023-02-17T00:00:00"/>
    <s v="OTHER"/>
    <s v="SPECIAL PRIVELEGE"/>
    <s v="1 OTHER"/>
    <n v="1"/>
    <m/>
  </r>
  <r>
    <x v="1466"/>
    <d v="2023-03-04T00:00:00"/>
    <x v="411"/>
    <s v="BURAZON CARIDAD A."/>
    <s v="CTO"/>
    <x v="1"/>
    <d v="2023-02-15T00:00:00"/>
    <d v="2023-02-15T00:00:00"/>
    <s v="SL"/>
    <m/>
    <s v="1 SL"/>
    <n v="1"/>
    <m/>
  </r>
  <r>
    <x v="1467"/>
    <d v="2023-03-04T00:00:00"/>
    <x v="405"/>
    <s v="PANGANIBAN CAROLINA L."/>
    <s v="TICC"/>
    <x v="0"/>
    <d v="2023-02-09T00:00:00"/>
    <d v="2023-02-10T00:00:00"/>
    <s v="VL"/>
    <m/>
    <s v="2 VL"/>
    <n v="2"/>
    <m/>
  </r>
  <r>
    <x v="1468"/>
    <d v="2023-03-04T00:00:00"/>
    <x v="405"/>
    <s v="PANGANIBAN CAROLINA L."/>
    <s v="TICC"/>
    <x v="0"/>
    <d v="2023-01-31T00:00:00"/>
    <d v="2023-01-31T00:00:00"/>
    <s v="SL"/>
    <m/>
    <s v="1 SL"/>
    <n v="1"/>
    <m/>
  </r>
  <r>
    <x v="1469"/>
    <d v="2023-03-04T00:00:00"/>
    <x v="405"/>
    <s v="PANGANIBAN CAROLINA L."/>
    <s v="TICC"/>
    <x v="0"/>
    <d v="2023-01-30T00:00:00"/>
    <d v="2023-01-30T00:00:00"/>
    <s v="OTHER"/>
    <s v="SPECIAL PRIVELEGE"/>
    <s v="1 OTHER"/>
    <n v="1"/>
    <m/>
  </r>
  <r>
    <x v="1470"/>
    <d v="2023-03-04T00:00:00"/>
    <x v="393"/>
    <s v="PANGANIBAN CAROLINA L."/>
    <s v="TICC"/>
    <x v="0"/>
    <d v="2023-01-06T00:00:00"/>
    <d v="2023-01-06T00:00:00"/>
    <s v="SL"/>
    <m/>
    <s v="1 SL"/>
    <n v="1"/>
    <m/>
  </r>
  <r>
    <x v="1471"/>
    <d v="2023-03-04T00:00:00"/>
    <x v="416"/>
    <s v="PANGANIBAN CAROLINA L."/>
    <s v="TICC"/>
    <x v="0"/>
    <d v="2022-12-28T00:00:00"/>
    <d v="2022-12-28T00:00:00"/>
    <s v="SL"/>
    <m/>
    <s v="1 SL"/>
    <n v="1"/>
    <m/>
  </r>
  <r>
    <x v="1472"/>
    <d v="2023-03-04T00:00:00"/>
    <x v="403"/>
    <s v="MANALO ELIADA F."/>
    <s v="SP"/>
    <x v="1"/>
    <d v="2023-02-13T00:00:00"/>
    <d v="2023-02-14T00:00:00"/>
    <s v="VL"/>
    <m/>
    <s v="2 VL"/>
    <n v="2"/>
    <m/>
  </r>
  <r>
    <x v="1473"/>
    <d v="2023-03-04T00:00:00"/>
    <x v="400"/>
    <s v="PERIDO EDWIN A."/>
    <s v="GSO"/>
    <x v="1"/>
    <d v="2023-02-20T00:00:00"/>
    <d v="2023-02-22T00:00:00"/>
    <s v="VL"/>
    <m/>
    <s v="3 VL"/>
    <n v="3"/>
    <m/>
  </r>
  <r>
    <x v="1474"/>
    <d v="2023-03-04T00:00:00"/>
    <x v="411"/>
    <s v="ORTIZ TRINIDAD D."/>
    <s v="GSO"/>
    <x v="1"/>
    <d v="2023-02-06T00:00:00"/>
    <d v="2023-02-15T00:00:00"/>
    <s v="SL"/>
    <m/>
    <s v="8 SL"/>
    <n v="8"/>
    <m/>
  </r>
  <r>
    <x v="1475"/>
    <d v="2023-03-04T00:00:00"/>
    <x v="438"/>
    <s v="GOMEZ EMMA M."/>
    <s v="CEO"/>
    <x v="1"/>
    <d v="2023-02-06T00:00:00"/>
    <d v="2023-02-06T00:00:00"/>
    <s v="VL"/>
    <m/>
    <s v="1 VL"/>
    <n v="1"/>
    <m/>
  </r>
  <r>
    <x v="1475"/>
    <d v="2023-03-04T00:00:00"/>
    <x v="438"/>
    <s v="GOMEZ EMMA M."/>
    <s v="CEO"/>
    <x v="1"/>
    <d v="2023-02-14T00:00:00"/>
    <d v="2023-02-14T00:00:00"/>
    <s v="VL"/>
    <m/>
    <s v="1 VL"/>
    <n v="1"/>
    <m/>
  </r>
  <r>
    <x v="1476"/>
    <d v="2023-03-04T00:00:00"/>
    <x v="439"/>
    <s v="MALANAN JENNYLYN R."/>
    <s v="PICNIC GROVE"/>
    <x v="0"/>
    <d v="2023-01-03T00:00:00"/>
    <d v="2023-01-31T00:00:00"/>
    <s v="VL"/>
    <m/>
    <s v="21 VL"/>
    <n v="21"/>
    <m/>
  </r>
  <r>
    <x v="1477"/>
    <d v="2023-03-04T00:00:00"/>
    <x v="380"/>
    <s v="MALANAN JENNYLYN R."/>
    <s v="PICNIC GROVE"/>
    <x v="0"/>
    <d v="2022-12-01T00:00:00"/>
    <d v="2022-12-29T00:00:00"/>
    <s v="OTHER"/>
    <s v="REHABILITATION PRIVILEGE"/>
    <s v="19 OTHER"/>
    <n v="19"/>
    <m/>
  </r>
  <r>
    <x v="1478"/>
    <d v="2023-03-04T00:00:00"/>
    <x v="409"/>
    <s v="ESPIRITU RONALD M."/>
    <s v="CTO"/>
    <x v="1"/>
    <d v="2023-02-10T00:00:00"/>
    <d v="2023-02-10T00:00:00"/>
    <s v="OTHER"/>
    <s v="SPECIAL PRIVILEGE"/>
    <s v="1 OTHER"/>
    <n v="1"/>
    <m/>
  </r>
  <r>
    <x v="1479"/>
    <d v="2023-03-04T00:00:00"/>
    <x v="438"/>
    <s v="BANICO PILAR B."/>
    <s v="CCT"/>
    <x v="1"/>
    <d v="2023-02-14T00:00:00"/>
    <d v="2023-02-14T00:00:00"/>
    <s v="SL"/>
    <m/>
    <s v="1 SL"/>
    <n v="1"/>
    <m/>
  </r>
  <r>
    <x v="1480"/>
    <d v="2023-03-04T00:00:00"/>
    <x v="429"/>
    <s v="FERMA MARIA VICTORIA D."/>
    <s v="CCT"/>
    <x v="1"/>
    <d v="2023-02-22T00:00:00"/>
    <d v="2023-02-23T00:00:00"/>
    <s v="OTHER"/>
    <s v="SPECIAL PRIVILEGE"/>
    <s v="2 OTHER"/>
    <n v="2"/>
    <m/>
  </r>
  <r>
    <x v="1481"/>
    <d v="2023-03-04T00:00:00"/>
    <x v="429"/>
    <s v="FERMA MARIA VICTORIA D."/>
    <s v="CCT"/>
    <x v="1"/>
    <d v="2023-02-24T00:00:00"/>
    <d v="2023-02-28T00:00:00"/>
    <s v="VL"/>
    <m/>
    <s v="3 VL"/>
    <n v="3"/>
    <m/>
  </r>
  <r>
    <x v="1482"/>
    <d v="2023-03-04T00:00:00"/>
    <x v="400"/>
    <s v="BOFILL ERNA P."/>
    <s v="LCR"/>
    <x v="1"/>
    <d v="2023-02-10T00:00:00"/>
    <d v="2023-02-10T00:00:00"/>
    <s v="SL"/>
    <m/>
    <s v="1 SL"/>
    <n v="1"/>
    <m/>
  </r>
  <r>
    <x v="1483"/>
    <d v="2023-03-04T00:00:00"/>
    <x v="400"/>
    <s v="BOFILL ERNA P."/>
    <s v="LCR"/>
    <x v="1"/>
    <d v="2023-02-15T00:00:00"/>
    <d v="2023-02-16T00:00:00"/>
    <s v="OTHER"/>
    <s v="SPECIAL PRIVILEGE"/>
    <s v="2 OTHER"/>
    <n v="2"/>
    <m/>
  </r>
  <r>
    <x v="1484"/>
    <d v="2023-03-04T00:00:00"/>
    <x v="429"/>
    <s v="JAVIER CARMELITA M."/>
    <s v="CCT"/>
    <x v="1"/>
    <d v="2023-02-23T00:00:00"/>
    <d v="2023-02-23T00:00:00"/>
    <s v="OTHER"/>
    <s v="SPECIAL LEAVE"/>
    <s v="1 OTHER"/>
    <n v="1"/>
    <m/>
  </r>
  <r>
    <x v="1485"/>
    <d v="2023-03-04T00:00:00"/>
    <x v="440"/>
    <s v="MACAPUNO FELIX  "/>
    <s v="CENRO"/>
    <x v="1"/>
    <d v="2023-02-08T00:00:00"/>
    <d v="2023-02-09T00:00:00"/>
    <s v="SL"/>
    <m/>
    <s v="2 SL"/>
    <n v="2"/>
    <m/>
  </r>
  <r>
    <x v="1486"/>
    <d v="2023-03-04T00:00:00"/>
    <x v="429"/>
    <s v="SUMAGUI LORENA P."/>
    <s v="BIR"/>
    <x v="0"/>
    <d v="2023-02-02T00:00:00"/>
    <d v="2023-02-02T00:00:00"/>
    <s v="VL"/>
    <m/>
    <s v="1 VL"/>
    <n v="1"/>
    <m/>
  </r>
  <r>
    <x v="1486"/>
    <d v="2023-03-04T00:00:00"/>
    <x v="429"/>
    <s v="SUMAGUI LORENA P."/>
    <s v="BIR"/>
    <x v="0"/>
    <d v="2023-02-09T00:00:00"/>
    <d v="2023-02-09T00:00:00"/>
    <s v="VL"/>
    <m/>
    <s v="1 VL"/>
    <n v="1"/>
    <m/>
  </r>
  <r>
    <x v="1487"/>
    <d v="2023-03-04T00:00:00"/>
    <x v="400"/>
    <s v="DIMAPILIS JOSEPHINE P."/>
    <s v="CTO"/>
    <x v="1"/>
    <d v="2023-02-10T00:00:00"/>
    <d v="2023-02-10T00:00:00"/>
    <s v="OTHER"/>
    <s v="SPECIAL PRIVILEGE"/>
    <s v="1 OTHER"/>
    <n v="1"/>
    <m/>
  </r>
  <r>
    <x v="1488"/>
    <d v="2023-03-04T00:00:00"/>
    <x v="400"/>
    <s v="REPILLO AMMY LOU M."/>
    <s v="CTO"/>
    <x v="1"/>
    <d v="2023-02-09T00:00:00"/>
    <d v="2023-02-10T00:00:00"/>
    <s v="VL"/>
    <m/>
    <s v="2 VL"/>
    <n v="2"/>
    <m/>
  </r>
  <r>
    <x v="1489"/>
    <d v="2023-03-04T00:00:00"/>
    <x v="429"/>
    <s v="DIMAPILIS ANTHONY A."/>
    <s v="CTO"/>
    <x v="1"/>
    <d v="2023-02-17T00:00:00"/>
    <d v="2023-02-17T00:00:00"/>
    <s v="OTHER"/>
    <s v="SPECIAL PRIVILEGE"/>
    <s v="1 OTHER"/>
    <n v="1"/>
    <m/>
  </r>
  <r>
    <x v="1490"/>
    <d v="2023-03-04T00:00:00"/>
    <x v="429"/>
    <s v="DE OCAMPO ALMA A."/>
    <s v="CTO"/>
    <x v="1"/>
    <d v="2023-02-22T00:00:00"/>
    <d v="2023-02-22T00:00:00"/>
    <s v="OTHER"/>
    <s v="SPECIAL PRIVILEGE"/>
    <s v="1 OTHER"/>
    <n v="1"/>
    <m/>
  </r>
  <r>
    <x v="1491"/>
    <d v="2023-03-04T00:00:00"/>
    <x v="429"/>
    <s v="MIRANDA NICOLE MAY B."/>
    <s v="CTO"/>
    <x v="1"/>
    <d v="2023-02-13T00:00:00"/>
    <d v="2023-02-13T00:00:00"/>
    <s v="VL"/>
    <m/>
    <s v="1 VL"/>
    <n v="1"/>
    <m/>
  </r>
  <r>
    <x v="1492"/>
    <d v="2023-03-04T00:00:00"/>
    <x v="387"/>
    <s v="DIMARANAN GREGORIA C."/>
    <s v="ACCOUNTING"/>
    <x v="1"/>
    <d v="2023-01-24T00:00:00"/>
    <d v="2023-02-17T00:00:00"/>
    <s v="SL"/>
    <m/>
    <s v="19 SL"/>
    <n v="19"/>
    <m/>
  </r>
  <r>
    <x v="1493"/>
    <d v="2023-03-04T00:00:00"/>
    <x v="399"/>
    <s v="AMORA ELISA S."/>
    <s v="CTO"/>
    <x v="1"/>
    <d v="2023-02-03T00:00:00"/>
    <d v="2023-02-03T00:00:00"/>
    <s v="SL"/>
    <m/>
    <s v="1 SL"/>
    <n v="1"/>
    <m/>
  </r>
  <r>
    <x v="1494"/>
    <d v="2023-03-04T00:00:00"/>
    <x v="400"/>
    <s v="GUAÑEZO MA. GINA P."/>
    <s v="CTO"/>
    <x v="1"/>
    <d v="2023-02-09T00:00:00"/>
    <d v="2023-02-10T00:00:00"/>
    <s v="SL"/>
    <m/>
    <s v="2 SL"/>
    <n v="2"/>
    <m/>
  </r>
  <r>
    <x v="1495"/>
    <d v="2023-03-04T00:00:00"/>
    <x v="399"/>
    <s v="PERIDO BEVERLY T."/>
    <s v="CTO"/>
    <x v="1"/>
    <d v="2023-02-10T00:00:00"/>
    <d v="2023-02-10T00:00:00"/>
    <s v="OTHER"/>
    <s v="SPECIAL PRIVILEGE"/>
    <s v="1 OTHER"/>
    <n v="1"/>
    <m/>
  </r>
  <r>
    <x v="1496"/>
    <d v="2023-03-04T00:00:00"/>
    <x v="409"/>
    <s v="PANGHULAN CONRADO C."/>
    <s v="PIO"/>
    <x v="3"/>
    <d v="2023-02-08T00:00:00"/>
    <d v="2023-02-10T00:00:00"/>
    <s v="VL"/>
    <m/>
    <s v="3 VL"/>
    <n v="3"/>
    <m/>
  </r>
  <r>
    <x v="1497"/>
    <d v="2023-03-04T00:00:00"/>
    <x v="387"/>
    <s v="PANGHULAN CONRADO C."/>
    <s v="PIO"/>
    <x v="3"/>
    <d v="2023-01-30T00:00:00"/>
    <d v="2023-01-30T00:00:00"/>
    <s v="SL"/>
    <m/>
    <s v="1 SL"/>
    <n v="1"/>
    <m/>
  </r>
  <r>
    <x v="1498"/>
    <d v="2023-03-04T00:00:00"/>
    <x v="404"/>
    <s v="PATERNO MARIA LOURDERS P."/>
    <s v="CCT"/>
    <x v="0"/>
    <d v="2023-02-10T00:00:00"/>
    <d v="2023-02-10T00:00:00"/>
    <s v="OTHER"/>
    <s v="BIRTHDAY LEAVE"/>
    <s v="1 OTHER"/>
    <n v="1"/>
    <m/>
  </r>
  <r>
    <x v="1499"/>
    <d v="2023-03-04T00:00:00"/>
    <x v="441"/>
    <s v="PRIMO GRACE M."/>
    <s v="EEO/CITY MARKET"/>
    <x v="0"/>
    <d v="2023-02-03T00:00:00"/>
    <d v="2023-02-03T00:00:00"/>
    <s v="SL"/>
    <m/>
    <s v="1 SL"/>
    <n v="1"/>
    <m/>
  </r>
  <r>
    <x v="20"/>
    <d v="2023-03-04T00:00:00"/>
    <x v="397"/>
    <s v="PRIMO GRACE M."/>
    <s v="EEO/CITY MARKET"/>
    <x v="0"/>
    <d v="2023-01-10T00:00:00"/>
    <d v="2023-01-10T00:00:00"/>
    <s v="OTHER"/>
    <s v="BIRTHDAY LEAVE"/>
    <s v="1 OTHER"/>
    <n v="1"/>
    <m/>
  </r>
  <r>
    <x v="21"/>
    <d v="2023-03-04T00:00:00"/>
    <x v="396"/>
    <s v="OCAMPO NOVELYN U."/>
    <s v="CSWDO"/>
    <x v="0"/>
    <d v="2023-01-10T00:00:00"/>
    <d v="2023-01-10T00:00:00"/>
    <s v="OTHER"/>
    <s v="SPECIAL PRIVILEGE"/>
    <s v="1 OTHER"/>
    <n v="1"/>
    <m/>
  </r>
  <r>
    <x v="22"/>
    <d v="2023-03-04T00:00:00"/>
    <x v="436"/>
    <s v="ANGCAYA ANA B."/>
    <s v="GSO"/>
    <x v="1"/>
    <d v="2023-02-16T00:00:00"/>
    <d v="2023-02-16T00:00:00"/>
    <s v="SL"/>
    <m/>
    <s v="1 SL"/>
    <n v="1"/>
    <m/>
  </r>
  <r>
    <x v="23"/>
    <d v="2023-03-04T00:00:00"/>
    <x v="438"/>
    <s v="MAWAK MIA PAULEEN B."/>
    <s v="ACCOUNTING"/>
    <x v="1"/>
    <d v="2023-02-28T00:00:00"/>
    <d v="2023-02-28T00:00:00"/>
    <s v="VL"/>
    <m/>
    <s v="1 VL"/>
    <n v="1"/>
    <m/>
  </r>
  <r>
    <x v="24"/>
    <d v="2023-03-04T00:00:00"/>
    <x v="429"/>
    <s v="ANACAY LEVIE B."/>
    <s v="ACCOUNTING"/>
    <x v="1"/>
    <d v="2023-02-20T00:00:00"/>
    <d v="2023-02-21T00:00:00"/>
    <s v="OTHER"/>
    <s v="SPECIAL PRIVILEGE"/>
    <s v="2 OTHER"/>
    <n v="2"/>
    <m/>
  </r>
  <r>
    <x v="25"/>
    <d v="2023-03-04T00:00:00"/>
    <x v="429"/>
    <s v="ANACAY LEVIE B."/>
    <s v="ACCOUNTING"/>
    <x v="1"/>
    <d v="2023-02-10T00:00:00"/>
    <d v="2023-02-10T00:00:00"/>
    <s v="SL"/>
    <m/>
    <s v="1 SL"/>
    <n v="1"/>
    <m/>
  </r>
  <r>
    <x v="26"/>
    <d v="2023-03-04T00:00:00"/>
    <x v="438"/>
    <s v="MAWAK MIA PAULEEN B."/>
    <s v="ACCOUNTING"/>
    <x v="1"/>
    <d v="2023-02-13T00:00:00"/>
    <d v="2023-02-13T00:00:00"/>
    <s v="SL"/>
    <m/>
    <s v="1 SL"/>
    <n v="1"/>
    <m/>
  </r>
  <r>
    <x v="27"/>
    <d v="2023-03-04T00:00:00"/>
    <x v="391"/>
    <s v="ESTRANGCO MERCY U."/>
    <s v="MAHOGANY MARKET"/>
    <x v="1"/>
    <d v="2023-02-17T00:00:00"/>
    <d v="2023-02-17T00:00:00"/>
    <s v="SL"/>
    <m/>
    <s v="1 SL"/>
    <n v="1"/>
    <m/>
  </r>
  <r>
    <x v="28"/>
    <d v="2023-03-04T00:00:00"/>
    <x v="438"/>
    <s v="BRIZUELA LENIE E."/>
    <s v="CTO-LICENSE"/>
    <x v="0"/>
    <d v="2023-02-10T00:00:00"/>
    <d v="2023-02-13T00:00:00"/>
    <s v="SL"/>
    <m/>
    <s v="2 SL"/>
    <n v="2"/>
    <m/>
  </r>
  <r>
    <x v="28"/>
    <d v="2023-03-04T00:00:00"/>
    <x v="391"/>
    <s v="BAYOT ANISIA P."/>
    <s v="CTO"/>
    <x v="1"/>
    <d v="2023-02-09T00:00:00"/>
    <d v="2023-02-09T00:00:00"/>
    <s v="SL"/>
    <m/>
    <s v="1 SL"/>
    <n v="1"/>
    <m/>
  </r>
  <r>
    <x v="28"/>
    <d v="2023-03-04T00:00:00"/>
    <x v="391"/>
    <s v="BAYOT ANISIA P."/>
    <s v="CTO"/>
    <x v="1"/>
    <d v="2023-02-16T00:00:00"/>
    <d v="2023-02-16T00:00:00"/>
    <s v="SL"/>
    <m/>
    <s v="1 SL"/>
    <n v="1"/>
    <m/>
  </r>
  <r>
    <x v="29"/>
    <d v="2023-03-04T00:00:00"/>
    <x v="438"/>
    <s v="DE GRANO MA. ERLINDA F."/>
    <s v="CTO"/>
    <x v="1"/>
    <d v="2023-02-20T00:00:00"/>
    <d v="2023-02-20T00:00:00"/>
    <s v="OTHER"/>
    <s v="SPECIAL PRIVILEGE"/>
    <s v="1 OTHER"/>
    <n v="1"/>
    <m/>
  </r>
  <r>
    <x v="30"/>
    <d v="2023-03-04T00:00:00"/>
    <x v="442"/>
    <s v="BAYOT ANABEL D."/>
    <s v="CTO"/>
    <x v="1"/>
    <d v="2015-02-15T00:00:00"/>
    <d v="2015-02-17T00:00:00"/>
    <s v="SL"/>
    <m/>
    <s v="2 SL"/>
    <n v="2"/>
    <m/>
  </r>
  <r>
    <x v="31"/>
    <d v="2023-03-04T00:00:00"/>
    <x v="440"/>
    <s v="BAYOT ANABEL D."/>
    <s v="CTO"/>
    <x v="1"/>
    <d v="2023-02-13T00:00:00"/>
    <d v="2023-02-13T00:00:00"/>
    <s v="VL"/>
    <m/>
    <s v="1 VL"/>
    <n v="1"/>
    <m/>
  </r>
  <r>
    <x v="32"/>
    <d v="2023-03-04T00:00:00"/>
    <x v="440"/>
    <s v="VIDALLO WINNIE R."/>
    <s v="CTO"/>
    <x v="1"/>
    <d v="2023-02-07T00:00:00"/>
    <d v="2023-02-09T00:00:00"/>
    <s v="OTHER"/>
    <s v="SPECIAL PRIVILEGE"/>
    <s v="3 OTHER"/>
    <n v="3"/>
    <m/>
  </r>
  <r>
    <x v="33"/>
    <d v="2023-03-04T00:00:00"/>
    <x v="440"/>
    <s v="VIDALLO WINNIE R."/>
    <s v="CTO"/>
    <x v="1"/>
    <d v="2023-02-10T00:00:00"/>
    <d v="2023-02-15T00:00:00"/>
    <s v="VL"/>
    <m/>
    <s v="4 VL"/>
    <n v="4"/>
    <m/>
  </r>
  <r>
    <x v="34"/>
    <d v="2023-03-04T00:00:00"/>
    <x v="391"/>
    <s v="DELA CRUZ EVANGELINE P."/>
    <s v="LANDTAX"/>
    <x v="1"/>
    <d v="2023-02-27T00:00:00"/>
    <d v="2023-02-27T00:00:00"/>
    <s v="OTHER"/>
    <s v="BIRTHDAY LEAVE"/>
    <s v="1 OTHER"/>
    <n v="1"/>
    <m/>
  </r>
  <r>
    <x v="35"/>
    <d v="2023-03-04T00:00:00"/>
    <x v="429"/>
    <s v="DELA CRUZ EVANGELINE P."/>
    <s v="LANDTAX"/>
    <x v="1"/>
    <d v="2023-02-02T00:00:00"/>
    <d v="2023-02-02T00:00:00"/>
    <s v="SL"/>
    <m/>
    <s v="1 SL"/>
    <n v="1"/>
    <m/>
  </r>
  <r>
    <x v="35"/>
    <d v="2023-03-04T00:00:00"/>
    <x v="429"/>
    <s v="DELA CRUZ EVANGELINE P."/>
    <s v="LANDTAX"/>
    <x v="1"/>
    <d v="2023-02-09T00:00:00"/>
    <d v="2023-02-09T00:00:00"/>
    <s v="SL"/>
    <m/>
    <s v="1 SL"/>
    <n v="1"/>
    <m/>
  </r>
  <r>
    <x v="36"/>
    <d v="2023-03-04T00:00:00"/>
    <x v="443"/>
    <s v="PAGLINAWAN JESSIE M."/>
    <s v="CENRO"/>
    <x v="0"/>
    <d v="2023-01-24T00:00:00"/>
    <d v="2023-01-24T00:00:00"/>
    <s v="SL"/>
    <m/>
    <s v="1 SL"/>
    <n v="1"/>
    <m/>
  </r>
  <r>
    <x v="37"/>
    <d v="2023-03-04T00:00:00"/>
    <x v="405"/>
    <s v="PAGLINAWAN JESSIE M."/>
    <s v="CENRO"/>
    <x v="0"/>
    <d v="2023-01-30T00:00:00"/>
    <d v="2023-01-31T00:00:00"/>
    <s v="SL"/>
    <m/>
    <s v="2 SL"/>
    <n v="2"/>
    <m/>
  </r>
  <r>
    <x v="38"/>
    <d v="2023-03-04T00:00:00"/>
    <x v="387"/>
    <s v="PAZ JOSUE O."/>
    <s v="CENRO"/>
    <x v="0"/>
    <d v="2023-01-30T00:00:00"/>
    <d v="2023-01-30T00:00:00"/>
    <s v="SL"/>
    <m/>
    <s v="1 SL"/>
    <n v="1"/>
    <m/>
  </r>
  <r>
    <x v="39"/>
    <d v="2023-03-04T00:00:00"/>
    <x v="444"/>
    <s v="MENDOZA MARVIC M."/>
    <s v="ONT"/>
    <x v="1"/>
    <d v="2023-01-23T00:00:00"/>
    <d v="2023-01-23T00:00:00"/>
    <s v="VL"/>
    <m/>
    <s v="1 VL"/>
    <n v="1"/>
    <m/>
  </r>
  <r>
    <x v="40"/>
    <d v="2023-03-04T00:00:00"/>
    <x v="414"/>
    <s v="MENDOZA MARVIC M."/>
    <s v="ONT"/>
    <x v="1"/>
    <d v="2023-02-06T00:00:00"/>
    <d v="2023-02-07T00:00:00"/>
    <s v="VL"/>
    <m/>
    <s v="2 VL"/>
    <n v="2"/>
    <m/>
  </r>
  <r>
    <x v="40"/>
    <d v="2023-03-04T00:00:00"/>
    <x v="414"/>
    <s v="MENDOZA MARVIC M."/>
    <s v="ONT"/>
    <x v="1"/>
    <d v="2023-02-09T00:00:00"/>
    <d v="2023-02-10T00:00:00"/>
    <s v="VL"/>
    <m/>
    <s v="2 VL"/>
    <n v="2"/>
    <m/>
  </r>
  <r>
    <x v="41"/>
    <d v="2023-03-04T00:00:00"/>
    <x v="414"/>
    <s v="MENDOZA MARVIC M."/>
    <s v="ONT"/>
    <x v="1"/>
    <d v="2023-02-08T00:00:00"/>
    <d v="2023-02-08T00:00:00"/>
    <s v="OTHER"/>
    <s v="SPECIAL PRIVILEGE"/>
    <s v="1 OTHER"/>
    <n v="1"/>
    <m/>
  </r>
  <r>
    <x v="42"/>
    <d v="2023-03-04T00:00:00"/>
    <x v="422"/>
    <s v="MARASIGAN BIENVENIDO E."/>
    <s v="GSO"/>
    <x v="0"/>
    <d v="2023-01-09T00:00:00"/>
    <d v="2023-01-10T00:00:00"/>
    <s v="OTHER"/>
    <s v="SPECIAL PRIVILEGE"/>
    <s v="2 OTHER"/>
    <n v="2"/>
    <m/>
  </r>
  <r>
    <x v="43"/>
    <d v="2023-03-04T00:00:00"/>
    <x v="422"/>
    <s v="MARASIGAN BIENVENIDO E."/>
    <s v="GSO"/>
    <x v="0"/>
    <d v="2023-01-11T00:00:00"/>
    <d v="2023-01-13T00:00:00"/>
    <s v="SL"/>
    <m/>
    <s v="3 SL"/>
    <n v="3"/>
    <m/>
  </r>
  <r>
    <x v="44"/>
    <d v="2023-03-04T00:00:00"/>
    <x v="399"/>
    <s v="MARASIGAN BIENVENIDO E."/>
    <s v="GSO"/>
    <x v="0"/>
    <d v="2023-02-01T00:00:00"/>
    <d v="2023-02-03T00:00:00"/>
    <s v="SL"/>
    <m/>
    <s v="3 SL"/>
    <n v="3"/>
    <m/>
  </r>
  <r>
    <x v="45"/>
    <d v="2023-03-04T00:00:00"/>
    <x v="378"/>
    <s v="MARASIGAN BIENVENIDO E."/>
    <s v="GSO"/>
    <x v="0"/>
    <d v="2022-12-19T00:00:00"/>
    <d v="2022-12-20T00:00:00"/>
    <s v="SL"/>
    <m/>
    <s v="2 SL"/>
    <n v="2"/>
    <m/>
  </r>
  <r>
    <x v="46"/>
    <d v="2023-03-04T00:00:00"/>
    <x v="360"/>
    <s v="MARASIGAN BIENVENIDO E."/>
    <s v="GSO"/>
    <x v="0"/>
    <d v="2022-12-23T00:00:00"/>
    <d v="2022-12-23T00:00:00"/>
    <s v="SL"/>
    <m/>
    <s v="1 SL"/>
    <n v="1"/>
    <m/>
  </r>
  <r>
    <x v="47"/>
    <d v="2023-03-04T00:00:00"/>
    <x v="397"/>
    <s v="MARASIGAN BIENVENIDO E."/>
    <s v="GSO"/>
    <x v="0"/>
    <d v="2022-12-28T00:00:00"/>
    <d v="2022-12-29T00:00:00"/>
    <s v="SL"/>
    <m/>
    <s v="2 SL"/>
    <n v="2"/>
    <m/>
  </r>
  <r>
    <x v="48"/>
    <d v="2023-03-04T00:00:00"/>
    <x v="380"/>
    <s v="LANDICHO ROSALINA B."/>
    <s v="EEO/CITY MARKET"/>
    <x v="0"/>
    <d v="2023-01-03T00:00:00"/>
    <d v="2023-01-04T00:00:00"/>
    <s v="SL"/>
    <m/>
    <s v="2 SL"/>
    <n v="2"/>
    <m/>
  </r>
  <r>
    <x v="49"/>
    <d v="2023-03-04T00:00:00"/>
    <x v="352"/>
    <s v="LUNA LALAINE D."/>
    <s v="TCIS"/>
    <x v="2"/>
    <d v="2022-12-21T00:00:00"/>
    <d v="2022-12-21T00:00:00"/>
    <s v="SL"/>
    <m/>
    <s v="1 SL"/>
    <n v="1"/>
    <m/>
  </r>
  <r>
    <x v="50"/>
    <d v="2023-03-04T00:00:00"/>
    <x v="378"/>
    <s v="LUNA LALAINE D."/>
    <s v="TCIS"/>
    <x v="2"/>
    <d v="2022-12-23T00:00:00"/>
    <d v="2022-12-29T00:00:00"/>
    <s v="VL"/>
    <m/>
    <s v="4 VL"/>
    <n v="4"/>
    <m/>
  </r>
  <r>
    <x v="51"/>
    <d v="2023-03-04T00:00:00"/>
    <x v="364"/>
    <s v="LACIBAL RYAN G."/>
    <s v="DA"/>
    <x v="3"/>
    <d v="2022-12-23T00:00:00"/>
    <d v="2022-12-29T00:00:00"/>
    <s v="VL"/>
    <m/>
    <s v="4 VL"/>
    <n v="4"/>
    <m/>
  </r>
  <r>
    <x v="52"/>
    <d v="2023-03-04T00:00:00"/>
    <x v="410"/>
    <s v="GATPANDAN MICHAEL E."/>
    <s v="GSO"/>
    <x v="0"/>
    <d v="2023-01-12T00:00:00"/>
    <d v="2023-01-12T00:00:00"/>
    <s v="OTHER"/>
    <s v="SPECIAL PRIVILEGE"/>
    <s v="1 OTHER"/>
    <n v="1"/>
    <m/>
  </r>
  <r>
    <x v="53"/>
    <d v="2023-03-04T00:00:00"/>
    <x v="387"/>
    <s v="GATPANDAN MICHAEL E."/>
    <s v="GSO"/>
    <x v="0"/>
    <d v="2023-02-01T00:00:00"/>
    <d v="2023-02-01T00:00:00"/>
    <s v="OTHER"/>
    <s v="SPECIAL PRIVILEGE"/>
    <s v="1 OTHER"/>
    <n v="1"/>
    <m/>
  </r>
  <r>
    <x v="54"/>
    <d v="2023-03-04T00:00:00"/>
    <x v="376"/>
    <s v="FLORES RICHARD  "/>
    <s v="CENRO"/>
    <x v="0"/>
    <d v="2023-01-03T00:00:00"/>
    <d v="2023-01-05T00:00:00"/>
    <s v="VL"/>
    <m/>
    <s v="3 VL"/>
    <n v="3"/>
    <m/>
  </r>
  <r>
    <x v="55"/>
    <d v="2023-03-04T00:00:00"/>
    <x v="382"/>
    <s v="FLORES RICHARD  "/>
    <s v="CENRO"/>
    <x v="0"/>
    <d v="2023-01-23T00:00:00"/>
    <d v="2023-01-24T00:00:00"/>
    <s v="SL"/>
    <m/>
    <s v="2 SL"/>
    <n v="2"/>
    <m/>
  </r>
  <r>
    <x v="56"/>
    <d v="2023-03-04T00:00:00"/>
    <x v="412"/>
    <s v="GONZALES CHRISTI NERISSE E."/>
    <s v="CEO"/>
    <x v="0"/>
    <d v="2023-01-18T00:00:00"/>
    <d v="2023-01-18T00:00:00"/>
    <s v="OTHER"/>
    <s v="SPECIAL PRIVILEGE"/>
    <s v="1 OTHER"/>
    <n v="1"/>
    <m/>
  </r>
  <r>
    <x v="57"/>
    <d v="2023-03-04T00:00:00"/>
    <x v="383"/>
    <s v="GONZALES CHRISTI NERISSE E."/>
    <s v="CEO"/>
    <x v="0"/>
    <d v="2023-01-30T00:00:00"/>
    <d v="2023-01-30T00:00:00"/>
    <s v="SL"/>
    <m/>
    <s v="1 SL"/>
    <n v="1"/>
    <m/>
  </r>
  <r>
    <x v="58"/>
    <d v="2023-03-04T00:00:00"/>
    <x v="409"/>
    <s v="GONZALES CHRISTI NERISSE E."/>
    <s v="CEO"/>
    <x v="0"/>
    <d v="2023-02-09T00:00:00"/>
    <d v="2023-02-09T00:00:00"/>
    <s v="VL"/>
    <m/>
    <s v="1 VL"/>
    <n v="1"/>
    <m/>
  </r>
  <r>
    <x v="59"/>
    <d v="2023-03-04T00:00:00"/>
    <x v="427"/>
    <s v="GATPANDAN ETHEL  "/>
    <s v="ONT"/>
    <x v="0"/>
    <d v="2023-01-09T00:00:00"/>
    <d v="2023-01-14T00:00:00"/>
    <s v="SL"/>
    <m/>
    <s v="5 SL"/>
    <n v="5"/>
    <m/>
  </r>
  <r>
    <x v="60"/>
    <d v="2023-03-04T00:00:00"/>
    <x v="414"/>
    <s v="GONZALES MARIO O."/>
    <s v="GSO"/>
    <x v="0"/>
    <d v="2023-01-10T00:00:00"/>
    <d v="2023-01-10T00:00:00"/>
    <s v="OTHER"/>
    <s v="SPECIAL PRIVILEGE"/>
    <s v="1 OTHER"/>
    <n v="1"/>
    <m/>
  </r>
  <r>
    <x v="61"/>
    <d v="2023-03-04T00:00:00"/>
    <x v="381"/>
    <s v="GUMIRAN HERMINIA A."/>
    <s v="DEPED"/>
    <x v="0"/>
    <d v="2022-12-21T00:00:00"/>
    <d v="2022-12-29T00:00:00"/>
    <s v="SL"/>
    <m/>
    <s v="6 SL"/>
    <n v="6"/>
    <m/>
  </r>
  <r>
    <x v="62"/>
    <d v="2023-03-04T00:00:00"/>
    <x v="377"/>
    <s v="GATPANDAN MICHAEL E."/>
    <s v="GSO"/>
    <x v="0"/>
    <d v="2022-12-16T00:00:00"/>
    <d v="2022-12-16T00:00:00"/>
    <s v="SL"/>
    <m/>
    <s v="1 SL"/>
    <n v="1"/>
    <m/>
  </r>
  <r>
    <x v="63"/>
    <d v="2023-03-04T00:00:00"/>
    <x v="381"/>
    <s v="GATPANDAN MICHAEL E."/>
    <s v="GSO"/>
    <x v="0"/>
    <d v="2023-01-03T00:00:00"/>
    <d v="2023-01-03T00:00:00"/>
    <s v="OTHER"/>
    <s v="SPECIAL PRIVILEGE"/>
    <s v="1 OTHER"/>
    <n v="1"/>
    <m/>
  </r>
  <r>
    <x v="64"/>
    <d v="2023-03-04T00:00:00"/>
    <x v="387"/>
    <s v="PEPA ARIEL N."/>
    <s v="CHO"/>
    <x v="0"/>
    <d v="2023-01-18T00:00:00"/>
    <d v="2023-01-18T00:00:00"/>
    <s v="SL"/>
    <m/>
    <s v="1 SL"/>
    <n v="1"/>
    <m/>
  </r>
  <r>
    <x v="64"/>
    <d v="2023-03-04T00:00:00"/>
    <x v="387"/>
    <s v="PEPA ARIEL N."/>
    <s v="CHO"/>
    <x v="0"/>
    <d v="2023-01-30T00:00:00"/>
    <d v="2023-01-30T00:00:00"/>
    <s v="SL"/>
    <m/>
    <s v="1 SL"/>
    <n v="1"/>
    <m/>
  </r>
  <r>
    <x v="65"/>
    <d v="2023-03-04T00:00:00"/>
    <x v="411"/>
    <s v="COSTANTE HERBERT F."/>
    <s v="BPLO"/>
    <x v="2"/>
    <d v="2023-02-09T00:00:00"/>
    <d v="2023-02-10T00:00:00"/>
    <s v="SL"/>
    <m/>
    <s v="2 SL"/>
    <n v="2"/>
    <m/>
  </r>
  <r>
    <x v="65"/>
    <d v="2023-03-04T00:00:00"/>
    <x v="411"/>
    <s v="COSTANTE HERBERT F."/>
    <s v="BPLO"/>
    <x v="2"/>
    <d v="2023-02-15T00:00:00"/>
    <d v="2023-02-15T00:00:00"/>
    <s v="SL"/>
    <m/>
    <s v="1 SL"/>
    <n v="1"/>
    <m/>
  </r>
  <r>
    <x v="65"/>
    <d v="2023-03-04T00:00:00"/>
    <x v="411"/>
    <s v="COSTANTE HERBERT F."/>
    <s v="BPLO"/>
    <x v="2"/>
    <d v="2023-02-17T00:00:00"/>
    <d v="2023-02-17T00:00:00"/>
    <s v="SL"/>
    <m/>
    <s v="1 SL"/>
    <n v="1"/>
    <m/>
  </r>
  <r>
    <x v="65"/>
    <d v="2023-03-04T00:00:00"/>
    <x v="411"/>
    <s v="COSTANTE HERBERT F."/>
    <s v="BPLO"/>
    <x v="2"/>
    <d v="2023-02-20T00:00:00"/>
    <d v="2023-02-23T00:00:00"/>
    <s v="SL"/>
    <m/>
    <s v="4 SL"/>
    <n v="4"/>
    <m/>
  </r>
  <r>
    <x v="66"/>
    <d v="2023-03-04T00:00:00"/>
    <x v="377"/>
    <s v="FERMA ERIC N."/>
    <s v="GSO"/>
    <x v="0"/>
    <d v="2022-12-26T00:00:00"/>
    <d v="2022-12-26T00:00:00"/>
    <s v="OTHER"/>
    <s v="SPECIAL PRIVELEGE"/>
    <s v="0 OTHER"/>
    <n v="0"/>
    <m/>
  </r>
  <r>
    <x v="67"/>
    <d v="2023-03-04T00:00:00"/>
    <x v="376"/>
    <s v="FERMA ERIC N."/>
    <s v="GSO"/>
    <x v="0"/>
    <d v="2023-12-27T00:00:00"/>
    <d v="2023-12-29T00:00:00"/>
    <s v="VL"/>
    <m/>
    <s v="3 VL"/>
    <n v="3"/>
    <m/>
  </r>
  <r>
    <x v="68"/>
    <d v="2023-03-04T00:00:00"/>
    <x v="427"/>
    <s v="FLORES MARIA PATRICIA NICOLE C."/>
    <s v="ONT"/>
    <x v="0"/>
    <d v="2023-02-06T00:00:00"/>
    <d v="2023-02-06T00:00:00"/>
    <s v="VL"/>
    <m/>
    <s v="1 VL"/>
    <n v="1"/>
    <m/>
  </r>
  <r>
    <x v="68"/>
    <d v="2023-03-04T00:00:00"/>
    <x v="427"/>
    <s v="FLORES MARIA PATRICIA NICOLE C."/>
    <s v="ONT"/>
    <x v="0"/>
    <d v="2023-02-15T00:00:00"/>
    <d v="2023-02-15T00:00:00"/>
    <s v="VL"/>
    <m/>
    <s v="1 VL"/>
    <n v="1"/>
    <m/>
  </r>
  <r>
    <x v="69"/>
    <d v="2023-03-04T00:00:00"/>
    <x v="396"/>
    <s v="GONZALES CHRISTI NERISSE E."/>
    <s v="CEO"/>
    <x v="0"/>
    <d v="2023-01-05T00:00:00"/>
    <d v="2023-01-05T00:00:00"/>
    <s v="SL"/>
    <m/>
    <s v="1 SL"/>
    <n v="1"/>
    <m/>
  </r>
  <r>
    <x v="70"/>
    <d v="2023-03-04T00:00:00"/>
    <x v="393"/>
    <s v="OPO CONEY V."/>
    <s v="HOUSING"/>
    <x v="0"/>
    <d v="2023-01-26T00:00:00"/>
    <d v="2023-01-26T00:00:00"/>
    <s v="SL"/>
    <m/>
    <s v="1 SL"/>
    <n v="1"/>
    <m/>
  </r>
  <r>
    <x v="71"/>
    <d v="2023-03-04T00:00:00"/>
    <x v="409"/>
    <s v="OPO CONEY V."/>
    <s v="HOUSING"/>
    <x v="0"/>
    <d v="2023-01-31T00:00:00"/>
    <d v="2023-02-02T00:00:00"/>
    <s v="SL"/>
    <m/>
    <s v="3 SL"/>
    <n v="3"/>
    <m/>
  </r>
  <r>
    <x v="72"/>
    <d v="2023-03-04T00:00:00"/>
    <x v="409"/>
    <s v="OPO CONEY V."/>
    <s v="HOUSING"/>
    <x v="0"/>
    <d v="2023-02-09T00:00:00"/>
    <d v="2023-02-10T00:00:00"/>
    <s v="VL"/>
    <m/>
    <s v="2 VL"/>
    <n v="2"/>
    <m/>
  </r>
  <r>
    <x v="73"/>
    <d v="2023-03-04T00:00:00"/>
    <x v="419"/>
    <s v="OCAMPO NOVELYN U."/>
    <s v="CSWDO"/>
    <x v="0"/>
    <d v="2022-12-29T00:00:00"/>
    <d v="2022-12-29T00:00:00"/>
    <s v="SL"/>
    <m/>
    <s v="1 SL"/>
    <n v="1"/>
    <m/>
  </r>
  <r>
    <x v="73"/>
    <d v="2023-03-04T00:00:00"/>
    <x v="419"/>
    <s v="OCAMPO NOVELYN U."/>
    <s v="CSWDO"/>
    <x v="0"/>
    <d v="2023-01-11T00:00:00"/>
    <d v="2023-01-11T00:00:00"/>
    <s v="SL"/>
    <m/>
    <s v="1 SL"/>
    <n v="1"/>
    <m/>
  </r>
  <r>
    <x v="74"/>
    <d v="2023-03-04T00:00:00"/>
    <x v="410"/>
    <s v="MARASIGAN CHRISTIAN M."/>
    <s v="MO"/>
    <x v="0"/>
    <d v="2023-01-19T00:00:00"/>
    <d v="2023-01-19T00:00:00"/>
    <s v="OTHER"/>
    <s v="SPECIAL PRIVILEGE"/>
    <s v="1 OTHER"/>
    <n v="1"/>
    <m/>
  </r>
  <r>
    <x v="75"/>
    <d v="2023-03-04T00:00:00"/>
    <x v="413"/>
    <s v="MARDO MELINDA E."/>
    <s v="CENRO"/>
    <x v="3"/>
    <d v="2023-01-25T00:00:00"/>
    <d v="2023-01-25T00:00:00"/>
    <m/>
    <m/>
    <s v="1 "/>
    <n v="1"/>
    <m/>
  </r>
  <r>
    <x v="76"/>
    <d v="2023-03-04T00:00:00"/>
    <x v="441"/>
    <s v="MARDO MELINDA E."/>
    <s v="CENRO"/>
    <x v="3"/>
    <d v="2023-02-10T00:00:00"/>
    <d v="2023-02-11T00:00:00"/>
    <s v="VL"/>
    <m/>
    <s v="1 VL"/>
    <n v="1"/>
    <m/>
  </r>
  <r>
    <x v="77"/>
    <d v="2023-03-04T00:00:00"/>
    <x v="396"/>
    <s v="MERCARDO RENGIE M."/>
    <s v="LCR"/>
    <x v="0"/>
    <d v="2023-01-03T00:00:00"/>
    <d v="2023-01-04T00:00:00"/>
    <s v="SL"/>
    <m/>
    <s v="2 SL"/>
    <n v="2"/>
    <m/>
  </r>
  <r>
    <x v="78"/>
    <d v="2023-03-04T00:00:00"/>
    <x v="397"/>
    <s v="VILLANUEVA MARIO A."/>
    <s v="HSKB"/>
    <x v="1"/>
    <m/>
    <m/>
    <s v="OTHER"/>
    <m/>
    <s v="0 OTHER"/>
    <n v="0"/>
    <m/>
  </r>
  <r>
    <x v="79"/>
    <d v="2023-03-04T00:00:00"/>
    <x v="399"/>
    <s v="MERCADO ARLENNIE D."/>
    <s v="BPLO"/>
    <x v="0"/>
    <d v="2023-02-03T00:00:00"/>
    <d v="2023-02-03T00:00:00"/>
    <s v="SL"/>
    <m/>
    <s v="1 SL"/>
    <n v="1"/>
    <m/>
  </r>
  <r>
    <x v="80"/>
    <d v="2023-03-04T00:00:00"/>
    <x v="411"/>
    <s v="ANGCAYA RUFINA P."/>
    <s v="LCR"/>
    <x v="1"/>
    <d v="2023-02-10T00:00:00"/>
    <d v="2023-02-10T00:00:00"/>
    <s v="SL"/>
    <m/>
    <s v="1 SL"/>
    <n v="1"/>
    <m/>
  </r>
  <r>
    <x v="81"/>
    <d v="2023-03-04T00:00:00"/>
    <x v="438"/>
    <s v="MATIENZO NORMITA S."/>
    <s v="LCR"/>
    <x v="1"/>
    <d v="2023-02-10T00:00:00"/>
    <d v="2023-02-10T00:00:00"/>
    <s v="SL"/>
    <m/>
    <s v="1 SL"/>
    <n v="1"/>
    <m/>
  </r>
  <r>
    <x v="82"/>
    <d v="2023-03-04T00:00:00"/>
    <x v="429"/>
    <s v="ERIDAO ROSALINDA P."/>
    <s v="CSWDO"/>
    <x v="1"/>
    <d v="2023-02-10T00:00:00"/>
    <d v="2023-02-10T00:00:00"/>
    <s v="SL"/>
    <m/>
    <s v="1 SL"/>
    <n v="1"/>
    <m/>
  </r>
  <r>
    <x v="83"/>
    <d v="2023-03-04T00:00:00"/>
    <x v="429"/>
    <s v="AMBAT MARILOU M."/>
    <s v="EEO/ CITY MARKET"/>
    <x v="1"/>
    <d v="2023-02-11T00:00:00"/>
    <d v="2023-02-13T00:00:00"/>
    <s v="OTHER"/>
    <s v="SOLO PARENT"/>
    <s v="2 OTHER"/>
    <n v="2"/>
    <m/>
  </r>
  <r>
    <x v="84"/>
    <d v="2023-03-04T00:00:00"/>
    <x v="400"/>
    <s v="FERMA ELIZA C."/>
    <s v="TOPS OFFICE"/>
    <x v="3"/>
    <d v="2023-02-10T00:00:00"/>
    <d v="2023-03-01T00:00:00"/>
    <s v="SL"/>
    <m/>
    <s v="20 SL"/>
    <n v="20"/>
    <m/>
  </r>
  <r>
    <x v="85"/>
    <d v="2023-03-04T00:00:00"/>
    <x v="440"/>
    <s v="ABENA WINNIE ROSE M."/>
    <s v="CSWDO"/>
    <x v="1"/>
    <d v="2023-02-16T00:00:00"/>
    <d v="2023-02-17T00:00:00"/>
    <s v="OTHER"/>
    <s v="SPECIAL PRIVILEGE"/>
    <s v="2 OTHER"/>
    <n v="2"/>
    <m/>
  </r>
  <r>
    <x v="86"/>
    <d v="2023-03-04T00:00:00"/>
    <x v="298"/>
    <s v="CALANOG ALMA P."/>
    <s v="VMO"/>
    <x v="1"/>
    <d v="2023-02-16T00:00:00"/>
    <d v="2023-02-17T00:00:00"/>
    <s v="OTHER"/>
    <s v="PARENTAL OBLIGATION"/>
    <s v="2 OTHER"/>
    <n v="2"/>
    <m/>
  </r>
  <r>
    <x v="87"/>
    <d v="2023-03-04T00:00:00"/>
    <x v="402"/>
    <s v="TAMAYO MARIA ELLAINE III B."/>
    <s v="CTO"/>
    <x v="1"/>
    <d v="2023-02-13T00:00:00"/>
    <d v="2023-02-13T00:00:00"/>
    <s v="OTHER"/>
    <s v="SPECIAL PRIVILEGE"/>
    <s v="1 OTHER"/>
    <n v="1"/>
    <m/>
  </r>
  <r>
    <x v="88"/>
    <d v="2023-03-04T00:00:00"/>
    <x v="374"/>
    <s v="PUNZALAN LUCIANA A."/>
    <s v="TCNHS"/>
    <x v="0"/>
    <d v="2022-11-21T00:00:00"/>
    <d v="2022-11-22T00:00:00"/>
    <s v="SL"/>
    <m/>
    <s v="2 SL"/>
    <n v="2"/>
    <m/>
  </r>
  <r>
    <x v="89"/>
    <d v="2023-03-04T00:00:00"/>
    <x v="374"/>
    <s v="PUNZALAN LUCIANA A."/>
    <s v="TCNHS"/>
    <x v="0"/>
    <d v="2022-11-17T00:00:00"/>
    <d v="2022-11-18T00:00:00"/>
    <s v="SL"/>
    <m/>
    <s v="2 SL"/>
    <n v="2"/>
    <m/>
  </r>
  <r>
    <x v="90"/>
    <d v="2023-03-04T00:00:00"/>
    <x v="416"/>
    <s v="PALADAN EMERSON M."/>
    <s v="PIO"/>
    <x v="1"/>
    <d v="2023-01-09T00:00:00"/>
    <d v="2023-01-09T00:00:00"/>
    <s v="SL"/>
    <m/>
    <s v="1 SL"/>
    <n v="1"/>
    <m/>
  </r>
  <r>
    <x v="91"/>
    <d v="2023-03-04T00:00:00"/>
    <x v="298"/>
    <s v="OBINA APOLINARIO B."/>
    <s v="CENRO"/>
    <x v="0"/>
    <d v="2023-02-10T00:00:00"/>
    <d v="2023-03-03T00:00:00"/>
    <s v="SL"/>
    <m/>
    <s v="21 SL"/>
    <n v="21"/>
    <m/>
  </r>
  <r>
    <x v="92"/>
    <d v="2023-03-04T00:00:00"/>
    <x v="405"/>
    <s v="OCAMPO NOVELYN U."/>
    <s v="CSWDO"/>
    <x v="0"/>
    <d v="2023-01-25T00:00:00"/>
    <d v="2023-01-25T00:00:00"/>
    <s v="SL"/>
    <m/>
    <s v="1 SL"/>
    <n v="1"/>
    <m/>
  </r>
  <r>
    <x v="93"/>
    <d v="2023-03-04T00:00:00"/>
    <x v="405"/>
    <s v="PRIMO GRACE M."/>
    <s v="EEO/CITY MARKET"/>
    <x v="0"/>
    <d v="2023-01-21T00:00:00"/>
    <d v="2023-01-21T00:00:00"/>
    <s v="SL"/>
    <m/>
    <s v="0 SL"/>
    <n v="0"/>
    <m/>
  </r>
  <r>
    <x v="94"/>
    <d v="2023-03-04T00:00:00"/>
    <x v="402"/>
    <s v="MANIMTIM JOJIT A."/>
    <s v="HRMO"/>
    <x v="1"/>
    <d v="2023-02-14T00:00:00"/>
    <d v="2023-02-14T00:00:00"/>
    <s v="VL"/>
    <m/>
    <s v="1 VL"/>
    <n v="1"/>
    <m/>
  </r>
  <r>
    <x v="95"/>
    <d v="2023-03-04T00:00:00"/>
    <x v="391"/>
    <s v="ERIDAO ROSALINDA P."/>
    <s v="CSWDO"/>
    <x v="1"/>
    <d v="2023-02-22T00:00:00"/>
    <d v="2023-02-22T00:00:00"/>
    <s v="SL"/>
    <m/>
    <s v="1 SL"/>
    <n v="1"/>
    <m/>
  </r>
  <r>
    <x v="96"/>
    <d v="2023-03-04T00:00:00"/>
    <x v="436"/>
    <s v="CALANOG ALMA P."/>
    <s v="VMO"/>
    <x v="1"/>
    <d v="2023-02-20T00:00:00"/>
    <d v="2023-02-20T00:00:00"/>
    <s v="VL"/>
    <m/>
    <s v="1 VL"/>
    <n v="1"/>
    <m/>
  </r>
  <r>
    <x v="97"/>
    <d v="2023-03-04T00:00:00"/>
    <x v="433"/>
    <s v="PERENA RUBILINDA C."/>
    <s v="MO"/>
    <x v="1"/>
    <d v="2023-02-22T00:00:00"/>
    <d v="2023-02-24T00:00:00"/>
    <s v="VL"/>
    <m/>
    <s v="3 VL"/>
    <n v="3"/>
    <m/>
  </r>
  <r>
    <x v="98"/>
    <d v="2023-03-04T00:00:00"/>
    <x v="298"/>
    <s v="PERENA RUBILINDA C."/>
    <s v="MO"/>
    <x v="1"/>
    <d v="2023-02-02T00:00:00"/>
    <d v="2023-02-02T00:00:00"/>
    <s v="VL"/>
    <m/>
    <s v="1 VL"/>
    <n v="1"/>
    <m/>
  </r>
  <r>
    <x v="99"/>
    <d v="2023-03-04T00:00:00"/>
    <x v="383"/>
    <s v="MARDO MELINDA E."/>
    <s v="CENRO"/>
    <x v="3"/>
    <d v="2023-01-28T00:00:00"/>
    <d v="2023-01-28T00:00:00"/>
    <s v="SL"/>
    <m/>
    <s v="0 SL"/>
    <n v="0"/>
    <m/>
  </r>
  <r>
    <x v="100"/>
    <d v="2023-03-04T00:00:00"/>
    <x v="135"/>
    <s v="NACARIO GLENN B."/>
    <s v="TCNHS"/>
    <x v="0"/>
    <d v="2022-10-19T00:00:00"/>
    <d v="2022-10-19T00:00:00"/>
    <s v="SL"/>
    <m/>
    <s v="1 SL"/>
    <n v="1"/>
    <m/>
  </r>
  <r>
    <x v="101"/>
    <d v="2023-03-04T00:00:00"/>
    <x v="357"/>
    <s v="NACARIO GLENN B."/>
    <s v="TCNHS"/>
    <x v="0"/>
    <d v="2022-11-21T00:00:00"/>
    <d v="2022-11-23T00:00:00"/>
    <s v="SL"/>
    <m/>
    <s v="3 SL"/>
    <n v="3"/>
    <m/>
  </r>
  <r>
    <x v="102"/>
    <d v="2023-03-04T00:00:00"/>
    <x v="348"/>
    <s v="NUESTRO RICA MAY G."/>
    <s v="TCNHS - ISHS"/>
    <x v="0"/>
    <d v="2022-11-18T00:00:00"/>
    <d v="2022-11-18T00:00:00"/>
    <s v="SL"/>
    <m/>
    <s v="1 SL"/>
    <n v="1"/>
    <m/>
  </r>
  <r>
    <x v="103"/>
    <d v="2023-03-04T00:00:00"/>
    <x v="298"/>
    <s v="GONZALES MARY JANE D."/>
    <s v="CSWDO"/>
    <x v="0"/>
    <d v="2023-01-16T00:00:00"/>
    <d v="2023-01-16T00:00:00"/>
    <s v="SL"/>
    <m/>
    <s v="1 SL"/>
    <n v="1"/>
    <m/>
  </r>
  <r>
    <x v="104"/>
    <d v="2023-03-04T00:00:00"/>
    <x v="404"/>
    <s v="ATIENZA JAYSON E."/>
    <s v="DEPED"/>
    <x v="3"/>
    <d v="2023-02-01T00:00:00"/>
    <d v="2023-02-15T00:00:00"/>
    <s v="VL"/>
    <m/>
    <s v="11 VL"/>
    <n v="11"/>
    <m/>
  </r>
  <r>
    <x v="105"/>
    <d v="2023-03-04T00:00:00"/>
    <x v="298"/>
    <s v="ATIENZA JAYSON E."/>
    <s v="DEPED"/>
    <x v="3"/>
    <d v="2023-01-05T00:00:00"/>
    <d v="2023-01-31T00:00:00"/>
    <s v="VL"/>
    <m/>
    <s v="19 VL"/>
    <n v="19"/>
    <m/>
  </r>
  <r>
    <x v="106"/>
    <d v="2023-03-04T00:00:00"/>
    <x v="395"/>
    <s v="LANDICHO ROSALINA B."/>
    <s v="EEO/CITY MARKET"/>
    <x v="0"/>
    <d v="2023-01-23T00:00:00"/>
    <d v="2023-01-23T00:00:00"/>
    <s v="SL"/>
    <m/>
    <s v="1 SL"/>
    <n v="1"/>
    <m/>
  </r>
  <r>
    <x v="107"/>
    <d v="2023-03-04T00:00:00"/>
    <x v="298"/>
    <s v="JABINES MARIA SHELLY D."/>
    <s v="LIBRARY"/>
    <x v="0"/>
    <d v="2023-01-24T00:00:00"/>
    <d v="2023-01-24T00:00:00"/>
    <s v="OTHER"/>
    <s v="PARENTAL OBLIGATION"/>
    <s v="1 OTHER"/>
    <n v="1"/>
    <m/>
  </r>
  <r>
    <x v="108"/>
    <d v="2023-03-04T00:00:00"/>
    <x v="382"/>
    <s v="GUTIERREZ MARICIS A."/>
    <s v="CPDO"/>
    <x v="3"/>
    <d v="2023-01-25T00:00:00"/>
    <d v="2023-01-25T00:00:00"/>
    <s v="VL"/>
    <m/>
    <s v="1 VL"/>
    <n v="1"/>
    <m/>
  </r>
  <r>
    <x v="109"/>
    <d v="2023-03-04T00:00:00"/>
    <x v="436"/>
    <s v="DIMARANAN RODORA G."/>
    <s v="HRMO"/>
    <x v="1"/>
    <d v="2023-02-13T00:00:00"/>
    <d v="2023-02-14T00:00:00"/>
    <s v="OTHER"/>
    <s v="SPECIAL PRIVILEGE"/>
    <s v="2 OTHER"/>
    <n v="2"/>
    <m/>
  </r>
  <r>
    <x v="109"/>
    <d v="2023-03-04T00:00:00"/>
    <x v="436"/>
    <s v="DIMARANAN RODORA G."/>
    <s v="HRMO"/>
    <x v="1"/>
    <d v="2023-02-16T00:00:00"/>
    <d v="2023-02-16T00:00:00"/>
    <s v="OTHER"/>
    <s v="SPECIAL PRIVILEGE"/>
    <s v="1 OTHER"/>
    <n v="1"/>
    <m/>
  </r>
  <r>
    <x v="110"/>
    <d v="2023-03-04T00:00:00"/>
    <x v="436"/>
    <s v="DIMARANAN RODORA G."/>
    <s v="HRMO"/>
    <x v="1"/>
    <d v="2023-02-27T00:00:00"/>
    <d v="2023-02-28T00:00:00"/>
    <s v="VL"/>
    <m/>
    <s v="2 VL"/>
    <n v="2"/>
    <m/>
  </r>
  <r>
    <x v="111"/>
    <d v="2023-03-04T00:00:00"/>
    <x v="403"/>
    <s v="MANALO ELIADA F."/>
    <s v="SP"/>
    <x v="1"/>
    <d v="2023-02-13T00:00:00"/>
    <d v="2023-02-14T00:00:00"/>
    <s v="VL"/>
    <m/>
    <s v="2 VL"/>
    <n v="2"/>
    <m/>
  </r>
  <r>
    <x v="112"/>
    <d v="2023-03-04T00:00:00"/>
    <x v="411"/>
    <s v="AMBAT JAIME L."/>
    <s v="VMO/SP"/>
    <x v="0"/>
    <d v="2023-02-14T00:00:00"/>
    <d v="2023-02-15T00:00:00"/>
    <s v="SL"/>
    <m/>
    <s v="2 SL"/>
    <n v="2"/>
    <m/>
  </r>
  <r>
    <x v="113"/>
    <d v="2023-03-04T00:00:00"/>
    <x v="409"/>
    <s v="ANGELES ANNABEL D."/>
    <n v="0"/>
    <x v="0"/>
    <d v="2023-02-08T00:00:00"/>
    <d v="2023-02-13T00:00:00"/>
    <s v="VL"/>
    <m/>
    <s v="4 VL"/>
    <n v="4"/>
    <m/>
  </r>
  <r>
    <x v="114"/>
    <d v="2023-03-04T00:00:00"/>
    <x v="298"/>
    <s v="MARQUEZ LOLITA R."/>
    <s v="INTERNAL"/>
    <x v="1"/>
    <d v="2023-02-16T00:00:00"/>
    <d v="2023-02-16T00:00:00"/>
    <s v="SL"/>
    <m/>
    <s v="1 SL"/>
    <n v="1"/>
    <m/>
  </r>
  <r>
    <x v="115"/>
    <d v="2023-03-04T00:00:00"/>
    <x v="400"/>
    <s v="SARDIÑOLA REBECCA C."/>
    <s v="SP"/>
    <x v="0"/>
    <d v="2023-02-20T00:00:00"/>
    <d v="2023-02-20T00:00:00"/>
    <m/>
    <m/>
    <s v="1 "/>
    <n v="1"/>
    <m/>
  </r>
  <r>
    <x v="116"/>
    <d v="2023-03-04T00:00:00"/>
    <x v="423"/>
    <s v="REOSA CECILIA A."/>
    <s v="SP"/>
    <x v="1"/>
    <d v="2023-02-01T00:00:00"/>
    <d v="2023-02-01T00:00:00"/>
    <s v="OTHER"/>
    <s v="SPECIAL PRIVILEGE"/>
    <s v="1 OTHER"/>
    <n v="1"/>
    <m/>
  </r>
  <r>
    <x v="117"/>
    <d v="2023-03-04T00:00:00"/>
    <x v="405"/>
    <s v="MANALO ELIADA F."/>
    <s v="SP"/>
    <x v="1"/>
    <d v="2023-01-31T00:00:00"/>
    <d v="2023-01-31T00:00:00"/>
    <s v="SL"/>
    <m/>
    <s v="1 SL"/>
    <n v="1"/>
    <m/>
  </r>
  <r>
    <x v="118"/>
    <d v="2023-03-04T00:00:00"/>
    <x v="405"/>
    <s v="DE OCAMPO MA. ELENA D."/>
    <s v="SP"/>
    <x v="1"/>
    <d v="2023-02-08T00:00:00"/>
    <d v="2023-02-09T00:00:00"/>
    <s v="OTHER"/>
    <s v="SPECIAL PRIVILEGE"/>
    <s v="2 OTHER"/>
    <n v="2"/>
    <m/>
  </r>
  <r>
    <x v="119"/>
    <d v="2023-03-04T00:00:00"/>
    <x v="404"/>
    <s v="BURAZON CARIDAD A."/>
    <s v="CTO"/>
    <x v="1"/>
    <d v="2023-02-01T00:00:00"/>
    <d v="2023-02-01T00:00:00"/>
    <s v="SL"/>
    <m/>
    <s v="1 SL"/>
    <n v="1"/>
    <m/>
  </r>
  <r>
    <x v="120"/>
    <d v="2023-03-04T00:00:00"/>
    <x v="391"/>
    <s v="ANGCAYA IRENE V."/>
    <s v="TICC"/>
    <x v="0"/>
    <d v="2023-02-17T00:00:00"/>
    <d v="2023-02-18T00:00:00"/>
    <s v="SL"/>
    <m/>
    <s v="1 SL"/>
    <n v="1"/>
    <m/>
  </r>
  <r>
    <x v="121"/>
    <d v="2023-03-04T00:00:00"/>
    <x v="400"/>
    <s v="PEREÑA VERGILIO R."/>
    <s v="TICC"/>
    <x v="0"/>
    <d v="2023-02-20T00:00:00"/>
    <d v="2023-02-24T00:00:00"/>
    <s v="VL"/>
    <m/>
    <s v="5 VL"/>
    <n v="5"/>
    <m/>
  </r>
  <r>
    <x v="122"/>
    <d v="2023-03-04T00:00:00"/>
    <x v="438"/>
    <s v="ANGCAYA IRENE V."/>
    <s v="TICC"/>
    <x v="0"/>
    <d v="2023-02-13T00:00:00"/>
    <d v="2023-02-13T00:00:00"/>
    <s v="SL"/>
    <m/>
    <s v="1 SL"/>
    <n v="1"/>
    <m/>
  </r>
  <r>
    <x v="123"/>
    <d v="2023-03-04T00:00:00"/>
    <x v="438"/>
    <s v="PANGANIBAN CAROLINA L."/>
    <s v="TICC"/>
    <x v="0"/>
    <d v="2023-02-08T00:00:00"/>
    <d v="2023-02-08T00:00:00"/>
    <s v="SL"/>
    <m/>
    <s v="1 SL"/>
    <n v="1"/>
    <m/>
  </r>
  <r>
    <x v="124"/>
    <d v="2023-03-04T00:00:00"/>
    <x v="429"/>
    <s v="VILLANUEVA MARILYN L."/>
    <s v="TICC"/>
    <x v="0"/>
    <d v="2023-02-13T00:00:00"/>
    <d v="2023-02-13T00:00:00"/>
    <s v="SL"/>
    <m/>
    <s v="1 SL"/>
    <n v="1"/>
    <m/>
  </r>
  <r>
    <x v="125"/>
    <d v="2023-03-04T00:00:00"/>
    <x v="429"/>
    <s v="MAMARIL JOSEFINA P."/>
    <s v="TICC"/>
    <x v="0"/>
    <d v="2023-02-13T00:00:00"/>
    <d v="2023-02-14T00:00:00"/>
    <s v="SL"/>
    <m/>
    <s v="2 SL"/>
    <n v="2"/>
    <m/>
  </r>
  <r>
    <x v="126"/>
    <d v="2023-03-04T00:00:00"/>
    <x v="438"/>
    <s v="DIMARANAN JOEL M."/>
    <s v="TICC"/>
    <x v="2"/>
    <d v="2023-02-19T00:00:00"/>
    <d v="2023-02-19T00:00:00"/>
    <s v="VL"/>
    <m/>
    <s v="0 VL"/>
    <n v="0"/>
    <m/>
  </r>
  <r>
    <x v="127"/>
    <d v="2023-03-04T00:00:00"/>
    <x v="391"/>
    <s v="ANGCAYA IRENE V."/>
    <s v="TICC"/>
    <x v="0"/>
    <d v="2023-03-07T00:00:00"/>
    <d v="2023-03-07T00:00:00"/>
    <s v="VL"/>
    <m/>
    <s v="1 VL"/>
    <n v="1"/>
    <m/>
  </r>
  <r>
    <x v="127"/>
    <d v="2023-03-04T00:00:00"/>
    <x v="391"/>
    <s v="ANGCAYA IRENE V."/>
    <s v="TICC"/>
    <x v="0"/>
    <d v="2023-03-10T00:00:00"/>
    <d v="2023-03-10T00:00:00"/>
    <s v="VL"/>
    <m/>
    <s v="1 VL"/>
    <n v="1"/>
    <m/>
  </r>
  <r>
    <x v="127"/>
    <d v="2023-03-04T00:00:00"/>
    <x v="391"/>
    <s v="ANGCAYA IRENE V."/>
    <s v="TICC"/>
    <x v="0"/>
    <d v="2023-03-13T00:00:00"/>
    <d v="2023-03-13T00:00:00"/>
    <s v="VL"/>
    <m/>
    <s v="1 VL"/>
    <n v="1"/>
    <m/>
  </r>
  <r>
    <x v="128"/>
    <d v="2023-03-04T00:00:00"/>
    <x v="436"/>
    <s v="VILLANUEVA RICHELLE A."/>
    <s v="TICC"/>
    <x v="0"/>
    <d v="2023-02-13T00:00:00"/>
    <d v="2023-02-13T00:00:00"/>
    <s v="SL"/>
    <m/>
    <s v="1 SL"/>
    <n v="1"/>
    <m/>
  </r>
  <r>
    <x v="129"/>
    <d v="2023-03-04T00:00:00"/>
    <x v="440"/>
    <s v="CESICAR JOCHELLE JOAN S."/>
    <s v="TICC/TCCH"/>
    <x v="0"/>
    <d v="2023-02-09T00:00:00"/>
    <d v="2023-02-09T00:00:00"/>
    <s v="OTHER"/>
    <s v="SPECIAL PRIVILEGE"/>
    <s v="1 OTHER"/>
    <n v="1"/>
    <m/>
  </r>
  <r>
    <x v="130"/>
    <d v="2023-03-04T00:00:00"/>
    <x v="391"/>
    <s v="MERJILLA JEANETTE B."/>
    <s v="TICC"/>
    <x v="0"/>
    <d v="2023-02-20T00:00:00"/>
    <d v="2023-02-20T00:00:00"/>
    <s v="SL"/>
    <m/>
    <s v="1 SL"/>
    <n v="1"/>
    <m/>
  </r>
  <r>
    <x v="131"/>
    <d v="2023-03-04T00:00:00"/>
    <x v="431"/>
    <s v="MAMARIL JOSEFINA P."/>
    <s v="TICC"/>
    <x v="0"/>
    <d v="2023-03-06T00:00:00"/>
    <d v="2023-03-10T00:00:00"/>
    <s v="VL"/>
    <m/>
    <s v="5 VL"/>
    <n v="5"/>
    <m/>
  </r>
  <r>
    <x v="132"/>
    <d v="2023-03-04T00:00:00"/>
    <x v="430"/>
    <s v="MAMARIL JOSEFINA P."/>
    <s v="TICC"/>
    <x v="0"/>
    <d v="2023-02-20T00:00:00"/>
    <d v="2023-02-20T00:00:00"/>
    <s v="SL"/>
    <m/>
    <s v="1 SL"/>
    <n v="1"/>
    <m/>
  </r>
  <r>
    <x v="133"/>
    <d v="2023-03-04T00:00:00"/>
    <x v="433"/>
    <s v="CESICAR JOCHELLE JOAN S."/>
    <s v="TICC/TCCH"/>
    <x v="0"/>
    <d v="2023-02-15T00:00:00"/>
    <d v="2023-02-15T00:00:00"/>
    <s v="OTHER"/>
    <s v="SPECIAL PRIVILEGE"/>
    <s v="1 OTHER"/>
    <n v="1"/>
    <m/>
  </r>
  <r>
    <x v="134"/>
    <d v="2023-03-04T00:00:00"/>
    <x v="433"/>
    <s v="VILLANUEVA MARILYN L."/>
    <s v="TICC"/>
    <x v="0"/>
    <d v="2023-02-17T00:00:00"/>
    <d v="2023-02-17T00:00:00"/>
    <s v="SL"/>
    <m/>
    <s v="1 SL"/>
    <n v="1"/>
    <m/>
  </r>
  <r>
    <x v="134"/>
    <d v="2023-03-04T00:00:00"/>
    <x v="433"/>
    <s v="VILLANUEVA MARILYN L."/>
    <s v="TICC"/>
    <x v="0"/>
    <d v="2023-02-21T00:00:00"/>
    <d v="2023-02-21T00:00:00"/>
    <s v="SL"/>
    <m/>
    <s v="1 SL"/>
    <n v="1"/>
    <m/>
  </r>
  <r>
    <x v="135"/>
    <d v="2023-03-04T00:00:00"/>
    <x v="419"/>
    <s v="ZAFRA REYNANTE B."/>
    <s v="TICC"/>
    <x v="0"/>
    <d v="2023-01-10T00:00:00"/>
    <d v="2023-01-11T00:00:00"/>
    <s v="SL"/>
    <m/>
    <s v="2 SL"/>
    <n v="2"/>
    <m/>
  </r>
  <r>
    <x v="136"/>
    <d v="2023-03-04T00:00:00"/>
    <x v="409"/>
    <s v="ZAFRA REYNANTE B."/>
    <s v="TICC"/>
    <x v="0"/>
    <d v="2023-02-09T00:00:00"/>
    <d v="2023-02-10T00:00:00"/>
    <s v="VL"/>
    <m/>
    <s v="2 VL"/>
    <n v="2"/>
    <m/>
  </r>
  <r>
    <x v="137"/>
    <d v="2023-03-04T00:00:00"/>
    <x v="432"/>
    <s v="ZAFRA REYNANTE B."/>
    <s v="TICC"/>
    <x v="0"/>
    <d v="2022-12-21T00:00:00"/>
    <d v="2022-12-21T00:00:00"/>
    <s v="SL"/>
    <m/>
    <s v="1 SL"/>
    <n v="1"/>
    <m/>
  </r>
  <r>
    <x v="138"/>
    <d v="2023-03-04T00:00:00"/>
    <x v="394"/>
    <s v="VILLANUEVA MARILYN L."/>
    <s v="TICC"/>
    <x v="0"/>
    <d v="2023-01-19T00:00:00"/>
    <d v="2023-01-21T00:00:00"/>
    <s v="SL"/>
    <m/>
    <s v="3 SL"/>
    <n v="3"/>
    <m/>
  </r>
  <r>
    <x v="139"/>
    <d v="2023-03-04T00:00:00"/>
    <x v="395"/>
    <s v="VILLANUEVA RICHELLE A."/>
    <s v="TICC"/>
    <x v="0"/>
    <d v="2023-01-19T00:00:00"/>
    <d v="2023-01-19T00:00:00"/>
    <s v="SL"/>
    <m/>
    <s v="1 SL"/>
    <n v="1"/>
    <m/>
  </r>
  <r>
    <x v="139"/>
    <d v="2023-03-04T00:00:00"/>
    <x v="395"/>
    <s v="VILLANUEVA RICHELLE A."/>
    <s v="TICC"/>
    <x v="0"/>
    <d v="2023-02-23T00:00:00"/>
    <d v="2023-02-23T00:00:00"/>
    <s v="SL"/>
    <m/>
    <s v="1 SL"/>
    <n v="1"/>
    <m/>
  </r>
  <r>
    <x v="140"/>
    <d v="2023-03-04T00:00:00"/>
    <x v="422"/>
    <s v="VILLANUEVA RICHELLE A."/>
    <s v="TICC"/>
    <x v="0"/>
    <d v="2023-01-25T00:00:00"/>
    <d v="2023-01-26T00:00:00"/>
    <s v="VL"/>
    <m/>
    <s v="2 VL"/>
    <n v="2"/>
    <m/>
  </r>
  <r>
    <x v="141"/>
    <d v="2023-03-04T00:00:00"/>
    <x v="389"/>
    <s v="VILLANUEVA MARILYN L."/>
    <s v="TICC"/>
    <x v="0"/>
    <d v="2023-01-06T00:00:00"/>
    <d v="2023-01-06T00:00:00"/>
    <s v="SL"/>
    <m/>
    <s v="1 SL"/>
    <n v="1"/>
    <m/>
  </r>
  <r>
    <x v="142"/>
    <d v="2023-03-04T00:00:00"/>
    <x v="382"/>
    <s v="CESICAR JOCHELLE JOAN S."/>
    <s v="TICC/TCCH"/>
    <x v="0"/>
    <d v="2023-01-18T00:00:00"/>
    <d v="2023-01-18T00:00:00"/>
    <s v="SL"/>
    <m/>
    <s v="1 SL"/>
    <n v="1"/>
    <m/>
  </r>
  <r>
    <x v="142"/>
    <d v="2023-03-04T00:00:00"/>
    <x v="382"/>
    <s v="CESICAR JOCHELLE JOAN S."/>
    <s v="TICC/TCCH"/>
    <x v="0"/>
    <d v="2023-01-24T00:00:00"/>
    <d v="2023-01-24T00:00:00"/>
    <s v="SL"/>
    <m/>
    <s v="1 SL"/>
    <n v="1"/>
    <m/>
  </r>
  <r>
    <x v="143"/>
    <d v="2023-03-04T00:00:00"/>
    <x v="414"/>
    <s v="SORIANO FRANCISCO O."/>
    <s v="TICC"/>
    <x v="0"/>
    <d v="2023-01-10T00:00:00"/>
    <d v="2023-01-10T00:00:00"/>
    <s v="SL"/>
    <m/>
    <s v="1 SL"/>
    <n v="1"/>
    <m/>
  </r>
  <r>
    <x v="144"/>
    <d v="2023-03-04T00:00:00"/>
    <x v="387"/>
    <s v="SORIANO FRANCISCO O."/>
    <s v="TICC"/>
    <x v="0"/>
    <d v="2023-01-12T00:00:00"/>
    <d v="2023-01-13T00:00:00"/>
    <s v="SL"/>
    <m/>
    <s v="2 SL"/>
    <n v="2"/>
    <m/>
  </r>
  <r>
    <x v="145"/>
    <d v="2023-03-04T00:00:00"/>
    <x v="402"/>
    <s v="FLAVIER ADORACION  "/>
    <s v="ADMIN OFFICE"/>
    <x v="1"/>
    <d v="2023-02-07T00:00:00"/>
    <d v="2023-02-07T00:00:00"/>
    <s v="SL"/>
    <m/>
    <s v="1 SL"/>
    <n v="1"/>
    <m/>
  </r>
  <r>
    <x v="146"/>
    <d v="2023-03-04T00:00:00"/>
    <x v="402"/>
    <s v="LANTING AILEEN D."/>
    <s v="CHARACTER OFFICE"/>
    <x v="1"/>
    <d v="2023-02-21T00:00:00"/>
    <d v="2023-02-23T00:00:00"/>
    <s v="OTHER"/>
    <s v="SPECIAL PRIVILEGE"/>
    <s v="3 OTHER"/>
    <n v="3"/>
    <m/>
  </r>
  <r>
    <x v="147"/>
    <d v="2023-03-04T00:00:00"/>
    <x v="390"/>
    <s v="FERMA JOSEFA O."/>
    <s v="ADMIN OFFICE"/>
    <x v="1"/>
    <d v="2023-02-10T00:00:00"/>
    <d v="2023-02-10T00:00:00"/>
    <s v="VL"/>
    <m/>
    <s v="1 VL"/>
    <n v="1"/>
    <m/>
  </r>
  <r>
    <x v="148"/>
    <d v="2023-03-04T00:00:00"/>
    <x v="403"/>
    <s v="SARDINOLA  GINABLETH J."/>
    <s v="MO"/>
    <x v="1"/>
    <d v="2023-02-06T00:00:00"/>
    <d v="2023-02-06T00:00:00"/>
    <s v="OTHER"/>
    <s v="SPECIAL PRIVILEGE"/>
    <s v="1 OTHER"/>
    <n v="1"/>
    <m/>
  </r>
  <r>
    <x v="149"/>
    <d v="2023-03-04T00:00:00"/>
    <x v="360"/>
    <s v="DOGNIDON MARLYN P."/>
    <s v="ONT"/>
    <x v="1"/>
    <d v="2022-12-12T00:00:00"/>
    <d v="2022-12-14T00:00:00"/>
    <s v="SL"/>
    <m/>
    <s v="3 SL"/>
    <n v="3"/>
    <m/>
  </r>
  <r>
    <x v="150"/>
    <d v="2023-03-04T00:00:00"/>
    <x v="389"/>
    <s v="ALCAZAR AINEE JOY C."/>
    <s v="ONT"/>
    <x v="1"/>
    <d v="2022-12-26T00:00:00"/>
    <d v="2022-12-26T00:00:00"/>
    <s v="SL"/>
    <m/>
    <s v="0 SL"/>
    <n v="0"/>
    <m/>
  </r>
  <r>
    <x v="150"/>
    <d v="2023-03-04T00:00:00"/>
    <x v="389"/>
    <s v="ALCAZAR AINEE JOY C."/>
    <s v="ONT"/>
    <x v="1"/>
    <d v="2022-12-29T00:00:00"/>
    <d v="2022-12-29T00:00:00"/>
    <s v="SL"/>
    <m/>
    <s v="1 SL"/>
    <n v="1"/>
    <m/>
  </r>
  <r>
    <x v="150"/>
    <d v="2023-03-04T00:00:00"/>
    <x v="389"/>
    <s v="ALCAZAR AINEE JOY C."/>
    <s v="ONT"/>
    <x v="1"/>
    <d v="2022-12-31T00:00:00"/>
    <d v="2022-12-31T00:00:00"/>
    <s v="SL"/>
    <m/>
    <s v="0 SL"/>
    <n v="0"/>
    <m/>
  </r>
  <r>
    <x v="151"/>
    <d v="2023-03-04T00:00:00"/>
    <x v="416"/>
    <s v="HAPITA MELANIE A."/>
    <s v="ONT"/>
    <x v="0"/>
    <d v="2023-02-01T00:00:00"/>
    <d v="2023-02-05T00:00:00"/>
    <s v="VL"/>
    <m/>
    <s v="3 VL"/>
    <n v="3"/>
    <m/>
  </r>
  <r>
    <x v="152"/>
    <d v="2023-03-04T00:00:00"/>
    <x v="427"/>
    <s v="HERNANDEZ DONATO Q."/>
    <s v="ONT"/>
    <x v="1"/>
    <d v="2023-01-25T00:00:00"/>
    <d v="2023-01-25T00:00:00"/>
    <s v="OTHER"/>
    <s v="BIRTHDAY LEAVE"/>
    <s v="1 OTHER"/>
    <n v="1"/>
    <m/>
  </r>
  <r>
    <x v="153"/>
    <d v="2023-03-04T00:00:00"/>
    <x v="413"/>
    <s v="EMELO MARYJANE T."/>
    <s v="ONT"/>
    <x v="1"/>
    <d v="2023-02-01T00:00:00"/>
    <d v="2023-02-03T00:00:00"/>
    <s v="VL"/>
    <m/>
    <s v="3 VL"/>
    <n v="3"/>
    <m/>
  </r>
  <r>
    <x v="154"/>
    <d v="2023-03-04T00:00:00"/>
    <x v="427"/>
    <s v="HERNANDEZ DONATO Q."/>
    <s v="ONT"/>
    <x v="1"/>
    <d v="2023-02-06T00:00:00"/>
    <d v="2023-02-06T00:00:00"/>
    <s v="VL"/>
    <m/>
    <s v="1 VL"/>
    <n v="1"/>
    <m/>
  </r>
  <r>
    <x v="155"/>
    <d v="2023-03-04T00:00:00"/>
    <x v="394"/>
    <s v="PASCUA LORENA D."/>
    <s v="ONT"/>
    <x v="1"/>
    <d v="2023-02-01T00:00:00"/>
    <d v="2023-02-04T00:00:00"/>
    <s v="VL"/>
    <m/>
    <s v="3 VL"/>
    <n v="3"/>
    <m/>
  </r>
  <r>
    <x v="156"/>
    <d v="2023-03-07T00:00:00"/>
    <x v="445"/>
    <s v="ALCAZAR AIREEN B."/>
    <n v="0"/>
    <x v="3"/>
    <d v="2023-01-17T00:00:00"/>
    <d v="2023-01-19T00:00:00"/>
    <s v="SL"/>
    <m/>
    <s v="3 SL"/>
    <n v="3"/>
    <m/>
  </r>
  <r>
    <x v="157"/>
    <d v="2023-03-07T00:00:00"/>
    <x v="391"/>
    <s v="MIRANDA MARIA LOIDA M."/>
    <s v="ACCOUNTING"/>
    <x v="1"/>
    <d v="2023-02-10T00:00:00"/>
    <d v="2023-02-10T00:00:00"/>
    <s v="OTHER"/>
    <s v="SPECIAL PRIVILEGE"/>
    <s v="1 OTHER"/>
    <n v="1"/>
    <m/>
  </r>
  <r>
    <x v="158"/>
    <d v="2023-03-07T00:00:00"/>
    <x v="446"/>
    <s v="DIMARANAN GREGORIA C."/>
    <s v="ACCOUNTING"/>
    <x v="1"/>
    <d v="2023-02-20T00:00:00"/>
    <d v="2023-02-20T00:00:00"/>
    <s v="SL"/>
    <m/>
    <s v="1 SL"/>
    <n v="1"/>
    <m/>
  </r>
  <r>
    <x v="159"/>
    <d v="2023-03-07T00:00:00"/>
    <x v="446"/>
    <s v="DELA GRACIA MA. CECILIA P."/>
    <s v="ACCOUNTING"/>
    <x v="1"/>
    <d v="2023-03-02T00:00:00"/>
    <d v="2023-03-03T00:00:00"/>
    <s v="VL"/>
    <m/>
    <s v="2 VL"/>
    <n v="2"/>
    <m/>
  </r>
  <r>
    <x v="160"/>
    <d v="2023-03-07T00:00:00"/>
    <x v="431"/>
    <s v="DELA GRACIA MA. CECILIA P."/>
    <s v="ACCOUNTING"/>
    <x v="1"/>
    <d v="2023-02-23T00:00:00"/>
    <d v="2023-02-23T00:00:00"/>
    <s v="OTHER"/>
    <s v="SPECIAL PRIVILEGE"/>
    <s v="1 OTHER"/>
    <n v="1"/>
    <m/>
  </r>
  <r>
    <x v="161"/>
    <d v="2023-03-07T00:00:00"/>
    <x v="430"/>
    <s v="ORTIZ TRINIDAD D."/>
    <s v="GSO"/>
    <x v="1"/>
    <d v="2023-02-21T00:00:00"/>
    <d v="2023-02-21T00:00:00"/>
    <s v="OTHER"/>
    <s v="SPECIAL PRIVILEGE"/>
    <s v="1 OTHER"/>
    <n v="1"/>
    <m/>
  </r>
  <r>
    <x v="162"/>
    <d v="2023-03-07T00:00:00"/>
    <x v="430"/>
    <s v="PEÑAFIEL MELISSA Q."/>
    <s v="CBO"/>
    <x v="1"/>
    <d v="2023-02-20T00:00:00"/>
    <d v="2023-02-21T00:00:00"/>
    <s v="SL"/>
    <m/>
    <s v="2 SL"/>
    <n v="2"/>
    <m/>
  </r>
  <r>
    <x v="163"/>
    <d v="2023-03-07T00:00:00"/>
    <x v="390"/>
    <s v="ESPIRITU RONALD M."/>
    <s v="CTO"/>
    <x v="1"/>
    <d v="2023-02-17T00:00:00"/>
    <d v="2023-02-17T00:00:00"/>
    <s v="VL"/>
    <m/>
    <s v="1 VL"/>
    <n v="1"/>
    <m/>
  </r>
  <r>
    <x v="164"/>
    <d v="2023-03-07T00:00:00"/>
    <x v="121"/>
    <s v="BAYBAY NOEL C."/>
    <s v="ENGINEERING OFFICE"/>
    <x v="3"/>
    <d v="2022-09-19T00:00:00"/>
    <d v="2022-09-19T00:00:00"/>
    <s v="VL"/>
    <m/>
    <s v="1 VL"/>
    <n v="1"/>
    <m/>
  </r>
  <r>
    <x v="165"/>
    <d v="2023-03-07T00:00:00"/>
    <x v="348"/>
    <s v="PATAWE ELMA M."/>
    <s v="DSWDO"/>
    <x v="1"/>
    <d v="2022-11-24T00:00:00"/>
    <d v="2022-11-24T00:00:00"/>
    <s v="OTHER"/>
    <s v="SPECIAL PRIVILEGE"/>
    <s v="1 OTHER"/>
    <n v="1"/>
    <m/>
  </r>
  <r>
    <x v="166"/>
    <d v="2023-03-07T00:00:00"/>
    <x v="433"/>
    <s v="MIRANDO EDITH B."/>
    <s v="CHO"/>
    <x v="1"/>
    <d v="2023-03-02T00:00:00"/>
    <d v="2023-03-03T00:00:00"/>
    <s v="OTHER"/>
    <s v="SPECIAL PRIVILEGE"/>
    <s v="2 OTHER"/>
    <n v="2"/>
    <m/>
  </r>
  <r>
    <x v="167"/>
    <d v="2023-03-07T00:00:00"/>
    <x v="430"/>
    <s v="MALIGAYO YOLANDA D."/>
    <s v="CHO"/>
    <x v="1"/>
    <d v="2023-03-03T00:00:00"/>
    <d v="2023-03-10T00:00:00"/>
    <s v="VL"/>
    <m/>
    <s v="6 VL"/>
    <n v="6"/>
    <m/>
  </r>
  <r>
    <x v="167"/>
    <d v="2023-03-07T00:00:00"/>
    <x v="383"/>
    <s v="OCAMPO ORLANDO R."/>
    <s v="CEO"/>
    <x v="1"/>
    <d v="2023-01-26T00:00:00"/>
    <d v="2023-01-26T00:00:00"/>
    <s v="SL"/>
    <m/>
    <s v="1 SL"/>
    <n v="1"/>
    <m/>
  </r>
  <r>
    <x v="168"/>
    <d v="2023-03-07T00:00:00"/>
    <x v="402"/>
    <s v="MENDOZA PRESCILA S."/>
    <s v="CEO"/>
    <x v="1"/>
    <d v="2023-02-08T00:00:00"/>
    <d v="2023-02-08T00:00:00"/>
    <s v="SL"/>
    <m/>
    <s v="1 SL"/>
    <n v="1"/>
    <m/>
  </r>
  <r>
    <x v="169"/>
    <d v="2023-03-07T00:00:00"/>
    <x v="358"/>
    <s v="MENDOZA PRESCILA S."/>
    <s v="CEO"/>
    <x v="1"/>
    <d v="2022-12-13T00:00:00"/>
    <d v="2022-12-13T00:00:00"/>
    <s v="VL"/>
    <m/>
    <s v="1 VL"/>
    <n v="1"/>
    <m/>
  </r>
  <r>
    <x v="170"/>
    <d v="2023-03-07T00:00:00"/>
    <x v="120"/>
    <s v="OCAMPO ORLANDO R."/>
    <s v="CEO"/>
    <x v="1"/>
    <d v="2022-09-22T00:00:00"/>
    <d v="2022-09-22T00:00:00"/>
    <s v="OTHER"/>
    <s v="SPECIAL PRIVILEGE"/>
    <s v="1 OTHER"/>
    <n v="1"/>
    <m/>
  </r>
  <r>
    <x v="171"/>
    <d v="2023-03-07T00:00:00"/>
    <x v="120"/>
    <s v="OLEGARIO LEONARD ERIC B."/>
    <s v="CEO"/>
    <x v="1"/>
    <d v="2022-09-15T00:00:00"/>
    <d v="2022-09-15T00:00:00"/>
    <s v="OTHER"/>
    <s v="SPECIAL PRIVILEGE"/>
    <s v="1 OTHER"/>
    <n v="1"/>
    <m/>
  </r>
  <r>
    <x v="172"/>
    <d v="2023-03-07T00:00:00"/>
    <x v="349"/>
    <s v="OLEGARIO LEONARD ERIC B."/>
    <s v="CEO"/>
    <x v="1"/>
    <d v="2022-11-25T00:00:00"/>
    <d v="2022-11-25T00:00:00"/>
    <s v="VL"/>
    <m/>
    <s v="1 VL"/>
    <n v="1"/>
    <m/>
  </r>
  <r>
    <x v="173"/>
    <d v="2023-03-07T00:00:00"/>
    <x v="97"/>
    <s v="OLEGARIO LEONARD ERIC B."/>
    <s v="CEO"/>
    <x v="1"/>
    <d v="2022-09-15T00:00:00"/>
    <d v="2022-09-15T00:00:00"/>
    <s v="OTHER"/>
    <s v="SPECIAL PRIVILEGE"/>
    <s v="1 OTHER"/>
    <n v="1"/>
    <m/>
  </r>
  <r>
    <x v="174"/>
    <d v="2023-03-07T00:00:00"/>
    <x v="78"/>
    <s v="DOGELIO RONNEL D."/>
    <s v="CEO"/>
    <x v="1"/>
    <d v="2022-08-19T00:00:00"/>
    <d v="2022-08-19T00:00:00"/>
    <s v="VL"/>
    <m/>
    <s v="1 VL"/>
    <n v="1"/>
    <m/>
  </r>
  <r>
    <x v="174"/>
    <d v="2023-03-07T00:00:00"/>
    <x v="78"/>
    <s v="DOGELIO RONNEL D."/>
    <s v="CEO"/>
    <x v="1"/>
    <d v="2022-01-22T00:00:00"/>
    <d v="2022-01-22T00:00:00"/>
    <s v="VL"/>
    <m/>
    <s v="0 VL"/>
    <n v="0"/>
    <m/>
  </r>
  <r>
    <x v="175"/>
    <d v="2023-03-07T00:00:00"/>
    <x v="352"/>
    <s v="DOGELIO RONNEL D."/>
    <s v="CEO"/>
    <x v="1"/>
    <d v="2022-12-09T00:00:00"/>
    <d v="2022-12-12T00:00:00"/>
    <s v="VL"/>
    <m/>
    <s v="2 VL"/>
    <n v="2"/>
    <m/>
  </r>
  <r>
    <x v="176"/>
    <d v="2023-03-07T00:00:00"/>
    <x v="167"/>
    <s v="PATAWE ELMA M."/>
    <s v="DSWDO"/>
    <x v="1"/>
    <d v="2022-10-26T00:00:00"/>
    <d v="2022-10-26T00:00:00"/>
    <s v="OTHER"/>
    <s v="SPECIAL PRIVILEGE"/>
    <s v="1 OTHER"/>
    <n v="1"/>
    <m/>
  </r>
  <r>
    <x v="177"/>
    <d v="2023-03-07T00:00:00"/>
    <x v="298"/>
    <s v="CALANOG ALMA P."/>
    <s v="VMO"/>
    <x v="1"/>
    <d v="2022-11-07T00:00:00"/>
    <d v="2022-11-09T00:00:00"/>
    <s v="SL"/>
    <m/>
    <s v="3 SL"/>
    <n v="3"/>
    <m/>
  </r>
  <r>
    <x v="178"/>
    <d v="2023-03-07T00:00:00"/>
    <x v="158"/>
    <s v="AMBION DORINDA A."/>
    <s v="CSWDO"/>
    <x v="1"/>
    <d v="2022-11-25T00:00:00"/>
    <d v="2022-11-25T00:00:00"/>
    <s v="VL"/>
    <m/>
    <s v="1 VL"/>
    <n v="1"/>
    <m/>
  </r>
  <r>
    <x v="178"/>
    <d v="2023-03-07T00:00:00"/>
    <x v="158"/>
    <s v="AMBION DORINDA A."/>
    <s v="CSWDO"/>
    <x v="1"/>
    <d v="2022-11-29T00:00:00"/>
    <d v="2022-11-29T00:00:00"/>
    <s v="VL"/>
    <m/>
    <s v="1 VL"/>
    <n v="1"/>
    <m/>
  </r>
  <r>
    <x v="179"/>
    <d v="2023-03-07T00:00:00"/>
    <x v="105"/>
    <s v="AMBION DORINDA A."/>
    <s v="CSWDO"/>
    <x v="1"/>
    <d v="2022-09-07T00:00:00"/>
    <d v="2022-09-09T00:00:00"/>
    <s v="SL"/>
    <m/>
    <s v="3 SL"/>
    <n v="3"/>
    <m/>
  </r>
  <r>
    <x v="180"/>
    <d v="2023-03-07T00:00:00"/>
    <x v="142"/>
    <s v="AMBION DORINDA A."/>
    <s v="CSWDO"/>
    <x v="1"/>
    <d v="2022-09-05T00:00:00"/>
    <d v="2022-09-05T00:00:00"/>
    <s v="SL"/>
    <m/>
    <s v="1 SL"/>
    <n v="1"/>
    <m/>
  </r>
  <r>
    <x v="181"/>
    <d v="2023-03-07T00:00:00"/>
    <x v="89"/>
    <s v="AMBION DORINDA A."/>
    <s v="CSWDO"/>
    <x v="1"/>
    <d v="2022-08-23T00:00:00"/>
    <d v="2022-08-23T00:00:00"/>
    <s v="SL"/>
    <m/>
    <s v="1 SL"/>
    <n v="1"/>
    <m/>
  </r>
  <r>
    <x v="181"/>
    <d v="2023-03-07T00:00:00"/>
    <x v="89"/>
    <s v="AMBION DORINDA A."/>
    <s v="CSWDO"/>
    <x v="1"/>
    <d v="2022-08-25T00:00:00"/>
    <d v="2022-08-26T00:00:00"/>
    <s v="SL"/>
    <m/>
    <s v="2 SL"/>
    <n v="2"/>
    <m/>
  </r>
  <r>
    <x v="182"/>
    <d v="2023-03-07T00:00:00"/>
    <x v="101"/>
    <s v="ERIDAO ROSALINDA P."/>
    <s v="CSWDO"/>
    <x v="1"/>
    <d v="2022-08-30T00:00:00"/>
    <d v="2022-08-30T00:00:00"/>
    <s v="SL"/>
    <m/>
    <s v="1 SL"/>
    <n v="1"/>
    <m/>
  </r>
  <r>
    <x v="183"/>
    <d v="2023-03-07T00:00:00"/>
    <x v="162"/>
    <s v="ERIDAO ROSALINDA P."/>
    <s v="CSWDO"/>
    <x v="1"/>
    <d v="2022-10-17T00:00:00"/>
    <d v="2022-10-17T00:00:00"/>
    <s v="SL"/>
    <m/>
    <s v="1 SL"/>
    <n v="1"/>
    <m/>
  </r>
  <r>
    <x v="184"/>
    <d v="2023-03-07T00:00:00"/>
    <x v="160"/>
    <s v="AMBION DORINDA A."/>
    <s v="CSWDO"/>
    <x v="1"/>
    <d v="2022-10-14T00:00:00"/>
    <d v="2022-10-14T00:00:00"/>
    <s v="SL"/>
    <m/>
    <s v="1 SL"/>
    <n v="1"/>
    <m/>
  </r>
  <r>
    <x v="185"/>
    <d v="2023-03-07T00:00:00"/>
    <x v="141"/>
    <s v="CALANOG ALMA P."/>
    <s v="VMO"/>
    <x v="1"/>
    <d v="2022-09-16T00:00:00"/>
    <d v="2022-09-16T00:00:00"/>
    <s v="SL"/>
    <m/>
    <s v="1 SL"/>
    <n v="1"/>
    <m/>
  </r>
  <r>
    <x v="186"/>
    <d v="2023-03-07T00:00:00"/>
    <x v="160"/>
    <s v="ROZUL FLORENCIA M."/>
    <s v="CSWDO"/>
    <x v="1"/>
    <d v="2022-10-13T00:00:00"/>
    <d v="2022-10-14T00:00:00"/>
    <s v="SL"/>
    <m/>
    <s v="2 SL"/>
    <n v="2"/>
    <m/>
  </r>
  <r>
    <x v="187"/>
    <d v="2023-03-07T00:00:00"/>
    <x v="165"/>
    <s v="CALANOG ALMA P."/>
    <s v="VMO"/>
    <x v="1"/>
    <d v="2022-10-03T00:00:00"/>
    <d v="2022-10-11T00:00:00"/>
    <s v="SL"/>
    <m/>
    <s v="7 SL"/>
    <n v="7"/>
    <m/>
  </r>
  <r>
    <x v="188"/>
    <d v="2023-03-07T00:00:00"/>
    <x v="165"/>
    <s v="AMBION DORINDA A."/>
    <s v="CSWDO"/>
    <x v="1"/>
    <d v="2022-10-13T00:00:00"/>
    <d v="2022-10-13T00:00:00"/>
    <s v="OTHER"/>
    <s v="WEDDING ANNIVERSARY"/>
    <s v="1 OTHER"/>
    <n v="1"/>
    <m/>
  </r>
  <r>
    <x v="189"/>
    <d v="2023-03-07T00:00:00"/>
    <x v="149"/>
    <s v="BAYLA EVANGELINE C."/>
    <s v="PDAO"/>
    <x v="1"/>
    <d v="2022-09-28T00:00:00"/>
    <d v="2022-09-30T00:00:00"/>
    <s v="SL"/>
    <m/>
    <s v="3 SL"/>
    <n v="3"/>
    <m/>
  </r>
  <r>
    <x v="190"/>
    <d v="2023-03-07T00:00:00"/>
    <x v="154"/>
    <s v="CALANOG ALMA P."/>
    <s v="VMO"/>
    <x v="1"/>
    <d v="2022-12-23T00:00:00"/>
    <d v="2022-12-23T00:00:00"/>
    <s v="VL"/>
    <m/>
    <s v="1 VL"/>
    <n v="1"/>
    <m/>
  </r>
  <r>
    <x v="190"/>
    <d v="2023-03-07T00:00:00"/>
    <x v="154"/>
    <s v="CALANOG ALMA P."/>
    <s v="VMO"/>
    <x v="1"/>
    <d v="2022-12-28T00:00:00"/>
    <d v="2022-12-29T00:00:00"/>
    <s v="VL"/>
    <m/>
    <s v="2 VL"/>
    <n v="2"/>
    <m/>
  </r>
  <r>
    <x v="191"/>
    <d v="2023-03-07T00:00:00"/>
    <x v="160"/>
    <s v="ROZUL FLORENCIA M."/>
    <s v="CSWDO"/>
    <x v="1"/>
    <d v="2022-10-26T00:00:00"/>
    <d v="2022-10-26T00:00:00"/>
    <s v="OTHER"/>
    <s v="BIRTHDAY LEAVE"/>
    <s v="1 OTHER"/>
    <n v="1"/>
    <m/>
  </r>
  <r>
    <x v="192"/>
    <d v="2023-03-07T00:00:00"/>
    <x v="372"/>
    <s v="CALANOG ALMA P."/>
    <s v="VMO"/>
    <x v="1"/>
    <d v="2022-12-07T00:00:00"/>
    <d v="2022-12-07T00:00:00"/>
    <s v="SL"/>
    <m/>
    <s v="1 SL"/>
    <n v="1"/>
    <m/>
  </r>
  <r>
    <x v="193"/>
    <d v="2023-03-07T00:00:00"/>
    <x v="137"/>
    <s v="ROZUL FLORENCIA M."/>
    <s v="CSWDO"/>
    <x v="1"/>
    <d v="2022-10-21T00:00:00"/>
    <d v="2022-10-21T00:00:00"/>
    <s v="SL"/>
    <m/>
    <s v="1 SL"/>
    <n v="1"/>
    <m/>
  </r>
  <r>
    <x v="194"/>
    <d v="2023-03-07T00:00:00"/>
    <x v="352"/>
    <s v="AMBION DORINDA A."/>
    <s v="CSWDO"/>
    <x v="1"/>
    <d v="2022-12-23T00:00:00"/>
    <d v="2022-12-23T00:00:00"/>
    <s v="VL"/>
    <m/>
    <s v="1 VL"/>
    <n v="1"/>
    <m/>
  </r>
  <r>
    <x v="194"/>
    <d v="2023-03-07T00:00:00"/>
    <x v="352"/>
    <s v="AMBION DORINDA A."/>
    <s v="CSWDO"/>
    <x v="1"/>
    <d v="2022-12-29T00:00:00"/>
    <d v="2022-12-29T00:00:00"/>
    <s v="VL"/>
    <m/>
    <s v="1 VL"/>
    <n v="1"/>
    <m/>
  </r>
  <r>
    <x v="195"/>
    <d v="2023-03-07T00:00:00"/>
    <x v="135"/>
    <s v="BAYLA EVANGELINE C."/>
    <s v="PDAO"/>
    <x v="1"/>
    <d v="2022-10-17T00:00:00"/>
    <d v="2022-10-17T00:00:00"/>
    <s v="SL"/>
    <m/>
    <s v="1 SL"/>
    <n v="1"/>
    <m/>
  </r>
  <r>
    <x v="196"/>
    <d v="2023-03-07T00:00:00"/>
    <x v="88"/>
    <s v="BAYLA EVANGELINE C."/>
    <s v="PDAO"/>
    <x v="1"/>
    <d v="2022-09-06T00:00:00"/>
    <d v="2022-09-06T00:00:00"/>
    <s v="SL"/>
    <m/>
    <s v="1 SL"/>
    <n v="1"/>
    <m/>
  </r>
  <r>
    <x v="197"/>
    <d v="2023-03-07T00:00:00"/>
    <x v="100"/>
    <s v="BAYLA EVANGELINE C."/>
    <s v="PDAO"/>
    <x v="1"/>
    <d v="2023-08-29T00:00:00"/>
    <d v="2023-08-29T00:00:00"/>
    <s v="VL"/>
    <m/>
    <s v="1 VL"/>
    <n v="1"/>
    <m/>
  </r>
  <r>
    <x v="198"/>
    <d v="2023-03-07T00:00:00"/>
    <x v="365"/>
    <s v="ROZUL FLORENCIA M."/>
    <s v="CSWDO"/>
    <x v="1"/>
    <d v="2022-12-07T00:00:00"/>
    <d v="2022-12-07T00:00:00"/>
    <s v="SL"/>
    <m/>
    <s v="1 SL"/>
    <n v="1"/>
    <m/>
  </r>
  <r>
    <x v="199"/>
    <d v="2023-03-07T00:00:00"/>
    <x v="298"/>
    <s v="PEÑERO LILIBETH B."/>
    <s v="CSWDO"/>
    <x v="1"/>
    <d v="2022-12-15T00:00:00"/>
    <d v="2022-12-16T00:00:00"/>
    <s v="VL"/>
    <m/>
    <s v="2 VL"/>
    <n v="2"/>
    <m/>
  </r>
  <r>
    <x v="200"/>
    <d v="2023-03-07T00:00:00"/>
    <x v="298"/>
    <s v="PEÑERO LILIBETH B."/>
    <s v="CSWDO"/>
    <x v="1"/>
    <d v="2022-12-26T00:00:00"/>
    <d v="2022-12-26T00:00:00"/>
    <s v="VL"/>
    <m/>
    <s v="0 VL"/>
    <n v="0"/>
    <m/>
  </r>
  <r>
    <x v="201"/>
    <d v="2023-03-07T00:00:00"/>
    <x v="359"/>
    <s v="ERIDAO ROSALINDA P."/>
    <s v="CSWDO"/>
    <x v="1"/>
    <d v="2022-12-02T00:00:00"/>
    <d v="2022-12-02T00:00:00"/>
    <m/>
    <m/>
    <s v="1 "/>
    <n v="1"/>
    <m/>
  </r>
  <r>
    <x v="202"/>
    <d v="2023-03-07T00:00:00"/>
    <x v="395"/>
    <s v="ROLLE MICHELLYN G."/>
    <s v="ONT"/>
    <x v="0"/>
    <d v="2023-01-17T00:00:00"/>
    <d v="2023-01-23T00:00:00"/>
    <s v="SL"/>
    <m/>
    <s v="6 SL"/>
    <n v="6"/>
    <m/>
  </r>
  <r>
    <x v="203"/>
    <d v="2023-03-07T00:00:00"/>
    <x v="397"/>
    <s v="ROMILLA MARIBEL P."/>
    <s v="ACCOUNTING"/>
    <x v="0"/>
    <d v="2022-12-23T00:00:00"/>
    <d v="2022-12-23T00:00:00"/>
    <s v="SL"/>
    <m/>
    <s v="1 SL"/>
    <n v="1"/>
    <m/>
  </r>
  <r>
    <x v="204"/>
    <d v="2023-03-07T00:00:00"/>
    <x v="366"/>
    <s v="REGINALDO MARISSA C."/>
    <s v="TCIS"/>
    <x v="2"/>
    <d v="2022-12-26T00:00:00"/>
    <d v="2022-12-30T00:00:00"/>
    <s v="VL"/>
    <m/>
    <s v="3 VL"/>
    <n v="3"/>
    <m/>
  </r>
  <r>
    <x v="205"/>
    <d v="2023-03-07T00:00:00"/>
    <x v="376"/>
    <s v="REGINALDO MARISSA C."/>
    <s v="TCIS"/>
    <x v="2"/>
    <d v="2022-12-21T00:00:00"/>
    <d v="2022-12-23T00:00:00"/>
    <s v="OTHER"/>
    <s v="SPECIAL PRIVILEGE"/>
    <s v="3 OTHER"/>
    <n v="3"/>
    <m/>
  </r>
  <r>
    <x v="206"/>
    <d v="2023-03-07T00:00:00"/>
    <x v="399"/>
    <s v="RODRIGUEZ NARCISCO E."/>
    <s v="EEO/CITY MARKET"/>
    <x v="0"/>
    <d v="2023-02-02T00:00:00"/>
    <d v="2023-02-02T00:00:00"/>
    <s v="SL"/>
    <m/>
    <s v="1 SL"/>
    <n v="1"/>
    <m/>
  </r>
  <r>
    <x v="207"/>
    <d v="2023-03-07T00:00:00"/>
    <x v="447"/>
    <s v="RODRIGUEZ ARNEL  "/>
    <s v="CENRO"/>
    <x v="0"/>
    <d v="2023-03-02T00:00:00"/>
    <d v="2023-03-03T00:00:00"/>
    <s v="VL"/>
    <m/>
    <s v="2 VL"/>
    <n v="2"/>
    <m/>
  </r>
  <r>
    <x v="208"/>
    <d v="2023-03-07T00:00:00"/>
    <x v="393"/>
    <s v="RODRIGUEZ ARNEL  "/>
    <s v="CENRO"/>
    <x v="0"/>
    <d v="2023-01-30T00:00:00"/>
    <d v="2023-01-30T00:00:00"/>
    <s v="OTHER"/>
    <s v="SPECIAL PRIVILEGE"/>
    <s v="1 OTHER"/>
    <n v="1"/>
    <m/>
  </r>
  <r>
    <x v="209"/>
    <d v="2023-03-07T00:00:00"/>
    <x v="423"/>
    <s v="ROMILLA MARIBEL P."/>
    <s v="ACCOUNTING"/>
    <x v="0"/>
    <d v="2023-01-23T00:00:00"/>
    <d v="2023-01-23T00:00:00"/>
    <s v="SL"/>
    <m/>
    <s v="1 SL"/>
    <n v="1"/>
    <m/>
  </r>
  <r>
    <x v="210"/>
    <d v="2023-03-07T00:00:00"/>
    <x v="382"/>
    <s v="MARASIGAN GINALYN D."/>
    <s v="ACCOUNTING"/>
    <x v="1"/>
    <d v="2023-01-24T00:00:00"/>
    <d v="2023-01-24T00:00:00"/>
    <s v="SL"/>
    <m/>
    <s v="1 SL"/>
    <n v="1"/>
    <m/>
  </r>
  <r>
    <x v="211"/>
    <d v="2023-03-07T00:00:00"/>
    <x v="390"/>
    <s v="ALEGA ESTELITA M."/>
    <s v="CTO"/>
    <x v="1"/>
    <d v="2023-02-06T00:00:00"/>
    <d v="2023-02-07T00:00:00"/>
    <s v="OTHER"/>
    <s v="SPECIAL PRIVILEGE"/>
    <s v="2 OTHER"/>
    <n v="2"/>
    <m/>
  </r>
  <r>
    <x v="212"/>
    <d v="2023-03-07T00:00:00"/>
    <x v="390"/>
    <s v="SANARES DAN T."/>
    <s v="CHO"/>
    <x v="1"/>
    <d v="2023-02-20T00:00:00"/>
    <d v="2023-02-20T00:00:00"/>
    <s v="VL"/>
    <m/>
    <s v="1 VL"/>
    <n v="1"/>
    <m/>
  </r>
  <r>
    <x v="213"/>
    <d v="2023-03-07T00:00:00"/>
    <x v="393"/>
    <s v="SIM JO RITZELLE C."/>
    <s v="CHO"/>
    <x v="0"/>
    <d v="2023-02-14T00:00:00"/>
    <d v="2023-02-15T00:00:00"/>
    <s v="VL"/>
    <m/>
    <s v="2 VL"/>
    <n v="2"/>
    <m/>
  </r>
  <r>
    <x v="214"/>
    <d v="2023-03-07T00:00:00"/>
    <x v="422"/>
    <s v="SIM JO RITZELLE C."/>
    <s v="CHO"/>
    <x v="0"/>
    <d v="2023-01-13T00:00:00"/>
    <d v="2023-01-13T00:00:00"/>
    <s v="SL"/>
    <m/>
    <s v="1 SL"/>
    <n v="1"/>
    <m/>
  </r>
  <r>
    <x v="215"/>
    <d v="2023-03-07T00:00:00"/>
    <x v="397"/>
    <s v="MARASIGAN GINALYN D."/>
    <s v="ACCOUNTING"/>
    <x v="1"/>
    <d v="2023-01-09T00:00:00"/>
    <d v="2023-01-09T00:00:00"/>
    <s v="OTHER"/>
    <s v="SPECIAL PRIVILEGE"/>
    <s v="1 OTHER"/>
    <n v="1"/>
    <m/>
  </r>
  <r>
    <x v="216"/>
    <d v="2023-03-07T00:00:00"/>
    <x v="376"/>
    <s v="DELA GRACIA MA. CECILIA P."/>
    <s v="ACCOUNTING"/>
    <x v="1"/>
    <d v="2022-12-15T00:00:00"/>
    <d v="2022-12-15T00:00:00"/>
    <s v="SL"/>
    <m/>
    <s v="1 SL"/>
    <n v="1"/>
    <m/>
  </r>
  <r>
    <x v="217"/>
    <d v="2023-03-07T00:00:00"/>
    <x v="409"/>
    <s v="PEREY AIRENE O."/>
    <s v="CCT"/>
    <x v="1"/>
    <d v="2023-01-30T00:00:00"/>
    <d v="2023-01-30T00:00:00"/>
    <s v="SL"/>
    <m/>
    <s v="1 SL"/>
    <n v="1"/>
    <m/>
  </r>
  <r>
    <x v="218"/>
    <d v="2023-03-07T00:00:00"/>
    <x v="383"/>
    <s v="MARINDUQUE MARISSA M."/>
    <s v="ASSESSORS OFFICE"/>
    <x v="1"/>
    <d v="2023-01-31T00:00:00"/>
    <d v="2023-01-31T00:00:00"/>
    <s v="OTHER"/>
    <s v="SPECIAL PRIVILEGE"/>
    <s v="1 OTHER"/>
    <n v="1"/>
    <m/>
  </r>
  <r>
    <x v="219"/>
    <d v="2023-03-07T00:00:00"/>
    <x v="383"/>
    <s v="MARINDUQUE MARISSA M."/>
    <s v="ASSESSORS OFFICE"/>
    <x v="1"/>
    <d v="2023-02-02T00:00:00"/>
    <d v="2023-02-02T00:00:00"/>
    <s v="OTHER"/>
    <s v="SPECIAL PRIVILEGE"/>
    <s v="1 OTHER"/>
    <n v="1"/>
    <m/>
  </r>
  <r>
    <x v="220"/>
    <d v="2023-03-07T00:00:00"/>
    <x v="409"/>
    <s v="DIMARANAN REYNALDO R."/>
    <s v="EEO/ CITY MARKET"/>
    <x v="1"/>
    <d v="2023-02-10T00:00:00"/>
    <d v="2023-02-11T00:00:00"/>
    <s v="VL"/>
    <m/>
    <s v="2 VL"/>
    <n v="2"/>
    <m/>
  </r>
  <r>
    <x v="221"/>
    <d v="2023-03-07T00:00:00"/>
    <x v="370"/>
    <s v="ANACAY LEVIE B."/>
    <s v="ACCOUNTING"/>
    <x v="1"/>
    <d v="2022-12-19T00:00:00"/>
    <d v="2022-12-19T00:00:00"/>
    <s v="OTHER"/>
    <s v="SPECIAL PRIVILEGE"/>
    <s v="1 OTHER"/>
    <n v="1"/>
    <m/>
  </r>
  <r>
    <x v="222"/>
    <d v="2023-03-07T00:00:00"/>
    <x v="370"/>
    <s v="ANACAY LEVIE B."/>
    <s v="ACCOUNTING"/>
    <x v="1"/>
    <d v="2022-12-23T00:00:00"/>
    <d v="2022-12-23T00:00:00"/>
    <s v="SL"/>
    <m/>
    <s v="1 SL"/>
    <n v="1"/>
    <m/>
  </r>
  <r>
    <x v="223"/>
    <d v="2023-03-07T00:00:00"/>
    <x v="370"/>
    <s v="ANACAY LEVIE B."/>
    <s v="ACCOUNTING"/>
    <x v="1"/>
    <d v="2022-12-12T00:00:00"/>
    <d v="2022-12-12T00:00:00"/>
    <s v="SL"/>
    <m/>
    <s v="1 SL"/>
    <n v="1"/>
    <m/>
  </r>
  <r>
    <x v="224"/>
    <d v="2023-03-07T00:00:00"/>
    <x v="147"/>
    <s v="ROCILLO CECILLA A."/>
    <s v="ACCOUNTING"/>
    <x v="1"/>
    <d v="2022-12-27T00:00:00"/>
    <d v="2022-12-27T00:00:00"/>
    <s v="SL"/>
    <m/>
    <s v="1 SL"/>
    <n v="1"/>
    <m/>
  </r>
  <r>
    <x v="225"/>
    <d v="2023-03-07T00:00:00"/>
    <x v="397"/>
    <s v="DELA GRACIA MA. CECILIA P."/>
    <s v="ACCOUNTING"/>
    <x v="1"/>
    <d v="2022-12-22T00:00:00"/>
    <d v="2022-12-22T00:00:00"/>
    <s v="SL"/>
    <m/>
    <s v="1 SL"/>
    <n v="1"/>
    <m/>
  </r>
  <r>
    <x v="226"/>
    <d v="2023-03-07T00:00:00"/>
    <x v="422"/>
    <s v="MAWAK MIA PAULEEN B."/>
    <s v="ACCOUNTING"/>
    <x v="1"/>
    <d v="2023-01-20T00:00:00"/>
    <d v="2023-01-20T00:00:00"/>
    <s v="VL"/>
    <m/>
    <s v="1 VL"/>
    <n v="1"/>
    <m/>
  </r>
  <r>
    <x v="227"/>
    <d v="2023-03-07T00:00:00"/>
    <x v="412"/>
    <s v="MIRANDA MARIA LOIDA M."/>
    <s v="ACCOUNTING"/>
    <x v="1"/>
    <d v="2023-01-13T00:00:00"/>
    <d v="2023-01-13T00:00:00"/>
    <s v="SL"/>
    <m/>
    <s v="1 SL"/>
    <n v="1"/>
    <m/>
  </r>
  <r>
    <x v="227"/>
    <d v="2023-03-07T00:00:00"/>
    <x v="412"/>
    <s v="MIRANDA MARIA LOIDA M."/>
    <s v="ACCOUNTING"/>
    <x v="1"/>
    <d v="2023-01-16T00:00:00"/>
    <d v="2023-01-17T00:00:00"/>
    <s v="SL"/>
    <m/>
    <s v="2 SL"/>
    <n v="2"/>
    <m/>
  </r>
  <r>
    <x v="228"/>
    <d v="2023-03-07T00:00:00"/>
    <x v="403"/>
    <s v="DOCTORA ZENAIDA  "/>
    <s v="CENRO"/>
    <x v="1"/>
    <d v="2023-02-14T00:00:00"/>
    <d v="2023-02-17T00:00:00"/>
    <s v="VL"/>
    <m/>
    <s v="4 VL"/>
    <n v="4"/>
    <m/>
  </r>
  <r>
    <x v="229"/>
    <d v="2023-03-07T00:00:00"/>
    <x v="389"/>
    <s v="ANGCAYA RUFINA P."/>
    <s v="LCR"/>
    <x v="1"/>
    <d v="2023-01-06T00:00:00"/>
    <d v="2023-01-09T00:00:00"/>
    <s v="SL"/>
    <m/>
    <s v="2 SL"/>
    <n v="2"/>
    <m/>
  </r>
  <r>
    <x v="230"/>
    <d v="2023-03-07T00:00:00"/>
    <x v="298"/>
    <s v="ANGCAYA RUFINA P."/>
    <s v="LCR"/>
    <x v="1"/>
    <d v="2023-01-17T00:00:00"/>
    <d v="2023-01-17T00:00:00"/>
    <s v="SL"/>
    <m/>
    <s v="1 SL"/>
    <n v="1"/>
    <m/>
  </r>
  <r>
    <x v="231"/>
    <d v="2023-03-07T00:00:00"/>
    <x v="390"/>
    <s v="BAYOT ELAINE B."/>
    <s v="ONT"/>
    <x v="1"/>
    <d v="2023-02-24T00:00:00"/>
    <d v="2023-02-28T00:00:00"/>
    <s v="VL"/>
    <m/>
    <s v="3 VL"/>
    <n v="3"/>
    <m/>
  </r>
  <r>
    <x v="232"/>
    <d v="2023-03-07T00:00:00"/>
    <x v="403"/>
    <s v="MATIENZO NORMITA S."/>
    <s v="LCR"/>
    <x v="1"/>
    <d v="2023-02-13T00:00:00"/>
    <d v="2023-02-14T00:00:00"/>
    <s v="VL"/>
    <m/>
    <s v="2 VL"/>
    <n v="2"/>
    <m/>
  </r>
  <r>
    <x v="233"/>
    <d v="2023-03-07T00:00:00"/>
    <x v="399"/>
    <s v="VILLANUEVA PABLO B."/>
    <s v="PICNIC GROVE"/>
    <x v="1"/>
    <d v="2023-01-30T00:00:00"/>
    <d v="2023-01-31T00:00:00"/>
    <s v="SL"/>
    <m/>
    <s v="2 SL"/>
    <n v="2"/>
    <m/>
  </r>
  <r>
    <x v="234"/>
    <d v="2023-03-07T00:00:00"/>
    <x v="402"/>
    <s v="TAÑEDO MARIA EVELYN C."/>
    <s v="CBO"/>
    <x v="1"/>
    <d v="2023-02-08T00:00:00"/>
    <d v="2023-02-08T00:00:00"/>
    <s v="SL"/>
    <m/>
    <s v="1 SL"/>
    <n v="1"/>
    <m/>
  </r>
  <r>
    <x v="235"/>
    <d v="2023-03-07T00:00:00"/>
    <x v="379"/>
    <s v="DAÑO ALMA R."/>
    <s v="ACCOUNTING"/>
    <x v="1"/>
    <d v="2023-01-10T00:00:00"/>
    <d v="2023-01-10T00:00:00"/>
    <s v="SL"/>
    <m/>
    <s v="1 SL"/>
    <n v="1"/>
    <m/>
  </r>
  <r>
    <x v="236"/>
    <d v="2023-03-07T00:00:00"/>
    <x v="377"/>
    <s v="AMBION DORINDA A."/>
    <s v="CSWDO"/>
    <x v="1"/>
    <d v="2022-12-16T00:00:00"/>
    <d v="2022-12-16T00:00:00"/>
    <s v="OTHER"/>
    <s v="SPECIAL PRIVILEGE"/>
    <s v="1 OTHER"/>
    <n v="1"/>
    <m/>
  </r>
  <r>
    <x v="237"/>
    <d v="2023-03-07T00:00:00"/>
    <x v="381"/>
    <s v="ROZUL FLORENCIA M."/>
    <s v="CSWDO"/>
    <x v="1"/>
    <d v="2023-01-03T00:00:00"/>
    <d v="2023-01-03T00:00:00"/>
    <s v="SL"/>
    <m/>
    <s v="1 SL"/>
    <n v="1"/>
    <m/>
  </r>
  <r>
    <x v="238"/>
    <d v="2023-03-07T00:00:00"/>
    <x v="373"/>
    <s v="LIMBOC FLORDELIZA J."/>
    <s v="LCR"/>
    <x v="1"/>
    <d v="2022-12-27T00:00:00"/>
    <d v="2022-12-27T00:00:00"/>
    <s v="SL"/>
    <m/>
    <s v="1 SL"/>
    <n v="1"/>
    <m/>
  </r>
  <r>
    <x v="239"/>
    <d v="2023-03-07T00:00:00"/>
    <x v="389"/>
    <s v="DIMARANAN GREGORIA C."/>
    <s v="ACCOUNTING"/>
    <x v="1"/>
    <d v="2023-01-09T00:00:00"/>
    <d v="2023-01-20T00:00:00"/>
    <s v="SL"/>
    <m/>
    <s v="10 SL"/>
    <n v="10"/>
    <m/>
  </r>
  <r>
    <x v="240"/>
    <d v="2023-03-07T00:00:00"/>
    <x v="414"/>
    <s v="ANACAY LEVIE B."/>
    <s v="ACCOUNTING"/>
    <x v="1"/>
    <d v="2023-01-09T00:00:00"/>
    <d v="2023-01-09T00:00:00"/>
    <s v="SL"/>
    <m/>
    <s v="1 SL"/>
    <n v="1"/>
    <m/>
  </r>
  <r>
    <x v="241"/>
    <d v="2023-03-07T00:00:00"/>
    <x v="414"/>
    <s v="ANACAY LEVIE B."/>
    <s v="ACCOUNTING"/>
    <x v="1"/>
    <d v="2022-12-12T00:00:00"/>
    <d v="2022-12-12T00:00:00"/>
    <s v="SL"/>
    <m/>
    <s v="1 SL"/>
    <n v="1"/>
    <m/>
  </r>
  <r>
    <x v="241"/>
    <d v="2023-03-07T00:00:00"/>
    <x v="414"/>
    <s v="ANACAY LEVIE B."/>
    <s v="ACCOUNTING"/>
    <x v="1"/>
    <d v="2022-12-23T00:00:00"/>
    <d v="2022-12-23T00:00:00"/>
    <s v="SL"/>
    <m/>
    <s v="1 SL"/>
    <n v="1"/>
    <m/>
  </r>
  <r>
    <x v="242"/>
    <d v="2023-03-07T00:00:00"/>
    <x v="440"/>
    <s v="ANGCAYA ANA B."/>
    <s v="GSO"/>
    <x v="1"/>
    <d v="2023-02-09T00:00:00"/>
    <d v="2023-02-09T00:00:00"/>
    <s v="SL"/>
    <m/>
    <s v="1 SL"/>
    <n v="1"/>
    <m/>
  </r>
  <r>
    <x v="243"/>
    <d v="2023-03-07T00:00:00"/>
    <x v="440"/>
    <s v="MANGUINAO GILBERT  "/>
    <s v="GSO"/>
    <x v="1"/>
    <d v="2023-02-09T00:00:00"/>
    <d v="2023-02-09T00:00:00"/>
    <s v="OTHER"/>
    <s v="SPECIAL PRIVILEGE"/>
    <s v="1 OTHER"/>
    <n v="1"/>
    <m/>
  </r>
  <r>
    <x v="244"/>
    <d v="2023-03-07T00:00:00"/>
    <x v="405"/>
    <s v="DAÑO ALMA R."/>
    <s v="ACCOUNTING"/>
    <x v="1"/>
    <d v="2023-01-30T00:00:00"/>
    <d v="2023-01-31T00:00:00"/>
    <s v="SL"/>
    <m/>
    <s v="2 SL"/>
    <n v="2"/>
    <m/>
  </r>
  <r>
    <x v="245"/>
    <d v="2023-03-07T00:00:00"/>
    <x v="387"/>
    <s v="DE VILLA JAYVEE U."/>
    <s v="ACCOUNTING"/>
    <x v="1"/>
    <d v="2023-02-06T00:00:00"/>
    <d v="2023-02-06T00:00:00"/>
    <s v="VL"/>
    <m/>
    <s v="1 VL"/>
    <n v="1"/>
    <m/>
  </r>
  <r>
    <x v="246"/>
    <d v="2023-03-07T00:00:00"/>
    <x v="404"/>
    <s v="MARASIGAN GINALYN D."/>
    <s v="ACCOUNTING"/>
    <x v="1"/>
    <d v="2023-02-01T00:00:00"/>
    <d v="2023-02-01T00:00:00"/>
    <s v="SL"/>
    <m/>
    <s v="1 SL"/>
    <n v="1"/>
    <m/>
  </r>
  <r>
    <x v="247"/>
    <d v="2023-03-07T00:00:00"/>
    <x v="381"/>
    <s v="ANGCAYA JOHN V."/>
    <s v="ACCOUNTING"/>
    <x v="1"/>
    <d v="2022-12-22T00:00:00"/>
    <d v="2022-12-22T00:00:00"/>
    <s v="SL"/>
    <m/>
    <s v="1 SL"/>
    <n v="1"/>
    <m/>
  </r>
  <r>
    <x v="248"/>
    <d v="2023-03-07T00:00:00"/>
    <x v="402"/>
    <s v="DIMARANAN GREGORIA C."/>
    <s v="ACCOUNTING"/>
    <x v="1"/>
    <d v="2022-12-23T00:00:00"/>
    <d v="2022-12-23T00:00:00"/>
    <s v="SL"/>
    <m/>
    <s v="1 SL"/>
    <n v="1"/>
    <m/>
  </r>
  <r>
    <x v="248"/>
    <d v="2023-03-07T00:00:00"/>
    <x v="402"/>
    <s v="DIMARANAN GREGORIA C."/>
    <s v="ACCOUNTING"/>
    <x v="1"/>
    <d v="2022-12-27T00:00:00"/>
    <d v="2022-12-27T00:00:00"/>
    <s v="SL"/>
    <m/>
    <s v="1 SL"/>
    <n v="1"/>
    <m/>
  </r>
  <r>
    <x v="248"/>
    <d v="2023-03-07T00:00:00"/>
    <x v="402"/>
    <s v="DIMARANAN GREGORIA C."/>
    <s v="ACCOUNTING"/>
    <x v="1"/>
    <d v="2023-01-03T00:00:00"/>
    <d v="2023-01-06T00:00:00"/>
    <s v="SL"/>
    <m/>
    <s v="4 SL"/>
    <n v="4"/>
    <m/>
  </r>
  <r>
    <x v="249"/>
    <d v="2023-03-07T00:00:00"/>
    <x v="395"/>
    <s v="AMON RHEALYN O."/>
    <s v="ACCOUNTING"/>
    <x v="1"/>
    <d v="2023-02-02T00:00:00"/>
    <d v="2023-02-02T00:00:00"/>
    <s v="VL"/>
    <m/>
    <s v="1 VL"/>
    <n v="1"/>
    <m/>
  </r>
  <r>
    <x v="250"/>
    <d v="2023-03-07T00:00:00"/>
    <x v="405"/>
    <s v="ANACAY LEVIE B."/>
    <s v="ACCOUNTING"/>
    <x v="1"/>
    <d v="2023-01-13T00:00:00"/>
    <d v="2023-01-13T00:00:00"/>
    <s v="SL"/>
    <m/>
    <s v="1 SL"/>
    <n v="1"/>
    <m/>
  </r>
  <r>
    <x v="250"/>
    <d v="2023-03-07T00:00:00"/>
    <x v="405"/>
    <s v="ANACAY LEVIE B."/>
    <s v="ACCOUNTING"/>
    <x v="1"/>
    <d v="2023-01-25T00:00:00"/>
    <d v="2023-01-25T00:00:00"/>
    <s v="SL"/>
    <m/>
    <s v="1 SL"/>
    <n v="1"/>
    <m/>
  </r>
  <r>
    <x v="250"/>
    <d v="2023-03-07T00:00:00"/>
    <x v="405"/>
    <s v="ANACAY LEVIE B."/>
    <s v="ACCOUNTING"/>
    <x v="1"/>
    <d v="2023-01-30T00:00:00"/>
    <d v="2023-01-30T00:00:00"/>
    <s v="SL"/>
    <m/>
    <s v="1 SL"/>
    <n v="1"/>
    <m/>
  </r>
  <r>
    <x v="251"/>
    <d v="2023-03-07T00:00:00"/>
    <x v="405"/>
    <s v="DAÑO ALMA R."/>
    <s v="ACCOUNTING"/>
    <x v="1"/>
    <d v="2023-01-23T00:00:00"/>
    <d v="2023-01-23T00:00:00"/>
    <s v="SL"/>
    <m/>
    <s v="1 SL"/>
    <n v="1"/>
    <m/>
  </r>
  <r>
    <x v="252"/>
    <d v="2023-03-07T00:00:00"/>
    <x v="393"/>
    <s v="SUMAGUI LORENA P."/>
    <s v="BIR"/>
    <x v="0"/>
    <d v="2023-02-03T00:00:00"/>
    <d v="2023-02-03T00:00:00"/>
    <s v="OTHER"/>
    <s v="SPECIAL PRIVILEGE"/>
    <s v="1 OTHER"/>
    <n v="1"/>
    <m/>
  </r>
  <r>
    <x v="253"/>
    <d v="2023-03-07T00:00:00"/>
    <x v="395"/>
    <s v="ROCILLO CECILLA A."/>
    <s v="ACCOUNTING"/>
    <x v="1"/>
    <d v="2023-01-19T00:00:00"/>
    <d v="2023-01-19T00:00:00"/>
    <s v="SL"/>
    <m/>
    <s v="1 SL"/>
    <n v="1"/>
    <m/>
  </r>
  <r>
    <x v="254"/>
    <d v="2023-03-07T00:00:00"/>
    <x v="79"/>
    <s v="TIMPLE ALLAN R."/>
    <s v="TCIS"/>
    <x v="0"/>
    <d v="2022-12-23T00:00:00"/>
    <d v="2022-12-29T00:00:00"/>
    <s v="VL"/>
    <m/>
    <s v="4 VL"/>
    <n v="4"/>
    <m/>
  </r>
  <r>
    <x v="255"/>
    <d v="2023-03-07T00:00:00"/>
    <x v="414"/>
    <s v="VERGARA CATHERINE R."/>
    <s v="CSWDO"/>
    <x v="1"/>
    <d v="2023-01-13T00:00:00"/>
    <d v="2023-01-13T00:00:00"/>
    <s v="OTHER"/>
    <m/>
    <s v="1 OTHER"/>
    <n v="1"/>
    <m/>
  </r>
  <r>
    <x v="256"/>
    <d v="2023-03-07T00:00:00"/>
    <x v="377"/>
    <s v="SABULAAN MARIA LEAH M."/>
    <s v="CPDO"/>
    <x v="0"/>
    <d v="2022-12-19T00:00:00"/>
    <d v="2023-01-06T00:00:00"/>
    <s v="SL"/>
    <m/>
    <s v="12 SL"/>
    <n v="12"/>
    <m/>
  </r>
  <r>
    <x v="257"/>
    <d v="2023-03-07T00:00:00"/>
    <x v="432"/>
    <s v="SUMAGUI FELICITAS M."/>
    <s v="CSWDO"/>
    <x v="0"/>
    <d v="2022-12-21T00:00:00"/>
    <d v="2022-12-21T00:00:00"/>
    <s v="SL"/>
    <m/>
    <s v="1 SL"/>
    <n v="1"/>
    <m/>
  </r>
  <r>
    <x v="258"/>
    <d v="2023-03-07T00:00:00"/>
    <x v="382"/>
    <s v="SUMAGUI DESZERIE ANN A."/>
    <s v="ONT"/>
    <x v="1"/>
    <d v="2023-01-23T00:00:00"/>
    <d v="2023-01-23T00:00:00"/>
    <s v="SL"/>
    <m/>
    <s v="1 SL"/>
    <n v="1"/>
    <m/>
  </r>
  <r>
    <x v="259"/>
    <d v="2023-03-07T00:00:00"/>
    <x v="398"/>
    <s v="SARMIENTO TERESA E."/>
    <s v="ONT"/>
    <x v="0"/>
    <d v="2023-01-31T00:00:00"/>
    <d v="2023-01-31T00:00:00"/>
    <s v="SL"/>
    <m/>
    <s v="1 SL"/>
    <n v="1"/>
    <m/>
  </r>
  <r>
    <x v="260"/>
    <d v="2023-03-07T00:00:00"/>
    <x v="404"/>
    <s v="SALAZAR FRANCIS D."/>
    <s v="CENRO"/>
    <x v="3"/>
    <d v="2023-01-31T00:00:00"/>
    <d v="2023-02-01T00:00:00"/>
    <s v="SL"/>
    <m/>
    <s v="2 SL"/>
    <n v="2"/>
    <m/>
  </r>
  <r>
    <x v="261"/>
    <d v="2023-03-07T00:00:00"/>
    <x v="378"/>
    <s v="MENDOZA MARVIC M."/>
    <s v="ONT"/>
    <x v="1"/>
    <d v="2022-12-26T00:00:00"/>
    <d v="2022-12-29T00:00:00"/>
    <s v="VL"/>
    <m/>
    <s v="3 VL"/>
    <n v="3"/>
    <m/>
  </r>
  <r>
    <x v="262"/>
    <d v="2023-03-07T00:00:00"/>
    <x v="405"/>
    <s v="VARGAS ARNOLD A."/>
    <s v="ONT"/>
    <x v="0"/>
    <d v="2023-01-21T00:00:00"/>
    <d v="2023-01-21T00:00:00"/>
    <s v="SL"/>
    <m/>
    <s v="1 SL"/>
    <n v="1"/>
    <m/>
  </r>
  <r>
    <x v="262"/>
    <d v="2023-03-07T00:00:00"/>
    <x v="405"/>
    <s v="VARGAS ARNOLD A."/>
    <s v="ONT"/>
    <x v="0"/>
    <d v="2023-01-28T00:00:00"/>
    <d v="2023-01-28T00:00:00"/>
    <s v="SL"/>
    <m/>
    <s v="1 SL"/>
    <n v="1"/>
    <m/>
  </r>
  <r>
    <x v="263"/>
    <d v="2023-03-07T00:00:00"/>
    <x v="395"/>
    <s v="VERGARA ESTELITA A."/>
    <s v="ONT"/>
    <x v="0"/>
    <d v="2023-02-16T00:00:00"/>
    <d v="2023-02-28T00:00:00"/>
    <s v="VL"/>
    <m/>
    <s v="9 VL"/>
    <n v="9"/>
    <m/>
  </r>
  <r>
    <x v="264"/>
    <d v="2023-03-07T00:00:00"/>
    <x v="380"/>
    <s v="VILLANUEVA DAVE RONILLO V."/>
    <s v="CEO"/>
    <x v="0"/>
    <d v="2023-01-04T00:00:00"/>
    <d v="2023-01-05T00:00:00"/>
    <s v="SL"/>
    <m/>
    <s v="2 SL"/>
    <n v="2"/>
    <m/>
  </r>
  <r>
    <x v="265"/>
    <d v="2023-03-07T00:00:00"/>
    <x v="384"/>
    <s v="VILLANUEVA DAVE RONILLO V."/>
    <s v="CEO"/>
    <x v="0"/>
    <d v="2023-01-27T00:00:00"/>
    <d v="2023-01-27T00:00:00"/>
    <s v="OTHER"/>
    <s v="SPECIAL PRIVILEGE"/>
    <s v="1 OTHER"/>
    <n v="1"/>
    <m/>
  </r>
  <r>
    <x v="266"/>
    <d v="2023-03-07T00:00:00"/>
    <x v="380"/>
    <s v="VERGARA CIAN ASHLEEN J."/>
    <s v="OSPITAL NG TAGAYTAY"/>
    <x v="3"/>
    <d v="2022-12-27T00:00:00"/>
    <d v="2022-12-30T00:00:00"/>
    <s v="SL"/>
    <m/>
    <s v="3 SL"/>
    <n v="3"/>
    <m/>
  </r>
  <r>
    <x v="267"/>
    <d v="2023-03-07T00:00:00"/>
    <x v="429"/>
    <s v="CREUS SAMUEL A."/>
    <s v="EEO"/>
    <x v="3"/>
    <d v="2023-01-30T00:00:00"/>
    <d v="2023-02-01T00:00:00"/>
    <s v="SL"/>
    <m/>
    <s v="3 SL"/>
    <n v="3"/>
    <m/>
  </r>
  <r>
    <x v="268"/>
    <d v="2023-03-07T00:00:00"/>
    <x v="382"/>
    <s v="VILLANUEVA ISMAEL D."/>
    <s v="CHO"/>
    <x v="0"/>
    <d v="2023-01-23T00:00:00"/>
    <d v="2023-01-23T00:00:00"/>
    <s v="SL"/>
    <m/>
    <s v="1 SL"/>
    <n v="1"/>
    <m/>
  </r>
  <r>
    <x v="269"/>
    <d v="2023-03-07T00:00:00"/>
    <x v="404"/>
    <s v="GUEVARRA ROLANDO  "/>
    <s v="CENRO"/>
    <x v="0"/>
    <d v="2023-02-18T00:00:00"/>
    <d v="2023-02-20T00:00:00"/>
    <s v="SL"/>
    <m/>
    <s v="2 SL"/>
    <n v="2"/>
    <m/>
  </r>
  <r>
    <x v="270"/>
    <d v="2023-03-07T00:00:00"/>
    <x v="430"/>
    <s v="COSINO RIMWELL  "/>
    <s v="CHO"/>
    <x v="0"/>
    <d v="2023-03-06T00:00:00"/>
    <d v="2023-03-07T00:00:00"/>
    <s v="VL"/>
    <m/>
    <s v="2 VL"/>
    <n v="2"/>
    <m/>
  </r>
  <r>
    <x v="271"/>
    <d v="2023-03-07T00:00:00"/>
    <x v="400"/>
    <s v="COSINO RIMWELL  "/>
    <s v="CHO"/>
    <x v="0"/>
    <d v="2023-02-06T00:00:00"/>
    <d v="2023-02-06T00:00:00"/>
    <s v="SL"/>
    <m/>
    <s v="1 SL"/>
    <n v="1"/>
    <m/>
  </r>
  <r>
    <x v="272"/>
    <d v="2023-03-07T00:00:00"/>
    <x v="400"/>
    <s v="RODRIGUEZ MANNY  "/>
    <s v="CENRO"/>
    <x v="0"/>
    <d v="2023-02-27T00:00:00"/>
    <d v="2023-02-27T00:00:00"/>
    <s v="OTHER"/>
    <s v="SPECIAL PRIVILEGE"/>
    <s v="1 OTHER"/>
    <n v="1"/>
    <m/>
  </r>
  <r>
    <x v="273"/>
    <d v="2023-03-07T00:00:00"/>
    <x v="440"/>
    <s v="DERLA ARTHUR D."/>
    <s v="CENRO"/>
    <x v="0"/>
    <d v="2023-02-09T00:00:00"/>
    <d v="2023-02-09T00:00:00"/>
    <s v="SL"/>
    <m/>
    <s v="1 SL"/>
    <n v="1"/>
    <m/>
  </r>
  <r>
    <x v="274"/>
    <d v="2023-03-07T00:00:00"/>
    <x v="440"/>
    <s v="DERLA ARTHUR D."/>
    <s v="CENRO"/>
    <x v="0"/>
    <d v="2023-02-11T00:00:00"/>
    <d v="2023-02-11T00:00:00"/>
    <s v="SL"/>
    <m/>
    <s v="1 SL"/>
    <n v="1"/>
    <m/>
  </r>
  <r>
    <x v="275"/>
    <d v="2023-03-07T00:00:00"/>
    <x v="429"/>
    <s v="TORRES  ALLAN  "/>
    <s v="TOPS- CSU"/>
    <x v="3"/>
    <d v="2023-02-13T00:00:00"/>
    <d v="2023-02-17T00:00:00"/>
    <s v="SL"/>
    <m/>
    <s v="5 SL"/>
    <n v="5"/>
    <m/>
  </r>
  <r>
    <x v="276"/>
    <d v="2023-03-07T00:00:00"/>
    <x v="440"/>
    <s v="CABANTING AIRA P."/>
    <s v="ONT"/>
    <x v="0"/>
    <d v="2023-02-13T00:00:00"/>
    <d v="2023-02-13T00:00:00"/>
    <s v="OTHER"/>
    <s v="BIRTHDAY LEAVE"/>
    <s v="1 OTHER"/>
    <n v="1"/>
    <m/>
  </r>
  <r>
    <x v="277"/>
    <d v="2023-03-07T00:00:00"/>
    <x v="404"/>
    <s v="MENDOZA MARICEL C."/>
    <s v="ONT"/>
    <x v="0"/>
    <d v="2023-02-01T00:00:00"/>
    <d v="2023-02-09T00:00:00"/>
    <s v="SL"/>
    <m/>
    <s v="7 SL"/>
    <n v="7"/>
    <m/>
  </r>
  <r>
    <x v="278"/>
    <d v="2023-03-07T00:00:00"/>
    <x v="429"/>
    <s v="LANDICHO ROSALINA B."/>
    <s v="EEO/CITY MARKET"/>
    <x v="0"/>
    <d v="2023-02-11T00:00:00"/>
    <d v="2023-02-13T00:00:00"/>
    <s v="SL"/>
    <m/>
    <s v="2 SL"/>
    <n v="2"/>
    <m/>
  </r>
  <r>
    <x v="279"/>
    <d v="2023-03-07T00:00:00"/>
    <x v="411"/>
    <s v="JABINES MARIA SHELLY D."/>
    <s v="LIBRARY"/>
    <x v="0"/>
    <d v="2023-02-16T00:00:00"/>
    <d v="2023-02-16T00:00:00"/>
    <s v="OTHER"/>
    <s v="EMERGENCY LEAVE"/>
    <s v="1 OTHER"/>
    <n v="1"/>
    <m/>
  </r>
  <r>
    <x v="280"/>
    <d v="2023-03-07T00:00:00"/>
    <x v="400"/>
    <s v="FERMA RAYMOND  "/>
    <s v="CENRO"/>
    <x v="0"/>
    <d v="2023-02-10T00:00:00"/>
    <d v="2023-02-12T00:00:00"/>
    <s v="SL"/>
    <m/>
    <s v="3 SL"/>
    <n v="3"/>
    <m/>
  </r>
  <r>
    <x v="281"/>
    <d v="2023-03-08T00:00:00"/>
    <x v="448"/>
    <s v="ESTOLE JOCELYN D."/>
    <s v="CCT"/>
    <x v="0"/>
    <d v="2023-02-14T00:00:00"/>
    <d v="2023-02-15T00:00:00"/>
    <s v="SL"/>
    <m/>
    <s v="2 SL"/>
    <n v="2"/>
    <m/>
  </r>
  <r>
    <x v="282"/>
    <d v="2023-03-08T00:00:00"/>
    <x v="436"/>
    <s v="DE CASTRO  CHRISTINE JEAN D."/>
    <s v="CSWDO"/>
    <x v="0"/>
    <d v="2023-02-20T00:00:00"/>
    <d v="2023-02-21T00:00:00"/>
    <s v="OTHER"/>
    <s v="PARENTAL OBLIGATION"/>
    <s v="2 OTHER"/>
    <n v="2"/>
    <m/>
  </r>
  <r>
    <x v="283"/>
    <d v="2023-03-08T00:00:00"/>
    <x v="429"/>
    <s v="CREUS SAMUEL A."/>
    <s v="EEO"/>
    <x v="3"/>
    <d v="2023-02-02T00:00:00"/>
    <d v="2023-03-03T00:00:00"/>
    <s v="VL"/>
    <m/>
    <s v="29 VL"/>
    <n v="29"/>
    <m/>
  </r>
  <r>
    <x v="284"/>
    <d v="2023-03-08T00:00:00"/>
    <x v="429"/>
    <s v="DE ASIS JANETTE D."/>
    <s v="BPLO"/>
    <x v="0"/>
    <d v="2023-02-09T00:00:00"/>
    <d v="2023-02-10T00:00:00"/>
    <s v="SL"/>
    <m/>
    <s v="2 SL"/>
    <n v="2"/>
    <m/>
  </r>
  <r>
    <x v="285"/>
    <d v="2023-03-08T00:00:00"/>
    <x v="298"/>
    <s v="MERCARDO RENGIE M."/>
    <s v="LCR"/>
    <x v="0"/>
    <d v="2023-01-19T00:00:00"/>
    <d v="2023-01-19T00:00:00"/>
    <s v="SL"/>
    <m/>
    <s v="1 SL"/>
    <n v="1"/>
    <m/>
  </r>
  <r>
    <x v="286"/>
    <d v="2023-03-08T00:00:00"/>
    <x v="384"/>
    <s v="MATIENZO NORMITA S."/>
    <s v="LCR"/>
    <x v="1"/>
    <d v="2023-02-06T00:00:00"/>
    <d v="2023-02-06T00:00:00"/>
    <s v="OTHER"/>
    <s v="SPECIAL PRIVILEGE"/>
    <s v="1 OTHER"/>
    <n v="1"/>
    <m/>
  </r>
  <r>
    <x v="287"/>
    <d v="2023-03-08T00:00:00"/>
    <x v="409"/>
    <s v="PEÑAFIEL MELISSA Q."/>
    <s v="CBO"/>
    <x v="1"/>
    <d v="2023-02-09T00:00:00"/>
    <d v="2023-02-09T00:00:00"/>
    <s v="VL"/>
    <m/>
    <s v="1 VL"/>
    <n v="1"/>
    <m/>
  </r>
  <r>
    <x v="288"/>
    <d v="2023-03-08T00:00:00"/>
    <x v="377"/>
    <s v="PEÑAFIEL MELISSA Q."/>
    <s v="CBO"/>
    <x v="1"/>
    <d v="2022-12-23T00:00:00"/>
    <d v="2022-12-23T00:00:00"/>
    <s v="VL"/>
    <m/>
    <s v="1 VL"/>
    <n v="1"/>
    <m/>
  </r>
  <r>
    <x v="289"/>
    <d v="2023-03-08T00:00:00"/>
    <x v="298"/>
    <s v="PEÑAFIEL MELISSA Q."/>
    <s v="CBO"/>
    <x v="1"/>
    <d v="2023-01-09T00:00:00"/>
    <d v="2023-01-09T00:00:00"/>
    <s v="OTHER"/>
    <s v="SPECIAL PRIVILEGE"/>
    <s v="1 OTHER"/>
    <n v="1"/>
    <m/>
  </r>
  <r>
    <x v="290"/>
    <d v="2023-03-08T00:00:00"/>
    <x v="397"/>
    <s v="MONTENEGRO MARISSA P."/>
    <s v="CBO"/>
    <x v="1"/>
    <d v="2023-01-09T00:00:00"/>
    <d v="2023-01-10T00:00:00"/>
    <s v="VL"/>
    <m/>
    <s v="2 VL"/>
    <n v="2"/>
    <m/>
  </r>
  <r>
    <x v="291"/>
    <d v="2023-03-08T00:00:00"/>
    <x v="366"/>
    <s v="GATPANDAN MICHAEL E."/>
    <s v="GSO"/>
    <x v="0"/>
    <d v="2023-02-10T00:00:00"/>
    <d v="2023-02-10T00:00:00"/>
    <s v="SL"/>
    <m/>
    <s v="1 SL"/>
    <n v="1"/>
    <m/>
  </r>
  <r>
    <x v="292"/>
    <d v="2023-03-08T00:00:00"/>
    <x v="440"/>
    <s v="TIBAYAN EUFEMIA O."/>
    <s v="CHO"/>
    <x v="0"/>
    <d v="2023-02-06T00:00:00"/>
    <d v="2023-02-06T00:00:00"/>
    <s v="SL"/>
    <m/>
    <s v="1 SL"/>
    <n v="1"/>
    <m/>
  </r>
  <r>
    <x v="293"/>
    <d v="2023-03-08T00:00:00"/>
    <x v="403"/>
    <s v="ESTIEBER ARISTOTLE B."/>
    <s v="CENRO"/>
    <x v="0"/>
    <d v="2023-02-03T00:00:00"/>
    <d v="2023-02-03T00:00:00"/>
    <s v="SL"/>
    <m/>
    <s v="1 SL"/>
    <n v="1"/>
    <m/>
  </r>
  <r>
    <x v="294"/>
    <d v="2023-03-08T00:00:00"/>
    <x v="390"/>
    <s v="AMBION HERSHEY D."/>
    <s v="CHO"/>
    <x v="0"/>
    <d v="2023-02-15T00:00:00"/>
    <d v="2023-02-15T00:00:00"/>
    <s v="VL"/>
    <m/>
    <s v="1 VL"/>
    <n v="1"/>
    <m/>
  </r>
  <r>
    <x v="295"/>
    <d v="2023-03-08T00:00:00"/>
    <x v="402"/>
    <s v="GUEVARRA ROLANDO  "/>
    <s v="CENRO"/>
    <x v="0"/>
    <d v="2023-02-08T00:00:00"/>
    <d v="2023-02-08T00:00:00"/>
    <s v="SL"/>
    <m/>
    <s v="1 SL"/>
    <n v="1"/>
    <m/>
  </r>
  <r>
    <x v="296"/>
    <d v="2023-03-08T00:00:00"/>
    <x v="440"/>
    <s v="PAGLINAWAN JESSIE M."/>
    <s v="CENRO"/>
    <x v="0"/>
    <d v="2023-02-06T00:00:00"/>
    <d v="2023-02-06T00:00:00"/>
    <s v="SL"/>
    <m/>
    <s v="1 SL"/>
    <n v="1"/>
    <m/>
  </r>
  <r>
    <x v="296"/>
    <d v="2023-03-08T00:00:00"/>
    <x v="440"/>
    <s v="PAGLINAWAN JESSIE M."/>
    <s v="CENRO"/>
    <x v="0"/>
    <d v="2023-02-09T00:00:00"/>
    <d v="2023-02-09T00:00:00"/>
    <s v="SL"/>
    <m/>
    <s v="1 SL"/>
    <n v="1"/>
    <m/>
  </r>
  <r>
    <x v="297"/>
    <d v="2023-03-08T00:00:00"/>
    <x v="449"/>
    <s v="PENALES GUILLERMA B."/>
    <s v="CBO"/>
    <x v="1"/>
    <d v="2022-12-28T00:00:00"/>
    <d v="2022-12-28T00:00:00"/>
    <s v="VL"/>
    <m/>
    <s v="1 VL"/>
    <n v="1"/>
    <m/>
  </r>
  <r>
    <x v="298"/>
    <d v="2023-03-08T00:00:00"/>
    <x v="397"/>
    <s v="PENALES GUILLERMA B."/>
    <s v="CBO"/>
    <x v="1"/>
    <d v="2023-01-09T00:00:00"/>
    <d v="2023-01-09T00:00:00"/>
    <s v="OTHER"/>
    <s v="SPECIAL PRIVILEGE"/>
    <s v="1 OTHER"/>
    <n v="1"/>
    <m/>
  </r>
  <r>
    <x v="299"/>
    <d v="2023-03-08T00:00:00"/>
    <x v="409"/>
    <s v="PENALES GUILLERMA B."/>
    <s v="CBO"/>
    <x v="1"/>
    <d v="2023-02-09T00:00:00"/>
    <d v="2023-02-10T00:00:00"/>
    <s v="VL"/>
    <m/>
    <s v="2 VL"/>
    <n v="2"/>
    <m/>
  </r>
  <r>
    <x v="300"/>
    <d v="2023-03-08T00:00:00"/>
    <x v="394"/>
    <s v="BORJA NECY M."/>
    <s v="CBO"/>
    <x v="1"/>
    <d v="2023-01-26T00:00:00"/>
    <d v="2023-01-27T00:00:00"/>
    <s v="OTHER"/>
    <s v="SPECIAL PRIVILEGE"/>
    <s v="2 OTHER"/>
    <n v="2"/>
    <m/>
  </r>
  <r>
    <x v="301"/>
    <d v="2023-03-08T00:00:00"/>
    <x v="381"/>
    <s v="VIDALLO WINNIE R."/>
    <s v="CTO"/>
    <x v="1"/>
    <d v="2022-12-28T00:00:00"/>
    <d v="2022-12-29T00:00:00"/>
    <s v="SL"/>
    <m/>
    <s v="2 SL"/>
    <n v="2"/>
    <m/>
  </r>
  <r>
    <x v="302"/>
    <d v="2023-03-08T00:00:00"/>
    <x v="393"/>
    <s v="MALIGAYO YOLANDA D."/>
    <s v="CHO"/>
    <x v="1"/>
    <d v="2023-01-27T00:00:00"/>
    <d v="2023-01-27T00:00:00"/>
    <s v="SL"/>
    <m/>
    <s v="1 SL"/>
    <n v="1"/>
    <m/>
  </r>
  <r>
    <x v="303"/>
    <d v="2023-03-08T00:00:00"/>
    <x v="395"/>
    <s v="EGASAN DELIA J."/>
    <s v="CHO"/>
    <x v="1"/>
    <d v="2023-01-24T00:00:00"/>
    <d v="2023-01-24T00:00:00"/>
    <s v="SL"/>
    <m/>
    <s v="1 SL"/>
    <n v="1"/>
    <m/>
  </r>
  <r>
    <x v="304"/>
    <d v="2023-03-08T00:00:00"/>
    <x v="397"/>
    <s v="LIMBOC FLORDELIZA J."/>
    <s v="LCR"/>
    <x v="1"/>
    <d v="2023-02-02T00:00:00"/>
    <d v="2023-02-02T00:00:00"/>
    <s v="SL"/>
    <m/>
    <s v="1 SL"/>
    <n v="1"/>
    <m/>
  </r>
  <r>
    <x v="305"/>
    <d v="2023-03-08T00:00:00"/>
    <x v="393"/>
    <s v="LIMBOC FLORDELIZA J."/>
    <s v="LCR"/>
    <x v="1"/>
    <d v="2023-01-26T00:00:00"/>
    <d v="2023-01-26T00:00:00"/>
    <s v="SL"/>
    <m/>
    <s v="1 SL"/>
    <n v="1"/>
    <m/>
  </r>
  <r>
    <x v="306"/>
    <d v="2023-03-08T00:00:00"/>
    <x v="395"/>
    <s v="ALEGA ESTELITA M."/>
    <s v="CTO"/>
    <x v="1"/>
    <d v="2023-01-16T00:00:00"/>
    <d v="2023-01-16T00:00:00"/>
    <s v="SL"/>
    <m/>
    <s v="1 SL"/>
    <n v="1"/>
    <m/>
  </r>
  <r>
    <x v="306"/>
    <d v="2023-03-08T00:00:00"/>
    <x v="395"/>
    <s v="ALEGA ESTELITA M."/>
    <s v="CTO"/>
    <x v="1"/>
    <d v="2023-01-23T00:00:00"/>
    <d v="2023-01-23T00:00:00"/>
    <s v="SL"/>
    <m/>
    <s v="1 SL"/>
    <n v="1"/>
    <m/>
  </r>
  <r>
    <x v="307"/>
    <d v="2023-03-08T00:00:00"/>
    <x v="298"/>
    <s v="ALEGA ESTELITA M."/>
    <s v="CTO"/>
    <x v="1"/>
    <d v="2022-12-02T00:00:00"/>
    <d v="2022-12-02T00:00:00"/>
    <s v="SL"/>
    <m/>
    <s v="1 SL"/>
    <n v="1"/>
    <m/>
  </r>
  <r>
    <x v="307"/>
    <d v="2023-03-08T00:00:00"/>
    <x v="298"/>
    <s v="ALEGA ESTELITA M."/>
    <s v="CTO"/>
    <x v="1"/>
    <d v="2022-12-05T00:00:00"/>
    <d v="2022-12-05T00:00:00"/>
    <s v="SL"/>
    <m/>
    <s v="1 SL"/>
    <n v="1"/>
    <m/>
  </r>
  <r>
    <x v="307"/>
    <d v="2023-03-08T00:00:00"/>
    <x v="298"/>
    <s v="ALEGA ESTELITA M."/>
    <s v="CTO"/>
    <x v="1"/>
    <d v="2022-12-19T00:00:00"/>
    <d v="2022-12-19T00:00:00"/>
    <s v="SL"/>
    <m/>
    <s v="1 SL"/>
    <n v="1"/>
    <m/>
  </r>
  <r>
    <x v="308"/>
    <d v="2023-03-08T00:00:00"/>
    <x v="409"/>
    <s v="ALEGA ESTELITA M."/>
    <s v="CTO"/>
    <x v="1"/>
    <d v="2023-01-30T00:00:00"/>
    <d v="2023-01-31T00:00:00"/>
    <s v="SL"/>
    <m/>
    <s v="2 SL"/>
    <n v="2"/>
    <m/>
  </r>
  <r>
    <x v="309"/>
    <d v="2023-03-08T00:00:00"/>
    <x v="404"/>
    <s v="TAÑEDO MARIA EVELYN C."/>
    <s v="CBO"/>
    <x v="1"/>
    <d v="2023-02-01T00:00:00"/>
    <d v="2023-02-01T00:00:00"/>
    <s v="OTHER"/>
    <s v="SPECIAL PRIVILEGE"/>
    <s v="1 OTHER"/>
    <n v="1"/>
    <m/>
  </r>
  <r>
    <x v="310"/>
    <d v="2023-03-08T00:00:00"/>
    <x v="389"/>
    <s v="TAÑEDO MARIA EVELYN C."/>
    <s v="CBO"/>
    <x v="1"/>
    <d v="2023-01-13T00:00:00"/>
    <d v="2023-01-13T00:00:00"/>
    <s v="VL"/>
    <m/>
    <s v="1 VL"/>
    <n v="1"/>
    <m/>
  </r>
  <r>
    <x v="311"/>
    <d v="2023-03-08T00:00:00"/>
    <x v="397"/>
    <s v="MONTENEGRO MARISSA P."/>
    <s v="CBO"/>
    <x v="1"/>
    <d v="2023-01-11T00:00:00"/>
    <d v="2023-01-11T00:00:00"/>
    <s v="OTHER"/>
    <s v="SPECIAL PRIVILEGE"/>
    <s v="1 OTHER"/>
    <n v="1"/>
    <m/>
  </r>
  <r>
    <x v="312"/>
    <d v="2023-03-08T00:00:00"/>
    <x v="87"/>
    <s v="DEMATERA PEDRO B."/>
    <s v="CCR"/>
    <x v="0"/>
    <d v="2023-09-07T00:00:00"/>
    <d v="2023-09-07T00:00:00"/>
    <s v="VL"/>
    <m/>
    <s v="1 VL"/>
    <n v="1"/>
    <m/>
  </r>
  <r>
    <x v="313"/>
    <d v="2023-03-08T00:00:00"/>
    <x v="394"/>
    <s v="MONTENEGRO MARISSA P."/>
    <s v="CBO"/>
    <x v="1"/>
    <d v="2023-01-20T00:00:00"/>
    <d v="2023-01-20T00:00:00"/>
    <s v="SL"/>
    <m/>
    <s v="1 SL"/>
    <n v="1"/>
    <m/>
  </r>
  <r>
    <x v="314"/>
    <d v="2023-03-08T00:00:00"/>
    <x v="378"/>
    <s v="BAYOT ANISIA P."/>
    <s v="CTO"/>
    <x v="1"/>
    <d v="2022-12-28T00:00:00"/>
    <d v="2022-12-29T00:00:00"/>
    <s v="VL"/>
    <m/>
    <s v="2 VL"/>
    <n v="2"/>
    <m/>
  </r>
  <r>
    <x v="315"/>
    <d v="2023-03-08T00:00:00"/>
    <x v="381"/>
    <s v="ALEGA ESTELITA M."/>
    <s v="CTO"/>
    <x v="1"/>
    <d v="2023-01-05T00:00:00"/>
    <d v="2023-01-05T00:00:00"/>
    <s v="OTHER"/>
    <s v="SPECIAL PRIVILEGE"/>
    <s v="1 OTHER"/>
    <n v="1"/>
    <m/>
  </r>
  <r>
    <x v="316"/>
    <d v="2023-03-08T00:00:00"/>
    <x v="428"/>
    <s v="OCAMPO ORLANDO R."/>
    <s v="CEO"/>
    <x v="1"/>
    <d v="2023-01-04T00:00:00"/>
    <d v="2023-01-04T00:00:00"/>
    <s v="OTHER"/>
    <s v="BIRTHDAY LEAVE"/>
    <s v="1 OTHER"/>
    <n v="1"/>
    <m/>
  </r>
  <r>
    <x v="317"/>
    <d v="2023-03-08T00:00:00"/>
    <x v="419"/>
    <s v="UNTALAN DIVINA R."/>
    <s v="CTO"/>
    <x v="1"/>
    <d v="2023-01-11T00:00:00"/>
    <d v="2023-01-11T00:00:00"/>
    <s v="OTHER"/>
    <s v="DOMESTIC EMERGENCY"/>
    <s v="1 OTHER"/>
    <n v="1"/>
    <m/>
  </r>
  <r>
    <x v="318"/>
    <d v="2023-03-08T00:00:00"/>
    <x v="298"/>
    <s v="DE GRANO MA. ERLINDA F."/>
    <s v="CTO"/>
    <x v="1"/>
    <d v="2023-01-24T00:00:00"/>
    <d v="2023-01-24T00:00:00"/>
    <s v="VL"/>
    <m/>
    <s v="1 VL"/>
    <n v="1"/>
    <m/>
  </r>
  <r>
    <x v="319"/>
    <d v="2023-03-08T00:00:00"/>
    <x v="381"/>
    <s v="VIDALLO WINNIE R."/>
    <s v="CTO"/>
    <x v="1"/>
    <d v="2023-01-03T00:00:00"/>
    <d v="2023-01-03T00:00:00"/>
    <s v="SL"/>
    <m/>
    <s v="1 SL"/>
    <n v="1"/>
    <m/>
  </r>
  <r>
    <x v="320"/>
    <d v="2023-03-08T00:00:00"/>
    <x v="393"/>
    <s v="COLETO HANY ROY D."/>
    <s v="ONT"/>
    <x v="1"/>
    <d v="2003-02-01T00:00:00"/>
    <d v="2023-02-01T00:00:00"/>
    <s v="OTHER"/>
    <s v="SPECIAL PRIVILEGE"/>
    <s v="5210 OTHER"/>
    <n v="5210"/>
    <m/>
  </r>
  <r>
    <x v="321"/>
    <d v="2023-03-08T00:00:00"/>
    <x v="405"/>
    <s v="BAYHON VIOLETA  "/>
    <s v="ONT"/>
    <x v="1"/>
    <d v="2023-01-30T00:00:00"/>
    <d v="2023-01-31T00:00:00"/>
    <s v="SL"/>
    <m/>
    <s v="2 SL"/>
    <n v="2"/>
    <m/>
  </r>
  <r>
    <x v="322"/>
    <d v="2023-03-08T00:00:00"/>
    <x v="372"/>
    <s v="BAUTISTA JANICE M."/>
    <s v="CTO"/>
    <x v="1"/>
    <d v="2023-01-13T00:00:00"/>
    <d v="2023-01-13T00:00:00"/>
    <s v="OTHER"/>
    <s v="SPECIAL PRIVILEGE"/>
    <s v="1 OTHER"/>
    <n v="1"/>
    <m/>
  </r>
  <r>
    <x v="323"/>
    <d v="2023-03-08T00:00:00"/>
    <x v="377"/>
    <s v="BAUTISTA JANICE M."/>
    <s v="CTO"/>
    <x v="1"/>
    <d v="2022-12-22T00:00:00"/>
    <d v="2022-12-22T00:00:00"/>
    <s v="VL"/>
    <m/>
    <s v="1 VL"/>
    <n v="1"/>
    <m/>
  </r>
  <r>
    <x v="324"/>
    <d v="2023-03-08T00:00:00"/>
    <x v="397"/>
    <s v="DIMAPILIS ELVIRA S."/>
    <s v="CTO"/>
    <x v="1"/>
    <d v="2023-01-03T00:00:00"/>
    <d v="2023-01-03T00:00:00"/>
    <s v="SL"/>
    <m/>
    <s v="1 SL"/>
    <n v="1"/>
    <m/>
  </r>
  <r>
    <x v="325"/>
    <d v="2023-03-08T00:00:00"/>
    <x v="397"/>
    <s v="DIMAPILIS ELVIRA S."/>
    <s v="CTO"/>
    <x v="1"/>
    <d v="2022-12-16T00:00:00"/>
    <d v="2022-12-27T00:00:00"/>
    <s v="VL"/>
    <m/>
    <s v="6.5 VL"/>
    <n v="6.5"/>
    <m/>
  </r>
  <r>
    <x v="326"/>
    <d v="2023-03-08T00:00:00"/>
    <x v="416"/>
    <s v="MIRANDA NICOLE MAY B."/>
    <s v="CTO"/>
    <x v="1"/>
    <d v="2023-01-17T00:00:00"/>
    <d v="2023-01-17T00:00:00"/>
    <s v="OTHER"/>
    <s v="SPECIAL PRIVILEGE"/>
    <s v="1 OTHER"/>
    <n v="1"/>
    <m/>
  </r>
  <r>
    <x v="327"/>
    <d v="2023-03-08T00:00:00"/>
    <x v="389"/>
    <s v="SALONGA LUCY M."/>
    <s v="EEO/ CITY MARKET"/>
    <x v="1"/>
    <d v="2023-01-06T00:00:00"/>
    <d v="2023-01-06T00:00:00"/>
    <s v="OTHER"/>
    <s v="SPECIAL PRIVILEGE"/>
    <s v="1 OTHER"/>
    <n v="1"/>
    <m/>
  </r>
  <r>
    <x v="328"/>
    <d v="2023-03-08T00:00:00"/>
    <x v="380"/>
    <s v="REPILLO AMMY LOU M."/>
    <s v="CTO"/>
    <x v="1"/>
    <d v="2023-01-05T00:00:00"/>
    <d v="2023-01-05T00:00:00"/>
    <s v="SL"/>
    <m/>
    <s v="1 SL"/>
    <n v="1"/>
    <m/>
  </r>
  <r>
    <x v="329"/>
    <d v="2023-03-08T00:00:00"/>
    <x v="395"/>
    <s v="CASTRO VIVIAN A."/>
    <s v="ONT"/>
    <x v="1"/>
    <d v="2023-01-20T00:00:00"/>
    <d v="2023-01-20T00:00:00"/>
    <s v="SL"/>
    <m/>
    <s v="1 SL"/>
    <n v="1"/>
    <m/>
  </r>
  <r>
    <x v="330"/>
    <d v="2023-03-08T00:00:00"/>
    <x v="381"/>
    <s v="EMELO MARYJANE T."/>
    <s v="ONT"/>
    <x v="1"/>
    <d v="2022-12-27T00:00:00"/>
    <d v="2022-12-29T00:00:00"/>
    <s v="SL"/>
    <m/>
    <s v="3 SL"/>
    <n v="3"/>
    <m/>
  </r>
  <r>
    <x v="331"/>
    <d v="2023-03-08T00:00:00"/>
    <x v="397"/>
    <s v="MANALO CYNTHIA D."/>
    <s v="ONT"/>
    <x v="1"/>
    <d v="2022-11-21T00:00:00"/>
    <d v="2022-11-25T00:00:00"/>
    <s v="VL"/>
    <m/>
    <s v="5 VL"/>
    <n v="5"/>
    <m/>
  </r>
  <r>
    <x v="332"/>
    <d v="2023-03-08T00:00:00"/>
    <x v="397"/>
    <s v="MANALO CYNTHIA D."/>
    <s v="ONT"/>
    <x v="1"/>
    <d v="2022-11-16T00:00:00"/>
    <d v="2022-11-18T00:00:00"/>
    <s v="SL"/>
    <m/>
    <s v="3 SL"/>
    <n v="3"/>
    <m/>
  </r>
  <r>
    <x v="333"/>
    <d v="2023-03-08T00:00:00"/>
    <x v="397"/>
    <s v="MANALO CYNTHIA D."/>
    <s v="ONT"/>
    <x v="1"/>
    <d v="2022-11-28T00:00:00"/>
    <d v="2022-11-29T00:00:00"/>
    <s v="SL"/>
    <m/>
    <s v="2 SL"/>
    <n v="2"/>
    <m/>
  </r>
  <r>
    <x v="334"/>
    <d v="2023-03-08T00:00:00"/>
    <x v="380"/>
    <s v="MALIGAYO YOLANDA D."/>
    <s v="CHO"/>
    <x v="1"/>
    <d v="2023-01-05T00:00:00"/>
    <d v="2023-01-05T00:00:00"/>
    <s v="SL"/>
    <m/>
    <s v="1 SL"/>
    <n v="1"/>
    <m/>
  </r>
  <r>
    <x v="335"/>
    <d v="2023-03-08T00:00:00"/>
    <x v="384"/>
    <s v="LEGASPI DOLORES B."/>
    <s v="CHO"/>
    <x v="1"/>
    <d v="2023-01-18T00:00:00"/>
    <d v="2023-01-19T00:00:00"/>
    <s v="SL"/>
    <m/>
    <s v="2 SL"/>
    <n v="2"/>
    <m/>
  </r>
  <r>
    <x v="336"/>
    <d v="2023-03-08T00:00:00"/>
    <x v="386"/>
    <s v="ENRIQUEZ ERIBERTO  "/>
    <s v="CENRO"/>
    <x v="3"/>
    <d v="2023-01-02T00:00:00"/>
    <d v="2023-01-04T00:00:00"/>
    <s v="VL"/>
    <m/>
    <s v="2 VL"/>
    <n v="2"/>
    <m/>
  </r>
  <r>
    <x v="337"/>
    <d v="2023-03-08T00:00:00"/>
    <x v="377"/>
    <s v="MALIGAYO YOLANDA D."/>
    <s v="CHO"/>
    <x v="1"/>
    <d v="2022-12-15T00:00:00"/>
    <d v="2022-12-15T00:00:00"/>
    <s v="SL"/>
    <m/>
    <s v="1 SL"/>
    <n v="1"/>
    <m/>
  </r>
  <r>
    <x v="338"/>
    <d v="2023-03-08T00:00:00"/>
    <x v="358"/>
    <s v="ALCAZAR ZENAIDA S."/>
    <s v="CHO"/>
    <x v="1"/>
    <d v="2022-12-29T00:00:00"/>
    <d v="2022-12-29T00:00:00"/>
    <s v="VL"/>
    <m/>
    <s v="1 VL"/>
    <n v="1"/>
    <m/>
  </r>
  <r>
    <x v="339"/>
    <d v="2023-03-08T00:00:00"/>
    <x v="358"/>
    <s v="CRIZALDO THELMA U."/>
    <s v="CHO"/>
    <x v="1"/>
    <d v="2022-12-26T00:00:00"/>
    <d v="2022-12-29T00:00:00"/>
    <s v="VL"/>
    <m/>
    <s v="3 VL"/>
    <n v="3"/>
    <m/>
  </r>
  <r>
    <x v="340"/>
    <d v="2023-03-08T00:00:00"/>
    <x v="364"/>
    <s v="LEGASPI DOLORES B."/>
    <s v="CHO"/>
    <x v="1"/>
    <d v="2022-12-26T00:00:00"/>
    <d v="2022-12-26T00:00:00"/>
    <s v="VL"/>
    <m/>
    <s v="0 VL"/>
    <n v="0"/>
    <m/>
  </r>
  <r>
    <x v="340"/>
    <d v="2023-03-08T00:00:00"/>
    <x v="364"/>
    <s v="LEGASPI DOLORES B."/>
    <s v="CHO"/>
    <x v="1"/>
    <d v="2022-12-29T00:00:00"/>
    <d v="2022-12-29T00:00:00"/>
    <s v="VL"/>
    <m/>
    <s v="1 VL"/>
    <n v="1"/>
    <m/>
  </r>
  <r>
    <x v="341"/>
    <d v="2023-03-08T00:00:00"/>
    <x v="377"/>
    <s v="ALCAZAR ZENAIDA S."/>
    <s v="CHO"/>
    <x v="1"/>
    <d v="2022-12-26T00:00:00"/>
    <d v="2022-12-26T00:00:00"/>
    <s v="VL"/>
    <m/>
    <s v="0 VL"/>
    <n v="0"/>
    <m/>
  </r>
  <r>
    <x v="342"/>
    <d v="2023-03-08T00:00:00"/>
    <x v="395"/>
    <s v="MANIMTIM JOJIT A."/>
    <s v="HRMO"/>
    <x v="1"/>
    <d v="2023-01-26T00:00:00"/>
    <d v="2023-01-27T00:00:00"/>
    <s v="OTHER"/>
    <s v="SPECIAL PRIVILEGE"/>
    <s v="2 OTHER"/>
    <n v="2"/>
    <m/>
  </r>
  <r>
    <x v="343"/>
    <d v="2023-03-08T00:00:00"/>
    <x v="398"/>
    <s v="OCAMPO EDRALYN B."/>
    <s v="HRMO"/>
    <x v="1"/>
    <d v="2023-02-01T00:00:00"/>
    <d v="2023-02-01T00:00:00"/>
    <s v="OTHER"/>
    <s v="SPECIAL PRIVILEGE"/>
    <s v="1 OTHER"/>
    <n v="1"/>
    <m/>
  </r>
  <r>
    <x v="344"/>
    <d v="2023-03-08T00:00:00"/>
    <x v="383"/>
    <s v="VELUZ DORMILUNA E."/>
    <s v="CCT"/>
    <x v="1"/>
    <d v="2023-01-27T00:00:00"/>
    <d v="2023-01-27T00:00:00"/>
    <s v="SL"/>
    <m/>
    <s v="1 SL"/>
    <n v="1"/>
    <m/>
  </r>
  <r>
    <x v="345"/>
    <d v="2023-03-08T00:00:00"/>
    <x v="383"/>
    <s v="VELUZ DORMILUNA E."/>
    <s v="CCT"/>
    <x v="1"/>
    <d v="2023-02-06T00:00:00"/>
    <d v="2023-02-07T00:00:00"/>
    <s v="VL"/>
    <m/>
    <s v="2 VL"/>
    <n v="2"/>
    <m/>
  </r>
  <r>
    <x v="346"/>
    <d v="2023-03-08T00:00:00"/>
    <x v="405"/>
    <s v="EGASAN DELIA J."/>
    <s v="CHO"/>
    <x v="1"/>
    <d v="2023-02-09T00:00:00"/>
    <d v="2023-02-10T00:00:00"/>
    <s v="VL"/>
    <m/>
    <s v="2 VL"/>
    <n v="2"/>
    <m/>
  </r>
  <r>
    <x v="347"/>
    <d v="2023-03-08T00:00:00"/>
    <x v="409"/>
    <s v="MALIGAYO YOLANDA D."/>
    <s v="CHO"/>
    <x v="1"/>
    <d v="2023-02-10T00:00:00"/>
    <d v="2023-02-10T00:00:00"/>
    <s v="VL"/>
    <m/>
    <s v="1 VL"/>
    <n v="1"/>
    <m/>
  </r>
  <r>
    <x v="348"/>
    <d v="2023-03-08T00:00:00"/>
    <x v="360"/>
    <s v="DOGNIDON MARLYN P."/>
    <s v="ONT"/>
    <x v="1"/>
    <d v="2022-12-19T00:00:00"/>
    <d v="2022-12-21T00:00:00"/>
    <s v="OTHER"/>
    <s v="SPECIAL PRIVILEGE"/>
    <s v="3 OTHER"/>
    <n v="3"/>
    <m/>
  </r>
  <r>
    <x v="349"/>
    <d v="2023-03-08T00:00:00"/>
    <x v="423"/>
    <s v="DE OCAMPO ALMA A."/>
    <s v="CTO"/>
    <x v="1"/>
    <d v="2023-01-25T00:00:00"/>
    <d v="2023-01-25T00:00:00"/>
    <s v="SL"/>
    <m/>
    <s v="1 SL"/>
    <n v="1"/>
    <m/>
  </r>
  <r>
    <x v="350"/>
    <d v="2023-03-08T00:00:00"/>
    <x v="383"/>
    <s v="DELA CRUZ EVANGELINE P."/>
    <s v="LANDTAX"/>
    <x v="1"/>
    <d v="2023-01-26T00:00:00"/>
    <d v="2023-01-27T00:00:00"/>
    <s v="SL"/>
    <m/>
    <s v="2 SL"/>
    <n v="2"/>
    <m/>
  </r>
  <r>
    <x v="351"/>
    <d v="2023-03-08T00:00:00"/>
    <x v="393"/>
    <s v="ESPIRITU RONALD M."/>
    <s v="CTO"/>
    <x v="1"/>
    <d v="2023-01-25T00:00:00"/>
    <d v="2023-01-25T00:00:00"/>
    <s v="OTHER"/>
    <s v="SPECIAL PRIVILEGE"/>
    <s v="1 OTHER"/>
    <n v="1"/>
    <m/>
  </r>
  <r>
    <x v="352"/>
    <d v="2023-03-08T00:00:00"/>
    <x v="422"/>
    <s v="PERIDO BEVERLY T."/>
    <s v="CTO"/>
    <x v="1"/>
    <d v="2023-01-24T00:00:00"/>
    <d v="2023-01-24T00:00:00"/>
    <s v="VL"/>
    <m/>
    <s v="1 VL"/>
    <n v="1"/>
    <m/>
  </r>
  <r>
    <x v="353"/>
    <d v="2023-03-08T00:00:00"/>
    <x v="398"/>
    <s v="PERIDO BEVERLY T."/>
    <s v="CTO"/>
    <x v="1"/>
    <d v="2023-01-13T00:00:00"/>
    <d v="2023-01-13T00:00:00"/>
    <s v="OTHER"/>
    <s v="SPECIAL PRIVILEGE"/>
    <s v="1 OTHER"/>
    <n v="1"/>
    <m/>
  </r>
  <r>
    <x v="354"/>
    <d v="2023-03-08T00:00:00"/>
    <x v="387"/>
    <s v="DIMAPILIS JOSEPHINE P."/>
    <s v="CTO"/>
    <x v="1"/>
    <d v="2023-01-30T00:00:00"/>
    <d v="2023-01-30T00:00:00"/>
    <s v="OTHER"/>
    <s v="SPECIAL PRIVILEGE"/>
    <s v="1 OTHER"/>
    <n v="1"/>
    <m/>
  </r>
  <r>
    <x v="355"/>
    <d v="2023-03-08T00:00:00"/>
    <x v="350"/>
    <s v="BAYLA EVANGELINE C."/>
    <s v="PDAO"/>
    <x v="1"/>
    <d v="2022-12-06T00:00:00"/>
    <d v="2022-12-07T00:00:00"/>
    <s v="VL"/>
    <m/>
    <s v="2 VL"/>
    <n v="2"/>
    <m/>
  </r>
  <r>
    <x v="355"/>
    <d v="2023-03-08T00:00:00"/>
    <x v="350"/>
    <s v="BAYLA EVANGELINE C."/>
    <s v="PDAO"/>
    <x v="1"/>
    <d v="2022-12-09T00:00:00"/>
    <d v="2022-12-09T00:00:00"/>
    <s v="VL"/>
    <m/>
    <s v="1 VL"/>
    <n v="1"/>
    <m/>
  </r>
  <r>
    <x v="356"/>
    <d v="2023-03-08T00:00:00"/>
    <x v="165"/>
    <s v="PEÑERO LILIBETH B."/>
    <s v="CSWDO"/>
    <x v="1"/>
    <d v="2022-10-10T00:00:00"/>
    <d v="2022-10-11T00:00:00"/>
    <s v="SL"/>
    <m/>
    <s v="2 SL"/>
    <n v="2"/>
    <m/>
  </r>
  <r>
    <x v="357"/>
    <d v="2023-03-08T00:00:00"/>
    <x v="160"/>
    <s v="OCAMPO ORLANDO R."/>
    <s v="CEO"/>
    <x v="1"/>
    <d v="2022-10-14T00:00:00"/>
    <d v="2022-10-14T00:00:00"/>
    <s v="OTHER"/>
    <s v="SPECIAL PRIVILEGE"/>
    <s v="1 OTHER"/>
    <n v="1"/>
    <m/>
  </r>
  <r>
    <x v="358"/>
    <d v="2023-03-08T00:00:00"/>
    <x v="358"/>
    <s v="PANGANIBAN CRISTETA M."/>
    <s v="DOE"/>
    <x v="1"/>
    <d v="2022-12-23T00:00:00"/>
    <d v="2022-12-29T00:00:00"/>
    <s v="VL"/>
    <m/>
    <s v="4 VL"/>
    <n v="4"/>
    <m/>
  </r>
  <r>
    <x v="359"/>
    <d v="2023-03-08T00:00:00"/>
    <x v="412"/>
    <s v="RODRIGUEZ NARCISCO E."/>
    <s v="EEO/CITY MARKET"/>
    <x v="0"/>
    <d v="2023-01-18T00:00:00"/>
    <d v="2023-01-18T00:00:00"/>
    <s v="SL"/>
    <m/>
    <s v="1 SL"/>
    <n v="1"/>
    <m/>
  </r>
  <r>
    <x v="360"/>
    <d v="2023-03-08T00:00:00"/>
    <x v="414"/>
    <s v="RODRIGUEZ NARCISCO E."/>
    <s v="EEO/CITY MARKET"/>
    <x v="0"/>
    <d v="2023-01-07T00:00:00"/>
    <d v="2023-01-07T00:00:00"/>
    <s v="SL"/>
    <m/>
    <s v="0 SL"/>
    <n v="0"/>
    <m/>
  </r>
  <r>
    <x v="361"/>
    <d v="2023-03-08T00:00:00"/>
    <x v="402"/>
    <s v="DIMAPILIS VILMA T."/>
    <s v="GSO"/>
    <x v="1"/>
    <d v="2023-02-08T00:00:00"/>
    <d v="2023-02-08T00:00:00"/>
    <s v="SL"/>
    <m/>
    <s v="1 SL"/>
    <n v="1"/>
    <m/>
  </r>
  <r>
    <x v="362"/>
    <d v="2023-03-08T00:00:00"/>
    <x v="403"/>
    <s v="HADAP JONALYN L."/>
    <s v="CSWDO"/>
    <x v="1"/>
    <d v="2023-02-03T00:00:00"/>
    <d v="2023-02-03T00:00:00"/>
    <s v="SL"/>
    <m/>
    <s v="1 SL"/>
    <n v="1"/>
    <m/>
  </r>
  <r>
    <x v="363"/>
    <d v="2023-03-08T00:00:00"/>
    <x v="403"/>
    <s v="MIRANDA BIENVENIDO D."/>
    <s v="GSO"/>
    <x v="3"/>
    <d v="2023-02-13T00:00:00"/>
    <d v="2023-02-17T00:00:00"/>
    <s v="VL"/>
    <m/>
    <s v="5 VL"/>
    <n v="5"/>
    <m/>
  </r>
  <r>
    <x v="364"/>
    <d v="2023-03-08T00:00:00"/>
    <x v="403"/>
    <s v="ROZUL FLORENCIA M."/>
    <s v="CSWDO"/>
    <x v="1"/>
    <d v="2023-02-18T00:00:00"/>
    <d v="2023-02-18T00:00:00"/>
    <s v="OTHER"/>
    <s v="SPECIAL PRIVILEGE"/>
    <s v="0 OTHER"/>
    <n v="0"/>
    <m/>
  </r>
  <r>
    <x v="365"/>
    <d v="2023-03-08T00:00:00"/>
    <x v="403"/>
    <s v="DIMAPILIS VILMA T."/>
    <s v="GSO"/>
    <x v="1"/>
    <d v="2023-02-06T00:00:00"/>
    <d v="2023-02-06T00:00:00"/>
    <s v="OTHER"/>
    <s v="SPECIAL PRIVILEGE"/>
    <s v="1 OTHER"/>
    <n v="1"/>
    <m/>
  </r>
  <r>
    <x v="366"/>
    <d v="2023-03-08T00:00:00"/>
    <x v="403"/>
    <s v="HADAP JONALYN L."/>
    <s v="CSWDO"/>
    <x v="1"/>
    <d v="2023-02-10T00:00:00"/>
    <d v="2023-02-10T00:00:00"/>
    <s v="OTHER"/>
    <s v="SPECIAL PRIVILEGE"/>
    <s v="1 OTHER"/>
    <n v="1"/>
    <m/>
  </r>
  <r>
    <x v="367"/>
    <d v="2023-03-08T00:00:00"/>
    <x v="403"/>
    <s v="AMBION DORINDA A."/>
    <s v="CSWDO"/>
    <x v="1"/>
    <d v="2023-02-13T00:00:00"/>
    <d v="2023-02-15T00:00:00"/>
    <s v="VL"/>
    <m/>
    <s v="3 VL"/>
    <n v="3"/>
    <m/>
  </r>
  <r>
    <x v="368"/>
    <d v="2023-03-08T00:00:00"/>
    <x v="403"/>
    <s v="AMBION DORINDA A."/>
    <s v="CSWDO"/>
    <x v="1"/>
    <d v="2023-02-03T00:00:00"/>
    <d v="2023-02-03T00:00:00"/>
    <s v="OTHER"/>
    <m/>
    <s v="1 OTHER"/>
    <n v="1"/>
    <m/>
  </r>
  <r>
    <x v="368"/>
    <d v="2023-03-08T00:00:00"/>
    <x v="403"/>
    <s v="AMBION DORINDA A."/>
    <s v="CSWDO"/>
    <x v="1"/>
    <d v="2023-02-06T00:00:00"/>
    <d v="2023-02-06T00:00:00"/>
    <s v="OTHER"/>
    <m/>
    <s v="1 OTHER"/>
    <n v="1"/>
    <m/>
  </r>
  <r>
    <x v="369"/>
    <d v="2023-03-08T00:00:00"/>
    <x v="399"/>
    <s v="CONSTANTE FLORAVILLA R."/>
    <s v="CSWDO"/>
    <x v="1"/>
    <d v="2023-02-03T00:00:00"/>
    <d v="2023-02-03T00:00:00"/>
    <s v="OTHER"/>
    <s v="PARENTAL OBLIGATION"/>
    <s v="1 OTHER"/>
    <n v="1"/>
    <m/>
  </r>
  <r>
    <x v="370"/>
    <d v="2023-03-08T00:00:00"/>
    <x v="387"/>
    <s v="AMBION DORINDA A."/>
    <s v="CSWDO"/>
    <x v="1"/>
    <d v="2023-01-30T00:00:00"/>
    <d v="2023-01-30T00:00:00"/>
    <s v="SL"/>
    <m/>
    <s v="1 SL"/>
    <n v="1"/>
    <m/>
  </r>
  <r>
    <x v="371"/>
    <d v="2023-03-08T00:00:00"/>
    <x v="360"/>
    <s v="SUMAGUI LORENA P."/>
    <s v="BIR"/>
    <x v="0"/>
    <d v="2022-12-16T00:00:00"/>
    <d v="2022-12-16T00:00:00"/>
    <s v="SL"/>
    <m/>
    <s v="1 SL"/>
    <n v="1"/>
    <m/>
  </r>
  <r>
    <x v="371"/>
    <d v="2023-03-08T00:00:00"/>
    <x v="360"/>
    <s v="SUMAGUI LORENA P."/>
    <s v="BIR"/>
    <x v="0"/>
    <d v="2022-12-22T00:00:00"/>
    <d v="2022-12-22T00:00:00"/>
    <s v="SL"/>
    <m/>
    <s v="1 SL"/>
    <n v="1"/>
    <m/>
  </r>
  <r>
    <x v="372"/>
    <d v="2023-03-08T00:00:00"/>
    <x v="394"/>
    <s v="ROZUL FLORENCIA M."/>
    <s v="CSWDO"/>
    <x v="1"/>
    <d v="2023-01-09T00:00:00"/>
    <d v="2023-01-20T00:00:00"/>
    <s v="SL"/>
    <m/>
    <s v="10 SL"/>
    <n v="10"/>
    <m/>
  </r>
  <r>
    <x v="373"/>
    <d v="2023-03-08T00:00:00"/>
    <x v="394"/>
    <s v="OCAMPO NOVELYN U."/>
    <s v="CSWDO"/>
    <x v="0"/>
    <d v="2023-01-26T00:00:00"/>
    <d v="2023-01-26T00:00:00"/>
    <s v="OTHER"/>
    <s v="PARENTAL OBLIGATION"/>
    <s v="1 OTHER"/>
    <n v="1"/>
    <m/>
  </r>
  <r>
    <x v="374"/>
    <d v="2023-03-08T00:00:00"/>
    <x v="382"/>
    <s v="GATPANDAN DOLORES J."/>
    <s v="CSWDO"/>
    <x v="1"/>
    <d v="2023-01-26T00:00:00"/>
    <d v="2023-01-27T00:00:00"/>
    <s v="OTHER"/>
    <s v="SPECIAL PRIVILEGE"/>
    <s v="2 OTHER"/>
    <n v="2"/>
    <m/>
  </r>
  <r>
    <x v="375"/>
    <d v="2023-03-08T00:00:00"/>
    <x v="394"/>
    <s v="CALANOG ALMA P."/>
    <s v="VMO"/>
    <x v="1"/>
    <d v="2023-01-20T00:00:00"/>
    <d v="2023-01-20T00:00:00"/>
    <s v="SL"/>
    <m/>
    <s v="1 SL"/>
    <n v="1"/>
    <m/>
  </r>
  <r>
    <x v="376"/>
    <d v="2023-03-08T00:00:00"/>
    <x v="384"/>
    <s v="DIMAPILIS VILMA T."/>
    <s v="GSO"/>
    <x v="1"/>
    <d v="2023-01-19T00:00:00"/>
    <d v="2023-01-19T00:00:00"/>
    <s v="OTHER"/>
    <s v="DOMESTIC EMERGENCY"/>
    <s v="1 OTHER"/>
    <n v="1"/>
    <m/>
  </r>
  <r>
    <x v="377"/>
    <d v="2023-03-08T00:00:00"/>
    <x v="413"/>
    <s v="VARGAS MELINDA M."/>
    <s v="CSWDO"/>
    <x v="0"/>
    <d v="2023-01-16T00:00:00"/>
    <d v="2023-01-17T00:00:00"/>
    <s v="SL"/>
    <m/>
    <s v="2 SL"/>
    <n v="2"/>
    <m/>
  </r>
  <r>
    <x v="378"/>
    <d v="2023-03-08T00:00:00"/>
    <x v="450"/>
    <s v="SUMAGUI FELICITAS M."/>
    <s v="CSWDO"/>
    <x v="0"/>
    <d v="2023-03-02T00:00:00"/>
    <d v="2023-03-03T00:00:00"/>
    <s v="OTHER"/>
    <s v="PARENTAL OBLIGATION"/>
    <s v="2 OTHER"/>
    <n v="2"/>
    <m/>
  </r>
  <r>
    <x v="379"/>
    <d v="2023-03-08T00:00:00"/>
    <x v="411"/>
    <s v="ATIENZA JAYSON E."/>
    <s v="DEPED"/>
    <x v="3"/>
    <d v="2023-02-16T00:00:00"/>
    <d v="2023-02-28T00:00:00"/>
    <s v="VL"/>
    <m/>
    <s v="9 VL"/>
    <n v="9"/>
    <m/>
  </r>
  <r>
    <x v="380"/>
    <d v="2023-03-08T00:00:00"/>
    <x v="436"/>
    <s v="AMBROCIO MELODY B."/>
    <s v="CSWDO"/>
    <x v="0"/>
    <d v="2023-02-20T00:00:00"/>
    <d v="2023-02-20T00:00:00"/>
    <s v="OTHER"/>
    <m/>
    <s v="1 OTHER"/>
    <n v="1"/>
    <m/>
  </r>
  <r>
    <x v="381"/>
    <d v="2023-03-08T00:00:00"/>
    <x v="399"/>
    <s v="VIDALLO WINNIE R."/>
    <s v="CTO"/>
    <x v="1"/>
    <d v="2023-01-30T00:00:00"/>
    <d v="2023-02-03T00:00:00"/>
    <s v="OTHER"/>
    <s v="MOURNING LEAVE"/>
    <s v="5 OTHER"/>
    <n v="5"/>
    <m/>
  </r>
  <r>
    <x v="382"/>
    <d v="2023-03-08T00:00:00"/>
    <x v="399"/>
    <s v="VIDALLO WINNIE R."/>
    <s v="CTO"/>
    <x v="1"/>
    <d v="2023-01-26T00:00:00"/>
    <d v="2023-01-26T00:00:00"/>
    <s v="SL"/>
    <m/>
    <s v="1 SL"/>
    <n v="1"/>
    <m/>
  </r>
  <r>
    <x v="383"/>
    <d v="2023-03-08T00:00:00"/>
    <x v="409"/>
    <s v="OLEGARIO TEOFISTA B."/>
    <s v="CTO"/>
    <x v="1"/>
    <d v="2023-02-10T00:00:00"/>
    <d v="2023-02-13T00:00:00"/>
    <s v="OTHER"/>
    <s v="SPECIAL PRIVILEGE"/>
    <s v="2 OTHER"/>
    <n v="2"/>
    <m/>
  </r>
  <r>
    <x v="384"/>
    <d v="2023-03-08T00:00:00"/>
    <x v="394"/>
    <s v="VIDALLO WINNIE R."/>
    <s v="CTO"/>
    <x v="1"/>
    <d v="2023-01-18T00:00:00"/>
    <d v="2023-01-20T00:00:00"/>
    <s v="SL"/>
    <m/>
    <s v="3 SL"/>
    <n v="3"/>
    <m/>
  </r>
  <r>
    <x v="385"/>
    <d v="2023-03-08T00:00:00"/>
    <x v="394"/>
    <s v="TAMAYO MARIA ELLAINE III B."/>
    <s v="CTO"/>
    <x v="1"/>
    <d v="2023-01-27T00:00:00"/>
    <d v="2023-01-27T00:00:00"/>
    <s v="VL"/>
    <m/>
    <s v="1 VL"/>
    <n v="1"/>
    <m/>
  </r>
  <r>
    <x v="385"/>
    <d v="2023-03-08T00:00:00"/>
    <x v="394"/>
    <s v="TAMAYO MARIA ELLAINE III B."/>
    <s v="CTO"/>
    <x v="1"/>
    <d v="2023-02-03T00:00:00"/>
    <d v="2023-02-03T00:00:00"/>
    <s v="VL"/>
    <m/>
    <s v="1 VL"/>
    <n v="1"/>
    <m/>
  </r>
  <r>
    <x v="386"/>
    <d v="2023-03-08T00:00:00"/>
    <x v="365"/>
    <s v="AMPARO JOY J."/>
    <s v="ONT"/>
    <x v="1"/>
    <d v="2022-12-05T00:00:00"/>
    <d v="2022-12-07T00:00:00"/>
    <s v="SL"/>
    <m/>
    <s v="3 SL"/>
    <n v="3"/>
    <m/>
  </r>
  <r>
    <x v="387"/>
    <d v="2023-03-08T00:00:00"/>
    <x v="381"/>
    <s v="DIMARANAN RODORA G."/>
    <s v="HRMO"/>
    <x v="1"/>
    <d v="2023-01-03T00:00:00"/>
    <d v="2023-01-03T00:00:00"/>
    <s v="OTHER"/>
    <m/>
    <s v="1 OTHER"/>
    <n v="1"/>
    <m/>
  </r>
  <r>
    <x v="388"/>
    <d v="2023-03-08T00:00:00"/>
    <x v="440"/>
    <s v="DIMARANAN RODORA G."/>
    <s v="HRMO"/>
    <x v="1"/>
    <d v="2023-02-09T00:00:00"/>
    <d v="2023-02-09T00:00:00"/>
    <s v="SL"/>
    <m/>
    <s v="1 SL"/>
    <n v="1"/>
    <m/>
  </r>
  <r>
    <x v="389"/>
    <d v="2023-03-08T00:00:00"/>
    <x v="384"/>
    <s v="VILLANUEVA DAVE RONILLO V."/>
    <s v="CEO"/>
    <x v="0"/>
    <d v="2023-01-19T00:00:00"/>
    <d v="2023-01-19T00:00:00"/>
    <s v="SL"/>
    <m/>
    <s v="1 SL"/>
    <n v="1"/>
    <m/>
  </r>
  <r>
    <x v="390"/>
    <d v="2023-03-08T00:00:00"/>
    <x v="422"/>
    <s v="VILLANUEVA DAVE RONILLO V."/>
    <s v="CEO"/>
    <x v="0"/>
    <d v="2023-01-13T00:00:00"/>
    <d v="2023-01-13T00:00:00"/>
    <s v="SL"/>
    <m/>
    <s v="1 SL"/>
    <n v="1"/>
    <m/>
  </r>
  <r>
    <x v="391"/>
    <d v="2023-03-15T00:00:00"/>
    <x v="96"/>
    <s v="SANTERA MARICRIS S."/>
    <s v="ONT"/>
    <x v="1"/>
    <d v="2022-09-23T00:00:00"/>
    <d v="2022-09-23T00:00:00"/>
    <s v="OTHER"/>
    <s v="SPECIAL PRIVILEGE"/>
    <s v="1 OTHER"/>
    <n v="1"/>
    <m/>
  </r>
  <r>
    <x v="392"/>
    <d v="2023-03-15T00:00:00"/>
    <x v="410"/>
    <s v="SUSA NANETE B."/>
    <s v="ONT"/>
    <x v="1"/>
    <d v="2023-01-12T00:00:00"/>
    <d v="2023-01-12T00:00:00"/>
    <s v="OTHER"/>
    <s v="SPECIAL PRIVILEGE"/>
    <s v="1 OTHER"/>
    <n v="1"/>
    <m/>
  </r>
  <r>
    <x v="393"/>
    <d v="2023-03-15T00:00:00"/>
    <x v="422"/>
    <s v="AUSTRIA KIM E."/>
    <s v="ONT"/>
    <x v="1"/>
    <d v="2023-02-03T00:00:00"/>
    <d v="2023-02-03T00:00:00"/>
    <s v="OTHER"/>
    <s v="SPECIAL PRIVILEGE"/>
    <s v="1 OTHER"/>
    <n v="1"/>
    <m/>
  </r>
  <r>
    <x v="394"/>
    <d v="2023-03-15T00:00:00"/>
    <x v="422"/>
    <s v="OLIMPO SHARIE MAE M."/>
    <s v="OSPITAL NG TAGAYTAY"/>
    <x v="3"/>
    <d v="2023-02-06T00:00:00"/>
    <d v="2023-02-06T00:00:00"/>
    <s v="OTHER"/>
    <s v="SPECIAL PRIVILEGE"/>
    <s v="1 OTHER"/>
    <n v="1"/>
    <m/>
  </r>
  <r>
    <x v="395"/>
    <d v="2023-03-15T00:00:00"/>
    <x v="394"/>
    <s v="LUNA GUILLERMA J."/>
    <s v="OSPITAL NG TAGAYTAY"/>
    <x v="3"/>
    <d v="2023-02-01T00:00:00"/>
    <d v="2023-02-05T00:00:00"/>
    <s v="VL"/>
    <m/>
    <s v="5 VL"/>
    <n v="5"/>
    <m/>
  </r>
  <r>
    <x v="396"/>
    <d v="2023-03-15T00:00:00"/>
    <x v="419"/>
    <s v="MENDOZA MARIA ABIGAIL A."/>
    <s v="CHO"/>
    <x v="1"/>
    <d v="2023-01-11T00:00:00"/>
    <d v="2023-01-11T00:00:00"/>
    <s v="SL"/>
    <m/>
    <s v="1 SL"/>
    <n v="1"/>
    <m/>
  </r>
  <r>
    <x v="397"/>
    <d v="2023-03-15T00:00:00"/>
    <x v="419"/>
    <s v="PEÑANO DARYL BAMBI B."/>
    <s v="ONT"/>
    <x v="1"/>
    <d v="2023-02-17T00:00:00"/>
    <d v="2023-02-19T00:00:00"/>
    <s v="VL"/>
    <m/>
    <s v="3 VL"/>
    <n v="3"/>
    <m/>
  </r>
  <r>
    <x v="398"/>
    <d v="2023-03-15T00:00:00"/>
    <x v="410"/>
    <s v="MARUNDAN MARIA FLOR M."/>
    <s v="ONT"/>
    <x v="1"/>
    <d v="2023-01-07T00:00:00"/>
    <d v="2023-01-10T00:00:00"/>
    <s v="SL"/>
    <m/>
    <s v="3 SL"/>
    <n v="3"/>
    <m/>
  </r>
  <r>
    <x v="399"/>
    <d v="2023-03-15T00:00:00"/>
    <x v="170"/>
    <s v="SEDUCON ESTELITO D."/>
    <s v="OSPITAL NG TAGAYTAY"/>
    <x v="3"/>
    <d v="2022-12-08T00:00:00"/>
    <d v="2022-12-08T00:00:00"/>
    <s v="VL"/>
    <m/>
    <s v="1 VL"/>
    <n v="1"/>
    <m/>
  </r>
  <r>
    <x v="399"/>
    <d v="2023-03-15T00:00:00"/>
    <x v="170"/>
    <s v="SEDUCON ESTELITO D."/>
    <s v="OSPITAL NG TAGAYTAY"/>
    <x v="3"/>
    <d v="2022-12-23T00:00:00"/>
    <d v="2022-12-23T00:00:00"/>
    <s v="VL"/>
    <m/>
    <s v="1 VL"/>
    <n v="1"/>
    <m/>
  </r>
  <r>
    <x v="400"/>
    <d v="2023-03-15T00:00:00"/>
    <x v="170"/>
    <s v="SEDUCON ESTELITO D."/>
    <s v="OSPITAL NG TAGAYTAY"/>
    <x v="3"/>
    <d v="2022-11-18T00:00:00"/>
    <d v="2022-11-18T00:00:00"/>
    <s v="VL"/>
    <m/>
    <s v="1 VL"/>
    <n v="1"/>
    <m/>
  </r>
  <r>
    <x v="400"/>
    <d v="2023-03-15T00:00:00"/>
    <x v="170"/>
    <s v="SEDUCON ESTELITO D."/>
    <s v="OSPITAL NG TAGAYTAY"/>
    <x v="3"/>
    <d v="2022-11-24T00:00:00"/>
    <d v="2022-11-25T00:00:00"/>
    <s v="VL"/>
    <m/>
    <s v="2 VL"/>
    <n v="2"/>
    <m/>
  </r>
  <r>
    <x v="401"/>
    <d v="2023-03-15T00:00:00"/>
    <x v="135"/>
    <s v="ESTIGOY BEVERLY ANNE P."/>
    <s v="ONT"/>
    <x v="1"/>
    <d v="2022-11-03T00:00:00"/>
    <d v="2022-11-06T00:00:00"/>
    <s v="VL"/>
    <m/>
    <s v="4 VL"/>
    <n v="4"/>
    <m/>
  </r>
  <r>
    <x v="402"/>
    <d v="2023-03-15T00:00:00"/>
    <x v="391"/>
    <s v="SUSA NANETE B."/>
    <s v="ONT"/>
    <x v="1"/>
    <d v="2023-05-02T00:00:00"/>
    <d v="2023-06-02T00:00:00"/>
    <s v="VL"/>
    <m/>
    <s v="24 VL"/>
    <n v="24"/>
    <m/>
  </r>
  <r>
    <x v="403"/>
    <d v="2023-03-15T00:00:00"/>
    <x v="394"/>
    <s v="ATANGAN JUDITH A."/>
    <s v="ONT"/>
    <x v="0"/>
    <d v="2023-02-04T00:00:00"/>
    <d v="2023-02-04T00:00:00"/>
    <s v="OTHER"/>
    <s v="BIRTHDAY LEAVE"/>
    <s v="1 OTHER"/>
    <n v="1"/>
    <m/>
  </r>
  <r>
    <x v="404"/>
    <d v="2023-03-15T00:00:00"/>
    <x v="145"/>
    <s v="SEDUCON ESTELITO D."/>
    <s v="OSPITAL NG TAGAYTAY"/>
    <x v="3"/>
    <d v="2022-10-20T00:00:00"/>
    <d v="2022-10-21T00:00:00"/>
    <s v="SL"/>
    <m/>
    <s v="2 SL"/>
    <n v="2"/>
    <m/>
  </r>
  <r>
    <x v="405"/>
    <d v="2023-03-15T00:00:00"/>
    <x v="451"/>
    <s v="HAYAG JERMAINE JOI D."/>
    <s v="CHO"/>
    <x v="1"/>
    <d v="2022-11-16T00:00:00"/>
    <d v="2022-11-16T00:00:00"/>
    <s v="VL"/>
    <m/>
    <s v="1 VL"/>
    <n v="1"/>
    <m/>
  </r>
  <r>
    <x v="406"/>
    <d v="2023-03-15T00:00:00"/>
    <x v="167"/>
    <s v="SUSA NANETE B."/>
    <s v="ONT"/>
    <x v="1"/>
    <d v="2022-11-02T00:00:00"/>
    <d v="2022-11-04T00:00:00"/>
    <s v="VL"/>
    <m/>
    <s v="2 VL"/>
    <n v="2"/>
    <m/>
  </r>
  <r>
    <x v="406"/>
    <d v="2023-03-15T00:00:00"/>
    <x v="167"/>
    <s v="SUSA NANETE B."/>
    <s v="ONT"/>
    <x v="1"/>
    <d v="2022-11-07T00:00:00"/>
    <d v="2022-11-09T00:00:00"/>
    <s v="VL"/>
    <m/>
    <s v="3 VL"/>
    <n v="3"/>
    <m/>
  </r>
  <r>
    <x v="407"/>
    <d v="2023-03-15T00:00:00"/>
    <x v="393"/>
    <s v="ESTIGOY BEVERLY ANNE P."/>
    <s v="ONT"/>
    <x v="1"/>
    <d v="2023-01-23T00:00:00"/>
    <d v="2023-01-23T00:00:00"/>
    <s v="SL"/>
    <m/>
    <s v="1 SL"/>
    <n v="1"/>
    <m/>
  </r>
  <r>
    <x v="408"/>
    <d v="2023-03-15T00:00:00"/>
    <x v="383"/>
    <s v="HAYAG JERMAINE JOI D."/>
    <s v="CHO"/>
    <x v="1"/>
    <d v="2023-02-13T00:00:00"/>
    <d v="2023-02-14T00:00:00"/>
    <s v="VL"/>
    <m/>
    <s v="2 VL"/>
    <n v="2"/>
    <m/>
  </r>
  <r>
    <x v="409"/>
    <d v="2023-03-15T00:00:00"/>
    <x v="298"/>
    <s v="SANTERA MARICRIS S."/>
    <s v="ONT"/>
    <x v="1"/>
    <d v="2023-03-11T00:00:00"/>
    <d v="2023-03-13T00:00:00"/>
    <s v="VL"/>
    <m/>
    <s v="3 VL"/>
    <n v="3"/>
    <m/>
  </r>
  <r>
    <x v="409"/>
    <d v="2023-03-15T00:00:00"/>
    <x v="298"/>
    <s v="SANTERA MARICRIS S."/>
    <s v="ONT"/>
    <x v="1"/>
    <d v="2023-03-25T00:00:00"/>
    <d v="2023-03-27T00:00:00"/>
    <s v="VL"/>
    <m/>
    <s v="3 VL"/>
    <n v="3"/>
    <m/>
  </r>
  <r>
    <x v="410"/>
    <d v="2023-03-15T00:00:00"/>
    <x v="362"/>
    <s v="SUSA NANETE B."/>
    <s v="ONT"/>
    <x v="1"/>
    <d v="2022-11-25T00:00:00"/>
    <d v="2022-11-25T00:00:00"/>
    <s v="VL"/>
    <m/>
    <s v="1 VL"/>
    <n v="1"/>
    <m/>
  </r>
  <r>
    <x v="411"/>
    <d v="2023-03-15T00:00:00"/>
    <x v="362"/>
    <s v="SUSA NANETE B."/>
    <s v="ONT"/>
    <x v="1"/>
    <d v="2022-11-11T00:00:00"/>
    <d v="2022-11-14T00:00:00"/>
    <s v="SL"/>
    <m/>
    <s v="2 SL"/>
    <n v="2"/>
    <m/>
  </r>
  <r>
    <x v="412"/>
    <d v="2023-03-15T00:00:00"/>
    <x v="88"/>
    <s v="MONTEALEGRE CHARLIE JR. O."/>
    <s v="ONT"/>
    <x v="1"/>
    <d v="2022-09-22T00:00:00"/>
    <d v="2022-09-28T00:00:00"/>
    <s v="VL"/>
    <m/>
    <s v="5 VL"/>
    <n v="5"/>
    <m/>
  </r>
  <r>
    <x v="413"/>
    <d v="2023-03-15T00:00:00"/>
    <x v="128"/>
    <s v="SUSA NANETE B."/>
    <s v="ONT"/>
    <x v="1"/>
    <d v="2022-08-11T00:00:00"/>
    <d v="2022-08-11T00:00:00"/>
    <s v="SL"/>
    <m/>
    <s v="1 SL"/>
    <n v="1"/>
    <m/>
  </r>
  <r>
    <x v="414"/>
    <d v="2023-03-15T00:00:00"/>
    <x v="105"/>
    <s v="MARUNDAN MARIA FLOR M."/>
    <s v="ONT"/>
    <x v="1"/>
    <d v="2022-09-05T00:00:00"/>
    <d v="2022-09-08T00:00:00"/>
    <s v="SL"/>
    <m/>
    <s v="4 SL"/>
    <n v="4"/>
    <m/>
  </r>
  <r>
    <x v="415"/>
    <d v="2023-03-15T00:00:00"/>
    <x v="92"/>
    <s v="HAYAG JERMAINE JOI D."/>
    <s v="CHO"/>
    <x v="1"/>
    <d v="2022-08-26T00:00:00"/>
    <d v="2022-08-30T00:00:00"/>
    <s v="SL"/>
    <m/>
    <s v="3 SL"/>
    <n v="3"/>
    <m/>
  </r>
  <r>
    <x v="416"/>
    <d v="2023-03-15T00:00:00"/>
    <x v="78"/>
    <s v="FERNANDEZ MILAGROS C."/>
    <s v="CTO"/>
    <x v="1"/>
    <d v="2022-08-04T00:00:00"/>
    <d v="2022-08-05T00:00:00"/>
    <s v="SL"/>
    <m/>
    <s v="2 SL"/>
    <n v="2"/>
    <m/>
  </r>
  <r>
    <x v="417"/>
    <d v="2023-03-15T00:00:00"/>
    <x v="105"/>
    <s v="REYES GERARDO GABRIEL C."/>
    <s v="CITY LEGAL OFFICE"/>
    <x v="3"/>
    <d v="2022-09-26T00:00:00"/>
    <d v="2022-10-12T00:00:00"/>
    <s v="VL"/>
    <m/>
    <s v="13 VL"/>
    <n v="13"/>
    <m/>
  </r>
  <r>
    <x v="418"/>
    <d v="2023-03-15T00:00:00"/>
    <x v="446"/>
    <s v="MOLOD EMMA D."/>
    <s v="CHO"/>
    <x v="1"/>
    <d v="2023-02-01T00:00:00"/>
    <d v="2023-02-07T00:00:00"/>
    <s v="VL"/>
    <m/>
    <s v="5 VL"/>
    <n v="5"/>
    <m/>
  </r>
  <r>
    <x v="419"/>
    <d v="2023-03-15T00:00:00"/>
    <x v="129"/>
    <s v="MOLOD EMMA D."/>
    <s v="CHO"/>
    <x v="1"/>
    <d v="2022-09-02T00:00:00"/>
    <d v="2022-09-02T00:00:00"/>
    <s v="OTHER"/>
    <s v="SPECIAL PRIVILEGE"/>
    <s v="1 OTHER"/>
    <n v="1"/>
    <m/>
  </r>
  <r>
    <x v="420"/>
    <d v="2023-03-15T00:00:00"/>
    <x v="357"/>
    <s v="MOLOD EMMA D."/>
    <s v="CHO"/>
    <x v="1"/>
    <d v="2022-12-13T00:00:00"/>
    <d v="2022-12-13T00:00:00"/>
    <s v="VL"/>
    <m/>
    <s v="1 VL"/>
    <n v="1"/>
    <m/>
  </r>
  <r>
    <x v="420"/>
    <d v="2023-03-15T00:00:00"/>
    <x v="357"/>
    <s v="MOLOD EMMA D."/>
    <s v="CHO"/>
    <x v="1"/>
    <d v="2022-12-21T00:00:00"/>
    <d v="2022-12-21T00:00:00"/>
    <s v="VL"/>
    <m/>
    <s v="1 VL"/>
    <n v="1"/>
    <m/>
  </r>
  <r>
    <x v="420"/>
    <d v="2023-03-15T00:00:00"/>
    <x v="357"/>
    <s v="MOLOD EMMA D."/>
    <s v="CHO"/>
    <x v="1"/>
    <d v="2022-12-23T00:00:00"/>
    <d v="2022-12-23T00:00:00"/>
    <s v="VL"/>
    <m/>
    <s v="1 VL"/>
    <n v="1"/>
    <m/>
  </r>
  <r>
    <x v="420"/>
    <d v="2023-03-15T00:00:00"/>
    <x v="357"/>
    <s v="MOLOD EMMA D."/>
    <s v="CHO"/>
    <x v="1"/>
    <d v="2022-12-26T00:00:00"/>
    <d v="2022-12-26T00:00:00"/>
    <s v="VL"/>
    <m/>
    <s v="1 VL"/>
    <n v="1"/>
    <m/>
  </r>
  <r>
    <x v="421"/>
    <d v="2023-03-15T00:00:00"/>
    <x v="350"/>
    <s v="MOLOD EMMA D."/>
    <s v="CHO"/>
    <x v="1"/>
    <d v="2022-12-02T00:00:00"/>
    <d v="2022-12-05T00:00:00"/>
    <s v="OTHER"/>
    <m/>
    <s v="2 OTHER"/>
    <n v="2"/>
    <m/>
  </r>
  <r>
    <x v="422"/>
    <d v="2023-03-15T00:00:00"/>
    <x v="354"/>
    <s v="OCAMPO ORLANDO R."/>
    <s v="CEO"/>
    <x v="1"/>
    <d v="2022-12-21T00:00:00"/>
    <d v="2022-12-21T00:00:00"/>
    <s v="VL"/>
    <m/>
    <s v="1 VL"/>
    <n v="1"/>
    <m/>
  </r>
  <r>
    <x v="423"/>
    <d v="2023-03-15T00:00:00"/>
    <x v="298"/>
    <s v="PEÑERO LILIBETH B."/>
    <s v="CSWDO"/>
    <x v="1"/>
    <d v="2022-10-24T00:00:00"/>
    <d v="2022-10-24T00:00:00"/>
    <s v="VL"/>
    <m/>
    <s v="1 VL"/>
    <n v="1"/>
    <m/>
  </r>
  <r>
    <x v="424"/>
    <d v="2023-03-15T00:00:00"/>
    <x v="149"/>
    <s v="ROZUL FLORENCIA M."/>
    <s v="CSWDO"/>
    <x v="1"/>
    <d v="2022-09-27T00:00:00"/>
    <d v="2022-09-28T00:00:00"/>
    <s v="SL"/>
    <m/>
    <s v="2 SL"/>
    <n v="2"/>
    <m/>
  </r>
  <r>
    <x v="425"/>
    <d v="2023-03-15T00:00:00"/>
    <x v="120"/>
    <s v="MONTENEGRO RODELIO A."/>
    <s v="CEO"/>
    <x v="1"/>
    <d v="2022-09-09T00:00:00"/>
    <d v="2022-09-13T00:00:00"/>
    <s v="SL"/>
    <m/>
    <s v="3 SL"/>
    <n v="3"/>
    <m/>
  </r>
  <r>
    <x v="426"/>
    <d v="2023-03-15T00:00:00"/>
    <x v="452"/>
    <s v="ALEGA ESTELITA M."/>
    <s v="CTO"/>
    <x v="1"/>
    <d v="2023-02-15T00:00:00"/>
    <d v="2023-02-17T00:00:00"/>
    <s v="SL"/>
    <m/>
    <s v="3 SL"/>
    <n v="3"/>
    <m/>
  </r>
  <r>
    <x v="427"/>
    <d v="2023-03-15T00:00:00"/>
    <x v="166"/>
    <s v="MALUBAY MELINDA D."/>
    <s v="THRDC"/>
    <x v="1"/>
    <d v="2022-11-03T00:00:00"/>
    <d v="2022-11-03T00:00:00"/>
    <s v="SL"/>
    <m/>
    <s v="1 SL"/>
    <n v="1"/>
    <m/>
  </r>
  <r>
    <x v="428"/>
    <d v="2023-03-15T00:00:00"/>
    <x v="381"/>
    <s v="AMBONAN AVELINA A."/>
    <s v="NUTRITION OFFICE"/>
    <x v="1"/>
    <d v="2023-01-03T00:00:00"/>
    <d v="2023-01-03T00:00:00"/>
    <s v="OTHER"/>
    <s v="SPECIAL PRIVILEGE"/>
    <s v="1 OTHER"/>
    <n v="1"/>
    <m/>
  </r>
  <r>
    <x v="429"/>
    <d v="2023-03-15T00:00:00"/>
    <x v="364"/>
    <s v="MALUBAY MELINDA D."/>
    <s v="THRDC"/>
    <x v="1"/>
    <d v="2022-12-28T00:00:00"/>
    <d v="2022-12-29T00:00:00"/>
    <s v="VL"/>
    <m/>
    <s v="2 VL"/>
    <n v="2"/>
    <m/>
  </r>
  <r>
    <x v="430"/>
    <d v="2023-03-15T00:00:00"/>
    <x v="130"/>
    <s v="SOLIS ANGELA MARI M."/>
    <s v="OSPITAL NG TAGAYTAY"/>
    <x v="3"/>
    <d v="2022-08-04T00:00:00"/>
    <d v="2022-08-06T00:00:00"/>
    <s v="SL"/>
    <m/>
    <s v="3 SL"/>
    <n v="3"/>
    <m/>
  </r>
  <r>
    <x v="431"/>
    <d v="2023-03-15T00:00:00"/>
    <x v="108"/>
    <s v="ESTIGOY BEVERLY ANNE P."/>
    <s v="ONT"/>
    <x v="1"/>
    <d v="2022-08-23T00:00:00"/>
    <d v="2022-08-23T00:00:00"/>
    <s v="SL"/>
    <m/>
    <s v="1 SL"/>
    <n v="1"/>
    <m/>
  </r>
  <r>
    <x v="432"/>
    <d v="2023-03-15T00:00:00"/>
    <x v="370"/>
    <s v="HAYAG JERMAINE JOI D."/>
    <s v="CHO"/>
    <x v="1"/>
    <d v="2022-12-10T00:00:00"/>
    <d v="2022-12-10T00:00:00"/>
    <s v="SL"/>
    <m/>
    <s v="1 SL"/>
    <n v="1"/>
    <m/>
  </r>
  <r>
    <x v="433"/>
    <d v="2023-03-15T00:00:00"/>
    <x v="450"/>
    <s v="COLETO HANY ROY D."/>
    <s v="ONT"/>
    <x v="1"/>
    <d v="2023-03-07T00:00:00"/>
    <d v="2023-03-10T00:00:00"/>
    <s v="VL"/>
    <m/>
    <s v="4 VL"/>
    <n v="4"/>
    <m/>
  </r>
  <r>
    <x v="434"/>
    <d v="2023-03-15T00:00:00"/>
    <x v="408"/>
    <s v="BAYHON VIOLETA  "/>
    <s v="ONT"/>
    <x v="1"/>
    <d v="2023-03-06T00:00:00"/>
    <d v="2023-03-06T00:00:00"/>
    <s v="OTHER"/>
    <s v="SPECIAL PRIVILEGE"/>
    <s v="1 OTHER"/>
    <n v="1"/>
    <m/>
  </r>
  <r>
    <x v="435"/>
    <d v="2023-03-15T00:00:00"/>
    <x v="447"/>
    <s v="PALADAN VICENTE  "/>
    <s v="CENRO"/>
    <x v="1"/>
    <d v="2023-02-02T00:00:00"/>
    <d v="2023-02-03T00:00:00"/>
    <s v="VL"/>
    <m/>
    <s v="2 VL"/>
    <n v="2"/>
    <m/>
  </r>
  <r>
    <x v="436"/>
    <d v="2023-03-15T00:00:00"/>
    <x v="433"/>
    <s v="LANDICHO CHARLENE R."/>
    <s v="GSO"/>
    <x v="0"/>
    <d v="2023-03-03T00:00:00"/>
    <d v="2023-03-03T00:00:00"/>
    <s v="VL"/>
    <m/>
    <s v="1 VL"/>
    <n v="1"/>
    <m/>
  </r>
  <r>
    <x v="437"/>
    <d v="2023-03-15T00:00:00"/>
    <x v="446"/>
    <s v="ROQUITE MAIRECAR L."/>
    <s v="CCT"/>
    <x v="0"/>
    <d v="2023-02-17T00:00:00"/>
    <d v="2023-02-20T00:00:00"/>
    <s v="SL"/>
    <m/>
    <s v="2 SL"/>
    <n v="2"/>
    <m/>
  </r>
  <r>
    <x v="438"/>
    <d v="2023-03-15T00:00:00"/>
    <x v="446"/>
    <s v="LEPARDO ROWENA R."/>
    <s v="CCT"/>
    <x v="1"/>
    <d v="2023-03-07T00:00:00"/>
    <d v="2023-03-07T00:00:00"/>
    <s v="OTHER"/>
    <s v="SPECIAL PRIVILEGE"/>
    <s v="1 OTHER"/>
    <n v="1"/>
    <m/>
  </r>
  <r>
    <x v="439"/>
    <d v="2023-03-15T00:00:00"/>
    <x v="396"/>
    <s v="MARASIGAN BIENVENIDO E."/>
    <s v="GSO"/>
    <x v="0"/>
    <d v="2023-01-04T00:00:00"/>
    <d v="2023-01-04T00:00:00"/>
    <s v="OTHER"/>
    <s v="SPECIAL PRIVILEGE"/>
    <s v="1 OTHER"/>
    <n v="1"/>
    <m/>
  </r>
  <r>
    <x v="440"/>
    <d v="2023-03-15T00:00:00"/>
    <x v="358"/>
    <s v="CORTEZ NERIFE H."/>
    <s v="DEPED"/>
    <x v="1"/>
    <d v="2022-12-22T00:00:00"/>
    <d v="2022-12-29T00:00:00"/>
    <s v="VL"/>
    <m/>
    <s v="5 VL"/>
    <n v="5"/>
    <m/>
  </r>
  <r>
    <x v="441"/>
    <d v="2023-03-15T00:00:00"/>
    <x v="365"/>
    <s v="ABALLA JAMAICA C."/>
    <s v="TCNHS-ISHS"/>
    <x v="0"/>
    <d v="2022-11-24T00:00:00"/>
    <d v="2022-11-25T00:00:00"/>
    <s v="SL"/>
    <m/>
    <s v="2 SL"/>
    <n v="2"/>
    <m/>
  </r>
  <r>
    <x v="442"/>
    <d v="2023-03-15T00:00:00"/>
    <x v="365"/>
    <s v="SUSA NANETE B."/>
    <s v="ONT"/>
    <x v="1"/>
    <d v="2022-12-27T00:00:00"/>
    <d v="2022-12-27T00:00:00"/>
    <s v="VL"/>
    <m/>
    <s v="1 VL"/>
    <n v="1"/>
    <m/>
  </r>
  <r>
    <x v="443"/>
    <d v="2023-03-15T00:00:00"/>
    <x v="453"/>
    <s v="PEÑANO DARYL BAMBI B."/>
    <s v="ONT"/>
    <x v="1"/>
    <d v="2023-01-05T00:00:00"/>
    <d v="2023-01-05T00:00:00"/>
    <s v="OTHER"/>
    <s v="SOLO PARENT"/>
    <s v="1 OTHER"/>
    <n v="1"/>
    <m/>
  </r>
  <r>
    <x v="444"/>
    <d v="2023-03-15T00:00:00"/>
    <x v="454"/>
    <s v="VARGAS MELINDA M."/>
    <s v="CSWDO"/>
    <x v="0"/>
    <d v="2023-02-06T00:00:00"/>
    <d v="2023-05-21T00:00:00"/>
    <s v="Maternity"/>
    <m/>
    <s v="105 Maternity"/>
    <n v="105"/>
    <m/>
  </r>
  <r>
    <x v="445"/>
    <d v="2023-03-15T00:00:00"/>
    <x v="455"/>
    <s v="SUSA NANETE B."/>
    <s v="ONT"/>
    <x v="1"/>
    <d v="2023-05-01T00:00:00"/>
    <d v="2023-05-15T00:00:00"/>
    <s v="VL"/>
    <m/>
    <s v="10 VL"/>
    <n v="10"/>
    <m/>
  </r>
  <r>
    <x v="446"/>
    <d v="2023-03-15T00:00:00"/>
    <x v="454"/>
    <s v="MONREAL GREGORIO M."/>
    <s v="MO"/>
    <x v="4"/>
    <d v="2023-03-21T00:00:00"/>
    <d v="2023-03-24T00:00:00"/>
    <s v="WITHOUTPAY"/>
    <s v="VL WITHOUTPAY"/>
    <s v="4 WITHOUTPAY"/>
    <n v="4"/>
    <m/>
  </r>
  <r>
    <x v="447"/>
    <d v="2023-03-15T00:00:00"/>
    <x v="392"/>
    <s v="FERMA AMELITA V."/>
    <s v="DA"/>
    <x v="1"/>
    <m/>
    <m/>
    <s v="OTHER"/>
    <s v="TERMINAL LEAVE"/>
    <s v="0 OTHER"/>
    <n v="0"/>
    <m/>
  </r>
  <r>
    <x v="448"/>
    <d v="2023-03-15T00:00:00"/>
    <x v="389"/>
    <s v="ZALDIVIA MIRIAM F."/>
    <s v="PIO"/>
    <x v="1"/>
    <d v="2023-01-03T00:00:00"/>
    <d v="2023-01-03T00:00:00"/>
    <s v="SL"/>
    <m/>
    <s v="1 SL"/>
    <n v="1"/>
    <m/>
  </r>
  <r>
    <x v="448"/>
    <d v="2023-03-15T00:00:00"/>
    <x v="389"/>
    <s v="ZALDIVIA MIRIAM F."/>
    <s v="PIO"/>
    <x v="1"/>
    <d v="2023-01-05T00:00:00"/>
    <d v="2023-01-06T00:00:00"/>
    <s v="SL"/>
    <m/>
    <s v="2 SL"/>
    <n v="2"/>
    <m/>
  </r>
  <r>
    <x v="449"/>
    <d v="2023-03-15T00:00:00"/>
    <x v="145"/>
    <s v="ZALDIVIA MIRIAM F."/>
    <s v="PIO"/>
    <x v="1"/>
    <d v="2022-10-13T00:00:00"/>
    <d v="2022-10-15T00:00:00"/>
    <s v="SL"/>
    <m/>
    <s v="3 SL"/>
    <n v="3"/>
    <m/>
  </r>
  <r>
    <x v="450"/>
    <d v="2023-03-15T00:00:00"/>
    <x v="382"/>
    <s v="ZALDIVIA MIRIAM F."/>
    <s v="PIO"/>
    <x v="1"/>
    <d v="2023-01-23T00:00:00"/>
    <d v="2023-01-24T00:00:00"/>
    <s v="SL"/>
    <m/>
    <s v="2 SL"/>
    <n v="2"/>
    <m/>
  </r>
  <r>
    <x v="451"/>
    <d v="2023-03-15T00:00:00"/>
    <x v="137"/>
    <s v="MENDOZA LOURDES G."/>
    <s v="PIO"/>
    <x v="1"/>
    <d v="2022-10-24T00:00:00"/>
    <d v="2022-10-24T00:00:00"/>
    <s v="SL"/>
    <m/>
    <s v="1 SL"/>
    <n v="1"/>
    <m/>
  </r>
  <r>
    <x v="452"/>
    <d v="2023-03-15T00:00:00"/>
    <x v="155"/>
    <s v="MENDOZA LOURDES G."/>
    <s v="PIO"/>
    <x v="1"/>
    <d v="2022-11-07T00:00:00"/>
    <d v="2022-11-07T00:00:00"/>
    <s v="SL"/>
    <m/>
    <s v="1 SL"/>
    <n v="1"/>
    <m/>
  </r>
  <r>
    <x v="453"/>
    <d v="2023-03-15T00:00:00"/>
    <x v="350"/>
    <s v="MENDOZA LOURDES G."/>
    <s v="PIO"/>
    <x v="1"/>
    <d v="2022-11-29T00:00:00"/>
    <d v="2022-11-29T00:00:00"/>
    <s v="VL"/>
    <m/>
    <s v="1 VL"/>
    <n v="1"/>
    <m/>
  </r>
  <r>
    <x v="453"/>
    <d v="2023-03-15T00:00:00"/>
    <x v="350"/>
    <s v="MENDOZA LOURDES G."/>
    <s v="PIO"/>
    <x v="1"/>
    <d v="2022-12-26T00:00:00"/>
    <d v="2022-12-29T00:00:00"/>
    <s v="VL"/>
    <m/>
    <s v="3 VL"/>
    <n v="3"/>
    <m/>
  </r>
  <r>
    <x v="454"/>
    <d v="2023-03-15T00:00:00"/>
    <x v="298"/>
    <s v="MENDOZA LOURDES G."/>
    <s v="PIO"/>
    <x v="1"/>
    <d v="2022-12-02T00:00:00"/>
    <d v="2022-12-02T00:00:00"/>
    <s v="SL"/>
    <m/>
    <s v="1 SL"/>
    <n v="1"/>
    <m/>
  </r>
  <r>
    <x v="455"/>
    <d v="2023-03-15T00:00:00"/>
    <x v="384"/>
    <s v="MENDOZA LOURDES G."/>
    <s v="PIO"/>
    <x v="1"/>
    <d v="2023-01-16T00:00:00"/>
    <d v="2023-01-16T00:00:00"/>
    <s v="SL"/>
    <m/>
    <s v="1 SL"/>
    <n v="1"/>
    <m/>
  </r>
  <r>
    <x v="456"/>
    <d v="2023-03-15T00:00:00"/>
    <x v="400"/>
    <s v="MENDOZA LOURDES G."/>
    <s v="PIO"/>
    <x v="1"/>
    <d v="2023-02-20T00:00:00"/>
    <d v="2023-02-21T00:00:00"/>
    <s v="VL"/>
    <m/>
    <s v="2 VL"/>
    <n v="2"/>
    <m/>
  </r>
  <r>
    <x v="457"/>
    <d v="2023-03-15T00:00:00"/>
    <x v="393"/>
    <s v="LUNA  ROBERTO V."/>
    <s v="TOPS CSU"/>
    <x v="3"/>
    <d v="2023-01-27T00:00:00"/>
    <d v="2023-01-30T00:00:00"/>
    <s v="Paternity"/>
    <s v="MOURNING LEAVE"/>
    <s v="2 Paternity"/>
    <n v="2"/>
    <m/>
  </r>
  <r>
    <x v="458"/>
    <d v="2023-03-15T00:00:00"/>
    <x v="423"/>
    <s v="JIMENO EDWARD J."/>
    <s v="TOPS"/>
    <x v="3"/>
    <d v="2023-01-27T00:00:00"/>
    <d v="2023-02-06T00:00:00"/>
    <s v="SL"/>
    <m/>
    <s v="7 SL"/>
    <n v="7"/>
    <m/>
  </r>
  <r>
    <x v="459"/>
    <d v="2023-03-15T00:00:00"/>
    <x v="386"/>
    <s v="ENRIQUEZ ERIBERTO  "/>
    <s v="CENRO"/>
    <x v="3"/>
    <d v="2023-01-02T00:00:00"/>
    <d v="2023-01-04T00:00:00"/>
    <s v="VL"/>
    <m/>
    <s v="3 VL"/>
    <n v="3"/>
    <m/>
  </r>
  <r>
    <x v="460"/>
    <d v="2023-03-15T00:00:00"/>
    <x v="390"/>
    <s v="JIMENO EDWARD J."/>
    <s v="TOPS"/>
    <x v="3"/>
    <d v="2023-02-08T00:00:00"/>
    <d v="2023-02-28T00:00:00"/>
    <s v="SL"/>
    <m/>
    <s v="15 SL"/>
    <n v="15"/>
    <m/>
  </r>
  <r>
    <x v="461"/>
    <d v="2023-03-15T00:00:00"/>
    <x v="422"/>
    <s v="JIMENO EDWARD J."/>
    <s v="TOPS"/>
    <x v="3"/>
    <d v="2023-01-07T00:00:00"/>
    <d v="2023-01-26T00:00:00"/>
    <s v="SL"/>
    <m/>
    <s v="14 SL"/>
    <n v="14"/>
    <m/>
  </r>
  <r>
    <x v="462"/>
    <d v="2023-03-15T00:00:00"/>
    <x v="298"/>
    <s v="MARINDUQUE GERRY C."/>
    <s v="CHO"/>
    <x v="1"/>
    <d v="2022-10-14T00:00:00"/>
    <d v="2022-10-14T00:00:00"/>
    <s v="VL"/>
    <m/>
    <s v="1 VL"/>
    <n v="1"/>
    <m/>
  </r>
  <r>
    <x v="463"/>
    <d v="2023-03-15T00:00:00"/>
    <x v="350"/>
    <s v="MARINDUQUE GERRY C."/>
    <s v="CHO"/>
    <x v="1"/>
    <d v="2022-11-28T00:00:00"/>
    <d v="2022-11-29T00:00:00"/>
    <s v="SL"/>
    <m/>
    <s v="2 SL"/>
    <n v="2"/>
    <m/>
  </r>
  <r>
    <x v="464"/>
    <d v="2023-03-15T00:00:00"/>
    <x v="370"/>
    <s v="MARINDUQUE GERRY C."/>
    <s v="CHO"/>
    <x v="1"/>
    <d v="2022-12-13T00:00:00"/>
    <d v="2022-12-15T00:00:00"/>
    <s v="SL"/>
    <m/>
    <s v="3 SL"/>
    <n v="3"/>
    <m/>
  </r>
  <r>
    <x v="465"/>
    <d v="2023-03-15T00:00:00"/>
    <x v="360"/>
    <s v="MARINDUQUE GERRY C."/>
    <s v="CHO"/>
    <x v="1"/>
    <d v="2023-01-03T00:00:00"/>
    <d v="2023-01-06T00:00:00"/>
    <s v="VL"/>
    <m/>
    <s v="4 VL"/>
    <n v="4"/>
    <m/>
  </r>
  <r>
    <x v="466"/>
    <d v="2023-03-15T00:00:00"/>
    <x v="416"/>
    <s v="DIMARANAN PERPETUA F."/>
    <s v="TIPID IMPOK"/>
    <x v="1"/>
    <d v="2023-01-05T00:00:00"/>
    <d v="2023-01-05T00:00:00"/>
    <s v="OTHER"/>
    <s v="SPECIAL PRIVILEDGE"/>
    <s v="1 OTHER"/>
    <n v="1"/>
    <m/>
  </r>
  <r>
    <x v="466"/>
    <d v="2023-03-15T00:00:00"/>
    <x v="416"/>
    <s v="DIMARANAN PERPETUA F."/>
    <s v="TIPID IMPOK"/>
    <x v="1"/>
    <d v="2023-01-09T00:00:00"/>
    <d v="2023-01-09T00:00:00"/>
    <s v="OTHER"/>
    <s v="SPECIAL PRIVILEDGE"/>
    <s v="1 OTHER"/>
    <n v="1"/>
    <m/>
  </r>
  <r>
    <x v="467"/>
    <d v="2023-03-15T00:00:00"/>
    <x v="383"/>
    <s v="DIMARANAN PERPETUA F."/>
    <s v="TIPID IMPOK"/>
    <x v="1"/>
    <d v="2023-01-25T00:00:00"/>
    <d v="2023-01-25T00:00:00"/>
    <s v="OTHER"/>
    <s v="SPECIAL PRIVILEDGE"/>
    <s v="1 OTHER"/>
    <n v="1"/>
    <m/>
  </r>
  <r>
    <x v="468"/>
    <d v="2023-03-15T00:00:00"/>
    <x v="408"/>
    <s v="DIMARANAN PERPETUA F."/>
    <s v="TIPID IMPOK"/>
    <x v="1"/>
    <d v="2023-02-14T00:00:00"/>
    <d v="2023-02-14T00:00:00"/>
    <s v="SL"/>
    <m/>
    <s v="1 SL"/>
    <n v="1"/>
    <m/>
  </r>
  <r>
    <x v="469"/>
    <d v="2023-03-15T00:00:00"/>
    <x v="446"/>
    <s v="SUMAONG DANILO  "/>
    <s v="ADMIN OFFICE - HALL OF JUSTICE"/>
    <x v="1"/>
    <d v="2023-01-07T00:00:00"/>
    <d v="2023-01-08T00:00:00"/>
    <s v="VL"/>
    <m/>
    <s v="0 VL"/>
    <n v="0"/>
    <m/>
  </r>
  <r>
    <x v="470"/>
    <d v="2023-03-15T00:00:00"/>
    <x v="366"/>
    <s v="SUMAONG DANILO  "/>
    <s v="ADMIN OFFICE - HALL OF JUSTICE"/>
    <x v="1"/>
    <d v="2022-12-23T00:00:00"/>
    <d v="2022-12-29T00:00:00"/>
    <s v="VL"/>
    <m/>
    <s v="4 VL"/>
    <n v="4"/>
    <m/>
  </r>
  <r>
    <x v="471"/>
    <d v="2023-03-15T00:00:00"/>
    <x v="350"/>
    <s v="DIMARANAN PERPETUA F."/>
    <s v="TIPID IMPOK"/>
    <x v="1"/>
    <d v="2022-11-21T00:00:00"/>
    <d v="2022-11-21T00:00:00"/>
    <s v="SL"/>
    <m/>
    <s v="1 SL"/>
    <n v="1"/>
    <m/>
  </r>
  <r>
    <x v="472"/>
    <d v="2023-03-15T00:00:00"/>
    <x v="154"/>
    <s v="DIMARANAN PERPETUA F."/>
    <s v="TIPID IMPOK"/>
    <x v="1"/>
    <d v="2022-11-23T00:00:00"/>
    <d v="2022-11-25T00:00:00"/>
    <s v="VL"/>
    <m/>
    <s v="3 VL"/>
    <n v="3"/>
    <m/>
  </r>
  <r>
    <x v="473"/>
    <d v="2023-03-15T00:00:00"/>
    <x v="359"/>
    <s v="DIMARANAN PERPETUA F."/>
    <s v="TIPID IMPOK"/>
    <x v="1"/>
    <d v="2022-12-05T00:00:00"/>
    <d v="2022-12-05T00:00:00"/>
    <s v="SL"/>
    <m/>
    <s v="1 SL"/>
    <n v="1"/>
    <m/>
  </r>
  <r>
    <x v="474"/>
    <d v="2023-03-15T00:00:00"/>
    <x v="112"/>
    <s v="NAVARRO RITA A."/>
    <s v="DA"/>
    <x v="1"/>
    <d v="2022-09-08T00:00:00"/>
    <d v="2022-09-09T00:00:00"/>
    <s v="OTHER"/>
    <m/>
    <s v="2 OTHER"/>
    <n v="2"/>
    <m/>
  </r>
  <r>
    <x v="475"/>
    <d v="2023-03-15T00:00:00"/>
    <x v="112"/>
    <s v="NAVARRO RITA A."/>
    <s v="DA"/>
    <x v="1"/>
    <d v="2022-09-10T00:00:00"/>
    <d v="2022-09-10T00:00:00"/>
    <s v="VL"/>
    <m/>
    <s v="0 VL"/>
    <n v="0"/>
    <m/>
  </r>
  <r>
    <x v="476"/>
    <d v="2023-03-15T00:00:00"/>
    <x v="98"/>
    <s v="NAVARRO RITA A."/>
    <s v="DA"/>
    <x v="1"/>
    <d v="2022-10-24T00:00:00"/>
    <d v="2022-10-24T00:00:00"/>
    <s v="OTHER"/>
    <s v="BIRTHDAY LEAVE"/>
    <s v="1 OTHER"/>
    <n v="1"/>
    <m/>
  </r>
  <r>
    <x v="477"/>
    <d v="2023-03-15T00:00:00"/>
    <x v="372"/>
    <s v="NAVARRO RITA A."/>
    <s v="DA"/>
    <x v="1"/>
    <d v="2022-12-20T00:00:00"/>
    <d v="2022-12-21T00:00:00"/>
    <s v="VL"/>
    <m/>
    <s v="2 VL"/>
    <n v="2"/>
    <m/>
  </r>
  <r>
    <x v="478"/>
    <d v="2023-03-15T00:00:00"/>
    <x v="372"/>
    <s v="NAVARRO RITA A."/>
    <s v="DA"/>
    <x v="1"/>
    <d v="2022-12-23T00:00:00"/>
    <d v="2022-12-23T00:00:00"/>
    <s v="VL"/>
    <m/>
    <s v="1 VL"/>
    <n v="1"/>
    <m/>
  </r>
  <r>
    <x v="479"/>
    <d v="2023-03-15T00:00:00"/>
    <x v="372"/>
    <s v="NAVARRO RITA A."/>
    <s v="DA"/>
    <x v="1"/>
    <d v="2022-12-28T00:00:00"/>
    <d v="2022-12-29T00:00:00"/>
    <s v="VL"/>
    <m/>
    <s v="2 VL"/>
    <n v="2"/>
    <m/>
  </r>
  <r>
    <x v="480"/>
    <d v="2023-03-15T00:00:00"/>
    <x v="413"/>
    <s v="NAVARRO RITA A."/>
    <s v="DA"/>
    <x v="1"/>
    <d v="2023-01-25T00:00:00"/>
    <d v="2023-01-25T00:00:00"/>
    <s v="OTHER"/>
    <s v="SPECIAL PRIVILEGE"/>
    <s v="1 OTHER"/>
    <n v="1"/>
    <m/>
  </r>
  <r>
    <x v="481"/>
    <d v="2023-03-15T00:00:00"/>
    <x v="99"/>
    <s v="PERIDO MARITES V."/>
    <s v="TCCH/TICC"/>
    <x v="1"/>
    <d v="2022-10-07T00:00:00"/>
    <d v="2022-10-07T00:00:00"/>
    <s v="SL"/>
    <m/>
    <s v="1 SL"/>
    <n v="1"/>
    <m/>
  </r>
  <r>
    <x v="482"/>
    <d v="2023-03-15T00:00:00"/>
    <x v="221"/>
    <s v="PERIDO MARITES V."/>
    <s v="TCCH/TICC"/>
    <x v="1"/>
    <d v="2022-11-10T00:00:00"/>
    <d v="2022-11-10T00:00:00"/>
    <s v="SL"/>
    <m/>
    <s v="1 SL"/>
    <n v="1"/>
    <m/>
  </r>
  <r>
    <x v="483"/>
    <d v="2023-03-15T00:00:00"/>
    <x v="392"/>
    <s v="PERIDO MARITES V."/>
    <s v="TCCH/TICC"/>
    <x v="1"/>
    <d v="2022-12-27T00:00:00"/>
    <d v="2022-12-28T00:00:00"/>
    <s v="SL"/>
    <m/>
    <s v="2 SL"/>
    <n v="2"/>
    <m/>
  </r>
  <r>
    <x v="484"/>
    <d v="2023-03-15T00:00:00"/>
    <x v="365"/>
    <s v="PERIDO MARITES V."/>
    <s v="TCCH/TICC"/>
    <x v="1"/>
    <d v="2022-12-19T00:00:00"/>
    <d v="2022-12-19T00:00:00"/>
    <s v="OTHER"/>
    <s v="SPECIAL PRIVILEGE"/>
    <s v="1 OTHER"/>
    <n v="1"/>
    <m/>
  </r>
  <r>
    <x v="485"/>
    <d v="2023-03-15T00:00:00"/>
    <x v="422"/>
    <s v="PERIDO MARITES V."/>
    <s v="TCCH/TICC"/>
    <x v="1"/>
    <d v="2022-01-26T00:00:00"/>
    <d v="2022-01-27T00:00:00"/>
    <s v="VL"/>
    <m/>
    <s v="2 VL"/>
    <n v="2"/>
    <m/>
  </r>
  <r>
    <x v="486"/>
    <d v="2023-03-15T00:00:00"/>
    <x v="99"/>
    <s v="BORJA EDWIN G."/>
    <s v="TCCH/TICC"/>
    <x v="1"/>
    <d v="2022-10-05T00:00:00"/>
    <d v="2022-10-07T00:00:00"/>
    <s v="SL"/>
    <m/>
    <s v="3 SL"/>
    <n v="3"/>
    <m/>
  </r>
  <r>
    <x v="487"/>
    <d v="2023-03-15T00:00:00"/>
    <x v="362"/>
    <s v="BORJA EDWIN G."/>
    <s v="TCCH/TICC"/>
    <x v="1"/>
    <d v="2022-11-18T00:00:00"/>
    <d v="2022-11-18T00:00:00"/>
    <s v="OTHER"/>
    <s v="SPECIAL PRIVILEGE"/>
    <s v="1 OTHER"/>
    <n v="1"/>
    <m/>
  </r>
  <r>
    <x v="488"/>
    <d v="2023-03-15T00:00:00"/>
    <x v="393"/>
    <s v="JAVIER MYLENE M."/>
    <s v="CPDO"/>
    <x v="1"/>
    <d v="2023-02-06T00:00:00"/>
    <d v="2023-02-10T00:00:00"/>
    <s v="VL"/>
    <m/>
    <s v="5 VL"/>
    <n v="5"/>
    <m/>
  </r>
  <r>
    <x v="489"/>
    <d v="2023-03-15T00:00:00"/>
    <x v="390"/>
    <s v="DIGO VIRGILIO M."/>
    <s v="DEPED"/>
    <x v="3"/>
    <d v="2023-02-08T00:00:00"/>
    <d v="2023-02-28T00:00:00"/>
    <s v="SL"/>
    <m/>
    <s v="15 SL"/>
    <n v="15"/>
    <m/>
  </r>
  <r>
    <x v="490"/>
    <d v="2023-03-15T00:00:00"/>
    <x v="430"/>
    <s v="ARCILLA MAYETTE A."/>
    <s v="CSWDO"/>
    <x v="3"/>
    <d v="2023-03-03T00:00:00"/>
    <d v="2023-03-03T00:00:00"/>
    <s v="OTHER"/>
    <s v="SPECIAL PRIVILEGE"/>
    <s v="1 OTHER"/>
    <n v="1"/>
    <m/>
  </r>
  <r>
    <x v="491"/>
    <d v="2023-03-15T00:00:00"/>
    <x v="416"/>
    <s v="JAVIER HILARIO  "/>
    <s v="PICNIC GROVE"/>
    <x v="1"/>
    <d v="2023-01-19T00:00:00"/>
    <d v="2023-01-19T00:00:00"/>
    <s v="OTHER"/>
    <s v="SPECIAL PRIVILEGE"/>
    <s v="1 OTHER"/>
    <n v="1"/>
    <m/>
  </r>
  <r>
    <x v="492"/>
    <d v="2023-03-15T00:00:00"/>
    <x v="412"/>
    <s v="MULINGTAPANG GUILLERMA O."/>
    <s v="GSO"/>
    <x v="0"/>
    <d v="2023-01-13T00:00:00"/>
    <d v="2023-01-13T00:00:00"/>
    <s v="SL"/>
    <m/>
    <s v="1 SL"/>
    <n v="1"/>
    <m/>
  </r>
  <r>
    <x v="493"/>
    <d v="2023-03-15T00:00:00"/>
    <x v="108"/>
    <s v="DEL MUNDO ROSALLE A."/>
    <s v="PIO"/>
    <x v="1"/>
    <d v="2022-09-06T00:00:00"/>
    <d v="2022-09-06T00:00:00"/>
    <s v="OTHER"/>
    <s v="SOLO PARENT"/>
    <s v="1 OTHER"/>
    <n v="1"/>
    <m/>
  </r>
  <r>
    <x v="494"/>
    <d v="2023-03-15T00:00:00"/>
    <x v="350"/>
    <s v="DEL MUNDO ROSALLE A."/>
    <s v="PIO"/>
    <x v="1"/>
    <d v="2022-12-01T00:00:00"/>
    <d v="2022-12-01T00:00:00"/>
    <s v="VL"/>
    <m/>
    <s v="1 VL"/>
    <n v="1"/>
    <m/>
  </r>
  <r>
    <x v="494"/>
    <d v="2023-03-15T00:00:00"/>
    <x v="350"/>
    <s v="DEL MUNDO ROSALLE A."/>
    <s v="PIO"/>
    <x v="1"/>
    <d v="2022-12-26T00:00:00"/>
    <d v="2022-12-29T00:00:00"/>
    <s v="VL"/>
    <m/>
    <s v="3 VL"/>
    <n v="3"/>
    <m/>
  </r>
  <r>
    <x v="495"/>
    <d v="2023-03-15T00:00:00"/>
    <x v="409"/>
    <s v="DEL MUNDO ROSALLE A."/>
    <s v="PIO"/>
    <x v="1"/>
    <d v="2023-02-10T00:00:00"/>
    <d v="2023-02-10T00:00:00"/>
    <s v="OTHER"/>
    <s v="SOLO PARENT"/>
    <s v="1 OTHER"/>
    <n v="1"/>
    <m/>
  </r>
  <r>
    <x v="496"/>
    <d v="2023-03-15T00:00:00"/>
    <x v="88"/>
    <s v="AUDITOR AILEEN D."/>
    <s v="PIO"/>
    <x v="1"/>
    <d v="2022-09-06T00:00:00"/>
    <d v="2022-09-06T00:00:00"/>
    <s v="SL"/>
    <m/>
    <s v="1 SL"/>
    <n v="1"/>
    <m/>
  </r>
  <r>
    <x v="497"/>
    <d v="2023-03-15T00:00:00"/>
    <x v="135"/>
    <s v="AUDITOR AILEEN D."/>
    <s v="PIO"/>
    <x v="1"/>
    <d v="2022-10-21T00:00:00"/>
    <d v="2022-10-25T00:00:00"/>
    <s v="SL"/>
    <m/>
    <s v="3 SL"/>
    <n v="3"/>
    <m/>
  </r>
  <r>
    <x v="498"/>
    <d v="2023-03-15T00:00:00"/>
    <x v="148"/>
    <s v="AUDITOR AILEEN D."/>
    <s v="PIO"/>
    <x v="1"/>
    <d v="2022-11-07T00:00:00"/>
    <d v="2022-11-07T00:00:00"/>
    <s v="SL"/>
    <m/>
    <s v="1 SL"/>
    <n v="1"/>
    <m/>
  </r>
  <r>
    <x v="499"/>
    <d v="2023-03-15T00:00:00"/>
    <x v="354"/>
    <s v="AUDITOR AILEEN D."/>
    <s v="PIO"/>
    <x v="1"/>
    <d v="2022-12-09T00:00:00"/>
    <d v="2022-12-09T00:00:00"/>
    <s v="VL"/>
    <m/>
    <s v="1 VL"/>
    <n v="1"/>
    <m/>
  </r>
  <r>
    <x v="499"/>
    <d v="2023-03-15T00:00:00"/>
    <x v="354"/>
    <s v="AUDITOR AILEEN D."/>
    <s v="PIO"/>
    <x v="1"/>
    <d v="2022-12-26T00:00:00"/>
    <d v="2022-12-29T00:00:00"/>
    <s v="VL"/>
    <m/>
    <s v="3 VL"/>
    <n v="3"/>
    <m/>
  </r>
  <r>
    <x v="500"/>
    <d v="2023-03-15T00:00:00"/>
    <x v="387"/>
    <s v="AUDITOR AILEEN D."/>
    <s v="PIO"/>
    <x v="1"/>
    <d v="2023-01-30T00:00:00"/>
    <d v="2023-01-30T00:00:00"/>
    <s v="SL"/>
    <m/>
    <s v="1 SL"/>
    <n v="1"/>
    <m/>
  </r>
  <r>
    <x v="501"/>
    <d v="2023-03-15T00:00:00"/>
    <x v="412"/>
    <s v="AUDITOR AILEEN D."/>
    <s v="PIO"/>
    <x v="1"/>
    <d v="2023-01-17T00:00:00"/>
    <d v="2023-01-18T00:00:00"/>
    <s v="SL"/>
    <m/>
    <s v="2 SL"/>
    <n v="2"/>
    <m/>
  </r>
  <r>
    <x v="502"/>
    <d v="2023-03-15T00:00:00"/>
    <x v="380"/>
    <s v="AUDITOR AILEEN D."/>
    <s v="PIO"/>
    <x v="1"/>
    <d v="2023-01-03T00:00:00"/>
    <d v="2023-01-05T00:00:00"/>
    <s v="SL"/>
    <m/>
    <s v="3 SL"/>
    <n v="3"/>
    <m/>
  </r>
  <r>
    <x v="503"/>
    <d v="2023-03-15T00:00:00"/>
    <x v="400"/>
    <s v="AUDITOR AILEEN D."/>
    <s v="PIO"/>
    <x v="1"/>
    <d v="2023-02-10T00:00:00"/>
    <d v="2023-02-10T00:00:00"/>
    <s v="SL"/>
    <m/>
    <s v="1 SL"/>
    <n v="1"/>
    <m/>
  </r>
  <r>
    <x v="504"/>
    <d v="2023-03-15T00:00:00"/>
    <x v="134"/>
    <s v="DOLOT JESUS JR. D."/>
    <s v="PIO"/>
    <x v="1"/>
    <d v="2022-10-09T00:00:00"/>
    <d v="2022-10-09T00:00:00"/>
    <s v="SL"/>
    <m/>
    <s v="1 SL"/>
    <n v="1"/>
    <m/>
  </r>
  <r>
    <x v="504"/>
    <d v="2023-03-15T00:00:00"/>
    <x v="134"/>
    <s v="DOLOT JESUS JR. D."/>
    <s v="PIO"/>
    <x v="1"/>
    <d v="2022-10-12T00:00:00"/>
    <d v="2022-10-13T00:00:00"/>
    <s v="SL"/>
    <m/>
    <s v="2 SL"/>
    <n v="2"/>
    <m/>
  </r>
  <r>
    <x v="505"/>
    <d v="2023-03-15T00:00:00"/>
    <x v="134"/>
    <s v="DOLOT JESUS JR. D."/>
    <s v="PIO"/>
    <x v="1"/>
    <d v="2022-09-13T00:00:00"/>
    <d v="2022-09-13T00:00:00"/>
    <s v="SL"/>
    <m/>
    <s v="1 SL"/>
    <n v="1"/>
    <m/>
  </r>
  <r>
    <x v="506"/>
    <d v="2023-03-15T00:00:00"/>
    <x v="145"/>
    <s v="DOLOT JESUS JR. D."/>
    <s v="PIO"/>
    <x v="1"/>
    <d v="2022-10-20T00:00:00"/>
    <d v="2022-10-21T00:00:00"/>
    <s v="VL"/>
    <m/>
    <s v="2 VL"/>
    <n v="2"/>
    <m/>
  </r>
  <r>
    <x v="507"/>
    <d v="2023-03-15T00:00:00"/>
    <x v="350"/>
    <s v="DOLOT JESUS JR. D."/>
    <s v="PIO"/>
    <x v="1"/>
    <d v="2022-12-19T00:00:00"/>
    <d v="2022-12-20T00:00:00"/>
    <s v="VL"/>
    <m/>
    <s v="2 VL"/>
    <n v="2"/>
    <m/>
  </r>
  <r>
    <x v="507"/>
    <d v="2023-03-15T00:00:00"/>
    <x v="350"/>
    <s v="DOLOT JESUS JR. D."/>
    <s v="PIO"/>
    <x v="1"/>
    <d v="2022-12-28T00:00:00"/>
    <d v="2022-12-29T00:00:00"/>
    <s v="VL"/>
    <m/>
    <s v="2 VL"/>
    <n v="2"/>
    <m/>
  </r>
  <r>
    <x v="508"/>
    <d v="2023-03-15T00:00:00"/>
    <x v="155"/>
    <s v="DOLOT JESUS JR. D."/>
    <s v="PIO"/>
    <x v="1"/>
    <d v="2022-11-07T00:00:00"/>
    <d v="2022-11-07T00:00:00"/>
    <s v="SL"/>
    <m/>
    <s v="1 SL"/>
    <n v="1"/>
    <m/>
  </r>
  <r>
    <x v="509"/>
    <d v="2023-03-15T00:00:00"/>
    <x v="155"/>
    <s v="DOLOT JESUS JR. D."/>
    <s v="PIO"/>
    <x v="1"/>
    <d v="2022-11-11T00:00:00"/>
    <d v="2022-11-11T00:00:00"/>
    <s v="SL"/>
    <m/>
    <s v="1 SL"/>
    <n v="1"/>
    <m/>
  </r>
  <r>
    <x v="510"/>
    <d v="2023-03-15T00:00:00"/>
    <x v="427"/>
    <s v="DOLOT JESUS JR. D."/>
    <s v="PIO"/>
    <x v="1"/>
    <d v="2023-01-16T00:00:00"/>
    <d v="2023-01-16T00:00:00"/>
    <s v="SL"/>
    <m/>
    <s v="1 SL"/>
    <n v="1"/>
    <m/>
  </r>
  <r>
    <x v="511"/>
    <d v="2023-03-15T00:00:00"/>
    <x v="399"/>
    <s v="DOLOT JESUS JR. D."/>
    <s v="PIO"/>
    <x v="1"/>
    <d v="2023-02-02T00:00:00"/>
    <d v="2023-02-03T00:00:00"/>
    <s v="SL"/>
    <m/>
    <s v="2 SL"/>
    <n v="2"/>
    <m/>
  </r>
  <r>
    <x v="512"/>
    <d v="2023-03-04T00:00:00"/>
    <x v="393"/>
    <s v="MONTENEGRO HELEN L."/>
    <s v="TOPS (ADMIN CSU)"/>
    <x v="1"/>
    <d v="2023-01-25T00:00:00"/>
    <d v="2023-01-26T00:00:00"/>
    <s v="SL"/>
    <m/>
    <s v="2 SL"/>
    <n v="2"/>
    <m/>
  </r>
  <r>
    <x v="513"/>
    <d v="2023-03-04T00:00:00"/>
    <x v="390"/>
    <s v="MONTENEGRO HELEN L."/>
    <s v="TOPS (ADMIN CSU)"/>
    <x v="1"/>
    <d v="2023-02-07T00:00:00"/>
    <d v="2023-02-08T00:00:00"/>
    <s v="SL"/>
    <m/>
    <s v="2 SL"/>
    <n v="2"/>
    <m/>
  </r>
  <r>
    <x v="514"/>
    <d v="2023-03-04T00:00:00"/>
    <x v="378"/>
    <s v="MONTENEGRO HELEN L."/>
    <s v="TOPS (ADMIN CSU)"/>
    <x v="1"/>
    <d v="2022-12-20T00:00:00"/>
    <d v="2022-12-20T00:00:00"/>
    <s v="SL"/>
    <m/>
    <s v="1 SL"/>
    <n v="1"/>
    <m/>
  </r>
  <r>
    <x v="515"/>
    <d v="2023-03-04T00:00:00"/>
    <x v="158"/>
    <s v="MONTENEGRO HELEN L."/>
    <s v="TOPS (ADMIN CSU)"/>
    <x v="1"/>
    <d v="2022-11-09T00:00:00"/>
    <d v="2022-11-09T00:00:00"/>
    <s v="SL"/>
    <m/>
    <s v="1 SL"/>
    <n v="1"/>
    <m/>
  </r>
  <r>
    <x v="516"/>
    <d v="2023-03-04T00:00:00"/>
    <x v="397"/>
    <s v="MONTENEGRO HELEN L."/>
    <s v="TOPS (ADMIN CSU)"/>
    <x v="1"/>
    <d v="2022-12-27T00:00:00"/>
    <d v="2022-12-27T00:00:00"/>
    <s v="SL"/>
    <m/>
    <s v="1 SL"/>
    <n v="1"/>
    <m/>
  </r>
  <r>
    <x v="516"/>
    <d v="2023-03-04T00:00:00"/>
    <x v="397"/>
    <s v="MONTENEGRO HELEN L."/>
    <s v="TOPS (ADMIN CSU)"/>
    <x v="1"/>
    <d v="2022-12-29T00:00:00"/>
    <d v="2022-12-29T00:00:00"/>
    <s v="SL"/>
    <m/>
    <s v="1 SL"/>
    <n v="1"/>
    <m/>
  </r>
  <r>
    <x v="517"/>
    <d v="2023-03-04T00:00:00"/>
    <x v="358"/>
    <s v="MONTENEGRO HELEN L."/>
    <s v="TOPS (ADMIN CSU)"/>
    <x v="1"/>
    <d v="2022-12-09T00:00:00"/>
    <d v="2022-12-12T00:00:00"/>
    <s v="SL"/>
    <m/>
    <s v="2 SL"/>
    <n v="2"/>
    <m/>
  </r>
  <r>
    <x v="518"/>
    <d v="2023-03-04T00:00:00"/>
    <x v="147"/>
    <s v="MONTENEGRO HELEN L."/>
    <s v="TOPS (ADMIN CSU)"/>
    <x v="1"/>
    <d v="2022-10-12T00:00:00"/>
    <d v="2022-10-12T00:00:00"/>
    <s v="SL"/>
    <m/>
    <s v="1 SL"/>
    <n v="1"/>
    <m/>
  </r>
  <r>
    <x v="519"/>
    <d v="2023-03-04T00:00:00"/>
    <x v="87"/>
    <s v="MONTENEGRO HELEN L."/>
    <s v="TOPS (ADMIN CSU)"/>
    <x v="1"/>
    <d v="2022-09-01T00:00:00"/>
    <d v="2022-09-02T00:00:00"/>
    <s v="SL"/>
    <m/>
    <s v="2 SL"/>
    <n v="2"/>
    <m/>
  </r>
  <r>
    <x v="520"/>
    <d v="2023-03-04T00:00:00"/>
    <x v="99"/>
    <s v="MONTENEGRO HELEN L."/>
    <s v="TOPS (ADMIN CSU)"/>
    <x v="1"/>
    <d v="2022-10-07T00:00:00"/>
    <d v="2022-10-07T00:00:00"/>
    <s v="SL"/>
    <m/>
    <s v="1 SL"/>
    <n v="1"/>
    <m/>
  </r>
  <r>
    <x v="521"/>
    <d v="2023-03-04T00:00:00"/>
    <x v="160"/>
    <s v="MONTENEGRO HELEN L."/>
    <s v="TOPS (ADMIN CSU)"/>
    <x v="1"/>
    <d v="2022-10-24T00:00:00"/>
    <d v="2022-10-24T00:00:00"/>
    <s v="VL"/>
    <m/>
    <s v="1 VL"/>
    <n v="1"/>
    <m/>
  </r>
  <r>
    <x v="521"/>
    <d v="2023-03-04T00:00:00"/>
    <x v="160"/>
    <s v="MONTENEGRO HELEN L."/>
    <s v="TOPS (ADMIN CSU)"/>
    <x v="1"/>
    <d v="2022-11-04T00:00:00"/>
    <d v="2022-11-04T00:00:00"/>
    <s v="VL"/>
    <m/>
    <s v="1 VL"/>
    <n v="1"/>
    <m/>
  </r>
  <r>
    <x v="521"/>
    <d v="2023-03-04T00:00:00"/>
    <x v="160"/>
    <s v="MONTENEGRO HELEN L."/>
    <s v="TOPS (ADMIN CSU)"/>
    <x v="1"/>
    <d v="2022-11-16T00:00:00"/>
    <d v="2022-11-16T00:00:00"/>
    <s v="VL"/>
    <m/>
    <s v="1 VL"/>
    <n v="1"/>
    <m/>
  </r>
  <r>
    <x v="521"/>
    <d v="2023-03-04T00:00:00"/>
    <x v="160"/>
    <s v="MONTENEGRO HELEN L."/>
    <s v="TOPS (ADMIN CSU)"/>
    <x v="1"/>
    <d v="2022-12-02T00:00:00"/>
    <d v="2022-12-02T00:00:00"/>
    <s v="VL"/>
    <m/>
    <s v="1 VL"/>
    <n v="1"/>
    <m/>
  </r>
  <r>
    <x v="521"/>
    <d v="2023-03-04T00:00:00"/>
    <x v="160"/>
    <s v="MONTENEGRO HELEN L."/>
    <s v="TOPS (ADMIN CSU)"/>
    <x v="1"/>
    <d v="2022-12-28T00:00:00"/>
    <d v="2022-12-28T00:00:00"/>
    <s v="VL"/>
    <m/>
    <s v="1 VL"/>
    <n v="1"/>
    <m/>
  </r>
  <r>
    <x v="522"/>
    <d v="2023-03-04T00:00:00"/>
    <x v="352"/>
    <s v="DIMAPILIS DENNIS C."/>
    <s v="TOPS (ADMIN CSU)"/>
    <x v="1"/>
    <d v="2022-12-26T00:00:00"/>
    <d v="2022-12-29T00:00:00"/>
    <s v="VL"/>
    <m/>
    <s v="3 VL"/>
    <n v="3"/>
    <m/>
  </r>
  <r>
    <x v="523"/>
    <d v="2023-03-04T00:00:00"/>
    <x v="160"/>
    <s v="DIMAPILIS DENNIS C."/>
    <s v="TOPS (ADMIN CSU)"/>
    <x v="1"/>
    <d v="2022-10-12T00:00:00"/>
    <d v="2022-10-14T00:00:00"/>
    <s v="OTHER"/>
    <s v="MOURNING LEAVE"/>
    <s v="3 OTHER"/>
    <n v="3"/>
    <m/>
  </r>
  <r>
    <x v="524"/>
    <d v="2023-03-04T00:00:00"/>
    <x v="393"/>
    <s v="CAGUITLA ELSA A."/>
    <s v="PICNIC GROVE"/>
    <x v="0"/>
    <d v="2023-02-01T00:00:00"/>
    <d v="2023-02-01T00:00:00"/>
    <s v="VL"/>
    <m/>
    <s v="1 VL"/>
    <n v="1"/>
    <m/>
  </r>
  <r>
    <x v="524"/>
    <d v="2023-03-04T00:00:00"/>
    <x v="393"/>
    <s v="CAGUITLA ELSA A."/>
    <s v="PICNIC GROVE"/>
    <x v="0"/>
    <d v="2023-02-04T00:00:00"/>
    <d v="2023-02-05T00:00:00"/>
    <s v="VL"/>
    <m/>
    <s v="2 VL"/>
    <n v="2"/>
    <m/>
  </r>
  <r>
    <x v="524"/>
    <d v="2023-03-04T00:00:00"/>
    <x v="393"/>
    <s v="CAGUITLA ELSA A."/>
    <s v="PICNIC GROVE"/>
    <x v="0"/>
    <d v="2023-02-09T00:00:00"/>
    <d v="2023-02-12T00:00:00"/>
    <s v="VL"/>
    <m/>
    <s v="4 VL"/>
    <n v="4"/>
    <m/>
  </r>
  <r>
    <x v="525"/>
    <d v="2023-03-04T00:00:00"/>
    <x v="404"/>
    <s v="DE LUNA ERNESTO  "/>
    <s v="MAHOGANY MARKET"/>
    <x v="1"/>
    <d v="2023-02-08T00:00:00"/>
    <d v="2023-02-11T00:00:00"/>
    <s v="VL"/>
    <m/>
    <s v="4 VL"/>
    <n v="4"/>
    <m/>
  </r>
  <r>
    <x v="526"/>
    <d v="2023-03-04T00:00:00"/>
    <x v="419"/>
    <s v="DIGO MANUEL  "/>
    <s v="PICNIC GROVE"/>
    <x v="1"/>
    <d v="2022-12-12T00:00:00"/>
    <d v="2023-01-06T00:00:00"/>
    <s v="VL"/>
    <m/>
    <s v="19 VL"/>
    <n v="19"/>
    <m/>
  </r>
  <r>
    <x v="527"/>
    <d v="2023-03-04T00:00:00"/>
    <x v="446"/>
    <s v="ALCAZAR AIREEN B."/>
    <n v="0"/>
    <x v="3"/>
    <d v="2023-02-20T00:00:00"/>
    <d v="2023-02-20T00:00:00"/>
    <s v="SL"/>
    <m/>
    <s v="1 SL"/>
    <n v="1"/>
    <m/>
  </r>
  <r>
    <x v="528"/>
    <d v="2023-03-04T00:00:00"/>
    <x v="396"/>
    <s v="CORTEZ CHERIELYN B."/>
    <s v="BAC"/>
    <x v="3"/>
    <d v="2023-01-12T00:00:00"/>
    <d v="2023-01-13T00:00:00"/>
    <s v="VL"/>
    <m/>
    <s v="2 VL"/>
    <n v="2"/>
    <m/>
  </r>
  <r>
    <x v="529"/>
    <d v="2023-03-04T00:00:00"/>
    <x v="381"/>
    <s v="LAGREO ELVER  "/>
    <s v="CSU"/>
    <x v="3"/>
    <d v="2023-01-04T00:00:00"/>
    <d v="2023-01-04T00:00:00"/>
    <s v="OTHER"/>
    <s v="EMERGENCY LEAVE"/>
    <s v="1 OTHER"/>
    <n v="1"/>
    <m/>
  </r>
  <r>
    <x v="529"/>
    <d v="2023-03-04T00:00:00"/>
    <x v="381"/>
    <s v="LAGREO ELVER  "/>
    <s v="CSU"/>
    <x v="3"/>
    <d v="2023-01-07T00:00:00"/>
    <d v="2023-01-07T00:00:00"/>
    <s v="OTHER"/>
    <s v="EMERGENCY LEAVE"/>
    <s v="1 OTHER"/>
    <n v="1"/>
    <m/>
  </r>
  <r>
    <x v="529"/>
    <d v="2023-03-04T00:00:00"/>
    <x v="381"/>
    <s v="LAGREO ELVER  "/>
    <s v="CSU"/>
    <x v="3"/>
    <d v="2023-01-10T00:00:00"/>
    <d v="2023-01-10T00:00:00"/>
    <s v="OTHER"/>
    <s v="EMERGENCY LEAVE"/>
    <s v="1 OTHER"/>
    <n v="1"/>
    <m/>
  </r>
  <r>
    <x v="529"/>
    <d v="2023-03-04T00:00:00"/>
    <x v="381"/>
    <s v="LAGREO ELVER  "/>
    <s v="CSU"/>
    <x v="3"/>
    <d v="2023-01-13T00:00:00"/>
    <d v="2023-01-13T00:00:00"/>
    <s v="OTHER"/>
    <s v="EMERGENCY LEAVE"/>
    <s v="1 OTHER"/>
    <n v="1"/>
    <m/>
  </r>
  <r>
    <x v="530"/>
    <d v="2023-03-04T00:00:00"/>
    <x v="380"/>
    <s v="LORENZO JERWIN A."/>
    <s v="TOPS/CSU"/>
    <x v="3"/>
    <d v="2023-01-03T00:00:00"/>
    <d v="2023-01-31T00:00:00"/>
    <s v="SL"/>
    <m/>
    <s v="21 SL"/>
    <n v="21"/>
    <m/>
  </r>
  <r>
    <x v="531"/>
    <d v="2023-03-04T00:00:00"/>
    <x v="298"/>
    <s v="NAVARRO JOHNA F."/>
    <s v="HALL OF JUSTICE"/>
    <x v="3"/>
    <d v="2023-01-09T00:00:00"/>
    <d v="2023-01-31T00:00:00"/>
    <s v="VL"/>
    <m/>
    <s v="17 VL"/>
    <n v="17"/>
    <m/>
  </r>
  <r>
    <x v="532"/>
    <d v="2023-03-04T00:00:00"/>
    <x v="365"/>
    <s v="VIDAMO ROXANNE D."/>
    <s v="TCNHS-ISHS"/>
    <x v="2"/>
    <d v="2022-12-02T00:00:00"/>
    <d v="2022-12-05T00:00:00"/>
    <s v="SL"/>
    <m/>
    <s v="2 SL"/>
    <n v="2"/>
    <m/>
  </r>
  <r>
    <x v="533"/>
    <d v="2023-03-04T00:00:00"/>
    <x v="396"/>
    <s v="VELASCO NONILON  "/>
    <s v="OSPITAL NG TAGAYTAY"/>
    <x v="3"/>
    <d v="2022-11-27T00:00:00"/>
    <d v="2022-11-30T00:00:00"/>
    <s v="SL"/>
    <m/>
    <s v="4 SL"/>
    <n v="4"/>
    <m/>
  </r>
  <r>
    <x v="534"/>
    <d v="2023-03-04T00:00:00"/>
    <x v="427"/>
    <s v="VALENCIANO MARLYN C."/>
    <s v="HALL OF JUSTICE"/>
    <x v="3"/>
    <d v="2023-01-23T00:00:00"/>
    <d v="2023-01-27T00:00:00"/>
    <s v="VL"/>
    <m/>
    <s v="5 VL"/>
    <n v="5"/>
    <m/>
  </r>
  <r>
    <x v="535"/>
    <d v="2023-03-04T00:00:00"/>
    <x v="410"/>
    <s v="DE GRANO  RONALEI P."/>
    <s v="OSPITAL NG TAGAYTAY"/>
    <x v="3"/>
    <d v="2023-01-03T00:00:00"/>
    <d v="2023-01-03T00:00:00"/>
    <s v="SL"/>
    <m/>
    <s v="1 SL"/>
    <n v="1"/>
    <m/>
  </r>
  <r>
    <x v="536"/>
    <d v="2023-03-04T00:00:00"/>
    <x v="440"/>
    <s v="ATIENZA VENUS  "/>
    <s v="CENRO"/>
    <x v="3"/>
    <d v="2023-02-09T00:00:00"/>
    <d v="2023-02-09T00:00:00"/>
    <s v="SL"/>
    <m/>
    <s v="1 SL"/>
    <n v="1"/>
    <m/>
  </r>
  <r>
    <x v="537"/>
    <d v="2023-03-04T00:00:00"/>
    <x v="411"/>
    <s v="ACUB MA. MARILYN L."/>
    <s v="PICNIC GROVE"/>
    <x v="0"/>
    <d v="2023-02-09T00:00:00"/>
    <d v="2023-02-12T00:00:00"/>
    <s v="SL"/>
    <m/>
    <s v="4 SL"/>
    <n v="4"/>
    <m/>
  </r>
  <r>
    <x v="538"/>
    <d v="2023-03-04T00:00:00"/>
    <x v="411"/>
    <s v="AMBION MARIETA B."/>
    <s v="CENRO"/>
    <x v="0"/>
    <d v="2023-02-13T00:00:00"/>
    <d v="2023-02-14T00:00:00"/>
    <s v="SL"/>
    <m/>
    <s v="2 SL"/>
    <n v="2"/>
    <m/>
  </r>
  <r>
    <x v="539"/>
    <d v="2023-03-04T00:00:00"/>
    <x v="456"/>
    <s v="BAYBAY MA. PAZ R."/>
    <s v="MO"/>
    <x v="1"/>
    <d v="2022-12-21T00:00:00"/>
    <d v="2022-12-23T00:00:00"/>
    <s v="VL"/>
    <m/>
    <s v="3 VL"/>
    <n v="3"/>
    <m/>
  </r>
  <r>
    <x v="539"/>
    <d v="2023-03-04T00:00:00"/>
    <x v="456"/>
    <s v="BAYBAY MA. PAZ R."/>
    <s v="MO"/>
    <x v="1"/>
    <d v="2022-12-28T00:00:00"/>
    <d v="2022-12-29T00:00:00"/>
    <s v="VL"/>
    <m/>
    <s v="2 VL"/>
    <n v="2"/>
    <m/>
  </r>
  <r>
    <x v="540"/>
    <d v="2023-03-04T00:00:00"/>
    <x v="423"/>
    <s v="VILLANUEVA CHRISTIANNE FAYE A."/>
    <s v="CEO"/>
    <x v="3"/>
    <d v="2023-01-24T00:00:00"/>
    <d v="2023-01-25T00:00:00"/>
    <s v="SL"/>
    <m/>
    <s v="2 SL"/>
    <n v="2"/>
    <m/>
  </r>
  <r>
    <x v="541"/>
    <d v="2023-03-04T00:00:00"/>
    <x v="395"/>
    <s v="CHACON ELISA G."/>
    <s v="CCT"/>
    <x v="1"/>
    <d v="2023-02-24T00:00:00"/>
    <d v="2023-02-24T00:00:00"/>
    <s v="SL"/>
    <m/>
    <s v="1 SL"/>
    <n v="1"/>
    <m/>
  </r>
  <r>
    <x v="542"/>
    <d v="2023-03-04T00:00:00"/>
    <x v="450"/>
    <s v="PETIL GLENDA D."/>
    <s v="CCT"/>
    <x v="1"/>
    <d v="2023-01-23T00:00:00"/>
    <d v="2023-02-15T00:00:00"/>
    <s v="SL"/>
    <m/>
    <s v="18 SL"/>
    <n v="18"/>
    <m/>
  </r>
  <r>
    <x v="542"/>
    <d v="2023-03-04T00:00:00"/>
    <x v="450"/>
    <s v="PETIL GLENDA D."/>
    <s v="CCT"/>
    <x v="1"/>
    <d v="2023-02-17T00:00:00"/>
    <d v="2023-02-17T00:00:00"/>
    <s v="SL"/>
    <m/>
    <s v="1 SL"/>
    <n v="1"/>
    <m/>
  </r>
  <r>
    <x v="542"/>
    <d v="2023-03-04T00:00:00"/>
    <x v="450"/>
    <s v="PETIL GLENDA D."/>
    <s v="CCT"/>
    <x v="1"/>
    <d v="2023-02-23T00:00:00"/>
    <d v="2023-02-23T00:00:00"/>
    <s v="SL"/>
    <m/>
    <s v="1 SL"/>
    <n v="1"/>
    <m/>
  </r>
  <r>
    <x v="543"/>
    <d v="2023-03-04T00:00:00"/>
    <x v="446"/>
    <s v="RAMOS EULOGIA A."/>
    <s v="TICC"/>
    <x v="3"/>
    <d v="2023-03-10T00:00:00"/>
    <d v="2023-03-10T00:00:00"/>
    <s v="OTHER"/>
    <s v="SPECIAL PRIVILEGE"/>
    <s v="1 OTHER"/>
    <n v="1"/>
    <m/>
  </r>
  <r>
    <x v="544"/>
    <d v="2023-03-04T00:00:00"/>
    <x v="411"/>
    <s v="MANALO ELIADA F."/>
    <s v="SP"/>
    <x v="1"/>
    <d v="2023-02-15T00:00:00"/>
    <d v="2023-02-15T00:00:00"/>
    <s v="SL"/>
    <m/>
    <s v="1 SL"/>
    <n v="1"/>
    <m/>
  </r>
  <r>
    <x v="545"/>
    <d v="2023-03-04T00:00:00"/>
    <x v="429"/>
    <s v="EMELO MARYJANE T."/>
    <s v="ONT"/>
    <x v="1"/>
    <d v="2023-02-11T00:00:00"/>
    <d v="2023-02-11T00:00:00"/>
    <s v="SL"/>
    <m/>
    <s v="1 SL"/>
    <n v="1"/>
    <m/>
  </r>
  <r>
    <x v="546"/>
    <d v="2023-03-04T00:00:00"/>
    <x v="438"/>
    <s v="PERIDO MARITES V."/>
    <s v="TCCH/TICC"/>
    <x v="1"/>
    <d v="2023-02-21T00:00:00"/>
    <d v="2023-02-22T00:00:00"/>
    <s v="VL"/>
    <m/>
    <s v="2 VL"/>
    <n v="2"/>
    <m/>
  </r>
  <r>
    <x v="547"/>
    <d v="2023-03-04T00:00:00"/>
    <x v="436"/>
    <s v="PEREY AIRENE O."/>
    <s v="CCT"/>
    <x v="1"/>
    <d v="2023-02-13T00:00:00"/>
    <d v="2023-02-14T00:00:00"/>
    <s v="SL"/>
    <m/>
    <s v="2 SL"/>
    <n v="2"/>
    <m/>
  </r>
  <r>
    <x v="548"/>
    <d v="2023-03-04T00:00:00"/>
    <x v="440"/>
    <s v="PEREY AIRENE O."/>
    <s v="CCT"/>
    <x v="1"/>
    <d v="2023-02-06T00:00:00"/>
    <d v="2023-02-06T00:00:00"/>
    <s v="SL"/>
    <m/>
    <s v="1 SL"/>
    <n v="1"/>
    <m/>
  </r>
  <r>
    <x v="548"/>
    <d v="2023-03-04T00:00:00"/>
    <x v="440"/>
    <s v="PEREY AIRENE O."/>
    <s v="CCT"/>
    <x v="1"/>
    <d v="2023-02-09T00:00:00"/>
    <d v="2023-02-09T00:00:00"/>
    <s v="SL"/>
    <m/>
    <s v="1 SL"/>
    <n v="1"/>
    <m/>
  </r>
  <r>
    <x v="549"/>
    <d v="2023-03-04T00:00:00"/>
    <x v="394"/>
    <s v="MANLANGIT LEONILA R."/>
    <s v="TICC"/>
    <x v="0"/>
    <d v="2023-02-01T00:00:00"/>
    <d v="2023-02-15T00:00:00"/>
    <s v="VL"/>
    <m/>
    <s v="11 VL"/>
    <n v="11"/>
    <m/>
  </r>
  <r>
    <x v="550"/>
    <d v="2023-03-04T00:00:00"/>
    <x v="386"/>
    <s v="MANLANGIT LEONILA R."/>
    <s v="TICC"/>
    <x v="0"/>
    <d v="2022-12-17T00:00:00"/>
    <d v="2022-12-17T00:00:00"/>
    <s v="SL"/>
    <m/>
    <s v="0 SL"/>
    <n v="0"/>
    <m/>
  </r>
  <r>
    <x v="550"/>
    <d v="2023-03-04T00:00:00"/>
    <x v="386"/>
    <s v="MANLANGIT LEONILA R."/>
    <s v="TICC"/>
    <x v="0"/>
    <d v="2022-12-20T00:00:00"/>
    <d v="2022-12-20T00:00:00"/>
    <s v="SL"/>
    <m/>
    <s v="1 SL"/>
    <n v="1"/>
    <m/>
  </r>
  <r>
    <x v="550"/>
    <d v="2023-03-04T00:00:00"/>
    <x v="386"/>
    <s v="MANLANGIT LEONILA R."/>
    <s v="TICC"/>
    <x v="0"/>
    <d v="2022-12-22T00:00:00"/>
    <d v="2022-12-22T00:00:00"/>
    <s v="SL"/>
    <m/>
    <s v="1 SL"/>
    <n v="1"/>
    <m/>
  </r>
  <r>
    <x v="551"/>
    <d v="2023-03-04T00:00:00"/>
    <x v="412"/>
    <s v="DE CASTRO  CHRISTINE JEAN D."/>
    <s v="CSWDO"/>
    <x v="0"/>
    <d v="2023-01-20T00:00:00"/>
    <d v="2023-01-20T00:00:00"/>
    <s v="OTHER"/>
    <s v="SPECIAL PRIVILEGE"/>
    <s v="1 OTHER"/>
    <n v="1"/>
    <m/>
  </r>
  <r>
    <x v="552"/>
    <d v="2023-03-04T00:00:00"/>
    <x v="413"/>
    <s v="DE CASTRO  CHRISTINE JEAN D."/>
    <s v="CSWDO"/>
    <x v="0"/>
    <d v="2023-01-16T00:00:00"/>
    <d v="2023-01-16T00:00:00"/>
    <s v="SL"/>
    <m/>
    <s v="1 SL"/>
    <n v="1"/>
    <m/>
  </r>
  <r>
    <x v="553"/>
    <d v="2023-03-04T00:00:00"/>
    <x v="382"/>
    <s v="CORTEZ FIDELA B."/>
    <s v="TCCH/TICC"/>
    <x v="1"/>
    <d v="2023-01-24T00:00:00"/>
    <d v="2023-01-24T00:00:00"/>
    <s v="OTHER"/>
    <s v="SPECIAL PRIVILEGE"/>
    <s v="1 OTHER"/>
    <n v="1"/>
    <m/>
  </r>
  <r>
    <x v="554"/>
    <d v="2023-03-04T00:00:00"/>
    <x v="397"/>
    <s v="CORTEZ FIDELA B."/>
    <s v="TCCH/TICC"/>
    <x v="1"/>
    <d v="2022-12-29T00:00:00"/>
    <d v="2022-12-29T00:00:00"/>
    <s v="SL"/>
    <m/>
    <s v="1 SL"/>
    <n v="1"/>
    <m/>
  </r>
  <r>
    <x v="555"/>
    <d v="2023-03-04T00:00:00"/>
    <x v="370"/>
    <s v="CORTEZ FIDELA B."/>
    <s v="TCCH/TICC"/>
    <x v="1"/>
    <d v="2022-12-12T00:00:00"/>
    <d v="2022-12-14T00:00:00"/>
    <s v="SL"/>
    <m/>
    <s v="3 SL"/>
    <n v="3"/>
    <m/>
  </r>
  <r>
    <x v="556"/>
    <d v="2023-03-04T00:00:00"/>
    <x v="159"/>
    <s v="CORTEZ FIDELA B."/>
    <s v="TCCH/TICC"/>
    <x v="1"/>
    <d v="2022-11-24T00:00:00"/>
    <d v="2022-11-25T00:00:00"/>
    <s v="VL"/>
    <m/>
    <s v="2 VL"/>
    <n v="2"/>
    <m/>
  </r>
  <r>
    <x v="557"/>
    <d v="2023-03-04T00:00:00"/>
    <x v="159"/>
    <s v="CORTEZ FIDELA B."/>
    <s v="TCCH/TICC"/>
    <x v="1"/>
    <d v="2022-10-28T00:00:00"/>
    <d v="2022-10-28T00:00:00"/>
    <s v="SL"/>
    <m/>
    <s v="1 SL"/>
    <n v="1"/>
    <m/>
  </r>
  <r>
    <x v="558"/>
    <d v="2023-03-04T00:00:00"/>
    <x v="87"/>
    <s v="CORTEZ FIDELA B."/>
    <s v="TCCH/TICC"/>
    <x v="1"/>
    <d v="2022-09-12T00:00:00"/>
    <d v="2022-09-12T00:00:00"/>
    <s v="OTHER"/>
    <s v="SPECIAL PRIVILEGE"/>
    <s v="1 OTHER"/>
    <n v="1"/>
    <m/>
  </r>
  <r>
    <x v="559"/>
    <d v="2023-03-04T00:00:00"/>
    <x v="402"/>
    <s v="DIMAPILIS DENNIS C."/>
    <s v="TOPS (ADMIN CSU)"/>
    <x v="1"/>
    <d v="2023-02-07T00:00:00"/>
    <d v="2023-02-08T00:00:00"/>
    <s v="SL"/>
    <m/>
    <s v="2 SL"/>
    <n v="2"/>
    <m/>
  </r>
  <r>
    <x v="560"/>
    <d v="2023-03-04T00:00:00"/>
    <x v="446"/>
    <s v="SUMAONG DANILO  "/>
    <s v="ADMIN OFFICE - HALL OF JUSTICE"/>
    <x v="1"/>
    <d v="2023-02-07T00:00:00"/>
    <d v="2023-02-08T00:00:00"/>
    <s v="VL"/>
    <m/>
    <s v="2 VL"/>
    <n v="2"/>
    <m/>
  </r>
  <r>
    <x v="561"/>
    <d v="2023-03-04T00:00:00"/>
    <x v="450"/>
    <s v="COSME CORAZON O."/>
    <s v="TCIS"/>
    <x v="0"/>
    <d v="2023-02-23T00:00:00"/>
    <d v="2023-02-23T00:00:00"/>
    <s v="SL"/>
    <m/>
    <s v="1 SL"/>
    <n v="1"/>
    <m/>
  </r>
  <r>
    <x v="562"/>
    <d v="2023-03-04T00:00:00"/>
    <x v="450"/>
    <s v="BALBUENA KRISNA MIGUELA S."/>
    <s v="TCIS"/>
    <x v="0"/>
    <d v="2023-02-01T00:00:00"/>
    <d v="2023-02-01T00:00:00"/>
    <s v="SL"/>
    <m/>
    <s v="1 SL"/>
    <n v="1"/>
    <m/>
  </r>
  <r>
    <x v="562"/>
    <d v="2023-03-04T00:00:00"/>
    <x v="450"/>
    <s v="BALBUENA KRISNA MIGUELA S."/>
    <s v="TCIS"/>
    <x v="0"/>
    <d v="2023-02-06T00:00:00"/>
    <d v="2023-02-06T00:00:00"/>
    <s v="SL"/>
    <m/>
    <s v="1 SL"/>
    <n v="1"/>
    <m/>
  </r>
  <r>
    <x v="562"/>
    <d v="2023-03-04T00:00:00"/>
    <x v="450"/>
    <s v="BALBUENA KRISNA MIGUELA S."/>
    <s v="TCIS"/>
    <x v="0"/>
    <d v="2023-02-17T00:00:00"/>
    <d v="2023-02-17T00:00:00"/>
    <s v="SL"/>
    <m/>
    <s v="1 SL"/>
    <n v="1"/>
    <m/>
  </r>
  <r>
    <x v="563"/>
    <d v="2023-03-04T00:00:00"/>
    <x v="298"/>
    <s v="VIDA FRANZ R."/>
    <n v="0"/>
    <x v="3"/>
    <m/>
    <m/>
    <s v="OTHER"/>
    <s v="TERMINAL LEAVE"/>
    <s v="0 OTHER"/>
    <n v="0"/>
    <m/>
  </r>
  <r>
    <x v="564"/>
    <d v="2023-04-12T00:00:00"/>
    <x v="457"/>
    <s v="MANIMTIM JOJIT A."/>
    <s v="HRMO"/>
    <x v="1"/>
    <d v="2023-05-01T00:00:00"/>
    <d v="2023-05-20T00:00:00"/>
    <s v="VL"/>
    <m/>
    <s v="14 VL"/>
    <n v="14"/>
    <m/>
  </r>
  <r>
    <x v="565"/>
    <d v="2023-04-12T00:00:00"/>
    <x v="458"/>
    <s v="PATERNO MARIA LOURDERS P."/>
    <s v="CCT"/>
    <x v="0"/>
    <d v="2023-03-29T00:00:00"/>
    <d v="2023-03-30T00:00:00"/>
    <s v="SL"/>
    <m/>
    <s v="2 SL"/>
    <n v="2"/>
    <m/>
  </r>
  <r>
    <x v="566"/>
    <d v="2023-04-12T00:00:00"/>
    <x v="458"/>
    <s v="PETIL GLENDA D."/>
    <s v="CCT"/>
    <x v="1"/>
    <d v="2023-03-30T00:00:00"/>
    <d v="2023-03-30T00:00:00"/>
    <s v="SL"/>
    <m/>
    <s v="1 SL"/>
    <n v="1"/>
    <m/>
  </r>
  <r>
    <x v="567"/>
    <d v="2023-04-12T00:00:00"/>
    <x v="459"/>
    <s v="PARAISO MARIA LORENA D."/>
    <s v="EEO/CITY MARKET"/>
    <x v="0"/>
    <d v="2023-04-01T00:00:00"/>
    <d v="2023-04-03T00:00:00"/>
    <s v="VL"/>
    <m/>
    <s v="2 VL"/>
    <n v="2"/>
    <m/>
  </r>
  <r>
    <x v="568"/>
    <d v="2023-04-12T00:00:00"/>
    <x v="460"/>
    <s v="PAITON MARY ANN M."/>
    <s v="CHARACTER OFFICE"/>
    <x v="1"/>
    <d v="2023-03-27T00:00:00"/>
    <d v="2023-03-27T00:00:00"/>
    <s v="SL"/>
    <m/>
    <s v="1 SL"/>
    <n v="1"/>
    <m/>
  </r>
  <r>
    <x v="569"/>
    <d v="2023-04-12T00:00:00"/>
    <x v="461"/>
    <s v="MONTENEGRO HENRY S."/>
    <s v="SP"/>
    <x v="1"/>
    <d v="2023-03-31T00:00:00"/>
    <d v="2023-03-31T00:00:00"/>
    <s v="SL"/>
    <m/>
    <s v="1 SL"/>
    <n v="1"/>
    <m/>
  </r>
  <r>
    <x v="570"/>
    <d v="2023-04-12T00:00:00"/>
    <x v="461"/>
    <s v="MARINDUQUE AURORA A."/>
    <s v="VMO"/>
    <x v="1"/>
    <d v="2023-03-30T00:00:00"/>
    <d v="2023-03-30T00:00:00"/>
    <s v="OTHER"/>
    <s v="SPECIAL PRIVILEGE"/>
    <s v="1 OTHER"/>
    <n v="1"/>
    <m/>
  </r>
  <r>
    <x v="571"/>
    <d v="2023-04-12T00:00:00"/>
    <x v="462"/>
    <s v="MANALO EDITHA V."/>
    <s v="ACCOUNTING"/>
    <x v="1"/>
    <d v="2023-03-29T00:00:00"/>
    <d v="2023-03-29T00:00:00"/>
    <s v="OTHER"/>
    <s v="SPECIAL PRIVILEGE"/>
    <s v="1 OTHER"/>
    <n v="1"/>
    <m/>
  </r>
  <r>
    <x v="572"/>
    <d v="2023-04-12T00:00:00"/>
    <x v="458"/>
    <s v="MALUBAY MELINDA D."/>
    <s v="THRDC"/>
    <x v="1"/>
    <d v="2023-04-14T00:00:00"/>
    <d v="2023-04-14T00:00:00"/>
    <s v="OTHER"/>
    <s v="SPECIAL PRIVILEGE"/>
    <s v="1 OTHER"/>
    <n v="1"/>
    <m/>
  </r>
  <r>
    <x v="573"/>
    <d v="2023-04-12T00:00:00"/>
    <x v="463"/>
    <s v="MANALO STEPHANIE C."/>
    <s v="OSPITAL NG TAGAYTAY"/>
    <x v="3"/>
    <d v="2023-02-17T00:00:00"/>
    <d v="2023-02-17T00:00:00"/>
    <s v="SL"/>
    <m/>
    <s v="1 SL"/>
    <n v="1"/>
    <m/>
  </r>
  <r>
    <x v="574"/>
    <d v="2023-04-12T00:00:00"/>
    <x v="464"/>
    <s v="MARINDUQUE GERRY C."/>
    <s v="CHO"/>
    <x v="1"/>
    <d v="2023-03-31T00:00:00"/>
    <d v="2023-03-31T00:00:00"/>
    <s v="VL"/>
    <m/>
    <s v="1 VL"/>
    <n v="1"/>
    <m/>
  </r>
  <r>
    <x v="575"/>
    <d v="2023-04-12T00:00:00"/>
    <x v="465"/>
    <s v="MACASPAC JOSE VICTOR P."/>
    <s v="MAHOGANY MARKET"/>
    <x v="1"/>
    <d v="2023-03-23T00:00:00"/>
    <d v="2023-03-23T00:00:00"/>
    <s v="SL"/>
    <m/>
    <s v="1 SL"/>
    <n v="1"/>
    <m/>
  </r>
  <r>
    <x v="575"/>
    <d v="2023-04-12T00:00:00"/>
    <x v="465"/>
    <s v="MACASPAC JOSE VICTOR P."/>
    <s v="MAHOGANY MARKET"/>
    <x v="1"/>
    <d v="2023-03-26T00:00:00"/>
    <d v="2023-03-26T00:00:00"/>
    <s v="SL"/>
    <m/>
    <s v="1 SL"/>
    <n v="1"/>
    <m/>
  </r>
  <r>
    <x v="576"/>
    <d v="2023-04-12T00:00:00"/>
    <x v="465"/>
    <s v="MENDOZA NORA A."/>
    <s v="ACCOUNTING"/>
    <x v="1"/>
    <d v="2023-03-15T00:00:00"/>
    <d v="2023-03-15T00:00:00"/>
    <s v="SL"/>
    <m/>
    <s v="1 SL"/>
    <n v="1"/>
    <m/>
  </r>
  <r>
    <x v="577"/>
    <d v="2023-04-12T00:00:00"/>
    <x v="465"/>
    <s v="MONTENEGRO HELEN L."/>
    <s v="TOPS (ADMIN CSU)"/>
    <x v="1"/>
    <d v="2023-04-11T00:00:00"/>
    <d v="2023-04-11T00:00:00"/>
    <s v="OTHER"/>
    <s v="SPECIAL PRIVILEGE"/>
    <s v="1 OTHER"/>
    <n v="1"/>
    <m/>
  </r>
  <r>
    <x v="578"/>
    <d v="2023-04-12T00:00:00"/>
    <x v="466"/>
    <s v="MALIGAYA NELITA M."/>
    <s v="GSO"/>
    <x v="1"/>
    <d v="2023-03-30T00:00:00"/>
    <d v="2023-03-30T00:00:00"/>
    <s v="OTHER"/>
    <s v="SPECIAL PRIVILEGE"/>
    <s v="1 OTHER"/>
    <n v="1"/>
    <m/>
  </r>
  <r>
    <x v="579"/>
    <d v="2023-04-12T00:00:00"/>
    <x v="466"/>
    <s v="MIRANDA NICOLE MAY B."/>
    <s v="CTO"/>
    <x v="1"/>
    <d v="2023-03-29T00:00:00"/>
    <d v="2023-03-29T00:00:00"/>
    <s v="OTHER"/>
    <s v="SPECIAL PRIVILEGE"/>
    <s v="1 OTHER"/>
    <n v="1"/>
    <m/>
  </r>
  <r>
    <x v="580"/>
    <d v="2023-04-12T00:00:00"/>
    <x v="459"/>
    <s v="MALIGAYO YOLANDA D."/>
    <s v="CHO"/>
    <x v="1"/>
    <d v="2023-03-21T00:00:00"/>
    <d v="2023-03-22T00:00:00"/>
    <s v="SL"/>
    <m/>
    <s v="2 SL"/>
    <n v="2"/>
    <m/>
  </r>
  <r>
    <x v="581"/>
    <d v="2023-04-12T00:00:00"/>
    <x v="467"/>
    <s v="LERIO ROSEMARIE V."/>
    <s v="ACCOUNTING"/>
    <x v="1"/>
    <d v="2023-03-30T00:00:00"/>
    <d v="2023-03-30T00:00:00"/>
    <s v="VL"/>
    <m/>
    <s v="1 VL"/>
    <n v="1"/>
    <m/>
  </r>
  <r>
    <x v="582"/>
    <d v="2023-04-12T00:00:00"/>
    <x v="458"/>
    <s v="GARCIA HAIZEL M."/>
    <s v="CCT"/>
    <x v="1"/>
    <d v="2023-03-30T00:00:00"/>
    <d v="2023-03-30T00:00:00"/>
    <s v="SL"/>
    <m/>
    <s v="1 SL"/>
    <n v="1"/>
    <m/>
  </r>
  <r>
    <x v="583"/>
    <d v="2023-04-12T00:00:00"/>
    <x v="465"/>
    <s v="GARCIA HAIZEL M."/>
    <s v="CCT"/>
    <x v="1"/>
    <d v="2023-03-21T00:00:00"/>
    <d v="2023-03-21T00:00:00"/>
    <s v="SL"/>
    <m/>
    <s v="1 SL"/>
    <n v="1"/>
    <m/>
  </r>
  <r>
    <x v="584"/>
    <d v="2023-04-12T00:00:00"/>
    <x v="465"/>
    <s v="GARCIA HAIZEL M."/>
    <s v="CCT"/>
    <x v="1"/>
    <d v="2023-03-23T00:00:00"/>
    <d v="2023-03-24T00:00:00"/>
    <s v="SL"/>
    <m/>
    <s v="2 SL"/>
    <n v="2"/>
    <m/>
  </r>
  <r>
    <x v="585"/>
    <d v="2023-04-12T00:00:00"/>
    <x v="466"/>
    <s v="GOMEZ EMMA M."/>
    <s v="CEO"/>
    <x v="1"/>
    <d v="2023-03-23T00:00:00"/>
    <d v="2023-03-23T00:00:00"/>
    <s v="OTHER"/>
    <s v="SPECIAL PRIVILEGE"/>
    <s v="1 OTHER"/>
    <n v="1"/>
    <m/>
  </r>
  <r>
    <x v="586"/>
    <d v="2023-04-12T00:00:00"/>
    <x v="459"/>
    <s v="GONZALES MARY JANE D."/>
    <s v="CSWDO"/>
    <x v="0"/>
    <d v="2023-03-24T00:00:00"/>
    <d v="2023-03-24T00:00:00"/>
    <s v="OTHER"/>
    <s v="SPECIAL PRIVILEGE"/>
    <s v="1 OTHER"/>
    <n v="1"/>
    <m/>
  </r>
  <r>
    <x v="587"/>
    <d v="2023-04-12T00:00:00"/>
    <x v="468"/>
    <s v="GATPANDAN NENITA M."/>
    <s v="LIBRARY"/>
    <x v="1"/>
    <d v="2023-02-07T00:00:00"/>
    <d v="2023-02-07T00:00:00"/>
    <s v="SL"/>
    <m/>
    <s v="1 SL"/>
    <n v="1"/>
    <m/>
  </r>
  <r>
    <x v="588"/>
    <d v="2023-04-12T00:00:00"/>
    <x v="468"/>
    <s v="GATPANDAN NENITA M."/>
    <s v="LIBRARY"/>
    <x v="1"/>
    <d v="2023-03-13T00:00:00"/>
    <d v="2023-03-13T00:00:00"/>
    <s v="SL"/>
    <m/>
    <s v="1 SL"/>
    <n v="1"/>
    <m/>
  </r>
  <r>
    <x v="589"/>
    <d v="2023-04-12T00:00:00"/>
    <x v="464"/>
    <s v="GUAÑEZO MA. GINA P."/>
    <s v="CTO"/>
    <x v="1"/>
    <d v="2023-03-16T00:00:00"/>
    <d v="2023-03-17T00:00:00"/>
    <s v="SL"/>
    <m/>
    <s v="2 SL"/>
    <n v="2"/>
    <m/>
  </r>
  <r>
    <x v="590"/>
    <d v="2023-04-12T00:00:00"/>
    <x v="469"/>
    <s v="GUAÑEZO MA. GINA P."/>
    <s v="CTO"/>
    <x v="1"/>
    <d v="2023-03-13T00:00:00"/>
    <d v="2023-03-15T00:00:00"/>
    <s v="VL"/>
    <m/>
    <s v="3 VL"/>
    <n v="3"/>
    <m/>
  </r>
  <r>
    <x v="591"/>
    <d v="2023-04-12T00:00:00"/>
    <x v="381"/>
    <s v="ESPINOSA RUBY ANN V."/>
    <s v="ONT"/>
    <x v="0"/>
    <d v="2023-03-20T00:00:00"/>
    <d v="2023-03-31T00:00:00"/>
    <s v="SL"/>
    <m/>
    <s v="10 SL"/>
    <n v="10"/>
    <m/>
  </r>
  <r>
    <x v="592"/>
    <d v="2023-04-12T00:00:00"/>
    <x v="381"/>
    <s v="ESPINOSA RUBY ANN V."/>
    <s v="ONT"/>
    <x v="0"/>
    <d v="2023-04-01T00:00:00"/>
    <d v="2023-04-14T00:00:00"/>
    <s v="SL"/>
    <m/>
    <s v="7 SL"/>
    <n v="7"/>
    <m/>
  </r>
  <r>
    <x v="593"/>
    <d v="2023-04-12T00:00:00"/>
    <x v="470"/>
    <s v="ENMACIO LEILA A."/>
    <s v="ACCOUNTING"/>
    <x v="1"/>
    <d v="2023-04-17T00:00:00"/>
    <d v="2023-04-17T00:00:00"/>
    <s v="VL"/>
    <m/>
    <s v="1 VL"/>
    <n v="1"/>
    <m/>
  </r>
  <r>
    <x v="593"/>
    <d v="2023-04-12T00:00:00"/>
    <x v="470"/>
    <s v="ENMACIO LEILA A."/>
    <s v="ACCOUNTING"/>
    <x v="1"/>
    <d v="2023-04-24T00:00:00"/>
    <d v="2023-04-25T00:00:00"/>
    <s v="VL"/>
    <m/>
    <s v="2 VL"/>
    <n v="2"/>
    <m/>
  </r>
  <r>
    <x v="594"/>
    <d v="2023-04-12T00:00:00"/>
    <x v="462"/>
    <s v="ENMACIO LEILA A."/>
    <s v="ACCOUNTING"/>
    <x v="1"/>
    <d v="2023-03-27T00:00:00"/>
    <d v="2023-03-27T00:00:00"/>
    <s v="OTHER"/>
    <s v="SPECIAL PRIVILEGE"/>
    <s v="1 OTHER"/>
    <n v="1"/>
    <m/>
  </r>
  <r>
    <x v="595"/>
    <d v="2023-04-12T00:00:00"/>
    <x v="468"/>
    <s v="ESTRANGCO MERCY U."/>
    <s v="MAHOGANY MARKET"/>
    <x v="1"/>
    <d v="2023-03-08T00:00:00"/>
    <d v="2023-03-09T00:00:00"/>
    <s v="SL"/>
    <m/>
    <s v="2 SL"/>
    <n v="2"/>
    <m/>
  </r>
  <r>
    <x v="596"/>
    <d v="2023-04-12T00:00:00"/>
    <x v="461"/>
    <s v="ENMACIO LEILA A."/>
    <s v="ACCOUNTING"/>
    <x v="1"/>
    <d v="2023-03-31T00:00:00"/>
    <d v="2023-03-31T00:00:00"/>
    <s v="SL"/>
    <m/>
    <s v="1 SL"/>
    <n v="1"/>
    <m/>
  </r>
  <r>
    <x v="597"/>
    <d v="2023-04-12T00:00:00"/>
    <x v="460"/>
    <s v="DE SAGUN NANCY D."/>
    <s v="SP"/>
    <x v="0"/>
    <d v="2023-04-04T00:00:00"/>
    <d v="2023-04-04T00:00:00"/>
    <s v="VL"/>
    <m/>
    <s v="1 VL"/>
    <n v="1"/>
    <m/>
  </r>
  <r>
    <x v="598"/>
    <d v="2023-04-12T00:00:00"/>
    <x v="458"/>
    <s v="DOCTORA ZENAIDA  "/>
    <s v="CENRO"/>
    <x v="1"/>
    <d v="2023-03-28T00:00:00"/>
    <d v="2023-03-28T00:00:00"/>
    <s v="SL"/>
    <m/>
    <s v="1 SL"/>
    <n v="1"/>
    <m/>
  </r>
  <r>
    <x v="599"/>
    <d v="2023-04-12T00:00:00"/>
    <x v="465"/>
    <s v="DIMARANAN PERPETUA F."/>
    <s v="TIPID IMPOK"/>
    <x v="1"/>
    <d v="2023-04-03T00:00:00"/>
    <d v="2023-04-03T00:00:00"/>
    <s v="VL"/>
    <m/>
    <s v="1 VL"/>
    <n v="1"/>
    <m/>
  </r>
  <r>
    <x v="599"/>
    <d v="2023-04-12T00:00:00"/>
    <x v="465"/>
    <s v="DIMARANAN PERPETUA F."/>
    <s v="TIPID IMPOK"/>
    <x v="1"/>
    <d v="2023-04-18T00:00:00"/>
    <d v="2023-04-18T00:00:00"/>
    <s v="SL"/>
    <m/>
    <s v="1 SL"/>
    <n v="1"/>
    <m/>
  </r>
  <r>
    <x v="600"/>
    <d v="2023-04-12T00:00:00"/>
    <x v="462"/>
    <s v="DIMARANAN PERPETUA F."/>
    <s v="TIPID IMPOK"/>
    <x v="1"/>
    <d v="2023-03-28T00:00:00"/>
    <d v="2023-03-29T00:00:00"/>
    <s v="SL"/>
    <m/>
    <s v="2 SL"/>
    <n v="2"/>
    <m/>
  </r>
  <r>
    <x v="601"/>
    <d v="2023-04-12T00:00:00"/>
    <x v="466"/>
    <s v="DE GRANO MA. ERLINDA F."/>
    <s v="CTO"/>
    <x v="1"/>
    <d v="2023-03-31T00:00:00"/>
    <d v="2023-03-31T00:00:00"/>
    <s v="VL"/>
    <m/>
    <s v="1 VL"/>
    <n v="1"/>
    <m/>
  </r>
  <r>
    <x v="602"/>
    <d v="2023-04-12T00:00:00"/>
    <x v="459"/>
    <s v="DIMAPILIS ARIEL M."/>
    <s v="CTO"/>
    <x v="1"/>
    <d v="2023-03-18T00:00:00"/>
    <d v="2023-03-20T00:00:00"/>
    <s v="SL"/>
    <m/>
    <s v="2 SL"/>
    <n v="2"/>
    <m/>
  </r>
  <r>
    <x v="603"/>
    <d v="2023-04-12T00:00:00"/>
    <x v="459"/>
    <s v="DIMAPILIS ARIEL M."/>
    <s v="CTO"/>
    <x v="1"/>
    <d v="2023-01-04T00:00:00"/>
    <d v="2023-01-04T00:00:00"/>
    <s v="VL"/>
    <m/>
    <s v="1 VL"/>
    <n v="1"/>
    <m/>
  </r>
  <r>
    <x v="604"/>
    <d v="2023-04-12T00:00:00"/>
    <x v="465"/>
    <s v="DIMARANAN GREGORIA C."/>
    <s v="ACCOUNTING"/>
    <x v="1"/>
    <d v="2023-03-24T00:00:00"/>
    <d v="2023-04-05T00:00:00"/>
    <s v="SL"/>
    <m/>
    <s v="9 SL"/>
    <n v="9"/>
    <m/>
  </r>
  <r>
    <x v="605"/>
    <d v="2023-04-12T00:00:00"/>
    <x v="465"/>
    <s v="DIMARANAN GREGORIA C."/>
    <s v="ACCOUNTING"/>
    <x v="1"/>
    <d v="2023-03-16T00:00:00"/>
    <d v="2023-03-23T00:00:00"/>
    <s v="SL"/>
    <m/>
    <s v="6 SL"/>
    <n v="6"/>
    <m/>
  </r>
  <r>
    <x v="606"/>
    <d v="2023-04-12T00:00:00"/>
    <x v="460"/>
    <s v="DE OCAMPO ALMA A."/>
    <s v="CTO"/>
    <x v="1"/>
    <d v="2023-03-27T00:00:00"/>
    <d v="2023-03-27T00:00:00"/>
    <s v="SL"/>
    <m/>
    <s v="1 SL"/>
    <n v="1"/>
    <m/>
  </r>
  <r>
    <x v="607"/>
    <d v="2023-04-12T00:00:00"/>
    <x v="471"/>
    <s v="DIMAPILIS JOSEPHINE P."/>
    <s v="CTO"/>
    <x v="1"/>
    <d v="2023-03-15T00:00:00"/>
    <d v="2023-03-15T00:00:00"/>
    <s v="SL"/>
    <m/>
    <s v="1 SL"/>
    <n v="1"/>
    <m/>
  </r>
  <r>
    <x v="608"/>
    <d v="2023-04-12T00:00:00"/>
    <x v="471"/>
    <s v="DIMARANAN PERPETUA F."/>
    <s v="TIPID IMPOK"/>
    <x v="1"/>
    <d v="2023-03-06T00:00:00"/>
    <d v="2023-03-06T00:00:00"/>
    <s v="SL"/>
    <m/>
    <s v="1 SL"/>
    <n v="1"/>
    <m/>
  </r>
  <r>
    <x v="608"/>
    <d v="2023-04-12T00:00:00"/>
    <x v="471"/>
    <s v="DIMARANAN PERPETUA F."/>
    <s v="TIPID IMPOK"/>
    <x v="1"/>
    <d v="2023-03-16T00:00:00"/>
    <d v="2023-03-16T00:00:00"/>
    <s v="SL"/>
    <m/>
    <s v="1 SL"/>
    <n v="1"/>
    <m/>
  </r>
  <r>
    <x v="609"/>
    <d v="2023-04-12T00:00:00"/>
    <x v="472"/>
    <s v="DE SAGUN NANCY D."/>
    <s v="SP"/>
    <x v="0"/>
    <d v="2023-03-07T00:00:00"/>
    <d v="2023-03-07T00:00:00"/>
    <s v="SL"/>
    <m/>
    <s v="1 SL"/>
    <n v="1"/>
    <m/>
  </r>
  <r>
    <x v="610"/>
    <d v="2023-04-12T00:00:00"/>
    <x v="464"/>
    <s v="DOLOT JESUS JR. D."/>
    <s v="PIO"/>
    <x v="1"/>
    <d v="2023-03-16T00:00:00"/>
    <d v="2023-03-17T00:00:00"/>
    <s v="SL"/>
    <m/>
    <s v="2 SL"/>
    <n v="2"/>
    <m/>
  </r>
  <r>
    <x v="610"/>
    <d v="2023-04-12T00:00:00"/>
    <x v="464"/>
    <s v="DOLOT JESUS JR. D."/>
    <s v="PIO"/>
    <x v="1"/>
    <d v="2023-03-24T00:00:00"/>
    <d v="2023-03-24T00:00:00"/>
    <s v="SL"/>
    <m/>
    <s v="1 SL"/>
    <n v="1"/>
    <m/>
  </r>
  <r>
    <x v="611"/>
    <d v="2023-04-12T00:00:00"/>
    <x v="464"/>
    <s v="DEL MUNDO ROSALLE A."/>
    <s v="PIO"/>
    <x v="1"/>
    <d v="2023-03-24T00:00:00"/>
    <d v="2023-03-24T00:00:00"/>
    <s v="OTHER"/>
    <s v="SOLO PARENT"/>
    <s v="1 OTHER"/>
    <n v="1"/>
    <m/>
  </r>
  <r>
    <x v="611"/>
    <d v="2023-04-12T00:00:00"/>
    <x v="464"/>
    <s v="DEL MUNDO ROSALLE A."/>
    <s v="PIO"/>
    <x v="1"/>
    <d v="2023-04-05T00:00:00"/>
    <d v="2023-04-05T00:00:00"/>
    <s v="OTHER"/>
    <s v="SOLO PARENT"/>
    <s v="1 OTHER"/>
    <n v="1"/>
    <m/>
  </r>
  <r>
    <x v="612"/>
    <d v="2023-04-12T00:00:00"/>
    <x v="473"/>
    <s v="DAÑO ALMA R."/>
    <s v="ACCOUNTING"/>
    <x v="1"/>
    <d v="2023-03-27T00:00:00"/>
    <d v="2023-03-27T00:00:00"/>
    <s v="OTHER"/>
    <s v="SPECIAL PRIVILEGE"/>
    <s v="1 OTHER"/>
    <n v="1"/>
    <m/>
  </r>
  <r>
    <x v="613"/>
    <d v="2023-04-12T00:00:00"/>
    <x v="464"/>
    <s v="DE OCAMPO MA. ELENA D."/>
    <s v="SP"/>
    <x v="1"/>
    <d v="2023-03-17T00:00:00"/>
    <d v="2023-03-17T00:00:00"/>
    <s v="SL"/>
    <m/>
    <s v="1 SL"/>
    <n v="1"/>
    <m/>
  </r>
  <r>
    <x v="614"/>
    <d v="2023-04-12T00:00:00"/>
    <x v="474"/>
    <s v="CABANTING AIRA P."/>
    <s v="ONT"/>
    <x v="0"/>
    <d v="2023-03-27T00:00:00"/>
    <d v="2023-03-28T00:00:00"/>
    <s v="SL"/>
    <m/>
    <s v="2 SL"/>
    <n v="2"/>
    <m/>
  </r>
  <r>
    <x v="615"/>
    <d v="2023-04-12T00:00:00"/>
    <x v="474"/>
    <s v="CORTEZ FIDELA B."/>
    <s v="TCCH/TICC"/>
    <x v="1"/>
    <d v="2023-03-29T00:00:00"/>
    <d v="2023-03-29T00:00:00"/>
    <s v="SL"/>
    <m/>
    <s v="1 SL"/>
    <n v="1"/>
    <m/>
  </r>
  <r>
    <x v="616"/>
    <d v="2023-04-12T00:00:00"/>
    <x v="474"/>
    <s v="CACAO ANDREA F."/>
    <s v="CSWDO"/>
    <x v="1"/>
    <d v="2023-04-03T00:00:00"/>
    <d v="2023-04-04T00:00:00"/>
    <s v="VL"/>
    <m/>
    <s v="2 VL"/>
    <n v="2"/>
    <m/>
  </r>
  <r>
    <x v="617"/>
    <d v="2023-04-12T00:00:00"/>
    <x v="397"/>
    <s v="PAZ JOSUE O."/>
    <s v="CENRO"/>
    <x v="0"/>
    <d v="2023-02-28T00:00:00"/>
    <d v="2023-02-28T00:00:00"/>
    <s v="SL"/>
    <m/>
    <s v="1 SL"/>
    <n v="1"/>
    <m/>
  </r>
  <r>
    <x v="618"/>
    <d v="2023-04-12T00:00:00"/>
    <x v="388"/>
    <s v="PAGLINAWAN JESSIE M."/>
    <s v="CENRO"/>
    <x v="0"/>
    <d v="2023-03-02T00:00:00"/>
    <d v="2023-03-02T00:00:00"/>
    <s v="SL"/>
    <m/>
    <s v="1 SL"/>
    <n v="1"/>
    <m/>
  </r>
  <r>
    <x v="619"/>
    <d v="2023-04-12T00:00:00"/>
    <x v="475"/>
    <s v="PRIMO GRACE M."/>
    <s v="EEO/CITY MARKET"/>
    <x v="0"/>
    <d v="2023-02-21T00:00:00"/>
    <d v="2023-02-21T00:00:00"/>
    <s v="SL"/>
    <m/>
    <s v="1 SL"/>
    <n v="1"/>
    <m/>
  </r>
  <r>
    <x v="620"/>
    <d v="2023-04-12T00:00:00"/>
    <x v="459"/>
    <s v="PARAISO MARIA LORENA D."/>
    <s v="EEO/CITY MARKET"/>
    <x v="0"/>
    <d v="2023-03-28T00:00:00"/>
    <d v="2023-03-28T00:00:00"/>
    <s v="VL"/>
    <m/>
    <s v="1 VL"/>
    <n v="1"/>
    <m/>
  </r>
  <r>
    <x v="620"/>
    <d v="2023-04-12T00:00:00"/>
    <x v="459"/>
    <s v="PARAISO MARIA LORENA D."/>
    <s v="EEO/CITY MARKET"/>
    <x v="0"/>
    <d v="2023-03-31T00:00:00"/>
    <d v="2023-03-31T00:00:00"/>
    <s v="VL"/>
    <m/>
    <s v="1 VL"/>
    <n v="1"/>
    <m/>
  </r>
  <r>
    <x v="621"/>
    <d v="2023-04-12T00:00:00"/>
    <x v="476"/>
    <s v="OBINA JAIME  "/>
    <s v="CENRO"/>
    <x v="0"/>
    <d v="2023-03-12T00:00:00"/>
    <d v="2023-03-12T00:00:00"/>
    <s v="SL"/>
    <m/>
    <s v="1 SL"/>
    <n v="1"/>
    <m/>
  </r>
  <r>
    <x v="622"/>
    <d v="2023-04-12T00:00:00"/>
    <x v="477"/>
    <s v="OBINA APOLINARIO B."/>
    <s v="CENRO"/>
    <x v="0"/>
    <d v="2023-03-07T00:00:00"/>
    <d v="2023-03-24T00:00:00"/>
    <s v="SL"/>
    <m/>
    <s v="14 SL"/>
    <n v="14"/>
    <m/>
  </r>
  <r>
    <x v="623"/>
    <d v="2023-04-12T00:00:00"/>
    <x v="465"/>
    <s v="OCAMPO NOVELYN U."/>
    <s v="CSWDO"/>
    <x v="0"/>
    <d v="2023-04-03T00:00:00"/>
    <d v="2023-04-03T00:00:00"/>
    <s v="OTHER"/>
    <s v="SPECIAL PRIVELEGE"/>
    <s v="1 OTHER"/>
    <n v="1"/>
    <m/>
  </r>
  <r>
    <x v="624"/>
    <d v="2023-04-12T00:00:00"/>
    <x v="478"/>
    <s v="OCAMPO NOVELYN U."/>
    <s v="CSWDO"/>
    <x v="0"/>
    <d v="2023-03-08T00:00:00"/>
    <d v="2023-03-08T00:00:00"/>
    <s v="SL"/>
    <m/>
    <s v="1 SL"/>
    <n v="1"/>
    <m/>
  </r>
  <r>
    <x v="625"/>
    <d v="2023-04-12T00:00:00"/>
    <x v="459"/>
    <s v="OPO CONEY V."/>
    <s v="HOUSING"/>
    <x v="0"/>
    <d v="2023-03-30T00:00:00"/>
    <d v="2023-03-31T00:00:00"/>
    <s v="VL"/>
    <m/>
    <s v="2 VL"/>
    <n v="2"/>
    <m/>
  </r>
  <r>
    <x v="626"/>
    <d v="2023-04-12T00:00:00"/>
    <x v="476"/>
    <s v="OPO CONEY V."/>
    <s v="HOUSING"/>
    <x v="0"/>
    <d v="2023-03-09T00:00:00"/>
    <d v="2023-03-09T00:00:00"/>
    <s v="SL"/>
    <m/>
    <s v="1 SL"/>
    <n v="1"/>
    <m/>
  </r>
  <r>
    <x v="627"/>
    <d v="2023-04-12T00:00:00"/>
    <x v="477"/>
    <s v="NACARIO GLENN B."/>
    <s v="TCNHS"/>
    <x v="0"/>
    <d v="2023-04-03T00:00:00"/>
    <d v="2023-04-05T00:00:00"/>
    <s v="OTHER"/>
    <s v="SPECIAL PRIVILEGE"/>
    <s v="3 OTHER"/>
    <n v="3"/>
    <m/>
  </r>
  <r>
    <x v="628"/>
    <d v="2023-04-12T00:00:00"/>
    <x v="479"/>
    <s v="NACARIO GLENN B."/>
    <s v="TCNHS"/>
    <x v="0"/>
    <d v="2023-03-02T00:00:00"/>
    <d v="2023-03-03T00:00:00"/>
    <s v="SL"/>
    <m/>
    <s v="2 SL"/>
    <n v="2"/>
    <m/>
  </r>
  <r>
    <x v="629"/>
    <d v="2023-04-12T00:00:00"/>
    <x v="434"/>
    <s v="NACARIO GLENN B."/>
    <s v="TCNHS"/>
    <x v="0"/>
    <d v="2023-02-28T00:00:00"/>
    <d v="2023-03-01T00:00:00"/>
    <s v="SL"/>
    <m/>
    <s v="2 SL"/>
    <n v="2"/>
    <m/>
  </r>
  <r>
    <x v="630"/>
    <d v="2023-04-12T00:00:00"/>
    <x v="436"/>
    <s v="NACARIO GLENN B."/>
    <s v="TCNHS"/>
    <x v="0"/>
    <d v="2023-02-15T00:00:00"/>
    <d v="2023-02-15T00:00:00"/>
    <s v="SL"/>
    <m/>
    <s v="1 SL"/>
    <n v="1"/>
    <m/>
  </r>
  <r>
    <x v="631"/>
    <d v="2023-04-12T00:00:00"/>
    <x v="474"/>
    <s v="MANLANGIT LEONILA R."/>
    <s v="TICC"/>
    <x v="0"/>
    <d v="2023-03-23T00:00:00"/>
    <d v="2023-03-25T00:00:00"/>
    <s v="OTHER"/>
    <s v="SPECIAL PRIVILEGE"/>
    <s v="3 OTHER"/>
    <n v="3"/>
    <m/>
  </r>
  <r>
    <x v="632"/>
    <d v="2023-04-12T00:00:00"/>
    <x v="460"/>
    <s v="MANLANGIT LEONILA R."/>
    <s v="TICC"/>
    <x v="0"/>
    <d v="2023-03-20T00:00:00"/>
    <d v="2023-03-22T00:00:00"/>
    <s v="SL"/>
    <m/>
    <s v="3 SL"/>
    <n v="3"/>
    <m/>
  </r>
  <r>
    <x v="633"/>
    <d v="2023-04-12T00:00:00"/>
    <x v="465"/>
    <s v="MAMARIL JOSEFINA P."/>
    <s v="TICC"/>
    <x v="0"/>
    <d v="2023-03-23T00:00:00"/>
    <d v="2023-03-24T00:00:00"/>
    <s v="SL"/>
    <m/>
    <s v="2 SL"/>
    <n v="2"/>
    <m/>
  </r>
  <r>
    <x v="634"/>
    <d v="2023-04-12T00:00:00"/>
    <x v="480"/>
    <s v="MERCADO ARLENNIE D."/>
    <s v="BPLO"/>
    <x v="0"/>
    <d v="2023-03-13T00:00:00"/>
    <d v="2023-03-14T00:00:00"/>
    <s v="SL"/>
    <m/>
    <s v="2 SL"/>
    <n v="2"/>
    <m/>
  </r>
  <r>
    <x v="635"/>
    <d v="2023-04-12T00:00:00"/>
    <x v="479"/>
    <s v="MERJILLA JEANETTE B."/>
    <s v="TICC"/>
    <x v="0"/>
    <d v="2023-03-03T00:00:00"/>
    <d v="2023-03-04T00:00:00"/>
    <s v="SL"/>
    <m/>
    <s v="2 SL"/>
    <n v="2"/>
    <m/>
  </r>
  <r>
    <x v="636"/>
    <d v="2023-04-12T00:00:00"/>
    <x v="464"/>
    <s v="MARQUEZ LOLITA R."/>
    <s v="INTERNAL"/>
    <x v="1"/>
    <d v="2023-03-17T00:00:00"/>
    <d v="2023-03-17T00:00:00"/>
    <s v="SL"/>
    <m/>
    <s v="1 SL"/>
    <n v="1"/>
    <m/>
  </r>
  <r>
    <x v="637"/>
    <d v="2023-04-12T00:00:00"/>
    <x v="481"/>
    <s v="MALANAN JENNYLYN R."/>
    <s v="PICNIC GROVE"/>
    <x v="0"/>
    <d v="2023-03-21T00:00:00"/>
    <d v="2023-03-21T00:00:00"/>
    <s v="VL"/>
    <m/>
    <s v="1 VL"/>
    <n v="1"/>
    <m/>
  </r>
  <r>
    <x v="637"/>
    <d v="2023-04-12T00:00:00"/>
    <x v="481"/>
    <s v="MALANAN JENNYLYN R."/>
    <s v="PICNIC GROVE"/>
    <x v="0"/>
    <d v="2023-03-28T00:00:00"/>
    <d v="2023-03-31T00:00:00"/>
    <s v="VL"/>
    <m/>
    <s v="4 VL"/>
    <n v="4"/>
    <m/>
  </r>
  <r>
    <x v="638"/>
    <d v="2023-04-12T00:00:00"/>
    <x v="466"/>
    <s v="MARDO MELINDA E."/>
    <s v="CENRO"/>
    <x v="3"/>
    <d v="2023-04-06T00:00:00"/>
    <d v="2023-04-08T00:00:00"/>
    <s v="VL"/>
    <m/>
    <s v="3 VL"/>
    <n v="3"/>
    <m/>
  </r>
  <r>
    <x v="639"/>
    <d v="2023-04-12T00:00:00"/>
    <x v="464"/>
    <s v="MARDO MELINDA E."/>
    <s v="CENRO"/>
    <x v="3"/>
    <d v="2023-03-27T00:00:00"/>
    <d v="2023-03-27T00:00:00"/>
    <s v="VL"/>
    <m/>
    <s v="1 VL"/>
    <n v="1"/>
    <m/>
  </r>
  <r>
    <x v="640"/>
    <d v="2023-04-12T00:00:00"/>
    <x v="436"/>
    <s v="GUMIRAN HERMINIA A."/>
    <s v="DEPED"/>
    <x v="0"/>
    <d v="2023-02-01T00:00:00"/>
    <d v="2023-02-02T00:00:00"/>
    <s v="VL"/>
    <m/>
    <s v="2 VL"/>
    <n v="2"/>
    <m/>
  </r>
  <r>
    <x v="640"/>
    <d v="2023-04-12T00:00:00"/>
    <x v="436"/>
    <s v="GUMIRAN HERMINIA A."/>
    <s v="DEPED"/>
    <x v="0"/>
    <d v="2023-02-07T00:00:00"/>
    <d v="2023-02-10T00:00:00"/>
    <s v="VL"/>
    <m/>
    <s v="4 VL"/>
    <n v="4"/>
    <m/>
  </r>
  <r>
    <x v="640"/>
    <d v="2023-04-12T00:00:00"/>
    <x v="436"/>
    <s v="GUMIRAN HERMINIA A."/>
    <s v="DEPED"/>
    <x v="0"/>
    <d v="2023-02-17T00:00:00"/>
    <d v="2023-02-17T00:00:00"/>
    <s v="VL"/>
    <m/>
    <s v="1 VL"/>
    <n v="1"/>
    <m/>
  </r>
  <r>
    <x v="641"/>
    <d v="2023-04-12T00:00:00"/>
    <x v="479"/>
    <s v="MARDO MELINDA E."/>
    <s v="CENRO"/>
    <x v="3"/>
    <d v="2023-03-15T00:00:00"/>
    <d v="2023-03-15T00:00:00"/>
    <s v="VL"/>
    <m/>
    <s v="1 VL"/>
    <n v="1"/>
    <m/>
  </r>
  <r>
    <x v="642"/>
    <d v="2023-04-12T00:00:00"/>
    <x v="482"/>
    <s v="MERCARDO RENGIE M."/>
    <s v="LCR"/>
    <x v="0"/>
    <d v="2023-03-02T00:00:00"/>
    <d v="2023-03-02T00:00:00"/>
    <s v="SL"/>
    <m/>
    <s v="1 SL"/>
    <n v="1"/>
    <m/>
  </r>
  <r>
    <x v="643"/>
    <d v="2023-04-12T00:00:00"/>
    <x v="450"/>
    <s v="MERCARDO RENGIE M."/>
    <s v="LCR"/>
    <x v="0"/>
    <d v="2023-02-28T00:00:00"/>
    <d v="2023-02-28T00:00:00"/>
    <s v="SL"/>
    <m/>
    <s v="1 SL"/>
    <n v="1"/>
    <m/>
  </r>
  <r>
    <x v="644"/>
    <d v="2023-04-12T00:00:00"/>
    <x v="455"/>
    <s v="GUMIRAN HERMINIA A."/>
    <s v="DEPED"/>
    <x v="0"/>
    <d v="2023-03-08T00:00:00"/>
    <d v="2023-03-20T00:00:00"/>
    <s v="SL"/>
    <m/>
    <s v="8 SL"/>
    <n v="8"/>
    <m/>
  </r>
  <r>
    <x v="645"/>
    <d v="2023-04-12T00:00:00"/>
    <x v="468"/>
    <s v="GATPANDAN MICHAEL E."/>
    <s v="GSO"/>
    <x v="0"/>
    <d v="2023-03-13T00:00:00"/>
    <d v="2023-03-13T00:00:00"/>
    <s v="SL"/>
    <m/>
    <s v="1 SL"/>
    <n v="1"/>
    <m/>
  </r>
  <r>
    <x v="646"/>
    <d v="2023-04-12T00:00:00"/>
    <x v="482"/>
    <s v="GONZALES CHRISTI NERISSE E."/>
    <s v="CEO"/>
    <x v="0"/>
    <d v="2023-03-01T00:00:00"/>
    <d v="2023-03-01T00:00:00"/>
    <s v="SL"/>
    <m/>
    <s v="1 SL"/>
    <n v="1"/>
    <m/>
  </r>
  <r>
    <x v="647"/>
    <d v="2023-04-12T00:00:00"/>
    <x v="476"/>
    <s v="GONZALES MARY JANE D."/>
    <s v="CSWDO"/>
    <x v="0"/>
    <d v="2023-03-10T00:00:00"/>
    <d v="2023-03-10T00:00:00"/>
    <s v="SL"/>
    <m/>
    <s v="1 SL"/>
    <n v="1"/>
    <m/>
  </r>
  <r>
    <x v="648"/>
    <d v="2023-04-12T00:00:00"/>
    <x v="399"/>
    <s v="ATIENZA VENUS  "/>
    <s v="CENRO"/>
    <x v="3"/>
    <d v="2023-02-05T00:00:00"/>
    <d v="2023-02-05T00:00:00"/>
    <s v="SL"/>
    <m/>
    <s v="0 SL"/>
    <n v="0"/>
    <m/>
  </r>
  <r>
    <x v="649"/>
    <d v="2023-04-12T00:00:00"/>
    <x v="443"/>
    <s v="ACUB MA. MARILYN L."/>
    <s v="PICNIC GROVE"/>
    <x v="0"/>
    <d v="2023-03-03T00:00:00"/>
    <d v="2023-03-06T00:00:00"/>
    <s v="VL"/>
    <m/>
    <s v="4 VL"/>
    <n v="4"/>
    <m/>
  </r>
  <r>
    <x v="650"/>
    <d v="2023-04-12T00:00:00"/>
    <x v="443"/>
    <s v="ACUB MA. MARILYN L."/>
    <s v="PICNIC GROVE"/>
    <x v="0"/>
    <d v="2023-03-11T00:00:00"/>
    <d v="2023-03-20T00:00:00"/>
    <s v="VL"/>
    <m/>
    <s v="7 VL"/>
    <n v="7"/>
    <m/>
  </r>
  <r>
    <x v="651"/>
    <d v="2023-04-12T00:00:00"/>
    <x v="443"/>
    <s v="ACUB MA. MARILYN L."/>
    <s v="PICNIC GROVE"/>
    <x v="0"/>
    <d v="2023-03-25T00:00:00"/>
    <d v="2023-03-26T00:00:00"/>
    <s v="VL"/>
    <m/>
    <s v="2 VL"/>
    <n v="2"/>
    <m/>
  </r>
  <r>
    <x v="652"/>
    <d v="2023-04-12T00:00:00"/>
    <x v="399"/>
    <s v="ANDAG ALEX C."/>
    <s v="CENRO"/>
    <x v="0"/>
    <d v="2023-02-05T00:00:00"/>
    <d v="2023-02-05T00:00:00"/>
    <s v="SL"/>
    <m/>
    <s v="1 SL"/>
    <n v="1"/>
    <m/>
  </r>
  <r>
    <x v="653"/>
    <d v="2023-04-12T00:00:00"/>
    <x v="481"/>
    <s v="AMON ESTELITA S."/>
    <s v="PICNIC GROVE"/>
    <x v="0"/>
    <d v="2023-03-01T00:00:00"/>
    <d v="2023-03-10T00:00:00"/>
    <s v="SL"/>
    <m/>
    <s v="8 SL"/>
    <n v="8"/>
    <m/>
  </r>
  <r>
    <x v="654"/>
    <d v="2023-04-12T00:00:00"/>
    <x v="383"/>
    <s v="BAES ELMER P."/>
    <s v="EDP"/>
    <x v="0"/>
    <d v="2023-03-24T00:00:00"/>
    <d v="2023-03-27T00:00:00"/>
    <s v="SL"/>
    <m/>
    <s v="2 SL"/>
    <n v="2"/>
    <m/>
  </r>
  <r>
    <x v="655"/>
    <d v="2023-04-12T00:00:00"/>
    <x v="483"/>
    <s v="FLORES CHRIZELLE MAE M."/>
    <s v="CSWDO"/>
    <x v="3"/>
    <d v="2023-03-16T00:00:00"/>
    <d v="2023-06-29T00:00:00"/>
    <s v="OTHER"/>
    <s v="105DAYS MATERNITY LEAVE"/>
    <s v="75 OTHER"/>
    <n v="75"/>
    <m/>
  </r>
  <r>
    <x v="656"/>
    <d v="2023-04-12T00:00:00"/>
    <x v="476"/>
    <s v="FLORES CHRIZELLE MAE M."/>
    <s v="CSWDO"/>
    <x v="3"/>
    <d v="2023-03-13T00:00:00"/>
    <d v="2023-03-15T00:00:00"/>
    <s v="SL"/>
    <m/>
    <s v="3 SL"/>
    <n v="3"/>
    <m/>
  </r>
  <r>
    <x v="657"/>
    <d v="2023-04-12T00:00:00"/>
    <x v="434"/>
    <s v="COSA PAOLA GRACE P."/>
    <s v="ASSESSOR"/>
    <x v="0"/>
    <d v="2023-02-28T00:00:00"/>
    <d v="2023-02-28T00:00:00"/>
    <s v="SL"/>
    <m/>
    <s v="1 SL"/>
    <n v="1"/>
    <m/>
  </r>
  <r>
    <x v="658"/>
    <d v="2023-04-12T00:00:00"/>
    <x v="471"/>
    <s v="CESICAR JOCHELLE JOAN S."/>
    <s v="TICC/TCCH"/>
    <x v="0"/>
    <d v="2023-03-15T00:00:00"/>
    <d v="2023-03-15T00:00:00"/>
    <s v="SL"/>
    <m/>
    <s v="1 SL"/>
    <n v="1"/>
    <m/>
  </r>
  <r>
    <x v="659"/>
    <d v="2023-04-12T00:00:00"/>
    <x v="477"/>
    <s v="CESICAR JOCHELLE JOAN S."/>
    <s v="TICC/TCCH"/>
    <x v="0"/>
    <d v="2023-03-06T00:00:00"/>
    <d v="2023-03-06T00:00:00"/>
    <s v="OTHER"/>
    <s v="SPECIAL PRIVILEDGE"/>
    <s v="1 OTHER"/>
    <n v="1"/>
    <m/>
  </r>
  <r>
    <x v="660"/>
    <d v="2023-04-12T00:00:00"/>
    <x v="465"/>
    <s v="BAROA JONA A."/>
    <s v="CSU"/>
    <x v="0"/>
    <d v="2023-04-03T00:00:00"/>
    <d v="2023-04-14T00:00:00"/>
    <s v="VL"/>
    <m/>
    <s v="8 VL"/>
    <n v="8"/>
    <m/>
  </r>
  <r>
    <x v="661"/>
    <d v="2023-04-12T00:00:00"/>
    <x v="466"/>
    <s v="BALANI MICHAEL D."/>
    <s v="TOPS"/>
    <x v="3"/>
    <d v="2023-03-30T00:00:00"/>
    <d v="2023-03-31T00:00:00"/>
    <s v="VL"/>
    <m/>
    <s v="2 VL"/>
    <n v="2"/>
    <m/>
  </r>
  <r>
    <x v="662"/>
    <d v="2023-04-12T00:00:00"/>
    <x v="464"/>
    <s v="BRIZUELA LENIE E."/>
    <s v="CTO-LICENSE"/>
    <x v="0"/>
    <d v="2023-03-17T00:00:00"/>
    <d v="2023-03-17T00:00:00"/>
    <s v="SL"/>
    <m/>
    <s v="1 SL"/>
    <n v="1"/>
    <m/>
  </r>
  <r>
    <x v="663"/>
    <d v="2023-04-12T00:00:00"/>
    <x v="464"/>
    <s v="BELOSTRINO JULIETA P."/>
    <s v="LCR"/>
    <x v="0"/>
    <d v="2023-03-27T00:00:00"/>
    <d v="2023-03-29T00:00:00"/>
    <s v="VL"/>
    <m/>
    <s v="3 VL"/>
    <n v="3"/>
    <m/>
  </r>
  <r>
    <x v="664"/>
    <d v="2023-04-12T00:00:00"/>
    <x v="483"/>
    <s v="BELOSTRINO JULIETA P."/>
    <s v="LCR"/>
    <x v="0"/>
    <d v="2023-03-16T00:00:00"/>
    <d v="2023-03-17T00:00:00"/>
    <s v="SL"/>
    <m/>
    <s v="2 SL"/>
    <n v="2"/>
    <m/>
  </r>
  <r>
    <x v="665"/>
    <d v="2023-04-12T00:00:00"/>
    <x v="477"/>
    <s v="BRON FLORENCIO L."/>
    <s v="EEO/CITY MARKET"/>
    <x v="0"/>
    <d v="2023-03-11T00:00:00"/>
    <d v="2023-03-12T00:00:00"/>
    <s v="VL"/>
    <m/>
    <s v="2 VL"/>
    <n v="2"/>
    <m/>
  </r>
  <r>
    <x v="666"/>
    <d v="2023-04-12T00:00:00"/>
    <x v="479"/>
    <s v="BRON FLORENCIO L."/>
    <s v="EEO/CITY MARKET"/>
    <x v="0"/>
    <d v="2023-03-04T00:00:00"/>
    <d v="2023-03-04T00:00:00"/>
    <s v="SL"/>
    <m/>
    <s v="1 SL"/>
    <n v="1"/>
    <m/>
  </r>
  <r>
    <x v="667"/>
    <d v="2023-04-12T00:00:00"/>
    <x v="459"/>
    <s v="AGUILA JENNIFER A."/>
    <s v="OSPITAL NG TAGAYTAY"/>
    <x v="3"/>
    <d v="2023-03-30T00:00:00"/>
    <d v="2023-03-31T00:00:00"/>
    <s v="VL"/>
    <m/>
    <s v="2 VL"/>
    <n v="2"/>
    <m/>
  </r>
  <r>
    <x v="668"/>
    <d v="2023-04-12T00:00:00"/>
    <x v="459"/>
    <s v="AMBAT MARILOU M."/>
    <s v="EEO/ CITY MARKET"/>
    <x v="1"/>
    <d v="2023-03-23T00:00:00"/>
    <d v="2023-03-23T00:00:00"/>
    <s v="OTHER"/>
    <s v="BIRTHDAY LEAVE"/>
    <s v="1 OTHER"/>
    <n v="1"/>
    <m/>
  </r>
  <r>
    <x v="669"/>
    <d v="2023-04-12T00:00:00"/>
    <x v="434"/>
    <s v="ANGCAYA IRENE V."/>
    <s v="TICC"/>
    <x v="0"/>
    <d v="2023-02-27T00:00:00"/>
    <d v="2023-02-27T00:00:00"/>
    <s v="SL"/>
    <m/>
    <s v="1 SL"/>
    <n v="1"/>
    <m/>
  </r>
  <r>
    <x v="670"/>
    <d v="2023-04-12T00:00:00"/>
    <x v="475"/>
    <s v="DIMAANO LEOVIGILDA A."/>
    <s v="EEO/CITY MARKET"/>
    <x v="0"/>
    <d v="2023-03-21T00:00:00"/>
    <d v="2023-03-21T00:00:00"/>
    <s v="OTHER"/>
    <s v="SPECIAL PRIVILEGE"/>
    <s v="1 OTHER"/>
    <n v="1"/>
    <m/>
  </r>
  <r>
    <x v="671"/>
    <d v="2023-04-12T00:00:00"/>
    <x v="483"/>
    <s v="JABINES MARIA SHELLY D."/>
    <s v="LIBRARY"/>
    <x v="0"/>
    <d v="2023-03-15T00:00:00"/>
    <d v="2023-03-15T00:00:00"/>
    <s v="SL"/>
    <m/>
    <s v="1 SL"/>
    <n v="1"/>
    <m/>
  </r>
  <r>
    <x v="672"/>
    <d v="2023-04-12T00:00:00"/>
    <x v="475"/>
    <s v="DIMAANO LEOVIGILDA A."/>
    <s v="EEO/CITY MARKET"/>
    <x v="0"/>
    <d v="2023-03-07T00:00:00"/>
    <d v="2023-03-07T00:00:00"/>
    <s v="SL"/>
    <m/>
    <s v="1 SL"/>
    <n v="1"/>
    <m/>
  </r>
  <r>
    <x v="673"/>
    <d v="2023-04-12T00:00:00"/>
    <x v="455"/>
    <s v="DE CASTRO  CHRISTINE JEAN D."/>
    <s v="CSWDO"/>
    <x v="0"/>
    <d v="2023-03-27T00:00:00"/>
    <d v="2023-03-27T00:00:00"/>
    <s v="OTHER"/>
    <s v="BIRTHDAY LEAVE"/>
    <s v="1 OTHER"/>
    <n v="1"/>
    <m/>
  </r>
  <r>
    <x v="674"/>
    <d v="2023-04-12T00:00:00"/>
    <x v="480"/>
    <s v="DE CASTRO  CHRISTINE JEAN D."/>
    <s v="CSWDO"/>
    <x v="0"/>
    <d v="2023-03-08T00:00:00"/>
    <d v="2023-03-08T00:00:00"/>
    <s v="SL"/>
    <m/>
    <s v="1 SL"/>
    <n v="1"/>
    <m/>
  </r>
  <r>
    <x v="675"/>
    <d v="2023-04-12T00:00:00"/>
    <x v="479"/>
    <s v="DE CASTRO  CHRISTINE JEAN D."/>
    <s v="CSWDO"/>
    <x v="0"/>
    <d v="2023-03-03T00:00:00"/>
    <d v="2023-03-03T00:00:00"/>
    <s v="SL"/>
    <m/>
    <s v="1 SL"/>
    <n v="1"/>
    <m/>
  </r>
  <r>
    <x v="676"/>
    <d v="2023-04-12T00:00:00"/>
    <x v="481"/>
    <s v="DEL MUNDO JONAS B."/>
    <s v="CHO"/>
    <x v="0"/>
    <d v="2023-03-09T00:00:00"/>
    <d v="2023-03-10T00:00:00"/>
    <s v="SL"/>
    <m/>
    <s v="2 SL"/>
    <n v="2"/>
    <m/>
  </r>
  <r>
    <x v="677"/>
    <d v="2023-04-12T00:00:00"/>
    <x v="479"/>
    <s v="DILIDILI AIREEN M."/>
    <s v="TICC"/>
    <x v="0"/>
    <d v="2023-03-16T00:00:00"/>
    <d v="2023-03-17T00:00:00"/>
    <s v="VL"/>
    <m/>
    <s v="2 VL"/>
    <n v="2"/>
    <m/>
  </r>
  <r>
    <x v="677"/>
    <d v="2023-04-12T00:00:00"/>
    <x v="479"/>
    <s v="DILIDILI AIREEN M."/>
    <s v="TICC"/>
    <x v="0"/>
    <d v="2023-03-22T00:00:00"/>
    <d v="2023-03-22T00:00:00"/>
    <s v="VL"/>
    <m/>
    <s v="1 VL"/>
    <n v="1"/>
    <m/>
  </r>
  <r>
    <x v="678"/>
    <d v="2023-04-12T00:00:00"/>
    <x v="479"/>
    <s v="DIMAILIG ARLYN R."/>
    <s v="MAHOGANY MARKET"/>
    <x v="0"/>
    <d v="2023-03-17T00:00:00"/>
    <d v="2023-03-17T00:00:00"/>
    <s v="VL"/>
    <m/>
    <s v="1 VL"/>
    <n v="1"/>
    <m/>
  </r>
  <r>
    <x v="679"/>
    <d v="2023-04-12T00:00:00"/>
    <x v="479"/>
    <s v="DIMAILIG ARLYN R."/>
    <s v="MAHOGANY MARKET"/>
    <x v="0"/>
    <d v="2023-03-28T00:00:00"/>
    <d v="2023-03-28T00:00:00"/>
    <s v="VL"/>
    <m/>
    <s v="1 VL"/>
    <n v="1"/>
    <m/>
  </r>
  <r>
    <x v="679"/>
    <d v="2023-04-12T00:00:00"/>
    <x v="477"/>
    <s v="DISEPEDA MACARIA P."/>
    <s v="TICC"/>
    <x v="0"/>
    <d v="2023-03-05T00:00:00"/>
    <d v="2023-03-06T00:00:00"/>
    <s v="SL"/>
    <m/>
    <s v="2 SL"/>
    <n v="2"/>
    <m/>
  </r>
  <r>
    <x v="680"/>
    <d v="2023-04-12T00:00:00"/>
    <x v="482"/>
    <s v="DORADO JULAIDA M."/>
    <s v="CENRO"/>
    <x v="3"/>
    <d v="2023-02-19T00:00:00"/>
    <d v="2023-02-19T00:00:00"/>
    <s v="OTHER"/>
    <s v="SPECIAL PRIVILEGE"/>
    <s v="1 OTHER"/>
    <n v="1"/>
    <m/>
  </r>
  <r>
    <x v="681"/>
    <d v="2023-04-12T00:00:00"/>
    <x v="464"/>
    <s v="DEMATERA PEDRO B."/>
    <s v="CCR"/>
    <x v="0"/>
    <d v="2023-03-27T00:00:00"/>
    <d v="2023-03-27T00:00:00"/>
    <s v="OTHER"/>
    <s v="SPECIAL PRIVILEGE"/>
    <s v="1 OTHER"/>
    <n v="1"/>
    <m/>
  </r>
  <r>
    <x v="682"/>
    <d v="2023-04-12T00:00:00"/>
    <x v="466"/>
    <s v="COSA PAOLA GRACE P."/>
    <s v="ASSESSOR"/>
    <x v="0"/>
    <d v="2023-03-23T00:00:00"/>
    <d v="2023-03-23T00:00:00"/>
    <s v="SL"/>
    <m/>
    <s v="1 SL"/>
    <n v="1"/>
    <m/>
  </r>
  <r>
    <x v="683"/>
    <d v="2023-04-12T00:00:00"/>
    <x v="466"/>
    <s v="CABANLIT ZOSIMA M."/>
    <s v="MAHOGANY MARKET"/>
    <x v="0"/>
    <d v="2023-03-18T00:00:00"/>
    <d v="2023-03-20T00:00:00"/>
    <s v="SL"/>
    <m/>
    <s v="3 SL"/>
    <n v="3"/>
    <m/>
  </r>
  <r>
    <x v="684"/>
    <d v="2023-04-12T00:00:00"/>
    <x v="388"/>
    <s v="COLETO ASHLEY M."/>
    <s v="ASSESSOR"/>
    <x v="0"/>
    <d v="2023-03-10T00:00:00"/>
    <d v="2023-03-10T00:00:00"/>
    <s v="OTHER"/>
    <s v="SPECIAL PRIVILEGE"/>
    <s v="1 OTHER"/>
    <n v="1"/>
    <m/>
  </r>
  <r>
    <x v="685"/>
    <d v="2023-04-12T00:00:00"/>
    <x v="459"/>
    <s v="COSME CORAZON O."/>
    <s v="TCIS"/>
    <x v="0"/>
    <d v="2023-03-21T00:00:00"/>
    <d v="2023-03-21T00:00:00"/>
    <s v="SL"/>
    <m/>
    <s v="1 SL"/>
    <n v="1"/>
    <m/>
  </r>
  <r>
    <x v="686"/>
    <d v="2023-04-12T00:00:00"/>
    <x v="463"/>
    <s v="DISEPEDA ALDWIN  "/>
    <s v="CENRO"/>
    <x v="3"/>
    <d v="2023-03-18T00:00:00"/>
    <d v="2023-03-20T00:00:00"/>
    <s v="SL"/>
    <m/>
    <s v="2 SL"/>
    <n v="2"/>
    <m/>
  </r>
  <r>
    <x v="687"/>
    <d v="2023-04-12T00:00:00"/>
    <x v="380"/>
    <s v="CONTRERAS SARAH JANE P."/>
    <s v="TCNHS-ISHS"/>
    <x v="0"/>
    <d v="2023-01-04T00:00:00"/>
    <d v="2023-01-05T00:00:00"/>
    <s v="SL"/>
    <m/>
    <s v="2 SL"/>
    <n v="2"/>
    <m/>
  </r>
  <r>
    <x v="688"/>
    <d v="2023-04-12T00:00:00"/>
    <x v="478"/>
    <s v="ESTIEBER ARISTOTLE B."/>
    <s v="CENRO"/>
    <x v="0"/>
    <d v="2023-03-09T00:00:00"/>
    <d v="2023-03-09T00:00:00"/>
    <s v="SL"/>
    <m/>
    <s v="1 SL"/>
    <n v="1"/>
    <m/>
  </r>
  <r>
    <x v="689"/>
    <d v="2023-04-12T00:00:00"/>
    <x v="475"/>
    <s v="ENRIQUEZ ANABEL O."/>
    <s v="CHO"/>
    <x v="0"/>
    <d v="2023-03-17T00:00:00"/>
    <d v="2023-03-20T00:00:00"/>
    <s v="VL"/>
    <m/>
    <s v="2 VL"/>
    <n v="2"/>
    <m/>
  </r>
  <r>
    <x v="690"/>
    <d v="2023-04-12T00:00:00"/>
    <x v="481"/>
    <s v="ESTOLE JOCELYN D."/>
    <s v="CCT"/>
    <x v="0"/>
    <d v="2023-03-08T00:00:00"/>
    <d v="2023-03-10T00:00:00"/>
    <s v="SL"/>
    <m/>
    <s v="3 SL"/>
    <n v="3"/>
    <m/>
  </r>
  <r>
    <x v="691"/>
    <d v="2023-04-12T00:00:00"/>
    <x v="480"/>
    <s v="DERLA ARTHUR D."/>
    <s v="CENRO"/>
    <x v="0"/>
    <d v="2023-03-07T00:00:00"/>
    <d v="2023-03-08T00:00:00"/>
    <s v="SL"/>
    <m/>
    <s v="2 SL"/>
    <n v="2"/>
    <m/>
  </r>
  <r>
    <x v="692"/>
    <d v="2023-04-12T00:00:00"/>
    <x v="477"/>
    <s v="CONTRERAS SARAH JANE P."/>
    <s v="TCNHS-ISHS"/>
    <x v="0"/>
    <d v="2023-04-03T00:00:00"/>
    <d v="2023-04-05T00:00:00"/>
    <s v="OTHER"/>
    <s v="SPECIAL PRIVILEGE"/>
    <s v="3 OTHER"/>
    <n v="3"/>
    <m/>
  </r>
  <r>
    <x v="693"/>
    <d v="2023-04-12T00:00:00"/>
    <x v="479"/>
    <s v="BERNALDEZ MARLONE P."/>
    <s v="TCNHS"/>
    <x v="1"/>
    <d v="2023-03-02T00:00:00"/>
    <d v="2023-03-03T00:00:00"/>
    <s v="SL"/>
    <m/>
    <s v="2 SL"/>
    <n v="2"/>
    <m/>
  </r>
  <r>
    <x v="694"/>
    <d v="2023-04-12T00:00:00"/>
    <x v="484"/>
    <s v="ANGELES ANNABEL D."/>
    <n v="0"/>
    <x v="0"/>
    <d v="2023-03-03T00:00:00"/>
    <d v="2023-03-03T00:00:00"/>
    <s v="SL"/>
    <m/>
    <s v="1 SL"/>
    <n v="1"/>
    <m/>
  </r>
  <r>
    <x v="694"/>
    <d v="2023-04-12T00:00:00"/>
    <x v="484"/>
    <s v="ANGELES ANNABEL D."/>
    <n v="0"/>
    <x v="0"/>
    <d v="2023-03-21T00:00:00"/>
    <d v="2023-03-21T00:00:00"/>
    <s v="SL"/>
    <m/>
    <s v="1 SL"/>
    <n v="1"/>
    <m/>
  </r>
  <r>
    <x v="695"/>
    <d v="2023-04-12T00:00:00"/>
    <x v="483"/>
    <s v="ATIENZA VENUS  "/>
    <s v="CENRO"/>
    <x v="3"/>
    <d v="2023-03-13T00:00:00"/>
    <d v="2023-03-14T00:00:00"/>
    <s v="SL"/>
    <m/>
    <s v="2 SL"/>
    <n v="2"/>
    <m/>
  </r>
  <r>
    <x v="696"/>
    <d v="2023-04-12T00:00:00"/>
    <x v="465"/>
    <s v="AMBION MARIETA B."/>
    <s v="CENRO"/>
    <x v="0"/>
    <d v="2023-04-06T00:00:00"/>
    <d v="2023-04-10T00:00:00"/>
    <s v="VL"/>
    <m/>
    <s v="3 VL"/>
    <n v="3"/>
    <m/>
  </r>
  <r>
    <x v="697"/>
    <d v="2023-04-12T00:00:00"/>
    <x v="466"/>
    <s v="AMBION MARIETA B."/>
    <s v="CENRO"/>
    <x v="0"/>
    <d v="2023-03-22T00:00:00"/>
    <d v="2023-03-22T00:00:00"/>
    <s v="SL"/>
    <m/>
    <s v="1 SL"/>
    <n v="1"/>
    <m/>
  </r>
  <r>
    <x v="698"/>
    <d v="2023-04-12T00:00:00"/>
    <x v="465"/>
    <s v="BAROA JONA A."/>
    <s v="CSU"/>
    <x v="0"/>
    <d v="2023-03-20T00:00:00"/>
    <d v="2023-03-24T00:00:00"/>
    <s v="VL"/>
    <m/>
    <s v="5 VL"/>
    <n v="5"/>
    <m/>
  </r>
  <r>
    <x v="699"/>
    <d v="2023-04-12T00:00:00"/>
    <x v="459"/>
    <s v="HERNANDEZ RODERICK M."/>
    <s v="EEO/CITY MARKET"/>
    <x v="0"/>
    <d v="2023-03-21T00:00:00"/>
    <d v="2023-03-21T00:00:00"/>
    <s v="SL"/>
    <m/>
    <s v="1 SL"/>
    <n v="1"/>
    <m/>
  </r>
  <r>
    <x v="700"/>
    <d v="2023-04-12T00:00:00"/>
    <x v="461"/>
    <s v="DIMAANO LEOVIGILDA A."/>
    <s v="EEO/CITY MARKET"/>
    <x v="0"/>
    <d v="2023-03-03T00:00:00"/>
    <d v="2023-03-03T00:00:00"/>
    <s v="SL"/>
    <m/>
    <s v="1 SL"/>
    <n v="1"/>
    <m/>
  </r>
  <r>
    <x v="701"/>
    <d v="2023-04-12T00:00:00"/>
    <x v="470"/>
    <s v="ZAFRA REYNANTE B."/>
    <s v="TICC"/>
    <x v="0"/>
    <d v="2023-03-31T00:00:00"/>
    <d v="2023-03-31T00:00:00"/>
    <s v="OTHER"/>
    <s v="SPECIAL PRIVILEGE"/>
    <s v="1 OTHER"/>
    <n v="1"/>
    <m/>
  </r>
  <r>
    <x v="702"/>
    <d v="2023-04-12T00:00:00"/>
    <x v="470"/>
    <s v="BATHAN ELVIRA R."/>
    <s v="TICC"/>
    <x v="0"/>
    <d v="2023-03-19T00:00:00"/>
    <d v="2023-03-19T00:00:00"/>
    <s v="SL"/>
    <m/>
    <s v="1 SL"/>
    <n v="1"/>
    <m/>
  </r>
  <r>
    <x v="702"/>
    <d v="2023-04-12T00:00:00"/>
    <x v="470"/>
    <s v="BATHAN ELVIRA R."/>
    <s v="TICC"/>
    <x v="0"/>
    <d v="2023-03-25T00:00:00"/>
    <d v="2023-03-25T00:00:00"/>
    <s v="SL"/>
    <m/>
    <s v="1 SL"/>
    <n v="1"/>
    <m/>
  </r>
  <r>
    <x v="703"/>
    <d v="2023-04-12T00:00:00"/>
    <x v="462"/>
    <s v="PERIDO BEVERLY T."/>
    <s v="CTO"/>
    <x v="1"/>
    <d v="2023-04-03T00:00:00"/>
    <d v="2023-04-03T00:00:00"/>
    <s v="OTHER"/>
    <s v="SPECIAL PRIVILEGE"/>
    <s v="1 OTHER"/>
    <n v="1"/>
    <m/>
  </r>
  <r>
    <x v="704"/>
    <d v="2023-04-12T00:00:00"/>
    <x v="470"/>
    <s v="ROQUITE MAIRECAR L."/>
    <s v="CCT"/>
    <x v="0"/>
    <d v="2023-04-03T00:00:00"/>
    <d v="2023-04-03T00:00:00"/>
    <s v="SL"/>
    <m/>
    <s v="1 SL"/>
    <n v="1"/>
    <m/>
  </r>
  <r>
    <x v="705"/>
    <d v="2023-04-12T00:00:00"/>
    <x v="485"/>
    <s v="TOLENTINO CAROLINA E."/>
    <s v="LCR"/>
    <x v="1"/>
    <d v="2023-04-03T00:00:00"/>
    <d v="2023-04-03T00:00:00"/>
    <s v="SL"/>
    <m/>
    <s v="1 SL"/>
    <n v="1"/>
    <m/>
  </r>
  <r>
    <x v="706"/>
    <d v="2023-04-12T00:00:00"/>
    <x v="485"/>
    <s v="ANACAY LEVIE B."/>
    <s v="ACCOUNTING"/>
    <x v="1"/>
    <d v="2023-03-08T00:00:00"/>
    <d v="2023-03-08T00:00:00"/>
    <s v="SL"/>
    <m/>
    <s v="1 SL"/>
    <n v="1"/>
    <m/>
  </r>
  <r>
    <x v="706"/>
    <d v="2023-04-12T00:00:00"/>
    <x v="485"/>
    <s v="ANACAY LEVIE B."/>
    <s v="ACCOUNTING"/>
    <x v="1"/>
    <d v="2023-03-20T00:00:00"/>
    <d v="2023-03-20T00:00:00"/>
    <s v="SL"/>
    <m/>
    <s v="1 SL"/>
    <n v="1"/>
    <m/>
  </r>
  <r>
    <x v="707"/>
    <d v="2023-04-12T00:00:00"/>
    <x v="485"/>
    <s v="ANACAY LEVIE B."/>
    <s v="ACCOUNTING"/>
    <x v="1"/>
    <d v="2023-02-16T00:00:00"/>
    <d v="2023-02-16T00:00:00"/>
    <s v="SL"/>
    <m/>
    <s v="1 SL"/>
    <n v="1"/>
    <m/>
  </r>
  <r>
    <x v="708"/>
    <d v="2023-04-12T00:00:00"/>
    <x v="470"/>
    <s v="DELA GRACIA MA. CECILIA P."/>
    <s v="ACCOUNTING"/>
    <x v="1"/>
    <d v="2023-03-31T00:00:00"/>
    <d v="2023-03-31T00:00:00"/>
    <s v="OTHER"/>
    <s v="SPECIAL PRIVILEGE"/>
    <s v="1 OTHER"/>
    <n v="1"/>
    <m/>
  </r>
  <r>
    <x v="709"/>
    <d v="2023-04-12T00:00:00"/>
    <x v="470"/>
    <s v="ROCILLO CECILLA A."/>
    <s v="ACCOUNTING"/>
    <x v="1"/>
    <d v="2023-03-31T00:00:00"/>
    <d v="2023-03-31T00:00:00"/>
    <s v="SL"/>
    <m/>
    <s v="1 SL"/>
    <n v="1"/>
    <m/>
  </r>
  <r>
    <x v="710"/>
    <d v="2023-04-12T00:00:00"/>
    <x v="470"/>
    <s v="CONTEMPRATO JOHANES D."/>
    <s v="OSPITAL NG TAGAYTAY"/>
    <x v="3"/>
    <d v="2023-04-17T00:00:00"/>
    <d v="2023-04-28T00:00:00"/>
    <s v="VL"/>
    <m/>
    <s v="9 VL"/>
    <n v="9"/>
    <m/>
  </r>
  <r>
    <x v="711"/>
    <d v="2023-04-12T00:00:00"/>
    <x v="470"/>
    <s v="CONTEMPRATO JOHANES D."/>
    <s v="OSPITAL NG TAGAYTAY"/>
    <x v="3"/>
    <d v="2023-04-11T00:00:00"/>
    <d v="2023-04-17T00:00:00"/>
    <s v="VL"/>
    <m/>
    <s v="5 VL"/>
    <n v="5"/>
    <m/>
  </r>
  <r>
    <x v="712"/>
    <d v="2023-04-12T00:00:00"/>
    <x v="486"/>
    <s v="REPILLO AMMY LOU M."/>
    <s v="CTO"/>
    <x v="1"/>
    <d v="2023-04-11T00:00:00"/>
    <d v="2023-04-12T00:00:00"/>
    <s v="VL"/>
    <m/>
    <s v="2 VL"/>
    <n v="2"/>
    <m/>
  </r>
  <r>
    <x v="713"/>
    <d v="2023-04-12T00:00:00"/>
    <x v="470"/>
    <s v="REPILLO AMMY LOU M."/>
    <s v="CTO"/>
    <x v="1"/>
    <d v="2023-04-03T00:00:00"/>
    <d v="2023-04-05T00:00:00"/>
    <s v="OTHER"/>
    <s v="BIRTHDAY LEAVE"/>
    <s v="3 OTHER"/>
    <n v="3"/>
    <m/>
  </r>
  <r>
    <x v="714"/>
    <d v="2023-04-12T00:00:00"/>
    <x v="465"/>
    <s v="BAUTISTA JANICE M."/>
    <s v="CTO"/>
    <x v="1"/>
    <d v="2023-03-30T00:00:00"/>
    <d v="2023-03-30T00:00:00"/>
    <s v="VL"/>
    <m/>
    <s v="1 VL"/>
    <n v="1"/>
    <m/>
  </r>
  <r>
    <x v="715"/>
    <d v="2023-04-12T00:00:00"/>
    <x v="462"/>
    <s v="TOLENTINO CAROLINA E."/>
    <s v="LCR"/>
    <x v="1"/>
    <d v="2023-04-11T00:00:00"/>
    <d v="2023-04-11T00:00:00"/>
    <s v="OTHER"/>
    <s v="BIRTHDAY LEAVE"/>
    <s v="1 OTHER"/>
    <n v="1"/>
    <m/>
  </r>
  <r>
    <x v="716"/>
    <d v="2023-04-12T00:00:00"/>
    <x v="462"/>
    <s v="TOLENTINO CAROLINA E."/>
    <s v="LCR"/>
    <x v="1"/>
    <d v="2023-03-27T00:00:00"/>
    <d v="2023-03-27T00:00:00"/>
    <s v="SL"/>
    <m/>
    <s v="1 SL"/>
    <n v="1"/>
    <m/>
  </r>
  <r>
    <x v="717"/>
    <d v="2023-04-12T00:00:00"/>
    <x v="474"/>
    <s v="DERLA ARTHUR D."/>
    <s v="CENRO"/>
    <x v="0"/>
    <d v="2023-03-28T00:00:00"/>
    <d v="2023-03-28T00:00:00"/>
    <s v="SL"/>
    <m/>
    <s v="1 SL"/>
    <n v="1"/>
    <m/>
  </r>
  <r>
    <x v="718"/>
    <d v="2023-04-12T00:00:00"/>
    <x v="474"/>
    <s v="PAGLINAWAN JESSIE M."/>
    <s v="CENRO"/>
    <x v="0"/>
    <d v="2023-03-28T00:00:00"/>
    <d v="2023-03-28T00:00:00"/>
    <s v="SL"/>
    <m/>
    <s v="1 SL"/>
    <n v="1"/>
    <m/>
  </r>
  <r>
    <x v="719"/>
    <d v="2023-04-12T00:00:00"/>
    <x v="462"/>
    <s v="FLORES EDERLYN  "/>
    <s v="CENRO"/>
    <x v="0"/>
    <d v="2023-04-06T00:00:00"/>
    <d v="2023-04-08T00:00:00"/>
    <s v="VL"/>
    <m/>
    <s v="3 VL"/>
    <n v="3"/>
    <m/>
  </r>
  <r>
    <x v="720"/>
    <d v="2023-04-12T00:00:00"/>
    <x v="458"/>
    <s v="DE CASTRO  CHRISTINE JEAN D."/>
    <s v="CSWDO"/>
    <x v="0"/>
    <d v="2023-03-28T00:00:00"/>
    <d v="2023-03-28T00:00:00"/>
    <s v="SL"/>
    <m/>
    <s v="1 SL"/>
    <n v="1"/>
    <m/>
  </r>
  <r>
    <x v="721"/>
    <d v="2023-04-12T00:00:00"/>
    <x v="458"/>
    <s v="DISEPEDA MACARIA P."/>
    <s v="TICC"/>
    <x v="0"/>
    <d v="2023-03-30T00:00:00"/>
    <d v="2023-03-30T00:00:00"/>
    <s v="SL"/>
    <m/>
    <s v="1 SL"/>
    <n v="1"/>
    <m/>
  </r>
  <r>
    <x v="722"/>
    <d v="2023-04-12T00:00:00"/>
    <x v="458"/>
    <s v="DISEPEDA MACARIA P."/>
    <s v="TICC"/>
    <x v="0"/>
    <d v="2023-04-11T00:00:00"/>
    <d v="2023-04-11T00:00:00"/>
    <s v="OTHER"/>
    <s v="SPECIAL PRIVILEGE"/>
    <s v="1 OTHER"/>
    <n v="1"/>
    <m/>
  </r>
  <r>
    <x v="723"/>
    <d v="2023-04-12T00:00:00"/>
    <x v="464"/>
    <s v="REGINALDO MARISSA C."/>
    <s v="TCIS"/>
    <x v="2"/>
    <d v="2023-03-23T00:00:00"/>
    <d v="2023-03-23T00:00:00"/>
    <s v="VL"/>
    <m/>
    <s v="1 VL"/>
    <n v="1"/>
    <m/>
  </r>
  <r>
    <x v="724"/>
    <d v="2023-04-12T00:00:00"/>
    <x v="478"/>
    <s v="ROLLE MICHELLYN G."/>
    <s v="ONT"/>
    <x v="0"/>
    <d v="2023-03-03T00:00:00"/>
    <d v="2023-03-05T00:00:00"/>
    <s v="SL"/>
    <m/>
    <s v="3 SL"/>
    <n v="3"/>
    <m/>
  </r>
  <r>
    <x v="725"/>
    <d v="2023-04-12T00:00:00"/>
    <x v="478"/>
    <s v="RODRIGUEZ MANNY  "/>
    <s v="CENRO"/>
    <x v="0"/>
    <d v="2023-03-18T00:00:00"/>
    <d v="2023-03-20T00:00:00"/>
    <s v="VL"/>
    <m/>
    <s v="3 VL"/>
    <n v="3"/>
    <m/>
  </r>
  <r>
    <x v="726"/>
    <d v="2023-04-12T00:00:00"/>
    <x v="478"/>
    <s v="RODRIGUEZ RIZALDE  "/>
    <s v="CENRO"/>
    <x v="3"/>
    <d v="2023-03-17T00:00:00"/>
    <d v="2023-03-20T00:00:00"/>
    <s v="VL"/>
    <m/>
    <s v="3 VL"/>
    <n v="3"/>
    <m/>
  </r>
  <r>
    <x v="727"/>
    <d v="2023-04-12T00:00:00"/>
    <x v="471"/>
    <s v="ROQUITE MAIRECAR L."/>
    <s v="CCT"/>
    <x v="0"/>
    <d v="2023-03-19T00:00:00"/>
    <d v="2023-03-20T00:00:00"/>
    <s v="SL"/>
    <m/>
    <s v="2 SL"/>
    <n v="2"/>
    <m/>
  </r>
  <r>
    <x v="728"/>
    <d v="2023-04-12T00:00:00"/>
    <x v="476"/>
    <s v="RODRIGUEZ ARNEL  "/>
    <s v="CENRO"/>
    <x v="0"/>
    <d v="2023-03-18T00:00:00"/>
    <d v="2023-03-20T00:00:00"/>
    <s v="VL"/>
    <m/>
    <s v="3 VL"/>
    <n v="3"/>
    <m/>
  </r>
  <r>
    <x v="729"/>
    <d v="2023-04-12T00:00:00"/>
    <x v="478"/>
    <s v="RODRIGUEZ ARNEL  "/>
    <s v="CENRO"/>
    <x v="0"/>
    <d v="2023-03-08T00:00:00"/>
    <d v="2023-03-09T00:00:00"/>
    <s v="SL"/>
    <m/>
    <s v="2 SL"/>
    <n v="2"/>
    <m/>
  </r>
  <r>
    <x v="730"/>
    <d v="2023-04-12T00:00:00"/>
    <x v="479"/>
    <s v="RODRIGUEZ NARCISCO E."/>
    <s v="EEO/CITY MARKET"/>
    <x v="0"/>
    <d v="2023-03-18T00:00:00"/>
    <d v="2023-03-20T00:00:00"/>
    <s v="VL"/>
    <m/>
    <s v="3 VL"/>
    <n v="3"/>
    <m/>
  </r>
  <r>
    <x v="731"/>
    <d v="2023-04-12T00:00:00"/>
    <x v="479"/>
    <s v="RODRIGUEZ NARCISCO E."/>
    <s v="EEO/CITY MARKET"/>
    <x v="0"/>
    <d v="2023-03-04T00:00:00"/>
    <d v="2023-03-04T00:00:00"/>
    <s v="SL"/>
    <m/>
    <s v="0 SL"/>
    <n v="0"/>
    <m/>
  </r>
  <r>
    <x v="732"/>
    <d v="2023-04-12T00:00:00"/>
    <x v="478"/>
    <s v="RODRIGUEZ JERALD  "/>
    <s v="CENRO"/>
    <x v="0"/>
    <d v="2023-03-18T00:00:00"/>
    <d v="2023-03-20T00:00:00"/>
    <s v="VL"/>
    <m/>
    <s v="3 VL"/>
    <n v="3"/>
    <m/>
  </r>
  <r>
    <x v="733"/>
    <d v="2023-04-12T00:00:00"/>
    <x v="480"/>
    <s v="RODRIGUEZ JERALD  "/>
    <s v="CENRO"/>
    <x v="0"/>
    <d v="2023-03-08T00:00:00"/>
    <d v="2023-03-08T00:00:00"/>
    <s v="SL"/>
    <m/>
    <s v="1 SL"/>
    <n v="1"/>
    <m/>
  </r>
  <r>
    <x v="734"/>
    <d v="2023-04-12T00:00:00"/>
    <x v="478"/>
    <s v="RODRIGUEZ RAYMUNDO  "/>
    <s v="CENRO"/>
    <x v="0"/>
    <d v="2023-03-18T00:00:00"/>
    <d v="2023-03-18T00:00:00"/>
    <s v="VL"/>
    <m/>
    <s v="1 VL"/>
    <n v="1"/>
    <m/>
  </r>
  <r>
    <x v="734"/>
    <d v="2023-04-12T00:00:00"/>
    <x v="478"/>
    <s v="RODRIGUEZ RAYMUNDO  "/>
    <s v="CENRO"/>
    <x v="0"/>
    <d v="2023-03-20T00:00:00"/>
    <d v="2023-03-20T00:00:00"/>
    <s v="VL"/>
    <m/>
    <s v="1 VL"/>
    <n v="1"/>
    <m/>
  </r>
  <r>
    <x v="735"/>
    <d v="2023-04-12T00:00:00"/>
    <x v="480"/>
    <s v="RODRIGUEZ RAYMUNDO  "/>
    <s v="CENRO"/>
    <x v="0"/>
    <d v="2023-03-15T00:00:00"/>
    <d v="2023-03-15T00:00:00"/>
    <s v="OTHER"/>
    <s v="SPECIAL LEAVE"/>
    <s v="1 OTHER"/>
    <n v="1"/>
    <m/>
  </r>
  <r>
    <x v="736"/>
    <d v="2023-04-12T00:00:00"/>
    <x v="455"/>
    <s v="RODRIGUEZ JOSEPHINE R."/>
    <s v="TICC"/>
    <x v="0"/>
    <d v="2023-03-20T00:00:00"/>
    <d v="2023-03-20T00:00:00"/>
    <s v="SL"/>
    <m/>
    <s v="1 SL"/>
    <n v="1"/>
    <m/>
  </r>
  <r>
    <x v="737"/>
    <d v="2023-04-12T00:00:00"/>
    <x v="479"/>
    <s v="RODRIGUEZ JOSEPHINE R."/>
    <s v="TICC"/>
    <x v="0"/>
    <d v="2023-03-02T00:00:00"/>
    <d v="2023-03-02T00:00:00"/>
    <s v="SL"/>
    <m/>
    <s v="1 SL"/>
    <n v="1"/>
    <m/>
  </r>
  <r>
    <x v="738"/>
    <d v="2023-04-12T00:00:00"/>
    <x v="465"/>
    <s v="ROMILLA MARIBEL P."/>
    <s v="ACCOUNTING"/>
    <x v="0"/>
    <d v="2023-03-29T00:00:00"/>
    <d v="2023-03-29T00:00:00"/>
    <s v="OTHER"/>
    <s v="SPECIAL PRIVILEGE"/>
    <s v="1 OTHER"/>
    <n v="1"/>
    <m/>
  </r>
  <r>
    <x v="739"/>
    <d v="2023-04-12T00:00:00"/>
    <x v="465"/>
    <s v="ROMILLA MARIBEL P."/>
    <s v="ACCOUNTING"/>
    <x v="0"/>
    <d v="2023-03-17T00:00:00"/>
    <d v="2023-03-17T00:00:00"/>
    <s v="OTHER"/>
    <s v="SPECIAL PRIVILEGE"/>
    <s v="1 OTHER"/>
    <n v="1"/>
    <m/>
  </r>
  <r>
    <x v="740"/>
    <d v="2023-04-12T00:00:00"/>
    <x v="471"/>
    <s v="VILLANUEVA RICHELLE A."/>
    <s v="TICC"/>
    <x v="0"/>
    <d v="2023-03-15T00:00:00"/>
    <d v="2023-03-15T00:00:00"/>
    <s v="SL"/>
    <m/>
    <s v="1 SL"/>
    <n v="1"/>
    <m/>
  </r>
  <r>
    <x v="741"/>
    <d v="2023-04-12T00:00:00"/>
    <x v="477"/>
    <s v="VILLANUEVA MARILYN L."/>
    <s v="TICC"/>
    <x v="0"/>
    <d v="2023-03-16T00:00:00"/>
    <d v="2023-03-31T00:00:00"/>
    <s v="VL"/>
    <m/>
    <s v="11 VL"/>
    <n v="11"/>
    <m/>
  </r>
  <r>
    <x v="742"/>
    <d v="2023-04-12T00:00:00"/>
    <x v="482"/>
    <s v="VILLANUEVA MARILYN L."/>
    <s v="TICC"/>
    <x v="0"/>
    <d v="2023-03-13T00:00:00"/>
    <d v="2023-03-15T00:00:00"/>
    <s v="VL"/>
    <m/>
    <s v="3 VL"/>
    <n v="3"/>
    <m/>
  </r>
  <r>
    <x v="743"/>
    <d v="2023-04-12T00:00:00"/>
    <x v="434"/>
    <s v="VILLANUEVA MARILYN L."/>
    <s v="TICC"/>
    <x v="0"/>
    <d v="2023-03-06T00:00:00"/>
    <d v="2023-03-10T00:00:00"/>
    <s v="VL"/>
    <m/>
    <s v="5 VL"/>
    <n v="5"/>
    <m/>
  </r>
  <r>
    <x v="744"/>
    <d v="2023-04-12T00:00:00"/>
    <x v="482"/>
    <s v="VILLANUEVA MARILYN L."/>
    <s v="TICC"/>
    <x v="0"/>
    <d v="2023-02-27T00:00:00"/>
    <d v="2023-03-01T00:00:00"/>
    <s v="SL"/>
    <m/>
    <s v="3 SL"/>
    <n v="3"/>
    <m/>
  </r>
  <r>
    <x v="745"/>
    <d v="2023-04-12T00:00:00"/>
    <x v="479"/>
    <s v="TINAZA JHOANNA MARIE D."/>
    <s v="ONT"/>
    <x v="0"/>
    <d v="2023-03-16T00:00:00"/>
    <d v="2023-03-28T00:00:00"/>
    <s v="VL"/>
    <m/>
    <s v="10 VL"/>
    <n v="10"/>
    <m/>
  </r>
  <r>
    <x v="746"/>
    <d v="2023-04-12T00:00:00"/>
    <x v="463"/>
    <s v="TORRES MOISES Q."/>
    <s v="MAHOGANY MARKET"/>
    <x v="0"/>
    <d v="2023-03-18T00:00:00"/>
    <d v="2023-03-19T00:00:00"/>
    <s v="VL"/>
    <m/>
    <s v="2 VL"/>
    <n v="2"/>
    <m/>
  </r>
  <r>
    <x v="747"/>
    <d v="2023-04-12T00:00:00"/>
    <x v="431"/>
    <s v="TIMPLE ALLAN R."/>
    <s v="TCIS"/>
    <x v="0"/>
    <d v="2023-02-22T00:00:00"/>
    <d v="2023-02-23T00:00:00"/>
    <s v="SL"/>
    <m/>
    <s v="2 SL"/>
    <n v="2"/>
    <m/>
  </r>
  <r>
    <x v="748"/>
    <d v="2023-04-12T00:00:00"/>
    <x v="464"/>
    <s v="SABULAAN MARIA LEAH M."/>
    <s v="CPDO"/>
    <x v="0"/>
    <d v="2023-03-31T00:00:00"/>
    <d v="2023-03-31T00:00:00"/>
    <s v="OTHER"/>
    <s v="SPECIAL PRIVILEGE"/>
    <s v="1 OTHER"/>
    <n v="1"/>
    <m/>
  </r>
  <r>
    <x v="749"/>
    <d v="2023-04-12T00:00:00"/>
    <x v="462"/>
    <s v="SORIANO FRANCISCO O."/>
    <s v="TICC"/>
    <x v="0"/>
    <d v="2023-04-05T00:00:00"/>
    <d v="2023-04-05T00:00:00"/>
    <s v="OTHER"/>
    <s v="SPECIAL PRIVILEGE"/>
    <s v="1 OTHER"/>
    <n v="1"/>
    <m/>
  </r>
  <r>
    <x v="750"/>
    <d v="2023-04-12T00:00:00"/>
    <x v="481"/>
    <s v="SAN JUAN EVA RUTH M."/>
    <s v="PICNIC GROVE"/>
    <x v="0"/>
    <d v="2023-03-21T00:00:00"/>
    <d v="2023-03-21T00:00:00"/>
    <s v="VL"/>
    <m/>
    <s v="1 VL"/>
    <n v="1"/>
    <m/>
  </r>
  <r>
    <x v="750"/>
    <d v="2023-04-12T00:00:00"/>
    <x v="481"/>
    <s v="SAN JUAN EVA RUTH M."/>
    <s v="PICNIC GROVE"/>
    <x v="0"/>
    <d v="2023-03-24T00:00:00"/>
    <d v="2023-03-24T00:00:00"/>
    <s v="VL"/>
    <m/>
    <s v="1 VL"/>
    <n v="1"/>
    <m/>
  </r>
  <r>
    <x v="750"/>
    <d v="2023-04-12T00:00:00"/>
    <x v="481"/>
    <s v="SAN JUAN EVA RUTH M."/>
    <s v="PICNIC GROVE"/>
    <x v="0"/>
    <d v="2023-03-28T00:00:00"/>
    <d v="2023-03-28T00:00:00"/>
    <s v="VL"/>
    <m/>
    <s v="1 VL"/>
    <n v="1"/>
    <m/>
  </r>
  <r>
    <x v="750"/>
    <d v="2023-04-12T00:00:00"/>
    <x v="481"/>
    <s v="SAN JUAN EVA RUTH M."/>
    <s v="PICNIC GROVE"/>
    <x v="0"/>
    <d v="2023-03-31T00:00:00"/>
    <d v="2023-03-31T00:00:00"/>
    <s v="VL"/>
    <m/>
    <s v="1 VL"/>
    <n v="1"/>
    <m/>
  </r>
  <r>
    <x v="751"/>
    <d v="2023-04-12T00:00:00"/>
    <x v="478"/>
    <s v="PATERNO MARIA LOURDERS P."/>
    <s v="CCT"/>
    <x v="0"/>
    <d v="2023-03-17T00:00:00"/>
    <d v="2023-03-17T00:00:00"/>
    <s v="VL"/>
    <m/>
    <s v="1 VL"/>
    <n v="1"/>
    <m/>
  </r>
  <r>
    <x v="751"/>
    <d v="2023-04-12T00:00:00"/>
    <x v="478"/>
    <s v="PATERNO MARIA LOURDERS P."/>
    <s v="CCT"/>
    <x v="0"/>
    <d v="2023-03-20T00:00:00"/>
    <d v="2023-03-20T00:00:00"/>
    <s v="VL"/>
    <m/>
    <s v="1 VL"/>
    <n v="1"/>
    <m/>
  </r>
  <r>
    <x v="752"/>
    <d v="2023-04-12T00:00:00"/>
    <x v="480"/>
    <s v="PATERNO MARIA LOURDERS P."/>
    <s v="CCT"/>
    <x v="0"/>
    <d v="2023-03-06T00:00:00"/>
    <d v="2023-03-06T00:00:00"/>
    <s v="SL"/>
    <m/>
    <s v="1 SL"/>
    <n v="1"/>
    <m/>
  </r>
  <r>
    <x v="752"/>
    <d v="2023-04-12T00:00:00"/>
    <x v="480"/>
    <s v="PATERNO MARIA LOURDERS P."/>
    <s v="CCT"/>
    <x v="0"/>
    <d v="2023-03-08T00:00:00"/>
    <d v="2023-03-08T00:00:00"/>
    <s v="SL"/>
    <m/>
    <s v="1 SL"/>
    <n v="1"/>
    <m/>
  </r>
  <r>
    <x v="753"/>
    <d v="2023-04-12T00:00:00"/>
    <x v="477"/>
    <s v="PUNZALAN LUCIANA A."/>
    <s v="TCNHS"/>
    <x v="0"/>
    <d v="2023-04-03T00:00:00"/>
    <d v="2023-04-05T00:00:00"/>
    <s v="OTHER"/>
    <s v="SPECIAL PRIVILEGE"/>
    <s v="3 OTHER"/>
    <n v="3"/>
    <m/>
  </r>
  <r>
    <x v="754"/>
    <d v="2023-04-12T00:00:00"/>
    <x v="479"/>
    <s v="PUNZALAN LUCIANA A."/>
    <s v="TCNHS"/>
    <x v="0"/>
    <d v="2023-03-01T00:00:00"/>
    <d v="2023-03-03T00:00:00"/>
    <s v="SL"/>
    <m/>
    <s v="3 SL"/>
    <n v="3"/>
    <m/>
  </r>
  <r>
    <x v="755"/>
    <d v="2023-04-12T00:00:00"/>
    <x v="479"/>
    <s v="PUNZALAN LUCIANA A."/>
    <s v="TCNHS"/>
    <x v="0"/>
    <d v="2023-02-27T00:00:00"/>
    <d v="2023-02-28T00:00:00"/>
    <s v="SL"/>
    <m/>
    <s v="2 SL"/>
    <n v="2"/>
    <m/>
  </r>
  <r>
    <x v="756"/>
    <d v="2023-04-12T00:00:00"/>
    <x v="479"/>
    <s v="PUNZALAN LUCIANA A."/>
    <s v="TCNHS"/>
    <x v="0"/>
    <d v="2023-03-15T00:00:00"/>
    <d v="2023-03-15T00:00:00"/>
    <s v="SL"/>
    <m/>
    <s v="1 SL"/>
    <n v="1"/>
    <m/>
  </r>
  <r>
    <x v="756"/>
    <d v="2023-04-12T00:00:00"/>
    <x v="479"/>
    <s v="PUNZALAN LUCIANA A."/>
    <s v="TCNHS"/>
    <x v="0"/>
    <d v="2023-03-20T00:00:00"/>
    <d v="2023-03-20T00:00:00"/>
    <s v="SL"/>
    <m/>
    <s v="1 SL"/>
    <n v="1"/>
    <m/>
  </r>
  <r>
    <x v="757"/>
    <d v="2023-04-12T00:00:00"/>
    <x v="483"/>
    <s v="PANGANIBAN CAROLINA L."/>
    <s v="TICC"/>
    <x v="0"/>
    <d v="2023-03-14T00:00:00"/>
    <d v="2023-03-15T00:00:00"/>
    <s v="SL"/>
    <m/>
    <s v="2 SL"/>
    <n v="2"/>
    <m/>
  </r>
  <r>
    <x v="758"/>
    <d v="2023-04-12T00:00:00"/>
    <x v="477"/>
    <s v="PANGANIBAN CAROLINA L."/>
    <s v="TICC"/>
    <x v="0"/>
    <d v="2023-03-03T00:00:00"/>
    <d v="2023-03-03T00:00:00"/>
    <s v="OTHER"/>
    <s v="SPECIAL PRIVILEGE"/>
    <s v="1 OTHER"/>
    <n v="1"/>
    <m/>
  </r>
  <r>
    <x v="758"/>
    <d v="2023-04-12T00:00:00"/>
    <x v="477"/>
    <s v="PANGANIBAN CAROLINA L."/>
    <s v="TICC"/>
    <x v="0"/>
    <d v="2023-03-06T00:00:00"/>
    <d v="2023-03-06T00:00:00"/>
    <s v="OTHER"/>
    <s v="SPECIAL PRIVILEGE"/>
    <s v="1 OTHER"/>
    <n v="1"/>
    <m/>
  </r>
  <r>
    <x v="759"/>
    <d v="2023-04-12T00:00:00"/>
    <x v="459"/>
    <s v="PEREÑA VERGILIO R."/>
    <s v="TICC"/>
    <x v="0"/>
    <d v="2023-03-24T00:00:00"/>
    <d v="2023-03-24T00:00:00"/>
    <s v="OTHER"/>
    <s v="SPECIAL PRIVILEGE"/>
    <s v="1 OTHER"/>
    <n v="1"/>
    <m/>
  </r>
  <r>
    <x v="760"/>
    <d v="2023-04-12T00:00:00"/>
    <x v="459"/>
    <s v="PEREÑA VERGILIO R."/>
    <s v="TICC"/>
    <x v="0"/>
    <d v="2023-03-20T00:00:00"/>
    <d v="2023-03-21T00:00:00"/>
    <s v="SL"/>
    <m/>
    <s v="2 SL"/>
    <n v="2"/>
    <m/>
  </r>
  <r>
    <x v="761"/>
    <d v="2023-04-12T00:00:00"/>
    <x v="466"/>
    <s v="GATPANDAN MICHAEL E."/>
    <s v="GSO"/>
    <x v="0"/>
    <d v="2023-04-03T00:00:00"/>
    <d v="2023-04-04T00:00:00"/>
    <s v="VL"/>
    <m/>
    <s v="2 VL"/>
    <n v="2"/>
    <m/>
  </r>
  <r>
    <x v="762"/>
    <d v="2023-04-12T00:00:00"/>
    <x v="464"/>
    <s v="GATPANDAN MICHAEL E."/>
    <s v="GSO"/>
    <x v="0"/>
    <d v="2023-03-27T00:00:00"/>
    <d v="2023-03-28T00:00:00"/>
    <s v="VL"/>
    <m/>
    <s v="2 VL"/>
    <n v="2"/>
    <m/>
  </r>
  <r>
    <x v="763"/>
    <d v="2023-04-12T00:00:00"/>
    <x v="465"/>
    <s v="PEREA BABEL G."/>
    <s v="HOUSING"/>
    <x v="0"/>
    <d v="2023-03-27T00:00:00"/>
    <d v="2023-03-28T00:00:00"/>
    <s v="SL"/>
    <m/>
    <s v="2 SL"/>
    <n v="2"/>
    <m/>
  </r>
  <r>
    <x v="764"/>
    <d v="2023-04-12T00:00:00"/>
    <x v="465"/>
    <s v="PEREA BABEL G."/>
    <s v="HOUSING"/>
    <x v="0"/>
    <d v="2023-03-21T00:00:00"/>
    <d v="2023-03-21T00:00:00"/>
    <s v="SL"/>
    <m/>
    <s v="1 SL"/>
    <n v="1"/>
    <m/>
  </r>
  <r>
    <x v="764"/>
    <d v="2023-04-12T00:00:00"/>
    <x v="465"/>
    <s v="PEREA BABEL G."/>
    <s v="HOUSING"/>
    <x v="0"/>
    <d v="2023-03-23T00:00:00"/>
    <d v="2023-03-24T00:00:00"/>
    <s v="SL"/>
    <m/>
    <s v="2 SL"/>
    <n v="2"/>
    <m/>
  </r>
  <r>
    <x v="765"/>
    <d v="2023-04-12T00:00:00"/>
    <x v="465"/>
    <s v="PEREA BABEL G."/>
    <s v="HOUSING"/>
    <x v="0"/>
    <d v="2023-03-31T00:00:00"/>
    <d v="2023-04-05T00:00:00"/>
    <s v="VL"/>
    <m/>
    <s v="4 VL"/>
    <n v="4"/>
    <m/>
  </r>
  <r>
    <x v="766"/>
    <d v="2023-04-12T00:00:00"/>
    <x v="462"/>
    <s v="BAYOT ANISIA P."/>
    <s v="CTO"/>
    <x v="1"/>
    <d v="2023-03-24T00:00:00"/>
    <d v="2023-03-24T00:00:00"/>
    <s v="SL"/>
    <m/>
    <s v="1 SL"/>
    <n v="1"/>
    <m/>
  </r>
  <r>
    <x v="767"/>
    <d v="2023-04-12T00:00:00"/>
    <x v="470"/>
    <s v="BAYOT ANABEL D."/>
    <s v="CTO"/>
    <x v="1"/>
    <d v="2023-04-10T00:00:00"/>
    <d v="2023-04-14T00:00:00"/>
    <s v="VL"/>
    <m/>
    <s v="5 VL"/>
    <n v="5"/>
    <m/>
  </r>
  <r>
    <x v="768"/>
    <d v="2023-04-12T00:00:00"/>
    <x v="474"/>
    <s v="BANICO PILAR B."/>
    <s v="CCT"/>
    <x v="1"/>
    <d v="2023-03-27T00:00:00"/>
    <d v="2023-03-27T00:00:00"/>
    <s v="SL"/>
    <m/>
    <s v="1 SL"/>
    <n v="1"/>
    <m/>
  </r>
  <r>
    <x v="769"/>
    <d v="2023-04-12T00:00:00"/>
    <x v="471"/>
    <s v="BURAZON CARIDAD A."/>
    <s v="CTO"/>
    <x v="1"/>
    <d v="2023-03-16T00:00:00"/>
    <d v="2023-03-16T00:00:00"/>
    <s v="OTHER"/>
    <s v="SPECIAL PRIVILEGE"/>
    <s v="1 OTHER"/>
    <n v="1"/>
    <m/>
  </r>
  <r>
    <x v="770"/>
    <d v="2023-04-12T00:00:00"/>
    <x v="466"/>
    <s v="BAYLA EVANGELINE C."/>
    <s v="PDAO"/>
    <x v="1"/>
    <d v="2023-03-29T00:00:00"/>
    <d v="2023-03-29T00:00:00"/>
    <s v="VL"/>
    <m/>
    <s v="1 VL"/>
    <n v="1"/>
    <m/>
  </r>
  <r>
    <x v="771"/>
    <d v="2023-04-12T00:00:00"/>
    <x v="468"/>
    <s v="BITUIN LUCKY NIKKO G."/>
    <s v="CHO"/>
    <x v="0"/>
    <d v="2023-03-23T00:00:00"/>
    <d v="2023-03-23T00:00:00"/>
    <s v="OTHER"/>
    <s v="BIRTHDAY LEAVE"/>
    <s v="1 OTHER"/>
    <n v="1"/>
    <m/>
  </r>
  <r>
    <x v="772"/>
    <d v="2023-04-12T00:00:00"/>
    <x v="462"/>
    <s v="ANACAY ANICETA P."/>
    <s v="PICNIC GROVE"/>
    <x v="1"/>
    <d v="2023-04-17T00:00:00"/>
    <d v="2023-04-17T00:00:00"/>
    <s v="OTHER"/>
    <s v="SPECIAL PRIVILEGE"/>
    <s v="1 OTHER"/>
    <n v="1"/>
    <m/>
  </r>
  <r>
    <x v="773"/>
    <d v="2023-04-12T00:00:00"/>
    <x v="462"/>
    <s v="ANGCAYA ANA B."/>
    <s v="GSO"/>
    <x v="1"/>
    <d v="2023-03-29T00:00:00"/>
    <d v="2023-03-29T00:00:00"/>
    <s v="SL"/>
    <m/>
    <s v="1 SL"/>
    <n v="1"/>
    <m/>
  </r>
  <r>
    <x v="774"/>
    <d v="2023-04-12T00:00:00"/>
    <x v="474"/>
    <s v="ACERON ANGELU V."/>
    <s v="ONT"/>
    <x v="1"/>
    <d v="2023-03-16T00:00:00"/>
    <d v="2023-03-16T00:00:00"/>
    <s v="OTHER"/>
    <s v="SPECIAL PRIVILEGE"/>
    <s v="1 OTHER"/>
    <n v="1"/>
    <m/>
  </r>
  <r>
    <x v="775"/>
    <d v="2023-04-12T00:00:00"/>
    <x v="460"/>
    <s v="ALEGA ESTELITA M."/>
    <s v="CTO"/>
    <x v="1"/>
    <d v="2023-03-30T00:00:00"/>
    <d v="2023-03-30T00:00:00"/>
    <s v="VL"/>
    <m/>
    <s v="1 VL"/>
    <n v="1"/>
    <m/>
  </r>
  <r>
    <x v="776"/>
    <d v="2023-04-12T00:00:00"/>
    <x v="460"/>
    <s v="ALEGA ESTELITA M."/>
    <s v="CTO"/>
    <x v="1"/>
    <d v="2023-03-10T00:00:00"/>
    <d v="2023-03-10T00:00:00"/>
    <s v="SL"/>
    <m/>
    <s v="1 SL"/>
    <n v="1"/>
    <m/>
  </r>
  <r>
    <x v="776"/>
    <d v="2023-04-12T00:00:00"/>
    <x v="460"/>
    <s v="ALEGA ESTELITA M."/>
    <s v="CTO"/>
    <x v="1"/>
    <d v="2023-03-27T00:00:00"/>
    <d v="2023-03-27T00:00:00"/>
    <s v="SL"/>
    <m/>
    <s v="1 SL"/>
    <n v="1"/>
    <m/>
  </r>
  <r>
    <x v="777"/>
    <d v="2023-04-12T00:00:00"/>
    <x v="483"/>
    <s v="AUSTRIA KIM E."/>
    <s v="ONT"/>
    <x v="1"/>
    <d v="2023-03-14T00:00:00"/>
    <d v="2023-03-14T00:00:00"/>
    <s v="SL"/>
    <m/>
    <s v="1 SL"/>
    <n v="1"/>
    <m/>
  </r>
  <r>
    <x v="778"/>
    <d v="2023-04-12T00:00:00"/>
    <x v="482"/>
    <s v="ANGCAYA JUANITO A."/>
    <s v="PICNIC GROVE"/>
    <x v="1"/>
    <d v="2023-03-13T00:00:00"/>
    <d v="2023-03-17T00:00:00"/>
    <s v="VL"/>
    <m/>
    <s v="5 VL"/>
    <n v="5"/>
    <m/>
  </r>
  <r>
    <x v="779"/>
    <d v="2023-04-12T00:00:00"/>
    <x v="464"/>
    <s v="BAYOT ANISIA P."/>
    <s v="CTO"/>
    <x v="1"/>
    <d v="2023-03-20T00:00:00"/>
    <d v="2023-03-20T00:00:00"/>
    <s v="SL"/>
    <m/>
    <s v="1 SL"/>
    <n v="1"/>
    <m/>
  </r>
  <r>
    <x v="780"/>
    <d v="2023-04-12T00:00:00"/>
    <x v="455"/>
    <s v="AMBION DORINDA A."/>
    <s v="CSWDO"/>
    <x v="1"/>
    <d v="2023-03-20T00:00:00"/>
    <d v="2023-03-20T00:00:00"/>
    <s v="SL"/>
    <m/>
    <s v="1 SL"/>
    <n v="1"/>
    <m/>
  </r>
  <r>
    <x v="781"/>
    <d v="2023-04-12T00:00:00"/>
    <x v="150"/>
    <s v="MONTENEGRO HELEN L."/>
    <s v="TOPS (ADMIN CSU)"/>
    <x v="1"/>
    <d v="2022-09-30T00:00:00"/>
    <d v="2022-10-03T00:00:00"/>
    <s v="VL"/>
    <m/>
    <s v="2 VL"/>
    <n v="2"/>
    <m/>
  </r>
  <r>
    <x v="782"/>
    <d v="2023-04-12T00:00:00"/>
    <x v="105"/>
    <s v="PANALIGAN GIL L."/>
    <s v="AGRICULTURE OFFICE"/>
    <x v="1"/>
    <d v="2022-09-08T00:00:00"/>
    <d v="2022-09-09T00:00:00"/>
    <s v="OTHER"/>
    <s v="SPECIAL PRIVILEGE"/>
    <s v="2 OTHER"/>
    <n v="2"/>
    <m/>
  </r>
  <r>
    <x v="783"/>
    <d v="2023-04-12T00:00:00"/>
    <x v="446"/>
    <s v="DIMARANAN GREGORIA C."/>
    <s v="ACCOUNTING"/>
    <x v="1"/>
    <d v="2023-02-20T00:00:00"/>
    <d v="2023-02-20T00:00:00"/>
    <s v="SL"/>
    <m/>
    <s v="1 SL"/>
    <n v="1"/>
    <m/>
  </r>
  <r>
    <x v="784"/>
    <d v="2023-04-12T00:00:00"/>
    <x v="370"/>
    <s v="RAMOS EULOGIA A."/>
    <s v="TICC"/>
    <x v="3"/>
    <d v="2022-12-28T00:00:00"/>
    <d v="2022-12-28T00:00:00"/>
    <s v="OTHER"/>
    <s v="SPECIAL PRIVILEGE"/>
    <s v="1 OTHER"/>
    <n v="1"/>
    <m/>
  </r>
  <r>
    <x v="785"/>
    <d v="2023-04-12T00:00:00"/>
    <x v="377"/>
    <s v="PANALIGAN GIL L."/>
    <s v="AGRICULTURE OFFICE"/>
    <x v="1"/>
    <d v="2022-12-26T00:00:00"/>
    <d v="2022-12-29T00:00:00"/>
    <s v="VL"/>
    <m/>
    <s v="3 VL"/>
    <n v="3"/>
    <m/>
  </r>
  <r>
    <x v="786"/>
    <d v="2023-04-12T00:00:00"/>
    <x v="432"/>
    <s v="ALEGRE VIVENCIO A."/>
    <s v="AGRICULTURE OFFICE"/>
    <x v="1"/>
    <d v="2022-12-22T00:00:00"/>
    <d v="2022-12-23T00:00:00"/>
    <s v="VL"/>
    <m/>
    <s v="2 VL"/>
    <n v="2"/>
    <m/>
  </r>
  <r>
    <x v="786"/>
    <d v="2023-04-12T00:00:00"/>
    <x v="360"/>
    <s v="ALEGRE VIVENCIO A."/>
    <s v="AGRICULTURE OFFICE"/>
    <x v="1"/>
    <d v="2022-12-27T00:00:00"/>
    <d v="2022-12-27T00:00:00"/>
    <s v="VL"/>
    <m/>
    <s v="1 VL"/>
    <n v="1"/>
    <m/>
  </r>
  <r>
    <x v="787"/>
    <d v="2023-04-12T00:00:00"/>
    <x v="92"/>
    <s v="ARCULLO MELISSA A."/>
    <s v="CEO"/>
    <x v="1"/>
    <d v="2022-09-08T00:00:00"/>
    <d v="2022-09-08T00:00:00"/>
    <s v="SL"/>
    <m/>
    <s v="1 SL"/>
    <n v="1"/>
    <m/>
  </r>
  <r>
    <x v="787"/>
    <d v="2023-04-12T00:00:00"/>
    <x v="121"/>
    <s v="ARCULLO MELISSA A."/>
    <s v="CEO"/>
    <x v="1"/>
    <d v="2022-09-13T00:00:00"/>
    <d v="2022-09-13T00:00:00"/>
    <s v="SL"/>
    <m/>
    <s v="1 SL"/>
    <n v="1"/>
    <m/>
  </r>
  <r>
    <x v="788"/>
    <d v="2023-04-12T00:00:00"/>
    <x v="150"/>
    <s v="ARCULLO MELISSA A."/>
    <s v="CEO"/>
    <x v="1"/>
    <d v="2022-09-29T00:00:00"/>
    <d v="2022-09-30T00:00:00"/>
    <s v="SL"/>
    <m/>
    <s v="2 SL"/>
    <n v="2"/>
    <m/>
  </r>
  <r>
    <x v="789"/>
    <d v="2023-04-12T00:00:00"/>
    <x v="378"/>
    <s v="ARCULLO MELISSA A."/>
    <s v="CEO"/>
    <x v="1"/>
    <d v="2022-12-19T00:00:00"/>
    <d v="2022-12-20T00:00:00"/>
    <s v="OTHER"/>
    <s v="SPECIAL PRIVILEGE"/>
    <s v="2 OTHER"/>
    <n v="2"/>
    <m/>
  </r>
  <r>
    <x v="790"/>
    <d v="2023-04-12T00:00:00"/>
    <x v="378"/>
    <s v="ARCULLO MELISSA A."/>
    <s v="CEO"/>
    <x v="1"/>
    <d v="2022-12-28T00:00:00"/>
    <d v="2022-12-29T00:00:00"/>
    <s v="VL"/>
    <m/>
    <s v="2 VL"/>
    <n v="2"/>
    <m/>
  </r>
  <r>
    <x v="791"/>
    <d v="2023-04-12T00:00:00"/>
    <x v="389"/>
    <s v="ARCULLO MELISSA A."/>
    <s v="CEO"/>
    <x v="1"/>
    <d v="2023-01-03T00:00:00"/>
    <d v="2023-01-03T00:00:00"/>
    <s v="SL"/>
    <m/>
    <s v="1 SL"/>
    <n v="1"/>
    <m/>
  </r>
  <r>
    <x v="792"/>
    <d v="2023-04-12T00:00:00"/>
    <x v="410"/>
    <s v="ARCULLO MELISSA A."/>
    <s v="CEO"/>
    <x v="1"/>
    <d v="2023-01-12T00:00:00"/>
    <d v="2023-01-12T00:00:00"/>
    <s v="OTHER"/>
    <s v="SPECIAL PRIVILEGE"/>
    <s v="1 OTHER"/>
    <n v="1"/>
    <m/>
  </r>
  <r>
    <x v="793"/>
    <d v="2023-04-12T00:00:00"/>
    <x v="384"/>
    <s v="ARCULLO MELISSA A."/>
    <s v="CEO"/>
    <x v="1"/>
    <d v="2023-01-26T00:00:00"/>
    <d v="2023-01-26T00:00:00"/>
    <s v="VL"/>
    <m/>
    <s v="1 VL"/>
    <n v="1"/>
    <m/>
  </r>
  <r>
    <x v="794"/>
    <d v="2023-04-13T00:00:00"/>
    <x v="486"/>
    <s v="ATIENZA MARVIN G."/>
    <s v="CENRO"/>
    <x v="3"/>
    <d v="2023-03-31T00:00:00"/>
    <d v="2023-04-04T00:00:00"/>
    <s v="SL"/>
    <m/>
    <s v="3 SL"/>
    <n v="3"/>
    <m/>
  </r>
  <r>
    <x v="795"/>
    <d v="2023-04-13T00:00:00"/>
    <x v="470"/>
    <s v="ATIENZA MARVIN G."/>
    <s v="CENRO"/>
    <x v="3"/>
    <d v="2023-04-05T00:00:00"/>
    <d v="2023-04-05T00:00:00"/>
    <s v="OTHER"/>
    <s v="BIRTHDAY LEAVE"/>
    <s v="1 OTHER"/>
    <n v="1"/>
    <m/>
  </r>
  <r>
    <x v="796"/>
    <d v="2023-04-13T00:00:00"/>
    <x v="470"/>
    <s v="ATIENZA MARVIN G."/>
    <s v="CENRO"/>
    <x v="3"/>
    <d v="2023-04-12T00:00:00"/>
    <d v="2023-04-14T00:00:00"/>
    <s v="VL"/>
    <m/>
    <s v="3 VL"/>
    <n v="3"/>
    <m/>
  </r>
  <r>
    <x v="797"/>
    <d v="2023-04-13T00:00:00"/>
    <x v="470"/>
    <s v="OLIMPO SHARIE MAE M."/>
    <s v="OSPITAL NG TAGAYTAY"/>
    <x v="3"/>
    <d v="2023-04-17T00:00:00"/>
    <d v="2023-04-17T00:00:00"/>
    <s v="VL"/>
    <m/>
    <s v="1 VL"/>
    <n v="1"/>
    <m/>
  </r>
  <r>
    <x v="798"/>
    <d v="2023-04-13T00:00:00"/>
    <x v="486"/>
    <s v="CALANOG ALMA P."/>
    <s v="VMO"/>
    <x v="1"/>
    <d v="2023-04-03T00:00:00"/>
    <d v="2023-04-03T00:00:00"/>
    <s v="SL"/>
    <m/>
    <s v="1 SL"/>
    <n v="1"/>
    <m/>
  </r>
  <r>
    <x v="799"/>
    <d v="2023-04-13T00:00:00"/>
    <x v="486"/>
    <s v="AMBION DORINDA A."/>
    <s v="CSWDO"/>
    <x v="1"/>
    <d v="2023-04-05T00:00:00"/>
    <d v="2023-04-05T00:00:00"/>
    <s v="SL"/>
    <m/>
    <s v="1 SL"/>
    <n v="1"/>
    <m/>
  </r>
  <r>
    <x v="800"/>
    <d v="2023-04-13T00:00:00"/>
    <x v="480"/>
    <s v="RODRIGUEZ RUEL  "/>
    <s v="CENRO"/>
    <x v="1"/>
    <d v="2023-03-18T00:00:00"/>
    <d v="2023-03-20T00:00:00"/>
    <s v="VL"/>
    <m/>
    <s v="3 VL"/>
    <n v="3"/>
    <m/>
  </r>
  <r>
    <x v="801"/>
    <d v="2023-04-13T00:00:00"/>
    <x v="475"/>
    <s v="HAYAG JERMAINE JOI D."/>
    <s v="CHO"/>
    <x v="1"/>
    <d v="2023-03-15T00:00:00"/>
    <d v="2023-03-15T00:00:00"/>
    <s v="VL"/>
    <m/>
    <s v="1 VL"/>
    <n v="1"/>
    <m/>
  </r>
  <r>
    <x v="801"/>
    <d v="2023-04-13T00:00:00"/>
    <x v="475"/>
    <s v="HAYAG JERMAINE JOI D."/>
    <s v="CHO"/>
    <x v="1"/>
    <d v="2023-03-30T00:00:00"/>
    <d v="2023-03-31T00:00:00"/>
    <s v="VL"/>
    <m/>
    <s v="2 VL"/>
    <n v="2"/>
    <m/>
  </r>
  <r>
    <x v="802"/>
    <d v="2023-04-13T00:00:00"/>
    <x v="475"/>
    <s v="SOLIS ANGELA MARI M."/>
    <s v="OSPITAL NG TAGAYTAY"/>
    <x v="3"/>
    <d v="2023-03-04T00:00:00"/>
    <d v="2023-03-05T00:00:00"/>
    <s v="SL"/>
    <m/>
    <s v="2 SL"/>
    <n v="2"/>
    <m/>
  </r>
  <r>
    <x v="803"/>
    <d v="2023-04-13T00:00:00"/>
    <x v="475"/>
    <s v="LUNA GUILLERMA J."/>
    <s v="OSPITAL NG TAGAYTAY"/>
    <x v="3"/>
    <d v="2023-03-27T00:00:00"/>
    <d v="2023-03-27T00:00:00"/>
    <s v="OTHER"/>
    <s v="SPECIAL PRIVILEGE"/>
    <s v="1 OTHER"/>
    <n v="1"/>
    <m/>
  </r>
  <r>
    <x v="804"/>
    <d v="2023-04-13T00:00:00"/>
    <x v="475"/>
    <s v="DELFINO NINA C."/>
    <s v="ONT"/>
    <x v="1"/>
    <d v="2023-03-18T00:00:00"/>
    <d v="2023-03-18T00:00:00"/>
    <s v="OTHER"/>
    <s v="SPECIAL PRIVILEGE"/>
    <s v="0 OTHER"/>
    <n v="0"/>
    <m/>
  </r>
  <r>
    <x v="805"/>
    <d v="2023-04-13T00:00:00"/>
    <x v="475"/>
    <s v="BAYOT ELAINE B."/>
    <s v="ONT"/>
    <x v="1"/>
    <d v="2023-03-20T00:00:00"/>
    <d v="2023-03-20T00:00:00"/>
    <s v="VL"/>
    <m/>
    <s v="1 VL"/>
    <n v="1"/>
    <m/>
  </r>
  <r>
    <x v="806"/>
    <d v="2023-04-13T00:00:00"/>
    <x v="475"/>
    <s v="DELFINO NINA C."/>
    <s v="ONT"/>
    <x v="1"/>
    <d v="2023-03-01T00:00:00"/>
    <d v="2023-03-07T00:00:00"/>
    <s v="SL"/>
    <m/>
    <s v="6 SL"/>
    <n v="6"/>
    <m/>
  </r>
  <r>
    <x v="807"/>
    <d v="2023-04-13T00:00:00"/>
    <x v="475"/>
    <s v="BAYOT ELAINE B."/>
    <s v="ONT"/>
    <x v="1"/>
    <d v="2023-03-18T00:00:00"/>
    <d v="2023-03-18T00:00:00"/>
    <s v="OTHER"/>
    <s v="SPECIAL PRIVILEGE"/>
    <s v="0 OTHER"/>
    <n v="0"/>
    <m/>
  </r>
  <r>
    <x v="1564"/>
    <d v="2023-04-13T00:00:00"/>
    <x v="475"/>
    <s v="BAYOT ELAINE B."/>
    <s v="ONT"/>
    <x v="1"/>
    <d v="2023-03-03T00:00:00"/>
    <d v="2023-03-08T00:00:00"/>
    <s v="SL"/>
    <m/>
    <s v="4 SL"/>
    <n v="4"/>
    <m/>
  </r>
  <r>
    <x v="808"/>
    <d v="2023-04-13T00:00:00"/>
    <x v="478"/>
    <s v="GARCIA HAIZEL M."/>
    <s v="CCT"/>
    <x v="1"/>
    <d v="2023-03-08T00:00:00"/>
    <d v="2023-03-08T00:00:00"/>
    <s v="SL"/>
    <m/>
    <s v="1 SL"/>
    <n v="1"/>
    <m/>
  </r>
  <r>
    <x v="809"/>
    <d v="2023-04-13T00:00:00"/>
    <x v="480"/>
    <s v="ESPIRITU RONALD M."/>
    <s v="CTO"/>
    <x v="1"/>
    <d v="2023-03-14T00:00:00"/>
    <d v="2023-03-14T00:00:00"/>
    <s v="OTHER"/>
    <s v="SPECIAL PRIVILEGE"/>
    <s v="1 OTHER"/>
    <n v="1"/>
    <m/>
  </r>
  <r>
    <x v="810"/>
    <d v="2023-04-13T00:00:00"/>
    <x v="476"/>
    <s v="AMORA ELISA S."/>
    <s v="CTO"/>
    <x v="1"/>
    <d v="2023-03-10T00:00:00"/>
    <d v="2023-03-10T00:00:00"/>
    <s v="SL"/>
    <m/>
    <s v="1 SL"/>
    <n v="1"/>
    <m/>
  </r>
  <r>
    <x v="811"/>
    <d v="2023-04-13T00:00:00"/>
    <x v="476"/>
    <s v="TAMAYO MARIA ELLAINE III B."/>
    <s v="CTO"/>
    <x v="1"/>
    <d v="2023-03-17T00:00:00"/>
    <d v="2023-03-20T00:00:00"/>
    <s v="VL"/>
    <m/>
    <s v="2 VL"/>
    <n v="2"/>
    <m/>
  </r>
  <r>
    <x v="812"/>
    <d v="2023-04-13T00:00:00"/>
    <x v="476"/>
    <s v="DELA CRUZ EVANGELINE P."/>
    <s v="LANDTAX"/>
    <x v="1"/>
    <d v="2023-03-08T00:00:00"/>
    <d v="2023-03-10T00:00:00"/>
    <s v="SL"/>
    <m/>
    <s v="3 SL"/>
    <n v="3"/>
    <m/>
  </r>
  <r>
    <x v="813"/>
    <d v="2023-04-13T00:00:00"/>
    <x v="478"/>
    <s v="BALANI MICHAEL D."/>
    <s v="TOPS"/>
    <x v="3"/>
    <d v="2023-03-16T00:00:00"/>
    <d v="2023-03-17T00:00:00"/>
    <s v="VL"/>
    <m/>
    <s v="2 VL"/>
    <n v="2"/>
    <m/>
  </r>
  <r>
    <x v="814"/>
    <d v="2023-04-13T00:00:00"/>
    <x v="476"/>
    <s v="TAÑEDO MARIA EVELYN C."/>
    <s v="CBO"/>
    <x v="1"/>
    <d v="2023-03-10T00:00:00"/>
    <d v="2023-03-10T00:00:00"/>
    <s v="OTHER"/>
    <s v="SPECIAL PRIVILEGE"/>
    <s v="1 OTHER"/>
    <n v="1"/>
    <m/>
  </r>
  <r>
    <x v="815"/>
    <d v="2023-04-13T00:00:00"/>
    <x v="476"/>
    <s v="PERENA RUBILINDA C."/>
    <s v="MO"/>
    <x v="1"/>
    <d v="2023-02-28T00:00:00"/>
    <d v="2023-02-28T00:00:00"/>
    <s v="SL"/>
    <m/>
    <s v="1 SL"/>
    <n v="1"/>
    <m/>
  </r>
  <r>
    <x v="816"/>
    <d v="2023-04-13T00:00:00"/>
    <x v="443"/>
    <s v="PERENA RUBILINDA C."/>
    <s v="MO"/>
    <x v="1"/>
    <d v="2023-03-01T00:00:00"/>
    <d v="2023-03-01T00:00:00"/>
    <s v="OTHER"/>
    <s v="SPECIAL PRIVILEGE"/>
    <s v="1 OTHER"/>
    <n v="1"/>
    <m/>
  </r>
  <r>
    <x v="817"/>
    <d v="2023-04-13T00:00:00"/>
    <x v="479"/>
    <s v="MACASPAC ELVIRA V."/>
    <s v="COOPERATIVE OFFICE"/>
    <x v="1"/>
    <d v="2023-03-09T00:00:00"/>
    <d v="2023-03-09T00:00:00"/>
    <s v="OTHER"/>
    <s v="SPECIAL PRIVILEGE"/>
    <s v="1 OTHER"/>
    <n v="1"/>
    <m/>
  </r>
  <r>
    <x v="817"/>
    <d v="2023-04-13T00:00:00"/>
    <x v="479"/>
    <s v="MACASPAC ELVIRA V."/>
    <s v="COOPERATIVE OFFICE"/>
    <x v="1"/>
    <d v="2023-03-15T00:00:00"/>
    <d v="2023-03-15T00:00:00"/>
    <s v="OTHER"/>
    <s v="SPECIAL PRIVILEGE"/>
    <s v="1 OTHER"/>
    <n v="1"/>
    <m/>
  </r>
  <r>
    <x v="818"/>
    <d v="2023-04-13T00:00:00"/>
    <x v="468"/>
    <s v="CRUZADA MAGDALENA A."/>
    <s v="COOPERATIVE OFFICE"/>
    <x v="1"/>
    <d v="2023-03-13T00:00:00"/>
    <d v="2023-03-13T00:00:00"/>
    <s v="SL"/>
    <m/>
    <s v="1 SL"/>
    <n v="1"/>
    <m/>
  </r>
  <r>
    <x v="819"/>
    <d v="2023-04-13T00:00:00"/>
    <x v="478"/>
    <s v="HERNANDEZ MARIO A."/>
    <s v="MAHOGANY MARKET"/>
    <x v="1"/>
    <d v="2023-03-17T00:00:00"/>
    <d v="2023-03-19T00:00:00"/>
    <s v="VL"/>
    <m/>
    <s v="3 VL"/>
    <n v="3"/>
    <m/>
  </r>
  <r>
    <x v="820"/>
    <d v="2023-04-13T00:00:00"/>
    <x v="476"/>
    <s v="SALONGA LUCY M."/>
    <s v="EEO/ CITY MARKET"/>
    <x v="1"/>
    <d v="2023-03-16T00:00:00"/>
    <d v="2023-03-16T00:00:00"/>
    <s v="VL"/>
    <m/>
    <s v="1 VL"/>
    <n v="1"/>
    <m/>
  </r>
  <r>
    <x v="821"/>
    <d v="2023-04-13T00:00:00"/>
    <x v="468"/>
    <s v="CHACON ELISA G."/>
    <s v="CCT"/>
    <x v="1"/>
    <d v="2023-03-13T00:00:00"/>
    <d v="2023-03-13T00:00:00"/>
    <s v="SL"/>
    <m/>
    <s v="1 SL"/>
    <n v="1"/>
    <m/>
  </r>
  <r>
    <x v="822"/>
    <d v="2023-04-13T00:00:00"/>
    <x v="468"/>
    <s v="CHACON ELISA G."/>
    <s v="CCT"/>
    <x v="1"/>
    <d v="2023-03-14T00:00:00"/>
    <d v="2023-03-14T00:00:00"/>
    <s v="OTHER"/>
    <m/>
    <s v="1 OTHER"/>
    <n v="1"/>
    <m/>
  </r>
  <r>
    <x v="823"/>
    <d v="2023-04-13T00:00:00"/>
    <x v="468"/>
    <s v="DE VILLA OFELIA G."/>
    <s v="COMELEC"/>
    <x v="1"/>
    <d v="2023-03-10T00:00:00"/>
    <d v="2023-03-13T00:00:00"/>
    <s v="OTHER"/>
    <s v="PARENTAL OBLIGATION"/>
    <s v="2 OTHER"/>
    <n v="2"/>
    <m/>
  </r>
  <r>
    <x v="824"/>
    <d v="2023-04-13T00:00:00"/>
    <x v="468"/>
    <s v="DE VILLA OFELIA G."/>
    <s v="COMELEC"/>
    <x v="1"/>
    <d v="2023-02-28T00:00:00"/>
    <d v="2023-02-28T00:00:00"/>
    <s v="SL"/>
    <m/>
    <s v="1 SL"/>
    <n v="1"/>
    <m/>
  </r>
  <r>
    <x v="825"/>
    <d v="2023-04-13T00:00:00"/>
    <x v="476"/>
    <s v="MAULLON JAENA F."/>
    <s v="SP"/>
    <x v="0"/>
    <d v="2023-03-08T00:00:00"/>
    <d v="2023-03-09T00:00:00"/>
    <s v="SL"/>
    <m/>
    <s v="2 SL"/>
    <n v="2"/>
    <m/>
  </r>
  <r>
    <x v="826"/>
    <d v="2023-04-13T00:00:00"/>
    <x v="454"/>
    <s v="FLAVIER ADORACION  "/>
    <s v="ADMIN OFFICE"/>
    <x v="1"/>
    <d v="2023-03-07T00:00:00"/>
    <d v="2023-03-07T00:00:00"/>
    <s v="SL"/>
    <m/>
    <s v="1 SL"/>
    <n v="1"/>
    <m/>
  </r>
  <r>
    <x v="826"/>
    <d v="2023-04-13T00:00:00"/>
    <x v="454"/>
    <s v="FLAVIER ADORACION  "/>
    <s v="ADMIN OFFICE"/>
    <x v="1"/>
    <d v="2023-03-14T00:00:00"/>
    <d v="2023-03-14T00:00:00"/>
    <s v="SL"/>
    <m/>
    <s v="1 SL"/>
    <n v="1"/>
    <m/>
  </r>
  <r>
    <x v="827"/>
    <d v="2023-04-13T00:00:00"/>
    <x v="476"/>
    <s v="BOFILL ERNA P."/>
    <s v="LCR"/>
    <x v="1"/>
    <d v="2023-03-06T00:00:00"/>
    <d v="2023-03-12T00:00:00"/>
    <s v="SL"/>
    <m/>
    <s v="5 SL"/>
    <n v="5"/>
    <m/>
  </r>
  <r>
    <x v="828"/>
    <d v="2023-04-13T00:00:00"/>
    <x v="485"/>
    <s v="VERGARA ESTELITA A."/>
    <s v="ONT"/>
    <x v="0"/>
    <d v="2023-03-28T00:00:00"/>
    <d v="2023-03-30T00:00:00"/>
    <s v="SL"/>
    <m/>
    <s v="3 SL"/>
    <n v="3"/>
    <m/>
  </r>
  <r>
    <x v="829"/>
    <d v="2023-04-13T00:00:00"/>
    <x v="485"/>
    <s v="FLORES MARIA PATRICIA NICOLE C."/>
    <s v="ONT"/>
    <x v="0"/>
    <d v="2023-04-02T00:00:00"/>
    <d v="2023-04-02T00:00:00"/>
    <s v="OTHER"/>
    <s v="BIRTHDAY LEAVE"/>
    <s v="0 OTHER"/>
    <n v="0"/>
    <m/>
  </r>
  <r>
    <x v="830"/>
    <d v="2023-04-13T00:00:00"/>
    <x v="476"/>
    <s v="JAVIER OLIVER T."/>
    <s v="ASSESSORS OFFICE"/>
    <x v="3"/>
    <d v="2023-03-20T00:00:00"/>
    <d v="2023-03-20T00:00:00"/>
    <s v="OTHER"/>
    <s v="DOMESTIC EMERGENCY"/>
    <s v="1 OTHER"/>
    <n v="1"/>
    <m/>
  </r>
  <r>
    <x v="831"/>
    <d v="2023-04-13T00:00:00"/>
    <x v="476"/>
    <s v="PETIL GLENDA D."/>
    <s v="CCT"/>
    <x v="1"/>
    <d v="2023-03-24T00:00:00"/>
    <d v="2023-03-24T00:00:00"/>
    <s v="OTHER"/>
    <s v="BIRTHDAY LEAVE"/>
    <s v="1 OTHER"/>
    <n v="1"/>
    <m/>
  </r>
  <r>
    <x v="832"/>
    <d v="2023-04-13T00:00:00"/>
    <x v="476"/>
    <s v="PETIL GLENDA D."/>
    <s v="CCT"/>
    <x v="1"/>
    <d v="2023-03-08T00:00:00"/>
    <d v="2023-03-08T00:00:00"/>
    <s v="SL"/>
    <m/>
    <s v="1 SL"/>
    <n v="1"/>
    <m/>
  </r>
  <r>
    <x v="832"/>
    <d v="2023-04-13T00:00:00"/>
    <x v="476"/>
    <s v="PETIL GLENDA D."/>
    <s v="CCT"/>
    <x v="1"/>
    <d v="2023-03-10T00:00:00"/>
    <d v="2023-03-10T00:00:00"/>
    <s v="SL"/>
    <m/>
    <s v="1 SL"/>
    <n v="1"/>
    <m/>
  </r>
  <r>
    <x v="833"/>
    <d v="2023-04-13T00:00:00"/>
    <x v="486"/>
    <s v="PEÑANO DARYL BAMBI B."/>
    <s v="ONT"/>
    <x v="1"/>
    <d v="2023-04-06T00:00:00"/>
    <d v="2023-04-08T00:00:00"/>
    <s v="SL"/>
    <m/>
    <s v="3 SL"/>
    <n v="3"/>
    <m/>
  </r>
  <r>
    <x v="834"/>
    <d v="2023-04-13T00:00:00"/>
    <x v="487"/>
    <s v="PAITON MARY ANN M."/>
    <s v="CHARACTER OFFICE"/>
    <x v="1"/>
    <d v="2023-04-11T00:00:00"/>
    <d v="2023-04-11T00:00:00"/>
    <s v="SL"/>
    <m/>
    <s v="1 SL"/>
    <n v="1"/>
    <m/>
  </r>
  <r>
    <x v="835"/>
    <d v="2023-04-13T00:00:00"/>
    <x v="486"/>
    <s v="RODRIGUEZ JOSEPHINE R."/>
    <s v="TICC"/>
    <x v="0"/>
    <d v="2023-04-17T00:00:00"/>
    <d v="2023-04-21T00:00:00"/>
    <s v="VL"/>
    <m/>
    <s v="5 VL"/>
    <n v="5"/>
    <m/>
  </r>
  <r>
    <x v="836"/>
    <d v="2023-04-13T00:00:00"/>
    <x v="488"/>
    <s v="MAMARIL JOSEFINA P."/>
    <s v="TICC"/>
    <x v="0"/>
    <d v="2023-03-25T00:00:00"/>
    <d v="2023-03-26T00:00:00"/>
    <s v="SL"/>
    <m/>
    <s v="0 SL"/>
    <n v="0"/>
    <m/>
  </r>
  <r>
    <x v="837"/>
    <d v="2023-04-13T00:00:00"/>
    <x v="465"/>
    <s v="CALANOG EUGENE V."/>
    <s v="CHO"/>
    <x v="1"/>
    <d v="2023-03-23T00:00:00"/>
    <d v="2023-03-24T00:00:00"/>
    <s v="SL"/>
    <m/>
    <s v="2 SL"/>
    <n v="2"/>
    <m/>
  </r>
  <r>
    <x v="838"/>
    <d v="2023-04-13T00:00:00"/>
    <x v="465"/>
    <s v="EGASAN DELIA J."/>
    <s v="CHO"/>
    <x v="1"/>
    <d v="2023-03-13T00:00:00"/>
    <d v="2023-03-13T00:00:00"/>
    <s v="SL"/>
    <m/>
    <s v="1 SL"/>
    <n v="1"/>
    <m/>
  </r>
  <r>
    <x v="839"/>
    <d v="2023-04-13T00:00:00"/>
    <x v="465"/>
    <s v="EGASAN DELIA J."/>
    <s v="CHO"/>
    <x v="1"/>
    <d v="2023-03-17T00:00:00"/>
    <d v="2023-03-17T00:00:00"/>
    <s v="SL"/>
    <m/>
    <s v="1 SL"/>
    <n v="1"/>
    <m/>
  </r>
  <r>
    <x v="840"/>
    <d v="2023-04-13T00:00:00"/>
    <x v="465"/>
    <s v="COLETO HANY ROY D."/>
    <s v="ONT"/>
    <x v="1"/>
    <d v="2023-03-20T00:00:00"/>
    <d v="2023-03-23T00:00:00"/>
    <s v="SL"/>
    <m/>
    <s v="4 SL"/>
    <n v="4"/>
    <m/>
  </r>
  <r>
    <x v="841"/>
    <d v="2023-04-13T00:00:00"/>
    <x v="465"/>
    <s v="ESTIGOY BEVERLY ANNE P."/>
    <s v="ONT"/>
    <x v="1"/>
    <d v="2023-04-03T00:00:00"/>
    <d v="2023-04-03T00:00:00"/>
    <s v="OTHER"/>
    <s v="SPECIAL PRIVILEGE"/>
    <s v="1 OTHER"/>
    <n v="1"/>
    <m/>
  </r>
  <r>
    <x v="842"/>
    <d v="2023-04-13T00:00:00"/>
    <x v="470"/>
    <s v="COSA PAOLA GRACE P."/>
    <s v="ASSESSOR"/>
    <x v="0"/>
    <d v="2023-03-31T00:00:00"/>
    <d v="2023-03-31T00:00:00"/>
    <s v="SL"/>
    <m/>
    <s v="1 SL"/>
    <n v="1"/>
    <m/>
  </r>
  <r>
    <x v="843"/>
    <d v="2023-04-13T00:00:00"/>
    <x v="476"/>
    <s v="PALADAN EMERSON M."/>
    <s v="PIO"/>
    <x v="1"/>
    <d v="2023-03-20T00:00:00"/>
    <d v="2023-03-21T00:00:00"/>
    <s v="VL"/>
    <m/>
    <s v="2 VL"/>
    <n v="2"/>
    <m/>
  </r>
  <r>
    <x v="843"/>
    <d v="2023-04-13T00:00:00"/>
    <x v="476"/>
    <s v="PALADAN EMERSON M."/>
    <s v="PIO"/>
    <x v="1"/>
    <d v="2023-03-23T00:00:00"/>
    <d v="2023-03-24T00:00:00"/>
    <s v="VL"/>
    <m/>
    <s v="2 VL"/>
    <n v="2"/>
    <m/>
  </r>
  <r>
    <x v="844"/>
    <d v="2023-04-13T00:00:00"/>
    <x v="475"/>
    <s v="ZALDIVIA MIRIAM F."/>
    <s v="PIO"/>
    <x v="1"/>
    <d v="2023-03-06T00:00:00"/>
    <d v="2023-03-07T00:00:00"/>
    <s v="SL"/>
    <m/>
    <s v="2 SL"/>
    <n v="2"/>
    <m/>
  </r>
  <r>
    <x v="845"/>
    <d v="2023-04-13T00:00:00"/>
    <x v="475"/>
    <s v="DE LARA GRACE L."/>
    <s v="ONT"/>
    <x v="0"/>
    <d v="2023-03-28T00:00:00"/>
    <d v="2023-03-28T00:00:00"/>
    <s v="VL"/>
    <m/>
    <s v="1 VL"/>
    <n v="1"/>
    <m/>
  </r>
  <r>
    <x v="846"/>
    <d v="2023-04-13T00:00:00"/>
    <x v="475"/>
    <s v="DE LARA GRACE L."/>
    <s v="ONT"/>
    <x v="0"/>
    <d v="2023-03-20T00:00:00"/>
    <d v="2023-03-20T00:00:00"/>
    <s v="OTHER"/>
    <s v="SPECIAL PRIVILEGE"/>
    <s v="1 OTHER"/>
    <n v="1"/>
    <m/>
  </r>
  <r>
    <x v="847"/>
    <d v="2023-04-13T00:00:00"/>
    <x v="478"/>
    <s v="BAUTISTA JANICE M."/>
    <s v="CTO"/>
    <x v="1"/>
    <d v="2023-03-17T00:00:00"/>
    <d v="2023-03-17T00:00:00"/>
    <s v="OTHER"/>
    <s v="SPECIAL PRIVILEGE"/>
    <s v="1 OTHER"/>
    <n v="1"/>
    <m/>
  </r>
  <r>
    <x v="848"/>
    <d v="2023-04-13T00:00:00"/>
    <x v="476"/>
    <s v="UNTALAN DIVINA R."/>
    <s v="CTO"/>
    <x v="1"/>
    <d v="2023-03-17T00:00:00"/>
    <d v="2023-03-17T00:00:00"/>
    <s v="VL"/>
    <m/>
    <s v="1 VL"/>
    <n v="1"/>
    <m/>
  </r>
  <r>
    <x v="849"/>
    <d v="2023-04-13T00:00:00"/>
    <x v="486"/>
    <s v="VELUZ DORMILUNA E."/>
    <s v="CCT"/>
    <x v="1"/>
    <d v="2023-04-03T00:00:00"/>
    <d v="2023-04-04T00:00:00"/>
    <s v="SL"/>
    <m/>
    <s v="2 SL"/>
    <n v="2"/>
    <m/>
  </r>
  <r>
    <x v="850"/>
    <d v="2023-04-13T00:00:00"/>
    <x v="479"/>
    <s v="PERIDO BEVERLY T."/>
    <s v="CTO"/>
    <x v="1"/>
    <d v="2023-03-14T00:00:00"/>
    <d v="2023-03-14T00:00:00"/>
    <s v="OTHER"/>
    <s v="SPECIAL PRIVILEGE"/>
    <s v="1 OTHER"/>
    <n v="1"/>
    <m/>
  </r>
  <r>
    <x v="851"/>
    <d v="2023-04-13T00:00:00"/>
    <x v="454"/>
    <s v="PERIDO MARITES V."/>
    <s v="TCCH/TICC"/>
    <x v="1"/>
    <d v="2023-03-14T00:00:00"/>
    <d v="2023-03-14T00:00:00"/>
    <s v="OTHER"/>
    <s v="SPECIAL PRIVILEGE"/>
    <s v="1 OTHER"/>
    <n v="1"/>
    <m/>
  </r>
  <r>
    <x v="852"/>
    <d v="2023-04-13T00:00:00"/>
    <x v="454"/>
    <s v="CONSTANTE FLORAVILLA R."/>
    <s v="CSWDO"/>
    <x v="1"/>
    <d v="2023-04-03T00:00:00"/>
    <d v="2023-04-12T00:00:00"/>
    <s v="VL"/>
    <m/>
    <s v="5 VL"/>
    <n v="5"/>
    <m/>
  </r>
  <r>
    <x v="853"/>
    <d v="2023-04-13T00:00:00"/>
    <x v="454"/>
    <s v="MARINDUQUE AURORA A."/>
    <s v="VMO"/>
    <x v="1"/>
    <d v="2023-03-14T00:00:00"/>
    <d v="2023-03-14T00:00:00"/>
    <s v="OTHER"/>
    <s v="SPECIAL PRIVILEGE"/>
    <s v="1 OTHER"/>
    <n v="1"/>
    <m/>
  </r>
  <r>
    <x v="854"/>
    <d v="2023-04-13T00:00:00"/>
    <x v="476"/>
    <s v="MARINDUQUE AURORA A."/>
    <s v="VMO"/>
    <x v="1"/>
    <d v="2023-03-20T00:00:00"/>
    <d v="2023-03-21T00:00:00"/>
    <s v="VL"/>
    <m/>
    <s v="2 VL"/>
    <n v="2"/>
    <m/>
  </r>
  <r>
    <x v="855"/>
    <d v="2023-04-13T00:00:00"/>
    <x v="483"/>
    <s v="BANICO PILAR B."/>
    <s v="CCT"/>
    <x v="1"/>
    <d v="2023-03-14T00:00:00"/>
    <d v="2023-03-14T00:00:00"/>
    <s v="SL"/>
    <m/>
    <s v="1 SL"/>
    <n v="1"/>
    <m/>
  </r>
  <r>
    <x v="856"/>
    <d v="2023-04-13T00:00:00"/>
    <x v="464"/>
    <s v="REYES NORALYN B."/>
    <s v="SP"/>
    <x v="1"/>
    <d v="2023-03-13T00:00:00"/>
    <d v="2023-03-17T00:00:00"/>
    <s v="SL"/>
    <m/>
    <s v="5 SL"/>
    <n v="5"/>
    <m/>
  </r>
  <r>
    <x v="857"/>
    <d v="2023-04-13T00:00:00"/>
    <x v="483"/>
    <s v="FERMA JOSEFA O."/>
    <s v="ADMIN OFFICE"/>
    <x v="1"/>
    <d v="2023-03-22T00:00:00"/>
    <d v="2023-03-22T00:00:00"/>
    <s v="VL"/>
    <m/>
    <s v="1 VL"/>
    <n v="1"/>
    <m/>
  </r>
  <r>
    <x v="858"/>
    <d v="2023-04-13T00:00:00"/>
    <x v="483"/>
    <s v="CRUZADA MAGDALENA A."/>
    <s v="COOPERATIVE OFFICE"/>
    <x v="1"/>
    <d v="2023-03-15T00:00:00"/>
    <d v="2023-03-15T00:00:00"/>
    <s v="SL"/>
    <m/>
    <s v="1 SL"/>
    <n v="1"/>
    <m/>
  </r>
  <r>
    <x v="859"/>
    <d v="2023-04-13T00:00:00"/>
    <x v="483"/>
    <s v="FELICIDARIO PAMELA C."/>
    <s v="BUDGET"/>
    <x v="1"/>
    <d v="2023-03-14T00:00:00"/>
    <d v="2023-03-14T00:00:00"/>
    <s v="SL"/>
    <m/>
    <s v="1 SL"/>
    <n v="1"/>
    <m/>
  </r>
  <r>
    <x v="860"/>
    <d v="2023-04-13T00:00:00"/>
    <x v="454"/>
    <s v="MENDOZA PRESCILA S."/>
    <s v="CEO"/>
    <x v="1"/>
    <d v="2023-03-14T00:00:00"/>
    <d v="2023-03-14T00:00:00"/>
    <s v="SL"/>
    <m/>
    <s v="1 SL"/>
    <n v="1"/>
    <m/>
  </r>
  <r>
    <x v="861"/>
    <d v="2023-04-13T00:00:00"/>
    <x v="476"/>
    <s v="ABELA IMELDA C."/>
    <s v="ACCOUNTING"/>
    <x v="0"/>
    <d v="2023-03-10T00:00:00"/>
    <d v="2023-03-10T00:00:00"/>
    <s v="SL"/>
    <m/>
    <s v="1 SL"/>
    <n v="1"/>
    <m/>
  </r>
  <r>
    <x v="862"/>
    <d v="2023-04-13T00:00:00"/>
    <x v="475"/>
    <s v="TULIAO FLORDELIZA M."/>
    <s v="ACCOUNTING"/>
    <x v="1"/>
    <d v="2023-03-06T00:00:00"/>
    <d v="2023-03-07T00:00:00"/>
    <s v="SL"/>
    <m/>
    <s v="2 SL"/>
    <n v="2"/>
    <m/>
  </r>
  <r>
    <x v="863"/>
    <d v="2023-04-13T00:00:00"/>
    <x v="486"/>
    <s v="DE OCAMPO MA. ELENA D."/>
    <s v="SP"/>
    <x v="1"/>
    <d v="2023-04-05T00:00:00"/>
    <d v="2023-04-05T00:00:00"/>
    <s v="SL"/>
    <m/>
    <s v="1 SL"/>
    <n v="1"/>
    <m/>
  </r>
  <r>
    <x v="864"/>
    <d v="2023-04-13T00:00:00"/>
    <x v="486"/>
    <s v="SARDIÑOLA REBECCA C."/>
    <s v="SP"/>
    <x v="0"/>
    <d v="2023-04-04T00:00:00"/>
    <d v="2023-04-05T00:00:00"/>
    <s v="SL"/>
    <m/>
    <s v="2 SL"/>
    <n v="2"/>
    <m/>
  </r>
  <r>
    <x v="865"/>
    <d v="2023-04-13T00:00:00"/>
    <x v="460"/>
    <s v="REOSA CECILIA A."/>
    <s v="SP"/>
    <x v="1"/>
    <d v="2023-03-17T00:00:00"/>
    <d v="2023-03-17T00:00:00"/>
    <s v="SL"/>
    <m/>
    <s v="1 SL"/>
    <n v="1"/>
    <m/>
  </r>
  <r>
    <x v="865"/>
    <d v="2023-04-13T00:00:00"/>
    <x v="460"/>
    <s v="REOSA CECILIA A."/>
    <s v="SP"/>
    <x v="1"/>
    <d v="2023-03-27T00:00:00"/>
    <d v="2023-03-27T00:00:00"/>
    <s v="SL"/>
    <m/>
    <s v="1 SL"/>
    <n v="1"/>
    <m/>
  </r>
  <r>
    <x v="866"/>
    <d v="2023-04-13T00:00:00"/>
    <x v="486"/>
    <s v="JAVIER CARMELITA M."/>
    <s v="CCT"/>
    <x v="1"/>
    <d v="2023-04-17T00:00:00"/>
    <d v="2023-04-17T00:00:00"/>
    <s v="OTHER"/>
    <s v="BIRTHDAY LEAVE"/>
    <s v="1 OTHER"/>
    <n v="1"/>
    <m/>
  </r>
  <r>
    <x v="867"/>
    <d v="2023-04-13T00:00:00"/>
    <x v="488"/>
    <s v="VILLANUEVA MARTINA D."/>
    <s v="PICNIC GROVE"/>
    <x v="3"/>
    <d v="2023-04-20T00:00:00"/>
    <d v="2023-04-21T00:00:00"/>
    <s v="VL"/>
    <m/>
    <s v="2 VL"/>
    <n v="2"/>
    <m/>
  </r>
  <r>
    <x v="867"/>
    <d v="2023-04-13T00:00:00"/>
    <x v="488"/>
    <s v="VILLANUEVA MARTINA D."/>
    <s v="PICNIC GROVE"/>
    <x v="3"/>
    <d v="2023-04-27T00:00:00"/>
    <d v="2023-04-28T00:00:00"/>
    <s v="VL"/>
    <m/>
    <s v="2 VL"/>
    <n v="2"/>
    <m/>
  </r>
  <r>
    <x v="868"/>
    <d v="2023-04-13T00:00:00"/>
    <x v="486"/>
    <s v="COSA PAOLA GRACE P."/>
    <s v="ASSESSOR"/>
    <x v="0"/>
    <d v="2023-04-04T00:00:00"/>
    <d v="2023-04-05T00:00:00"/>
    <s v="SL"/>
    <m/>
    <s v="2 SL"/>
    <n v="2"/>
    <m/>
  </r>
  <r>
    <x v="869"/>
    <d v="2023-04-13T00:00:00"/>
    <x v="470"/>
    <s v="SIM JO RITZELLE C."/>
    <s v="CHO"/>
    <x v="0"/>
    <d v="2023-04-11T00:00:00"/>
    <d v="2023-04-11T00:00:00"/>
    <s v="VL"/>
    <m/>
    <s v="1 VL"/>
    <n v="1"/>
    <m/>
  </r>
  <r>
    <x v="870"/>
    <d v="2023-04-13T00:00:00"/>
    <x v="486"/>
    <s v="DIAZ CAROLINA P."/>
    <s v="SP"/>
    <x v="0"/>
    <d v="2023-04-05T00:00:00"/>
    <d v="2023-04-05T00:00:00"/>
    <s v="SL"/>
    <m/>
    <s v="1 SL"/>
    <n v="1"/>
    <m/>
  </r>
  <r>
    <x v="871"/>
    <d v="2023-04-13T00:00:00"/>
    <x v="486"/>
    <s v="AUDITOR AILEEN D."/>
    <s v="PIO"/>
    <x v="1"/>
    <d v="2023-04-04T00:00:00"/>
    <d v="2023-04-05T00:00:00"/>
    <s v="SL"/>
    <m/>
    <s v="2 SL"/>
    <n v="2"/>
    <m/>
  </r>
  <r>
    <x v="872"/>
    <d v="2023-04-13T00:00:00"/>
    <x v="474"/>
    <s v="MENDOZA LOURDES G."/>
    <s v="PIO"/>
    <x v="1"/>
    <d v="2023-03-28T00:00:00"/>
    <d v="2023-03-28T00:00:00"/>
    <s v="SL"/>
    <m/>
    <s v="1 SL"/>
    <n v="1"/>
    <m/>
  </r>
  <r>
    <x v="873"/>
    <d v="2023-04-13T00:00:00"/>
    <x v="486"/>
    <s v="GONZALES CHRISTI NERISSE E."/>
    <s v="CEO"/>
    <x v="0"/>
    <d v="2023-04-04T00:00:00"/>
    <d v="2023-04-05T00:00:00"/>
    <s v="SL"/>
    <m/>
    <s v="2 SL"/>
    <n v="2"/>
    <m/>
  </r>
  <r>
    <x v="874"/>
    <d v="2023-04-13T00:00:00"/>
    <x v="478"/>
    <s v="DOLOT JESUS JR. D."/>
    <s v="PIO"/>
    <x v="1"/>
    <d v="2023-03-07T00:00:00"/>
    <d v="2023-03-09T00:00:00"/>
    <s v="SL"/>
    <m/>
    <s v="3 SL"/>
    <n v="3"/>
    <m/>
  </r>
  <r>
    <x v="875"/>
    <d v="2023-04-13T00:00:00"/>
    <x v="459"/>
    <s v="SUSA NANETE B."/>
    <s v="ONT"/>
    <x v="1"/>
    <d v="2023-03-24T00:00:00"/>
    <d v="2023-03-24T00:00:00"/>
    <s v="OTHER"/>
    <s v="DOMESTIC EMERGENCY"/>
    <s v="1 OTHER"/>
    <n v="1"/>
    <m/>
  </r>
  <r>
    <x v="876"/>
    <d v="2023-04-13T00:00:00"/>
    <x v="459"/>
    <s v="SUMAGUI LORENA P."/>
    <s v="BIR"/>
    <x v="0"/>
    <d v="2023-04-05T00:00:00"/>
    <d v="2023-04-05T00:00:00"/>
    <s v="OTHER"/>
    <s v="ANNIVERSARY LEAVE"/>
    <s v="1 OTHER"/>
    <n v="1"/>
    <m/>
  </r>
  <r>
    <x v="877"/>
    <d v="2023-04-13T00:00:00"/>
    <x v="488"/>
    <s v="MENDOZA LOURDES G."/>
    <s v="PIO"/>
    <x v="1"/>
    <d v="2023-04-05T00:00:00"/>
    <d v="2023-04-05T00:00:00"/>
    <s v="SL"/>
    <m/>
    <s v="1 SL"/>
    <n v="1"/>
    <m/>
  </r>
  <r>
    <x v="878"/>
    <d v="2023-04-13T00:00:00"/>
    <x v="458"/>
    <s v="DOLOT JESUS JR. D."/>
    <s v="PIO"/>
    <x v="1"/>
    <d v="2023-03-31T00:00:00"/>
    <d v="2023-03-31T00:00:00"/>
    <s v="SL"/>
    <m/>
    <s v="1 SL"/>
    <n v="1"/>
    <m/>
  </r>
  <r>
    <x v="878"/>
    <d v="2023-04-13T00:00:00"/>
    <x v="488"/>
    <s v="DOLOT JESUS JR. D."/>
    <s v="PIO"/>
    <x v="1"/>
    <d v="2023-04-05T00:00:00"/>
    <d v="2023-04-05T00:00:00"/>
    <s v="SL"/>
    <m/>
    <s v="1 SL"/>
    <n v="1"/>
    <m/>
  </r>
  <r>
    <x v="878"/>
    <d v="2023-04-13T00:00:00"/>
    <x v="489"/>
    <s v="DOLOT JESUS JR. D."/>
    <s v="PIO"/>
    <x v="1"/>
    <d v="2023-04-13T00:00:00"/>
    <d v="2023-04-13T00:00:00"/>
    <s v="SL"/>
    <m/>
    <s v="1 SL"/>
    <n v="1"/>
    <m/>
  </r>
  <r>
    <x v="879"/>
    <d v="2023-04-13T00:00:00"/>
    <x v="455"/>
    <s v="AUDITOR AILEEN D."/>
    <s v="PIO"/>
    <x v="1"/>
    <d v="2023-03-27T00:00:00"/>
    <d v="2023-03-27T00:00:00"/>
    <s v="SL"/>
    <m/>
    <s v="1 SL"/>
    <n v="1"/>
    <m/>
  </r>
  <r>
    <x v="880"/>
    <d v="2023-04-13T00:00:00"/>
    <x v="474"/>
    <s v="ZALDIVIA MIRIAM F."/>
    <s v="PIO"/>
    <x v="1"/>
    <d v="2023-03-27T00:00:00"/>
    <d v="2023-03-28T00:00:00"/>
    <s v="SL"/>
    <m/>
    <s v="2 SL"/>
    <n v="2"/>
    <m/>
  </r>
  <r>
    <x v="881"/>
    <d v="2023-04-13T00:00:00"/>
    <x v="470"/>
    <s v="MARDO MELINDA E."/>
    <s v="CENRO"/>
    <x v="3"/>
    <d v="2023-04-01T00:00:00"/>
    <d v="2023-04-01T00:00:00"/>
    <s v="SL"/>
    <m/>
    <s v="1 SL"/>
    <n v="1"/>
    <m/>
  </r>
  <r>
    <x v="882"/>
    <d v="2023-04-13T00:00:00"/>
    <x v="470"/>
    <s v="MARDO MELINDA E."/>
    <s v="CENRO"/>
    <x v="3"/>
    <d v="2023-04-17T00:00:00"/>
    <d v="2023-04-17T00:00:00"/>
    <s v="OTHER"/>
    <s v="SPECIAL PRIVILEGE"/>
    <s v="1 OTHER"/>
    <n v="1"/>
    <m/>
  </r>
  <r>
    <x v="883"/>
    <d v="2023-04-13T00:00:00"/>
    <x v="487"/>
    <s v="DIMAANO LEOVIGILDA A."/>
    <s v="EEO/CITY MARKET"/>
    <x v="0"/>
    <d v="2023-04-11T00:00:00"/>
    <d v="2023-04-11T00:00:00"/>
    <s v="SL"/>
    <m/>
    <s v="1 SL"/>
    <n v="1"/>
    <m/>
  </r>
  <r>
    <x v="884"/>
    <d v="2023-04-13T00:00:00"/>
    <x v="476"/>
    <s v="PERIDO EDWIN A."/>
    <s v="GSO"/>
    <x v="1"/>
    <d v="2023-03-08T00:00:00"/>
    <d v="2023-03-10T00:00:00"/>
    <s v="OTHER"/>
    <s v="SPECIAL PRIVILEGE"/>
    <s v="3 OTHER"/>
    <n v="3"/>
    <m/>
  </r>
  <r>
    <x v="885"/>
    <d v="2023-04-13T00:00:00"/>
    <x v="479"/>
    <s v="MARASIGAN GINALYN D."/>
    <s v="ACCOUNTING"/>
    <x v="1"/>
    <d v="2023-04-11T00:00:00"/>
    <d v="2023-04-12T00:00:00"/>
    <s v="VL"/>
    <m/>
    <s v="2 VL"/>
    <n v="2"/>
    <m/>
  </r>
  <r>
    <x v="886"/>
    <d v="2023-04-13T00:00:00"/>
    <x v="476"/>
    <s v="PERIDO EDWIN A."/>
    <s v="GSO"/>
    <x v="1"/>
    <d v="2023-03-06T00:00:00"/>
    <d v="2023-03-07T00:00:00"/>
    <s v="VL"/>
    <m/>
    <s v="2 VL"/>
    <n v="2"/>
    <m/>
  </r>
  <r>
    <x v="887"/>
    <d v="2023-04-13T00:00:00"/>
    <x v="479"/>
    <s v="DOCTORA ZENAIDA  "/>
    <s v="CENRO"/>
    <x v="1"/>
    <d v="2023-03-02T00:00:00"/>
    <d v="2023-03-02T00:00:00"/>
    <s v="SL"/>
    <m/>
    <s v="1 SL"/>
    <n v="1"/>
    <m/>
  </r>
  <r>
    <x v="888"/>
    <d v="2023-04-13T00:00:00"/>
    <x v="477"/>
    <s v="MACAPUNO FELIX  "/>
    <s v="CENRO"/>
    <x v="1"/>
    <d v="2023-03-06T00:00:00"/>
    <d v="2023-03-06T00:00:00"/>
    <s v="SL"/>
    <m/>
    <s v="1 SL"/>
    <n v="1"/>
    <m/>
  </r>
  <r>
    <x v="889"/>
    <d v="2023-04-13T00:00:00"/>
    <x v="480"/>
    <s v="LEGASPI DOLORES B."/>
    <s v="CHO"/>
    <x v="1"/>
    <d v="2023-03-08T00:00:00"/>
    <d v="2023-03-08T00:00:00"/>
    <s v="OTHER"/>
    <s v="MOURNING LEAVE"/>
    <s v="1 OTHER"/>
    <n v="1"/>
    <m/>
  </r>
  <r>
    <x v="890"/>
    <d v="2023-04-13T00:00:00"/>
    <x v="475"/>
    <s v="MENDOZA NORA A."/>
    <s v="ACCOUNTING"/>
    <x v="1"/>
    <d v="2023-03-06T00:00:00"/>
    <d v="2023-03-06T00:00:00"/>
    <s v="SL"/>
    <m/>
    <s v="1 SL"/>
    <n v="1"/>
    <m/>
  </r>
  <r>
    <x v="891"/>
    <d v="2023-04-13T00:00:00"/>
    <x v="475"/>
    <s v="TULIAO FLORDELIZA M."/>
    <s v="ACCOUNTING"/>
    <x v="1"/>
    <d v="2023-02-21T00:00:00"/>
    <d v="2023-02-21T00:00:00"/>
    <s v="SL"/>
    <m/>
    <s v="1 SL"/>
    <n v="1"/>
    <m/>
  </r>
  <r>
    <x v="891"/>
    <d v="2023-04-13T00:00:00"/>
    <x v="475"/>
    <s v="TULIAO FLORDELIZA M."/>
    <s v="ACCOUNTING"/>
    <x v="1"/>
    <d v="2023-02-28T00:00:00"/>
    <d v="2023-02-28T00:00:00"/>
    <s v="SL"/>
    <m/>
    <s v="1 SL"/>
    <n v="1"/>
    <m/>
  </r>
  <r>
    <x v="892"/>
    <d v="2023-04-13T00:00:00"/>
    <x v="475"/>
    <s v="TULIAO FLORDELIZA M."/>
    <s v="ACCOUNTING"/>
    <x v="1"/>
    <d v="2023-03-01T00:00:00"/>
    <d v="2023-03-03T00:00:00"/>
    <s v="SL"/>
    <m/>
    <s v="3 SL"/>
    <n v="3"/>
    <m/>
  </r>
  <r>
    <x v="893"/>
    <d v="2023-04-13T00:00:00"/>
    <x v="479"/>
    <s v="HERNANDEZ MARIO A."/>
    <s v="MAHOGANY MARKET"/>
    <x v="1"/>
    <d v="2023-03-04T00:00:00"/>
    <d v="2023-03-04T00:00:00"/>
    <s v="SL"/>
    <m/>
    <s v="0 SL"/>
    <n v="0"/>
    <m/>
  </r>
  <r>
    <x v="894"/>
    <d v="2023-04-13T00:00:00"/>
    <x v="479"/>
    <s v="ANGCAYA FRANCIS A."/>
    <s v="MAHOGANY MARKET"/>
    <x v="1"/>
    <d v="2023-02-28T00:00:00"/>
    <d v="2023-03-01T00:00:00"/>
    <s v="SL"/>
    <m/>
    <s v="2 SL"/>
    <n v="2"/>
    <m/>
  </r>
  <r>
    <x v="895"/>
    <d v="2023-04-13T00:00:00"/>
    <x v="480"/>
    <s v="RODRIGUEZ GREGORIO  "/>
    <s v="CENRO"/>
    <x v="1"/>
    <d v="2023-03-16T00:00:00"/>
    <d v="2023-03-20T00:00:00"/>
    <s v="VL"/>
    <m/>
    <s v="3 VL"/>
    <n v="3"/>
    <m/>
  </r>
  <r>
    <x v="896"/>
    <d v="2023-04-13T00:00:00"/>
    <x v="485"/>
    <s v="ORTIZ TRINIDAD D."/>
    <s v="GSO"/>
    <x v="1"/>
    <d v="2023-04-11T00:00:00"/>
    <d v="2023-04-14T00:00:00"/>
    <s v="VL"/>
    <m/>
    <s v="4 VL"/>
    <n v="4"/>
    <m/>
  </r>
  <r>
    <x v="897"/>
    <d v="2023-04-13T00:00:00"/>
    <x v="485"/>
    <s v="ORTIZ TRINIDAD D."/>
    <s v="GSO"/>
    <x v="1"/>
    <d v="2023-03-31T00:00:00"/>
    <d v="2023-04-03T00:00:00"/>
    <s v="VL"/>
    <m/>
    <s v="2 VL"/>
    <n v="2"/>
    <m/>
  </r>
  <r>
    <x v="898"/>
    <d v="2023-04-13T00:00:00"/>
    <x v="454"/>
    <s v="MAWAK MIA PAULEEN B."/>
    <s v="ACCOUNTING"/>
    <x v="1"/>
    <d v="2023-03-14T00:00:00"/>
    <d v="2023-03-14T00:00:00"/>
    <s v="SL"/>
    <m/>
    <s v="1 SL"/>
    <n v="1"/>
    <m/>
  </r>
  <r>
    <x v="899"/>
    <d v="2023-04-13T00:00:00"/>
    <x v="468"/>
    <s v="MARASIGAN GINALYN D."/>
    <s v="ACCOUNTING"/>
    <x v="1"/>
    <d v="2023-03-13T00:00:00"/>
    <d v="2023-03-14T00:00:00"/>
    <s v="SL"/>
    <m/>
    <s v="2 SL"/>
    <n v="2"/>
    <m/>
  </r>
  <r>
    <x v="900"/>
    <d v="2023-04-13T00:00:00"/>
    <x v="471"/>
    <s v="TORRES SONIA M."/>
    <s v="ASSESSORS OFFICE"/>
    <x v="1"/>
    <d v="2023-03-16T00:00:00"/>
    <d v="2023-03-16T00:00:00"/>
    <s v="OTHER"/>
    <s v="SPECIAL PRIVILEGE"/>
    <s v="1 OTHER"/>
    <n v="1"/>
    <m/>
  </r>
  <r>
    <x v="901"/>
    <d v="2023-04-13T00:00:00"/>
    <x v="463"/>
    <s v="SEDUCON ESTELITO D."/>
    <s v="OSPITAL NG TAGAYTAY"/>
    <x v="3"/>
    <d v="2023-03-14T00:00:00"/>
    <d v="2023-03-14T00:00:00"/>
    <s v="SL"/>
    <m/>
    <s v="1 SL"/>
    <n v="1"/>
    <m/>
  </r>
  <r>
    <x v="902"/>
    <d v="2023-04-13T00:00:00"/>
    <x v="464"/>
    <s v="PATRICIO APRIL V."/>
    <n v="0"/>
    <x v="1"/>
    <d v="2023-03-23T00:00:00"/>
    <d v="2023-03-24T00:00:00"/>
    <s v="OTHER"/>
    <s v="PARENTAL OBLIGATION"/>
    <s v="2 OTHER"/>
    <n v="2"/>
    <m/>
  </r>
  <r>
    <x v="903"/>
    <d v="2023-04-13T00:00:00"/>
    <x v="462"/>
    <s v="FERNANDEZ MILAGROS C."/>
    <s v="CTO"/>
    <x v="1"/>
    <d v="2023-03-29T00:00:00"/>
    <d v="2023-03-29T00:00:00"/>
    <s v="SL"/>
    <m/>
    <s v="1 SL"/>
    <n v="1"/>
    <m/>
  </r>
  <r>
    <x v="904"/>
    <d v="2023-04-13T00:00:00"/>
    <x v="470"/>
    <s v="JAVIER HILARIO  "/>
    <s v="PICNIC GROVE"/>
    <x v="1"/>
    <d v="2023-03-23T00:00:00"/>
    <d v="2023-03-24T00:00:00"/>
    <s v="SL"/>
    <m/>
    <s v="2 SL"/>
    <n v="2"/>
    <m/>
  </r>
  <r>
    <x v="905"/>
    <d v="2023-04-13T00:00:00"/>
    <x v="490"/>
    <s v="DIMAANO LEOVIGILDA A."/>
    <s v="EEO/CITY MARKET"/>
    <x v="0"/>
    <d v="2023-03-28T00:00:00"/>
    <d v="2023-03-28T00:00:00"/>
    <s v="SL"/>
    <m/>
    <s v="1 SL"/>
    <n v="1"/>
    <m/>
  </r>
  <r>
    <x v="906"/>
    <d v="2023-04-13T00:00:00"/>
    <x v="490"/>
    <s v="ESPINELI LORETA N."/>
    <s v="PICNIC GROVE"/>
    <x v="3"/>
    <d v="2023-04-17T00:00:00"/>
    <d v="2023-04-28T00:00:00"/>
    <s v="VL"/>
    <m/>
    <s v="10 VL"/>
    <n v="10"/>
    <m/>
  </r>
  <r>
    <x v="907"/>
    <d v="2023-04-13T00:00:00"/>
    <x v="474"/>
    <s v="AMON ESTELITA S."/>
    <s v="PICNIC GROVE"/>
    <x v="0"/>
    <d v="2023-05-16T00:00:00"/>
    <d v="2023-05-18T00:00:00"/>
    <s v="VL"/>
    <m/>
    <s v="3 VL"/>
    <n v="3"/>
    <m/>
  </r>
  <r>
    <x v="907"/>
    <d v="2023-04-13T00:00:00"/>
    <x v="474"/>
    <s v="AMON ESTELITA S."/>
    <s v="PICNIC GROVE"/>
    <x v="0"/>
    <d v="2023-05-23T00:00:00"/>
    <d v="2023-05-25T00:00:00"/>
    <s v="VL"/>
    <m/>
    <s v="3 VL"/>
    <n v="3"/>
    <m/>
  </r>
  <r>
    <x v="907"/>
    <d v="2023-04-13T00:00:00"/>
    <x v="474"/>
    <s v="AMON ESTELITA S."/>
    <s v="PICNIC GROVE"/>
    <x v="0"/>
    <d v="2023-05-30T00:00:00"/>
    <d v="2023-05-31T00:00:00"/>
    <s v="VL"/>
    <m/>
    <s v="2 VL"/>
    <n v="2"/>
    <m/>
  </r>
  <r>
    <x v="908"/>
    <d v="2023-04-13T00:00:00"/>
    <x v="454"/>
    <s v="MALIGAYO YOLANDA D."/>
    <s v="CHO"/>
    <x v="1"/>
    <d v="2023-03-14T00:00:00"/>
    <d v="2023-03-14T00:00:00"/>
    <s v="SL"/>
    <m/>
    <s v="1 SL"/>
    <n v="1"/>
    <m/>
  </r>
  <r>
    <x v="909"/>
    <d v="2023-04-13T00:00:00"/>
    <x v="491"/>
    <s v="MALANAN JENNYLYN R."/>
    <s v="PICNIC GROVE"/>
    <x v="0"/>
    <d v="2023-03-18T00:00:00"/>
    <d v="2023-03-18T00:00:00"/>
    <s v="SL"/>
    <m/>
    <s v="1 SL"/>
    <n v="1"/>
    <m/>
  </r>
  <r>
    <x v="910"/>
    <d v="2023-04-13T00:00:00"/>
    <x v="464"/>
    <s v="LANDICHO CHARLENE R."/>
    <s v="GSO"/>
    <x v="0"/>
    <d v="2023-03-27T00:00:00"/>
    <d v="2023-03-27T00:00:00"/>
    <s v="VL"/>
    <m/>
    <s v="1 VL"/>
    <n v="1"/>
    <m/>
  </r>
  <r>
    <x v="911"/>
    <d v="2023-04-13T00:00:00"/>
    <x v="470"/>
    <s v="VILLANUEVA CHRISTIANNE FAYE A."/>
    <s v="CEO"/>
    <x v="3"/>
    <d v="2023-03-31T00:00:00"/>
    <d v="2023-03-31T00:00:00"/>
    <s v="SL"/>
    <m/>
    <s v="1 SL"/>
    <n v="1"/>
    <m/>
  </r>
  <r>
    <x v="912"/>
    <d v="2023-04-13T00:00:00"/>
    <x v="429"/>
    <s v="AUDITOR AILEEN D."/>
    <s v="PIO"/>
    <x v="1"/>
    <d v="2023-02-13T00:00:00"/>
    <d v="2023-02-13T00:00:00"/>
    <s v="SL"/>
    <m/>
    <s v="1 SL"/>
    <n v="1"/>
    <m/>
  </r>
  <r>
    <x v="913"/>
    <d v="2023-04-13T00:00:00"/>
    <x v="430"/>
    <s v="ZALDIVIA MIRIAM F."/>
    <s v="PIO"/>
    <x v="1"/>
    <d v="2023-02-20T00:00:00"/>
    <d v="2023-02-20T00:00:00"/>
    <s v="OTHER"/>
    <s v="SPECIAL PRIVILEGE"/>
    <s v="1 OTHER"/>
    <n v="1"/>
    <m/>
  </r>
  <r>
    <x v="914"/>
    <d v="2023-04-13T00:00:00"/>
    <x v="411"/>
    <s v="ZALDIVIA MIRIAM F."/>
    <s v="PIO"/>
    <x v="1"/>
    <d v="2023-02-13T00:00:00"/>
    <d v="2023-02-15T00:00:00"/>
    <s v="SL"/>
    <m/>
    <s v="3 SL"/>
    <n v="3"/>
    <m/>
  </r>
  <r>
    <x v="915"/>
    <d v="2023-04-13T00:00:00"/>
    <x v="391"/>
    <s v="AUDITOR AILEEN D."/>
    <s v="PIO"/>
    <x v="1"/>
    <d v="2023-02-17T00:00:00"/>
    <d v="2023-02-17T00:00:00"/>
    <s v="SL"/>
    <m/>
    <s v="1 SL"/>
    <n v="1"/>
    <m/>
  </r>
  <r>
    <x v="916"/>
    <d v="2023-04-13T00:00:00"/>
    <x v="440"/>
    <s v="DEL MUNDO ROSALLE A."/>
    <s v="PIO"/>
    <x v="1"/>
    <d v="2023-02-13T00:00:00"/>
    <d v="2023-02-13T00:00:00"/>
    <s v="OTHER"/>
    <s v="SOLO PARENT"/>
    <s v="1 OTHER"/>
    <n v="1"/>
    <m/>
  </r>
  <r>
    <x v="917"/>
    <d v="2023-04-13T00:00:00"/>
    <x v="450"/>
    <s v="MARINDUQUE GERRY C."/>
    <s v="CHO"/>
    <x v="1"/>
    <d v="2023-02-27T00:00:00"/>
    <d v="2023-02-27T00:00:00"/>
    <s v="SL"/>
    <m/>
    <s v="1 SL"/>
    <n v="1"/>
    <m/>
  </r>
  <r>
    <x v="918"/>
    <d v="2023-04-13T00:00:00"/>
    <x v="388"/>
    <s v="MONTENEGRO HELEN L."/>
    <s v="TOPS (ADMIN CSU)"/>
    <x v="1"/>
    <d v="2023-03-02T00:00:00"/>
    <d v="2023-03-02T00:00:00"/>
    <s v="SL"/>
    <m/>
    <s v="1 SL"/>
    <n v="1"/>
    <m/>
  </r>
  <r>
    <x v="919"/>
    <d v="2023-04-13T00:00:00"/>
    <x v="391"/>
    <s v="MENDOZA LOURDES G."/>
    <s v="PIO"/>
    <x v="1"/>
    <d v="2023-02-20T00:00:00"/>
    <d v="2023-02-21T00:00:00"/>
    <s v="OTHER"/>
    <s v="SPECIAL PRIVILEGE"/>
    <s v="2 OTHER"/>
    <n v="2"/>
    <m/>
  </r>
  <r>
    <x v="920"/>
    <d v="2023-04-13T00:00:00"/>
    <x v="492"/>
    <s v="MARINDUQUE AURORA A."/>
    <s v="VMO"/>
    <x v="1"/>
    <d v="2023-03-08T00:00:00"/>
    <d v="2023-03-08T00:00:00"/>
    <s v="SL"/>
    <m/>
    <s v="1 SL"/>
    <n v="1"/>
    <m/>
  </r>
  <r>
    <x v="921"/>
    <d v="2023-04-13T00:00:00"/>
    <x v="492"/>
    <s v="VILLANUEVA CHRISTIANNE FAYE A."/>
    <s v="CEO"/>
    <x v="3"/>
    <d v="2023-03-02T00:00:00"/>
    <d v="2023-03-03T00:00:00"/>
    <s v="SL"/>
    <m/>
    <s v="2 SL"/>
    <n v="2"/>
    <m/>
  </r>
  <r>
    <x v="922"/>
    <d v="2023-04-13T00:00:00"/>
    <x v="388"/>
    <s v="FERNANDEZ MILAGROS C."/>
    <s v="CTO"/>
    <x v="1"/>
    <d v="2023-03-03T00:00:00"/>
    <d v="2023-03-03T00:00:00"/>
    <s v="SL"/>
    <m/>
    <s v="1 SL"/>
    <n v="1"/>
    <m/>
  </r>
  <r>
    <x v="923"/>
    <d v="2023-04-13T00:00:00"/>
    <x v="482"/>
    <s v="GATPANDAN NENITA M."/>
    <s v="LIBRARY"/>
    <x v="1"/>
    <d v="2023-03-08T00:00:00"/>
    <d v="2023-03-10T00:00:00"/>
    <s v="OTHER"/>
    <s v="SPECIAL PRIVILEGE"/>
    <s v="3 OTHER"/>
    <n v="3"/>
    <m/>
  </r>
  <r>
    <x v="924"/>
    <d v="2023-04-13T00:00:00"/>
    <x v="434"/>
    <s v="MARQUEZ HENSLEY B."/>
    <s v="SANGGUNIANG PANLUNGSOD"/>
    <x v="3"/>
    <d v="2023-03-01T00:00:00"/>
    <d v="2023-03-01T00:00:00"/>
    <s v="SL"/>
    <m/>
    <s v="1 SL"/>
    <n v="1"/>
    <m/>
  </r>
  <r>
    <x v="925"/>
    <d v="2023-04-13T00:00:00"/>
    <x v="388"/>
    <s v="CASTRO VIVIAN A."/>
    <s v="ONT"/>
    <x v="1"/>
    <d v="2023-03-20T00:00:00"/>
    <d v="2023-03-24T00:00:00"/>
    <s v="VL"/>
    <m/>
    <s v="5 VL"/>
    <n v="5"/>
    <m/>
  </r>
  <r>
    <x v="926"/>
    <d v="2023-04-13T00:00:00"/>
    <x v="477"/>
    <s v="ACERON ANGELU V."/>
    <s v="ONT"/>
    <x v="1"/>
    <d v="2023-03-28T00:00:00"/>
    <d v="2023-03-28T00:00:00"/>
    <s v="OTHER"/>
    <s v="SPECIAL PRIVILEGE"/>
    <s v="1 OTHER"/>
    <n v="1"/>
    <m/>
  </r>
  <r>
    <x v="927"/>
    <d v="2023-04-13T00:00:00"/>
    <x v="477"/>
    <s v="ACERON ANGELU V."/>
    <s v="ONT"/>
    <x v="1"/>
    <d v="2023-03-15T00:00:00"/>
    <d v="2023-03-15T00:00:00"/>
    <s v="OTHER"/>
    <s v="BIRTHDAY LEAVE"/>
    <s v="1 OTHER"/>
    <n v="1"/>
    <m/>
  </r>
  <r>
    <x v="928"/>
    <d v="2023-04-13T00:00:00"/>
    <x v="477"/>
    <s v="DE GRANO  RONALEI P."/>
    <s v="OSPITAL NG TAGAYTAY"/>
    <x v="3"/>
    <d v="2023-03-14T00:00:00"/>
    <d v="2023-03-14T00:00:00"/>
    <s v="OTHER"/>
    <s v="SPECIAL PRIVILEGE"/>
    <s v="1 OTHER"/>
    <n v="1"/>
    <m/>
  </r>
  <r>
    <x v="929"/>
    <d v="2023-04-13T00:00:00"/>
    <x v="477"/>
    <s v="DE GRANO  RONALEI P."/>
    <s v="OSPITAL NG TAGAYTAY"/>
    <x v="3"/>
    <d v="2023-03-13T00:00:00"/>
    <d v="2023-03-13T00:00:00"/>
    <s v="OTHER"/>
    <s v="BIRTHDAY LEAVE"/>
    <s v="1 OTHER"/>
    <n v="1"/>
    <m/>
  </r>
  <r>
    <x v="930"/>
    <d v="2023-04-13T00:00:00"/>
    <x v="477"/>
    <s v="MANALO ABEGAIL T."/>
    <s v="OSPITAL NG TAGAYTAY"/>
    <x v="3"/>
    <d v="2023-03-11T00:00:00"/>
    <d v="2023-03-11T00:00:00"/>
    <s v="OTHER"/>
    <s v="BIRTHDAY LEAVE"/>
    <s v="0 OTHER"/>
    <n v="0"/>
    <m/>
  </r>
  <r>
    <x v="931"/>
    <d v="2023-04-13T00:00:00"/>
    <x v="477"/>
    <s v="CONTEMPRATO JOHANES D."/>
    <s v="OSPITAL NG TAGAYTAY"/>
    <x v="3"/>
    <d v="2023-03-07T00:00:00"/>
    <d v="2023-03-07T00:00:00"/>
    <s v="OTHER"/>
    <s v="BIRTHDAY LEAVE"/>
    <s v="1 OTHER"/>
    <n v="1"/>
    <m/>
  </r>
  <r>
    <x v="932"/>
    <d v="2023-04-13T00:00:00"/>
    <x v="477"/>
    <s v="DELA CRUZ SHIELA G."/>
    <s v="ONT"/>
    <x v="1"/>
    <d v="2023-03-28T00:00:00"/>
    <d v="2023-03-30T00:00:00"/>
    <s v="VL"/>
    <m/>
    <s v="3 VL"/>
    <n v="3"/>
    <m/>
  </r>
  <r>
    <x v="933"/>
    <d v="2023-04-13T00:00:00"/>
    <x v="485"/>
    <s v="FLORES MARIA PATRICIA NICOLE C."/>
    <s v="ONT"/>
    <x v="0"/>
    <d v="2023-03-13T00:00:00"/>
    <d v="2023-03-14T00:00:00"/>
    <s v="SL"/>
    <m/>
    <s v="2 SL"/>
    <n v="2"/>
    <m/>
  </r>
  <r>
    <x v="933"/>
    <d v="2023-04-13T00:00:00"/>
    <x v="485"/>
    <s v="FLORES MARIA PATRICIA NICOLE C."/>
    <s v="ONT"/>
    <x v="0"/>
    <d v="2023-03-18T00:00:00"/>
    <d v="2023-03-18T00:00:00"/>
    <s v="SL"/>
    <m/>
    <s v="1 SL"/>
    <n v="1"/>
    <m/>
  </r>
  <r>
    <x v="934"/>
    <d v="2023-04-13T00:00:00"/>
    <x v="486"/>
    <s v="CAUSAREN JOHN ROBERT C."/>
    <s v="CHO"/>
    <x v="3"/>
    <d v="2023-04-17T00:00:00"/>
    <d v="2023-04-18T00:00:00"/>
    <s v="VL"/>
    <m/>
    <s v="2 VL"/>
    <n v="2"/>
    <m/>
  </r>
  <r>
    <x v="935"/>
    <d v="2023-04-13T00:00:00"/>
    <x v="388"/>
    <s v="OSTONAL IVY S."/>
    <s v="ONT"/>
    <x v="1"/>
    <d v="2023-02-28T00:00:00"/>
    <d v="2023-02-28T00:00:00"/>
    <s v="SL"/>
    <m/>
    <s v="1 SL"/>
    <n v="1"/>
    <m/>
  </r>
  <r>
    <x v="936"/>
    <d v="2023-04-13T00:00:00"/>
    <x v="477"/>
    <s v="LLRENA JANEEN V."/>
    <s v="OSPITAL NG TAGAYTAY"/>
    <x v="3"/>
    <d v="2023-03-15T00:00:00"/>
    <d v="2023-03-17T00:00:00"/>
    <s v="OTHER"/>
    <s v="SPECIAL PRIVILEGE"/>
    <s v="3 OTHER"/>
    <n v="3"/>
    <m/>
  </r>
  <r>
    <x v="937"/>
    <d v="2023-04-13T00:00:00"/>
    <x v="479"/>
    <s v="HAPITA MELANIE A."/>
    <s v="ONT"/>
    <x v="0"/>
    <d v="2023-03-26T00:00:00"/>
    <d v="2023-03-26T00:00:00"/>
    <s v="OTHER"/>
    <s v="SPECIAL PRIVILEGE"/>
    <s v="0 OTHER"/>
    <n v="0"/>
    <m/>
  </r>
  <r>
    <x v="938"/>
    <d v="2023-04-13T00:00:00"/>
    <x v="446"/>
    <s v="DIMARANAN GREGORIA C."/>
    <s v="ACCOUNTING"/>
    <x v="1"/>
    <d v="2023-02-23T00:00:00"/>
    <d v="2023-02-23T00:00:00"/>
    <s v="SL"/>
    <m/>
    <s v="1 SL"/>
    <n v="1"/>
    <m/>
  </r>
  <r>
    <x v="938"/>
    <d v="2023-04-13T00:00:00"/>
    <x v="446"/>
    <s v="DIMARANAN GREGORIA C."/>
    <s v="ACCOUNTING"/>
    <x v="1"/>
    <d v="2023-02-27T00:00:00"/>
    <d v="2023-03-10T00:00:00"/>
    <s v="SL"/>
    <m/>
    <s v="10 SL"/>
    <n v="10"/>
    <m/>
  </r>
  <r>
    <x v="939"/>
    <d v="2023-04-13T00:00:00"/>
    <x v="475"/>
    <s v="LEPARDO ROWENA R."/>
    <s v="CCT"/>
    <x v="1"/>
    <d v="2023-03-06T00:00:00"/>
    <d v="2023-03-06T00:00:00"/>
    <s v="OTHER"/>
    <s v="SOLO PARENT"/>
    <s v="1 OTHER"/>
    <n v="1"/>
    <m/>
  </r>
  <r>
    <x v="940"/>
    <d v="2023-04-13T00:00:00"/>
    <x v="477"/>
    <s v="DIMAPILIS JOSEPHINE P."/>
    <s v="CTO"/>
    <x v="1"/>
    <d v="2023-03-10T00:00:00"/>
    <d v="2023-03-10T00:00:00"/>
    <s v="VL"/>
    <m/>
    <s v="1 VL"/>
    <n v="1"/>
    <m/>
  </r>
  <r>
    <x v="941"/>
    <d v="2023-04-13T00:00:00"/>
    <x v="477"/>
    <s v="OLEGARIO NENITA A."/>
    <s v="LIBRARY"/>
    <x v="1"/>
    <d v="2023-03-15T00:00:00"/>
    <d v="2023-03-15T00:00:00"/>
    <s v="VL"/>
    <m/>
    <s v="1 VL"/>
    <n v="1"/>
    <m/>
  </r>
  <r>
    <x v="942"/>
    <d v="2023-04-13T00:00:00"/>
    <x v="477"/>
    <s v="BAYOT RUMER M."/>
    <s v="ASSESSORS OFFICE"/>
    <x v="1"/>
    <d v="2023-03-06T00:00:00"/>
    <d v="2023-03-06T00:00:00"/>
    <s v="SL"/>
    <m/>
    <s v="1 SL"/>
    <n v="1"/>
    <m/>
  </r>
  <r>
    <x v="943"/>
    <d v="2023-04-13T00:00:00"/>
    <x v="475"/>
    <s v="ALEGA ESTELITA M."/>
    <s v="CTO"/>
    <x v="1"/>
    <d v="2023-03-02T00:00:00"/>
    <d v="2023-03-03T00:00:00"/>
    <s v="SL"/>
    <m/>
    <s v="2 SL"/>
    <n v="2"/>
    <m/>
  </r>
  <r>
    <x v="944"/>
    <d v="2023-04-13T00:00:00"/>
    <x v="480"/>
    <s v="DE OCAMPO ALMA A."/>
    <s v="CTO"/>
    <x v="1"/>
    <d v="2023-03-08T00:00:00"/>
    <d v="2023-03-08T00:00:00"/>
    <s v="SL"/>
    <m/>
    <s v="1 SL"/>
    <n v="1"/>
    <m/>
  </r>
  <r>
    <x v="945"/>
    <d v="2023-04-13T00:00:00"/>
    <x v="474"/>
    <s v="ESPIRITU RONALD M."/>
    <s v="CTO"/>
    <x v="1"/>
    <d v="2023-04-05T00:00:00"/>
    <d v="2023-04-05T00:00:00"/>
    <s v="VL"/>
    <m/>
    <s v="1 VL"/>
    <n v="1"/>
    <m/>
  </r>
  <r>
    <x v="946"/>
    <d v="2023-04-13T00:00:00"/>
    <x v="431"/>
    <s v="DOLOT JESUS JR. D."/>
    <s v="PIO"/>
    <x v="1"/>
    <d v="2023-02-23T00:00:00"/>
    <d v="2023-02-23T00:00:00"/>
    <s v="OTHER"/>
    <s v="SPECIAL PRIVILEGE"/>
    <s v="1 OTHER"/>
    <n v="1"/>
    <m/>
  </r>
  <r>
    <x v="946"/>
    <d v="2023-04-13T00:00:00"/>
    <x v="431"/>
    <s v="DOLOT JESUS JR. D."/>
    <s v="PIO"/>
    <x v="1"/>
    <d v="2023-02-28T00:00:00"/>
    <d v="2023-03-01T00:00:00"/>
    <s v="OTHER"/>
    <s v="SPECIAL PRIVILEGE"/>
    <s v="2 OTHER"/>
    <n v="2"/>
    <m/>
  </r>
  <r>
    <x v="947"/>
    <d v="2023-04-13T00:00:00"/>
    <x v="466"/>
    <s v="BAYHON VIOLETA  "/>
    <s v="ONT"/>
    <x v="1"/>
    <d v="2023-03-29T00:00:00"/>
    <d v="2023-03-29T00:00:00"/>
    <s v="OTHER"/>
    <m/>
    <s v="1 OTHER"/>
    <n v="1"/>
    <m/>
  </r>
  <r>
    <x v="948"/>
    <d v="2023-04-13T00:00:00"/>
    <x v="466"/>
    <s v="AMORA ELISA S."/>
    <s v="CTO"/>
    <x v="1"/>
    <d v="2023-03-24T00:00:00"/>
    <d v="2023-03-24T00:00:00"/>
    <s v="SL"/>
    <m/>
    <s v="1 SL"/>
    <n v="1"/>
    <m/>
  </r>
  <r>
    <x v="949"/>
    <d v="2023-04-13T00:00:00"/>
    <x v="459"/>
    <s v="AMORA ELISA S."/>
    <s v="CTO"/>
    <x v="1"/>
    <d v="2023-03-23T00:00:00"/>
    <d v="2023-03-23T00:00:00"/>
    <s v="OTHER"/>
    <s v="SPECIAL PRIVILEGE"/>
    <s v="1 OTHER"/>
    <n v="1"/>
    <m/>
  </r>
  <r>
    <x v="950"/>
    <d v="2023-04-13T00:00:00"/>
    <x v="388"/>
    <s v="DELA CRUZ EVANGELINE P."/>
    <s v="LANDTAX"/>
    <x v="1"/>
    <d v="2023-03-27T00:00:00"/>
    <d v="2023-03-28T00:00:00"/>
    <s v="VL"/>
    <m/>
    <s v="2 VL"/>
    <n v="2"/>
    <m/>
  </r>
  <r>
    <x v="951"/>
    <d v="2023-04-13T00:00:00"/>
    <x v="466"/>
    <s v="BAYHON VIOLETA  "/>
    <s v="ONT"/>
    <x v="1"/>
    <d v="2023-03-23T00:00:00"/>
    <d v="2023-03-23T00:00:00"/>
    <s v="OTHER"/>
    <s v="EMERGENCY LEAVE"/>
    <s v="1 OTHER"/>
    <n v="1"/>
    <m/>
  </r>
  <r>
    <x v="952"/>
    <d v="2023-04-13T00:00:00"/>
    <x v="464"/>
    <s v="ALCAZAR ZENAIDA S."/>
    <s v="CHO"/>
    <x v="1"/>
    <d v="2023-03-28T00:00:00"/>
    <d v="2023-03-28T00:00:00"/>
    <s v="OTHER"/>
    <s v="SPECIAL PRIVILEGE"/>
    <s v="1 OTHER"/>
    <n v="1"/>
    <m/>
  </r>
  <r>
    <x v="953"/>
    <d v="2023-04-13T00:00:00"/>
    <x v="464"/>
    <s v="CRIZALDO THELMA U."/>
    <s v="CHO"/>
    <x v="1"/>
    <d v="2023-03-28T00:00:00"/>
    <d v="2023-03-28T00:00:00"/>
    <s v="VL"/>
    <m/>
    <s v="1 VL"/>
    <n v="1"/>
    <m/>
  </r>
  <r>
    <x v="954"/>
    <d v="2023-04-13T00:00:00"/>
    <x v="455"/>
    <s v="CORTEZ FIDELA B."/>
    <s v="TCCH/TICC"/>
    <x v="1"/>
    <d v="2023-03-17T00:00:00"/>
    <d v="2023-03-20T00:00:00"/>
    <s v="OTHER"/>
    <s v="SPECIAL PRIVILEGE"/>
    <s v="2 OTHER"/>
    <n v="2"/>
    <m/>
  </r>
  <r>
    <x v="955"/>
    <d v="2023-04-13T00:00:00"/>
    <x v="488"/>
    <s v="GATPANDAN MICHAEL E."/>
    <s v="GSO"/>
    <x v="0"/>
    <d v="2023-04-11T00:00:00"/>
    <d v="2023-04-12T00:00:00"/>
    <s v="VL"/>
    <m/>
    <s v="2 VL"/>
    <n v="2"/>
    <m/>
  </r>
  <r>
    <x v="956"/>
    <d v="2023-04-13T00:00:00"/>
    <x v="485"/>
    <s v="HERNANDEZ DONATO Q."/>
    <s v="ONT"/>
    <x v="1"/>
    <d v="2023-03-22T00:00:00"/>
    <d v="2023-03-25T00:00:00"/>
    <s v="SL"/>
    <m/>
    <s v="3 SL"/>
    <n v="3"/>
    <m/>
  </r>
  <r>
    <x v="957"/>
    <d v="2023-04-13T00:00:00"/>
    <x v="476"/>
    <s v="ATIENZA JULIE ANN A."/>
    <s v="CTO"/>
    <x v="1"/>
    <d v="2023-03-02T00:00:00"/>
    <d v="2023-03-02T00:00:00"/>
    <s v="SL"/>
    <m/>
    <s v="1 SL"/>
    <n v="1"/>
    <m/>
  </r>
  <r>
    <x v="958"/>
    <d v="2023-04-13T00:00:00"/>
    <x v="486"/>
    <s v="ATIENZA JULIE ANN A."/>
    <s v="CTO"/>
    <x v="1"/>
    <d v="2023-04-19T00:00:00"/>
    <d v="2023-04-19T00:00:00"/>
    <s v="VL"/>
    <m/>
    <s v="1 VL"/>
    <n v="1"/>
    <m/>
  </r>
  <r>
    <x v="958"/>
    <d v="2023-04-13T00:00:00"/>
    <x v="486"/>
    <s v="ATIENZA JULIE ANN A."/>
    <s v="CTO"/>
    <x v="1"/>
    <d v="2023-04-25T00:00:00"/>
    <d v="2023-04-25T00:00:00"/>
    <s v="VL"/>
    <m/>
    <s v="1 VL"/>
    <n v="1"/>
    <m/>
  </r>
  <r>
    <x v="959"/>
    <d v="2023-04-13T00:00:00"/>
    <x v="486"/>
    <s v="OLEGARIO TEOFISTA B."/>
    <s v="CTO"/>
    <x v="1"/>
    <d v="2023-04-13T00:00:00"/>
    <d v="2023-04-13T00:00:00"/>
    <s v="OTHER"/>
    <s v="SPECIAL PRIVILEGE"/>
    <s v="1 OTHER"/>
    <n v="1"/>
    <m/>
  </r>
  <r>
    <x v="960"/>
    <d v="2023-04-13T00:00:00"/>
    <x v="487"/>
    <s v="BAYOT ANISIA P."/>
    <s v="CTO"/>
    <x v="1"/>
    <d v="2023-03-31T00:00:00"/>
    <d v="2023-03-31T00:00:00"/>
    <s v="SL"/>
    <m/>
    <s v="1 SL"/>
    <n v="1"/>
    <m/>
  </r>
  <r>
    <x v="961"/>
    <d v="2023-04-13T00:00:00"/>
    <x v="478"/>
    <s v="CRUZADA MAGDALENA A."/>
    <s v="COOPERATIVE OFFICE"/>
    <x v="1"/>
    <d v="2023-04-17T00:00:00"/>
    <d v="2023-04-19T00:00:00"/>
    <s v="OTHER"/>
    <s v="SPECIAL PRIVILEGE"/>
    <s v="3 OTHER"/>
    <n v="3"/>
    <m/>
  </r>
  <r>
    <x v="962"/>
    <d v="2023-04-13T00:00:00"/>
    <x v="478"/>
    <s v="CRUZADA MAGDALENA A."/>
    <s v="COOPERATIVE OFFICE"/>
    <x v="1"/>
    <d v="2023-04-20T00:00:00"/>
    <d v="2023-04-21T00:00:00"/>
    <s v="VL"/>
    <m/>
    <s v="2 VL"/>
    <n v="2"/>
    <m/>
  </r>
  <r>
    <x v="963"/>
    <d v="2023-04-13T00:00:00"/>
    <x v="434"/>
    <s v="MONTENEGRO HENRY S."/>
    <s v="SP"/>
    <x v="1"/>
    <d v="2023-02-28T00:00:00"/>
    <d v="2023-02-28T00:00:00"/>
    <s v="OTHER"/>
    <s v="SPECIAL PRIVILEGE"/>
    <s v="1 OTHER"/>
    <n v="1"/>
    <m/>
  </r>
  <r>
    <x v="964"/>
    <d v="2023-04-13T00:00:00"/>
    <x v="434"/>
    <s v="MANALO ELIADA F."/>
    <s v="SP"/>
    <x v="1"/>
    <d v="2023-03-09T00:00:00"/>
    <d v="2023-03-10T00:00:00"/>
    <s v="OTHER"/>
    <s v="SPECIAL PRIVILEGE"/>
    <s v="2 OTHER"/>
    <n v="2"/>
    <m/>
  </r>
  <r>
    <x v="965"/>
    <d v="2023-04-13T00:00:00"/>
    <x v="482"/>
    <s v="HERNANDO MERLE B."/>
    <s v="BUDGET"/>
    <x v="1"/>
    <d v="2023-03-20T00:00:00"/>
    <d v="2023-03-20T00:00:00"/>
    <s v="VL"/>
    <m/>
    <s v="1 VL"/>
    <n v="1"/>
    <m/>
  </r>
  <r>
    <x v="966"/>
    <d v="2023-04-13T00:00:00"/>
    <x v="482"/>
    <s v="HERNANDO MERLE B."/>
    <s v="BUDGET"/>
    <x v="1"/>
    <d v="2023-03-09T00:00:00"/>
    <d v="2023-03-09T00:00:00"/>
    <s v="OTHER"/>
    <s v="SPECIAL PRIVILEGE"/>
    <s v="1 OTHER"/>
    <n v="1"/>
    <m/>
  </r>
  <r>
    <x v="967"/>
    <d v="2023-04-13T00:00:00"/>
    <x v="482"/>
    <s v="PAITON MARY ANN M."/>
    <s v="CHARACTER OFFICE"/>
    <x v="1"/>
    <d v="2023-02-27T00:00:00"/>
    <d v="2023-03-01T00:00:00"/>
    <s v="SL"/>
    <m/>
    <s v="3 SL"/>
    <n v="3"/>
    <m/>
  </r>
  <r>
    <x v="968"/>
    <d v="2023-04-13T00:00:00"/>
    <x v="434"/>
    <s v="MALUBAY MELINDA D."/>
    <s v="THRDC"/>
    <x v="1"/>
    <d v="2023-03-10T00:00:00"/>
    <d v="2023-03-10T00:00:00"/>
    <s v="OTHER"/>
    <s v="SPECIAL PRIVILEGE"/>
    <s v="1 OTHER"/>
    <n v="1"/>
    <m/>
  </r>
  <r>
    <x v="969"/>
    <d v="2023-04-13T00:00:00"/>
    <x v="434"/>
    <s v="MONTENEGRO MARISSA P."/>
    <s v="CBO"/>
    <x v="1"/>
    <d v="2023-03-28T00:00:00"/>
    <d v="2023-03-28T00:00:00"/>
    <s v="SL"/>
    <m/>
    <s v="1 SL"/>
    <n v="1"/>
    <m/>
  </r>
  <r>
    <x v="970"/>
    <d v="2023-04-13T00:00:00"/>
    <x v="482"/>
    <s v="FELICIDARIO PAMELA C."/>
    <s v="BUDGET"/>
    <x v="1"/>
    <d v="2023-03-03T00:00:00"/>
    <d v="2023-03-03T00:00:00"/>
    <s v="OTHER"/>
    <s v="SPECIAL PRIVILEGE"/>
    <s v="1 OTHER"/>
    <n v="1"/>
    <m/>
  </r>
  <r>
    <x v="971"/>
    <d v="2023-04-13T00:00:00"/>
    <x v="482"/>
    <s v="MIRANDA MARIA LOIDA M."/>
    <s v="ACCOUNTING"/>
    <x v="1"/>
    <d v="2023-03-02T00:00:00"/>
    <d v="2023-03-02T00:00:00"/>
    <s v="SL"/>
    <m/>
    <s v="1 SL"/>
    <n v="1"/>
    <m/>
  </r>
  <r>
    <x v="972"/>
    <d v="2023-04-13T00:00:00"/>
    <x v="395"/>
    <s v="ROCILLO CECILLA A."/>
    <s v="ACCOUNTING"/>
    <x v="1"/>
    <d v="2023-02-28T00:00:00"/>
    <d v="2023-02-28T00:00:00"/>
    <s v="SL"/>
    <m/>
    <s v="1 SL"/>
    <n v="1"/>
    <m/>
  </r>
  <r>
    <x v="973"/>
    <d v="2023-04-13T00:00:00"/>
    <x v="470"/>
    <s v="DISEPEDA ALDWIN  "/>
    <s v="CENRO"/>
    <x v="3"/>
    <d v="2023-03-31T00:00:00"/>
    <d v="2023-03-31T00:00:00"/>
    <s v="SL"/>
    <m/>
    <s v="1 SL"/>
    <n v="1"/>
    <m/>
  </r>
  <r>
    <x v="974"/>
    <d v="2023-04-13T00:00:00"/>
    <x v="455"/>
    <s v="PALADAN VICENTE  "/>
    <s v="CENRO"/>
    <x v="1"/>
    <d v="2023-03-20T00:00:00"/>
    <d v="2023-03-20T00:00:00"/>
    <s v="SL"/>
    <m/>
    <s v="1 SL"/>
    <n v="1"/>
    <m/>
  </r>
  <r>
    <x v="975"/>
    <d v="2023-04-13T00:00:00"/>
    <x v="455"/>
    <s v="MACAPUNO FELIX  "/>
    <s v="CENRO"/>
    <x v="1"/>
    <d v="2023-03-20T00:00:00"/>
    <d v="2023-03-20T00:00:00"/>
    <s v="SL"/>
    <m/>
    <s v="1 SL"/>
    <n v="1"/>
    <m/>
  </r>
  <r>
    <x v="976"/>
    <d v="2023-04-13T00:00:00"/>
    <x v="466"/>
    <s v="DOCTORA ZENAIDA  "/>
    <s v="CENRO"/>
    <x v="1"/>
    <d v="2023-03-16T00:00:00"/>
    <d v="2023-03-16T00:00:00"/>
    <s v="SL"/>
    <m/>
    <s v="1 SL"/>
    <n v="1"/>
    <m/>
  </r>
  <r>
    <x v="976"/>
    <d v="2023-04-13T00:00:00"/>
    <x v="466"/>
    <s v="DOCTORA ZENAIDA  "/>
    <s v="CENRO"/>
    <x v="1"/>
    <d v="2023-03-23T00:00:00"/>
    <d v="2023-03-23T00:00:00"/>
    <s v="SL"/>
    <m/>
    <s v="1 SL"/>
    <n v="1"/>
    <m/>
  </r>
  <r>
    <x v="977"/>
    <d v="2023-04-13T00:00:00"/>
    <x v="434"/>
    <s v="PANGANIBAN CRISTETA M."/>
    <s v="DOE"/>
    <x v="1"/>
    <d v="2023-02-27T00:00:00"/>
    <d v="2023-02-27T00:00:00"/>
    <s v="OTHER"/>
    <s v="SPECIAL PRIVILEGE"/>
    <s v="1 OTHER"/>
    <n v="1"/>
    <m/>
  </r>
  <r>
    <x v="978"/>
    <d v="2023-04-13T00:00:00"/>
    <x v="434"/>
    <s v="DIMAPILIS VILMA T."/>
    <s v="GSO"/>
    <x v="1"/>
    <d v="2023-03-17T00:00:00"/>
    <d v="2023-03-17T00:00:00"/>
    <s v="VL"/>
    <m/>
    <s v="1 VL"/>
    <n v="1"/>
    <m/>
  </r>
  <r>
    <x v="979"/>
    <d v="2023-04-13T00:00:00"/>
    <x v="434"/>
    <s v="FLAVIER ADORACION  "/>
    <s v="ADMIN OFFICE"/>
    <x v="1"/>
    <d v="2023-03-08T00:00:00"/>
    <d v="2023-03-10T00:00:00"/>
    <s v="OTHER"/>
    <s v="BEREAVEMENT LEAVE"/>
    <s v="3 OTHER"/>
    <n v="3"/>
    <m/>
  </r>
  <r>
    <x v="980"/>
    <d v="2023-04-13T00:00:00"/>
    <x v="483"/>
    <s v="DIMAPILIS ELVIRA S."/>
    <s v="CTO"/>
    <x v="1"/>
    <d v="2023-03-16T00:00:00"/>
    <d v="2023-03-16T00:00:00"/>
    <s v="SL"/>
    <m/>
    <s v="1 SL"/>
    <n v="1"/>
    <m/>
  </r>
  <r>
    <x v="981"/>
    <d v="2023-04-13T00:00:00"/>
    <x v="476"/>
    <s v="OCAMPO EDRALYN B."/>
    <s v="HRMO"/>
    <x v="1"/>
    <d v="2023-03-21T00:00:00"/>
    <d v="2023-03-21T00:00:00"/>
    <s v="OTHER"/>
    <s v="SPECIAL PRIVILEGE"/>
    <s v="1 OTHER"/>
    <n v="1"/>
    <m/>
  </r>
  <r>
    <x v="982"/>
    <d v="2023-04-13T00:00:00"/>
    <x v="475"/>
    <s v="OCAMPO EDRALYN B."/>
    <s v="HRMO"/>
    <x v="1"/>
    <d v="2023-03-15T00:00:00"/>
    <d v="2023-03-15T00:00:00"/>
    <s v="VL"/>
    <m/>
    <s v="1 VL"/>
    <n v="1"/>
    <m/>
  </r>
  <r>
    <x v="983"/>
    <d v="2023-04-13T00:00:00"/>
    <x v="454"/>
    <s v="ERNI RANDY  "/>
    <s v="TOPS-CSU"/>
    <x v="3"/>
    <d v="2023-02-20T00:00:00"/>
    <d v="2023-03-10T00:00:00"/>
    <s v="SL"/>
    <m/>
    <s v="15 SL"/>
    <n v="15"/>
    <m/>
  </r>
  <r>
    <x v="984"/>
    <d v="2023-04-13T00:00:00"/>
    <x v="478"/>
    <s v="RODRIGUEZ IGNACIO  "/>
    <s v="CENRO"/>
    <x v="1"/>
    <d v="2023-03-16T00:00:00"/>
    <d v="2023-03-17T00:00:00"/>
    <s v="VL"/>
    <m/>
    <s v="2 VL"/>
    <n v="2"/>
    <m/>
  </r>
  <r>
    <x v="985"/>
    <d v="2023-04-13T00:00:00"/>
    <x v="464"/>
    <s v="VELUZ DORMILUNA E."/>
    <s v="CCT"/>
    <x v="1"/>
    <d v="2023-03-28T00:00:00"/>
    <d v="2023-03-31T00:00:00"/>
    <s v="VL"/>
    <m/>
    <s v="4 VL"/>
    <n v="4"/>
    <m/>
  </r>
  <r>
    <x v="986"/>
    <d v="2023-04-13T00:00:00"/>
    <x v="482"/>
    <s v="MANGUINAO NIÑA P."/>
    <s v="OSPITAL NG TAGAYTAY"/>
    <x v="3"/>
    <d v="2023-03-26T00:00:00"/>
    <d v="2023-03-28T00:00:00"/>
    <s v="SL"/>
    <m/>
    <s v="3 SL"/>
    <n v="3"/>
    <m/>
  </r>
  <r>
    <x v="987"/>
    <d v="2023-04-13T00:00:00"/>
    <x v="478"/>
    <s v="DIMARANAN RODORA G."/>
    <s v="HRMO"/>
    <x v="1"/>
    <d v="2023-03-08T00:00:00"/>
    <d v="2023-03-08T00:00:00"/>
    <s v="SL"/>
    <m/>
    <s v="1 SL"/>
    <n v="1"/>
    <m/>
  </r>
  <r>
    <x v="988"/>
    <d v="2023-04-14T00:00:00"/>
    <x v="489"/>
    <s v="MARUNDAN MARIA FLOR M."/>
    <s v="ONT"/>
    <x v="1"/>
    <d v="2023-04-17T00:00:00"/>
    <d v="2023-04-17T00:00:00"/>
    <s v="OTHER"/>
    <s v="SPECIAL PRIVILEGE"/>
    <s v="1 OTHER"/>
    <n v="1"/>
    <m/>
  </r>
  <r>
    <x v="989"/>
    <d v="2023-04-14T00:00:00"/>
    <x v="489"/>
    <s v="MARUNDAN MARIA FLOR M."/>
    <s v="ONT"/>
    <x v="1"/>
    <d v="2023-04-19T00:00:00"/>
    <d v="2023-04-21T00:00:00"/>
    <s v="VL"/>
    <m/>
    <s v="3 VL"/>
    <n v="3"/>
    <m/>
  </r>
  <r>
    <x v="990"/>
    <d v="2023-04-14T00:00:00"/>
    <x v="416"/>
    <s v="QUIAN JHON RAYMOND P."/>
    <s v="TCNHS"/>
    <x v="3"/>
    <d v="2023-01-04T00:00:00"/>
    <d v="2023-01-04T00:00:00"/>
    <s v="SL"/>
    <m/>
    <s v="1 SL"/>
    <n v="1"/>
    <m/>
  </r>
  <r>
    <x v="991"/>
    <d v="2023-04-14T00:00:00"/>
    <x v="298"/>
    <s v="GIBAGA RICA JEAN C."/>
    <n v="0"/>
    <x v="3"/>
    <d v="2023-03-09T00:00:00"/>
    <d v="2023-03-09T00:00:00"/>
    <s v="SL"/>
    <m/>
    <s v="1 SL"/>
    <n v="1"/>
    <m/>
  </r>
  <r>
    <x v="992"/>
    <d v="2023-04-14T00:00:00"/>
    <x v="434"/>
    <s v="QUIAN JHON RAYMOND P."/>
    <s v="TCNHS"/>
    <x v="3"/>
    <d v="2023-02-21T00:00:00"/>
    <d v="2023-02-21T00:00:00"/>
    <s v="SL"/>
    <m/>
    <s v="1 SL"/>
    <n v="1"/>
    <m/>
  </r>
  <r>
    <x v="993"/>
    <d v="2023-04-14T00:00:00"/>
    <x v="393"/>
    <s v="GIBAGA RICA JEAN C."/>
    <n v="0"/>
    <x v="3"/>
    <d v="2023-01-20T00:00:00"/>
    <d v="2023-01-20T00:00:00"/>
    <s v="SL"/>
    <m/>
    <s v="1 SL"/>
    <n v="1"/>
    <m/>
  </r>
  <r>
    <x v="994"/>
    <d v="2023-04-14T00:00:00"/>
    <x v="298"/>
    <s v="TIBAYAN ANA MALEN R."/>
    <n v="0"/>
    <x v="3"/>
    <d v="2023-02-15T00:00:00"/>
    <d v="2023-02-15T00:00:00"/>
    <s v="SL"/>
    <m/>
    <s v="1 SL"/>
    <n v="1"/>
    <m/>
  </r>
  <r>
    <x v="995"/>
    <d v="2023-04-14T00:00:00"/>
    <x v="478"/>
    <s v="ROXAS ZHANINE R."/>
    <n v="0"/>
    <x v="3"/>
    <d v="2023-03-09T00:00:00"/>
    <d v="2023-03-09T00:00:00"/>
    <s v="SL"/>
    <m/>
    <s v="1 SL"/>
    <n v="1"/>
    <m/>
  </r>
  <r>
    <x v="996"/>
    <d v="2023-04-14T00:00:00"/>
    <x v="396"/>
    <s v="VIDALLON KAREN  N."/>
    <s v="SHS"/>
    <x v="3"/>
    <d v="2022-12-14T00:00:00"/>
    <d v="2022-12-14T00:00:00"/>
    <m/>
    <m/>
    <s v="1 "/>
    <n v="1"/>
    <m/>
  </r>
  <r>
    <x v="997"/>
    <d v="2023-04-14T00:00:00"/>
    <x v="396"/>
    <s v="VIDALLON KAREN  N."/>
    <s v="SHS"/>
    <x v="3"/>
    <d v="2023-01-04T00:00:00"/>
    <d v="2023-01-04T00:00:00"/>
    <m/>
    <m/>
    <s v="1 "/>
    <n v="1"/>
    <m/>
  </r>
  <r>
    <x v="998"/>
    <d v="2023-04-14T00:00:00"/>
    <x v="493"/>
    <s v="ABALLA JAMAICA C."/>
    <s v="TCNHS-ISHS"/>
    <x v="0"/>
    <d v="2023-02-20T00:00:00"/>
    <d v="2023-02-20T00:00:00"/>
    <m/>
    <m/>
    <s v="1 "/>
    <n v="1"/>
    <m/>
  </r>
  <r>
    <x v="998"/>
    <d v="2023-04-14T00:00:00"/>
    <x v="493"/>
    <s v="ABALLA JAMAICA C."/>
    <s v="TCNHS-ISHS"/>
    <x v="0"/>
    <d v="2023-02-22T00:00:00"/>
    <d v="2023-02-22T00:00:00"/>
    <m/>
    <m/>
    <s v="1 "/>
    <n v="1"/>
    <m/>
  </r>
  <r>
    <x v="999"/>
    <d v="2023-04-14T00:00:00"/>
    <x v="397"/>
    <s v="ABALLA JAMAICA C."/>
    <s v="TCNHS-ISHS"/>
    <x v="0"/>
    <d v="2023-01-30T00:00:00"/>
    <d v="2023-01-30T00:00:00"/>
    <m/>
    <m/>
    <s v="1 "/>
    <n v="1"/>
    <m/>
  </r>
  <r>
    <x v="999"/>
    <d v="2023-04-14T00:00:00"/>
    <x v="397"/>
    <s v="ABALLA JAMAICA C."/>
    <s v="TCNHS-ISHS"/>
    <x v="0"/>
    <d v="2023-02-01T00:00:00"/>
    <d v="2023-02-02T00:00:00"/>
    <m/>
    <m/>
    <s v="2 "/>
    <n v="2"/>
    <m/>
  </r>
  <r>
    <x v="1000"/>
    <d v="2023-04-14T00:00:00"/>
    <x v="422"/>
    <s v="ABALLA JAMAICA C."/>
    <s v="TCNHS-ISHS"/>
    <x v="0"/>
    <d v="2023-01-09T00:00:00"/>
    <d v="2023-01-09T00:00:00"/>
    <m/>
    <m/>
    <s v="1 "/>
    <n v="1"/>
    <m/>
  </r>
  <r>
    <x v="1001"/>
    <d v="2023-04-14T00:00:00"/>
    <x v="489"/>
    <s v="GONZALES CHRISTI NERISSE E."/>
    <s v="CEO"/>
    <x v="0"/>
    <d v="2023-04-12T00:00:00"/>
    <d v="2023-04-12T00:00:00"/>
    <s v="SL"/>
    <m/>
    <s v="1 SL"/>
    <n v="1"/>
    <m/>
  </r>
  <r>
    <x v="1002"/>
    <d v="2023-04-14T00:00:00"/>
    <x v="485"/>
    <s v="ALCAZAR AIREEN B."/>
    <n v="0"/>
    <x v="3"/>
    <d v="2023-04-03T00:00:00"/>
    <d v="2023-04-03T00:00:00"/>
    <s v="SL"/>
    <m/>
    <s v="1 SL"/>
    <n v="1"/>
    <m/>
  </r>
  <r>
    <x v="1003"/>
    <d v="2023-04-14T00:00:00"/>
    <x v="480"/>
    <s v="CONSTANTE HERBERT F."/>
    <s v="BPLO"/>
    <x v="3"/>
    <d v="2023-03-06T00:00:00"/>
    <d v="2023-03-06T00:00:00"/>
    <s v="SL"/>
    <m/>
    <s v="1 SL"/>
    <n v="1"/>
    <m/>
  </r>
  <r>
    <x v="1003"/>
    <d v="2023-04-14T00:00:00"/>
    <x v="480"/>
    <s v="CONSTANTE HERBERT F."/>
    <s v="BPLO"/>
    <x v="3"/>
    <d v="2023-03-08T00:00:00"/>
    <d v="2023-03-08T00:00:00"/>
    <s v="SL"/>
    <m/>
    <s v="1 SL"/>
    <n v="1"/>
    <m/>
  </r>
  <r>
    <x v="1004"/>
    <d v="2023-04-14T00:00:00"/>
    <x v="464"/>
    <s v="CONSTANTE HERBERT F."/>
    <s v="BPLO"/>
    <x v="3"/>
    <d v="2023-03-13T00:00:00"/>
    <d v="2023-03-13T00:00:00"/>
    <s v="SL"/>
    <m/>
    <s v="1 SL"/>
    <n v="1"/>
    <m/>
  </r>
  <r>
    <x v="1004"/>
    <d v="2023-04-14T00:00:00"/>
    <x v="464"/>
    <s v="CONSTANTE HERBERT F."/>
    <s v="BPLO"/>
    <x v="3"/>
    <d v="2023-03-16T00:00:00"/>
    <d v="2023-03-17T00:00:00"/>
    <s v="SL"/>
    <m/>
    <s v="2 SL"/>
    <n v="2"/>
    <m/>
  </r>
  <r>
    <x v="1005"/>
    <d v="2023-04-14T00:00:00"/>
    <x v="476"/>
    <s v="DOGELIO JEAN MELODY M."/>
    <s v="CTO"/>
    <x v="2"/>
    <d v="2023-03-01T00:00:00"/>
    <d v="2023-03-17T00:00:00"/>
    <s v="OTHER"/>
    <s v="WITHOUTPAY"/>
    <s v="13 OTHER"/>
    <n v="13"/>
    <m/>
  </r>
  <r>
    <x v="1006"/>
    <d v="2023-04-14T00:00:00"/>
    <x v="476"/>
    <s v="DOGELIO JEAN MELODY M."/>
    <s v="CTO"/>
    <x v="2"/>
    <d v="2023-03-20T00:00:00"/>
    <d v="2023-03-28T00:00:00"/>
    <s v="OTHER"/>
    <s v="WITHOUTPAY"/>
    <s v="7 OTHER"/>
    <n v="7"/>
    <m/>
  </r>
  <r>
    <x v="1007"/>
    <d v="2023-04-14T00:00:00"/>
    <x v="447"/>
    <s v="BATHAN FRANNIE P."/>
    <s v="CHO"/>
    <x v="3"/>
    <d v="2023-03-03T00:00:00"/>
    <d v="2023-03-03T00:00:00"/>
    <s v="VL"/>
    <m/>
    <s v="1 VL"/>
    <n v="1"/>
    <m/>
  </r>
  <r>
    <x v="1008"/>
    <d v="2023-04-14T00:00:00"/>
    <x v="477"/>
    <s v="BATHAN FRANNIE P."/>
    <s v="CHO"/>
    <x v="3"/>
    <d v="2023-03-13T00:00:00"/>
    <d v="2023-03-14T00:00:00"/>
    <s v="VL"/>
    <m/>
    <s v="2 VL"/>
    <n v="2"/>
    <m/>
  </r>
  <r>
    <x v="1009"/>
    <d v="2023-04-14T00:00:00"/>
    <x v="477"/>
    <s v="BATHAN FRANNIE P."/>
    <s v="CHO"/>
    <x v="3"/>
    <d v="2023-03-20T00:00:00"/>
    <d v="2023-03-21T00:00:00"/>
    <s v="VL"/>
    <m/>
    <s v="2 VL"/>
    <n v="2"/>
    <m/>
  </r>
  <r>
    <x v="1010"/>
    <d v="2023-04-14T00:00:00"/>
    <x v="486"/>
    <s v="GARCIA JINKY A."/>
    <s v="OSP"/>
    <x v="3"/>
    <d v="2023-04-14T00:00:00"/>
    <d v="2023-04-17T00:00:00"/>
    <s v="VL"/>
    <m/>
    <s v="2 VL"/>
    <n v="2"/>
    <m/>
  </r>
  <r>
    <x v="1011"/>
    <d v="2023-04-14T00:00:00"/>
    <x v="487"/>
    <s v="PARRA ANABELLE P."/>
    <s v="DEPED SANJOSE"/>
    <x v="3"/>
    <d v="2023-04-24T00:00:00"/>
    <d v="2023-04-26T00:00:00"/>
    <s v="OTHER"/>
    <s v="SOLO PARENT"/>
    <s v="3 OTHER"/>
    <n v="3"/>
    <m/>
  </r>
  <r>
    <x v="1012"/>
    <d v="2023-04-14T00:00:00"/>
    <x v="487"/>
    <s v="PARRA ANABELLE P."/>
    <s v="DEPED SANJOSE"/>
    <x v="3"/>
    <d v="2023-04-27T00:00:00"/>
    <d v="2023-05-31T00:00:00"/>
    <s v="VL"/>
    <m/>
    <s v="24 VL"/>
    <n v="24"/>
    <m/>
  </r>
  <r>
    <x v="1013"/>
    <d v="2023-04-14T00:00:00"/>
    <x v="474"/>
    <s v="CORTEZ FIDELA B."/>
    <s v="TCCH/TICC"/>
    <x v="1"/>
    <d v="2023-04-24T00:00:00"/>
    <d v="2023-04-24T00:00:00"/>
    <s v="OTHER"/>
    <s v="BIRTHDAY LEAVE"/>
    <s v="1 OTHER"/>
    <n v="1"/>
    <m/>
  </r>
  <r>
    <x v="1014"/>
    <d v="2023-04-14T00:00:00"/>
    <x v="489"/>
    <s v="BURAZON CARIDAD A."/>
    <s v="CTO"/>
    <x v="1"/>
    <d v="2023-04-12T00:00:00"/>
    <d v="2023-04-12T00:00:00"/>
    <s v="SL"/>
    <m/>
    <s v="1 SL"/>
    <n v="1"/>
    <m/>
  </r>
  <r>
    <x v="1015"/>
    <d v="2023-04-14T00:00:00"/>
    <x v="487"/>
    <s v="MARDO MELINDA E."/>
    <s v="CENRO"/>
    <x v="3"/>
    <d v="2023-04-11T00:00:00"/>
    <d v="2023-04-11T00:00:00"/>
    <s v="SL"/>
    <m/>
    <s v="1 SL"/>
    <n v="1"/>
    <m/>
  </r>
  <r>
    <x v="1016"/>
    <d v="2023-04-14T00:00:00"/>
    <x v="489"/>
    <s v="CESICAR JOCHELLE JOAN S."/>
    <s v="TICC/TCCH"/>
    <x v="0"/>
    <d v="2023-04-11T00:00:00"/>
    <d v="2023-04-12T00:00:00"/>
    <s v="SL"/>
    <m/>
    <s v="2 SL"/>
    <n v="2"/>
    <m/>
  </r>
  <r>
    <x v="1017"/>
    <d v="2023-04-14T00:00:00"/>
    <x v="487"/>
    <s v="NATANAUAN SENANDO C."/>
    <s v="PICNIC GROVE"/>
    <x v="3"/>
    <d v="2023-05-02T00:00:00"/>
    <d v="2023-05-31T00:00:00"/>
    <s v="VL"/>
    <m/>
    <s v="22 VL"/>
    <n v="22"/>
    <m/>
  </r>
  <r>
    <x v="1018"/>
    <d v="2023-04-14T00:00:00"/>
    <x v="487"/>
    <s v="BAYBAY EDLYN L."/>
    <s v="PICNIC GROVE"/>
    <x v="3"/>
    <d v="2023-05-16T00:00:00"/>
    <d v="2023-05-31T00:00:00"/>
    <s v="VL"/>
    <m/>
    <s v="12 VL"/>
    <n v="12"/>
    <m/>
  </r>
  <r>
    <x v="1019"/>
    <d v="2023-04-14T00:00:00"/>
    <x v="377"/>
    <s v="REYES JUANITO P."/>
    <s v="OTM"/>
    <x v="1"/>
    <m/>
    <m/>
    <s v="OTHER"/>
    <s v="TERMINAL LEAVE"/>
    <s v="0 OTHER"/>
    <n v="0"/>
    <m/>
  </r>
  <r>
    <x v="1020"/>
    <d v="2023-04-27T00:00:00"/>
    <x v="494"/>
    <s v="ANACAY LEVIE B."/>
    <s v="ACCOUNTING"/>
    <x v="1"/>
    <d v="2023-04-13T00:00:00"/>
    <d v="2023-04-14T00:00:00"/>
    <s v="SL"/>
    <m/>
    <s v="2 SL"/>
    <n v="2"/>
    <m/>
  </r>
  <r>
    <x v="1021"/>
    <d v="2023-04-27T00:00:00"/>
    <x v="494"/>
    <s v="TULIAO FLORDELIZA M."/>
    <s v="ACCOUNTING"/>
    <x v="1"/>
    <d v="2023-04-12T00:00:00"/>
    <d v="2023-04-14T00:00:00"/>
    <s v="SL"/>
    <m/>
    <s v="3 SL"/>
    <n v="3"/>
    <m/>
  </r>
  <r>
    <x v="1022"/>
    <d v="2023-04-27T00:00:00"/>
    <x v="486"/>
    <s v="CHACON ELISA G."/>
    <s v="CCT"/>
    <x v="1"/>
    <d v="2023-04-04T00:00:00"/>
    <d v="2023-04-05T00:00:00"/>
    <s v="SL"/>
    <m/>
    <s v="2 SL"/>
    <n v="2"/>
    <m/>
  </r>
  <r>
    <x v="1022"/>
    <d v="2023-04-27T00:00:00"/>
    <x v="486"/>
    <s v="CHACON ELISA G."/>
    <s v="CCT"/>
    <x v="1"/>
    <d v="2023-04-11T00:00:00"/>
    <d v="2023-04-11T00:00:00"/>
    <s v="SL"/>
    <m/>
    <s v="1 SL"/>
    <n v="1"/>
    <m/>
  </r>
  <r>
    <x v="1022"/>
    <d v="2023-04-27T00:00:00"/>
    <x v="486"/>
    <s v="CHACON ELISA G."/>
    <s v="CCT"/>
    <x v="1"/>
    <d v="2023-04-14T00:00:00"/>
    <d v="2023-04-14T00:00:00"/>
    <s v="SL"/>
    <m/>
    <s v="1 SL"/>
    <n v="1"/>
    <m/>
  </r>
  <r>
    <x v="1023"/>
    <d v="2023-04-27T00:00:00"/>
    <x v="495"/>
    <s v="FERNANDEZ MILAGROS C."/>
    <s v="CTO"/>
    <x v="1"/>
    <d v="2023-04-26T00:00:00"/>
    <d v="2023-04-26T00:00:00"/>
    <s v="OTHER"/>
    <s v="GRADUATION LEAVE"/>
    <s v="1 OTHER"/>
    <n v="1"/>
    <m/>
  </r>
  <r>
    <x v="1024"/>
    <d v="2023-04-27T00:00:00"/>
    <x v="489"/>
    <s v="AMORA ELISA S."/>
    <s v="CTO"/>
    <x v="1"/>
    <d v="2023-04-12T00:00:00"/>
    <d v="2023-04-12T00:00:00"/>
    <s v="SL"/>
    <m/>
    <s v="1 SL"/>
    <n v="1"/>
    <m/>
  </r>
  <r>
    <x v="1025"/>
    <d v="2023-04-27T00:00:00"/>
    <x v="489"/>
    <s v="DELA GRACIA MA. CECILIA P."/>
    <s v="ACCOUNTING"/>
    <x v="1"/>
    <d v="2023-04-12T00:00:00"/>
    <d v="2023-04-12T00:00:00"/>
    <s v="OTHER"/>
    <s v="SPECIAL PRIVLEGE"/>
    <s v="1 OTHER"/>
    <n v="1"/>
    <m/>
  </r>
  <r>
    <x v="1026"/>
    <d v="2023-04-27T00:00:00"/>
    <x v="489"/>
    <s v="MIRANDA MARIA LOIDA M."/>
    <s v="ACCOUNTING"/>
    <x v="1"/>
    <d v="2023-03-14T00:00:00"/>
    <d v="2023-03-14T00:00:00"/>
    <s v="SL"/>
    <m/>
    <s v="1 SL"/>
    <n v="1"/>
    <m/>
  </r>
  <r>
    <x v="1027"/>
    <d v="2023-04-27T00:00:00"/>
    <x v="468"/>
    <s v="MARASIGAN GINALYN D."/>
    <s v="ACCOUNTING"/>
    <x v="1"/>
    <d v="2023-04-13T00:00:00"/>
    <d v="2023-04-14T00:00:00"/>
    <s v="SL"/>
    <m/>
    <s v="2 SL"/>
    <n v="2"/>
    <m/>
  </r>
  <r>
    <x v="1028"/>
    <d v="2023-04-27T00:00:00"/>
    <x v="494"/>
    <s v="DIMAPILIS ARIEL M."/>
    <s v="CTO"/>
    <x v="1"/>
    <d v="2023-04-15T00:00:00"/>
    <d v="2023-04-17T00:00:00"/>
    <s v="SL"/>
    <m/>
    <s v="1 SL"/>
    <n v="1"/>
    <m/>
  </r>
  <r>
    <x v="1029"/>
    <d v="2023-04-27T00:00:00"/>
    <x v="496"/>
    <s v="BAYHON GEORGE G."/>
    <s v="ASSESSORS OFFICE"/>
    <x v="1"/>
    <d v="2023-04-24T00:00:00"/>
    <d v="2023-04-24T00:00:00"/>
    <s v="OTHER"/>
    <s v="SPECIAL PRIVLEGE"/>
    <s v="1 OTHER"/>
    <n v="1"/>
    <m/>
  </r>
  <r>
    <x v="1030"/>
    <d v="2023-04-27T00:00:00"/>
    <x v="496"/>
    <s v="ANACAY ABNER M."/>
    <s v="ASSESSORS OFFICE"/>
    <x v="1"/>
    <d v="2023-04-24T00:00:00"/>
    <d v="2023-04-24T00:00:00"/>
    <s v="OTHER"/>
    <s v="SPECIAL PRIVLEGE"/>
    <s v="1 OTHER"/>
    <n v="1"/>
    <m/>
  </r>
  <r>
    <x v="1031"/>
    <d v="2023-04-27T00:00:00"/>
    <x v="494"/>
    <s v="FELICIDARIO PAMELA C."/>
    <s v="BUDGET"/>
    <x v="1"/>
    <d v="2023-04-17T00:00:00"/>
    <d v="2023-04-17T00:00:00"/>
    <s v="SL"/>
    <m/>
    <s v="1 SL"/>
    <n v="1"/>
    <m/>
  </r>
  <r>
    <x v="1032"/>
    <d v="2023-04-27T00:00:00"/>
    <x v="494"/>
    <s v="FERMA MARIA I."/>
    <s v="LCR"/>
    <x v="1"/>
    <d v="2023-04-26T00:00:00"/>
    <d v="2023-04-26T00:00:00"/>
    <s v="OTHER"/>
    <s v="SPECIAL PRIVLEGE"/>
    <s v="1 OTHER"/>
    <n v="1"/>
    <m/>
  </r>
  <r>
    <x v="1033"/>
    <d v="2023-04-27T00:00:00"/>
    <x v="495"/>
    <s v="AALA MELODY M."/>
    <s v="GSO"/>
    <x v="0"/>
    <d v="2023-04-26T00:00:00"/>
    <d v="2023-04-27T00:00:00"/>
    <s v="VL"/>
    <m/>
    <s v="2 VL"/>
    <n v="2"/>
    <m/>
  </r>
  <r>
    <x v="1034"/>
    <d v="2023-04-27T00:00:00"/>
    <x v="495"/>
    <s v="CORTEZ FIDELA B."/>
    <s v="TCCH/TICC"/>
    <x v="1"/>
    <d v="2023-04-14T00:00:00"/>
    <d v="2023-04-14T00:00:00"/>
    <s v="SL"/>
    <m/>
    <s v="1 SL"/>
    <n v="1"/>
    <m/>
  </r>
  <r>
    <x v="1035"/>
    <d v="2023-04-27T00:00:00"/>
    <x v="495"/>
    <s v="MENDOZA PRESCILA S."/>
    <s v="CEO"/>
    <x v="1"/>
    <d v="2023-04-14T00:00:00"/>
    <d v="2023-04-14T00:00:00"/>
    <s v="SL"/>
    <m/>
    <s v="1 SL"/>
    <n v="1"/>
    <m/>
  </r>
  <r>
    <x v="1036"/>
    <d v="2023-04-27T00:00:00"/>
    <x v="494"/>
    <s v="LIMBOC FLORDELIZA J."/>
    <s v="LCR"/>
    <x v="1"/>
    <d v="2023-04-14T00:00:00"/>
    <d v="2023-04-14T00:00:00"/>
    <s v="SL"/>
    <m/>
    <s v="1 SL"/>
    <n v="1"/>
    <m/>
  </r>
  <r>
    <x v="1037"/>
    <d v="2023-04-27T00:00:00"/>
    <x v="494"/>
    <s v="TOLENTINO CAROLINA E."/>
    <s v="LCR"/>
    <x v="1"/>
    <d v="2023-04-17T00:00:00"/>
    <d v="2023-04-17T00:00:00"/>
    <s v="SL"/>
    <m/>
    <s v="1 SL"/>
    <n v="1"/>
    <m/>
  </r>
  <r>
    <x v="1038"/>
    <d v="2023-04-27T00:00:00"/>
    <x v="496"/>
    <s v="MONTENEGRO HELEN L."/>
    <s v="TOPS (ADMIN CSU)"/>
    <x v="1"/>
    <d v="2023-04-14T00:00:00"/>
    <d v="2023-04-14T00:00:00"/>
    <s v="SL"/>
    <m/>
    <s v="1 SL"/>
    <n v="1"/>
    <m/>
  </r>
  <r>
    <x v="1039"/>
    <d v="2023-04-27T00:00:00"/>
    <x v="497"/>
    <s v="RODRIGUEZ RUEL  "/>
    <s v="CENRO"/>
    <x v="1"/>
    <d v="2023-03-25T00:00:00"/>
    <d v="2023-04-30T00:00:00"/>
    <s v="SL"/>
    <m/>
    <s v="27 SL"/>
    <n v="27"/>
    <m/>
  </r>
  <r>
    <x v="1040"/>
    <d v="2023-04-27T00:00:00"/>
    <x v="489"/>
    <s v="LEGASPI DOLORES B."/>
    <s v="CHO"/>
    <x v="1"/>
    <d v="2023-04-11T00:00:00"/>
    <d v="2023-04-12T00:00:00"/>
    <s v="SL"/>
    <m/>
    <s v="2 SL"/>
    <n v="2"/>
    <m/>
  </r>
  <r>
    <x v="1041"/>
    <d v="2023-04-27T00:00:00"/>
    <x v="494"/>
    <s v="DAÑO ALMA R."/>
    <s v="ACCOUNTING"/>
    <x v="1"/>
    <d v="2023-04-13T00:00:00"/>
    <d v="2023-04-13T00:00:00"/>
    <s v="SL"/>
    <m/>
    <s v="1 SL"/>
    <n v="1"/>
    <m/>
  </r>
  <r>
    <x v="1042"/>
    <d v="2023-04-27T00:00:00"/>
    <x v="494"/>
    <s v="DAÑO ALMA R."/>
    <s v="ACCOUNTING"/>
    <x v="1"/>
    <d v="2023-04-25T00:00:00"/>
    <d v="2023-04-25T00:00:00"/>
    <s v="OTHER"/>
    <s v="SPECIAL PRIVILEGE"/>
    <s v="1 OTHER"/>
    <n v="1"/>
    <m/>
  </r>
  <r>
    <x v="1043"/>
    <d v="2023-04-27T00:00:00"/>
    <x v="448"/>
    <s v="DE VILLA JAYVEE U."/>
    <s v="ACCOUNTING"/>
    <x v="1"/>
    <d v="2023-04-25T00:00:00"/>
    <d v="2023-04-25T00:00:00"/>
    <s v="VL"/>
    <m/>
    <s v="1 VL"/>
    <n v="1"/>
    <m/>
  </r>
  <r>
    <x v="1044"/>
    <d v="2023-04-27T00:00:00"/>
    <x v="465"/>
    <s v="COTONER NELIA C."/>
    <s v="COOPERATIVE OFFICE"/>
    <x v="1"/>
    <d v="2023-03-31T00:00:00"/>
    <d v="2023-03-31T00:00:00"/>
    <s v="VL"/>
    <m/>
    <s v="1 VL"/>
    <n v="1"/>
    <m/>
  </r>
  <r>
    <x v="1045"/>
    <d v="2023-04-27T00:00:00"/>
    <x v="497"/>
    <s v="LIMBOC FLORDELIZA J."/>
    <s v="LCR"/>
    <x v="1"/>
    <d v="2023-04-17T00:00:00"/>
    <d v="2023-04-17T00:00:00"/>
    <s v="OTHER"/>
    <s v="SPECIAL PRIVILEGE"/>
    <s v="1 OTHER"/>
    <n v="1"/>
    <m/>
  </r>
  <r>
    <x v="1565"/>
    <d v="2023-04-27T00:00:00"/>
    <x v="489"/>
    <s v="GARCIA HAIZEL M."/>
    <s v="CCT"/>
    <x v="1"/>
    <d v="2023-04-12T00:00:00"/>
    <d v="2023-04-12T00:00:00"/>
    <s v="SL"/>
    <m/>
    <s v="1 SL"/>
    <n v="1"/>
    <m/>
  </r>
  <r>
    <x v="1566"/>
    <d v="2023-04-27T00:00:00"/>
    <x v="498"/>
    <s v="GOMEZ EMMA M."/>
    <s v="CEO"/>
    <x v="1"/>
    <d v="2023-05-15T00:00:00"/>
    <d v="2023-06-02T00:00:00"/>
    <s v="VL"/>
    <m/>
    <s v="16 VL"/>
    <n v="16"/>
    <m/>
  </r>
  <r>
    <x v="1567"/>
    <d v="2023-04-27T00:00:00"/>
    <x v="495"/>
    <s v="DOGELIO CHRISTIAN B."/>
    <s v="LEGAL"/>
    <x v="0"/>
    <d v="2023-04-26T00:00:00"/>
    <d v="2023-04-28T00:00:00"/>
    <s v="VL"/>
    <m/>
    <s v="3 VL"/>
    <n v="3"/>
    <m/>
  </r>
  <r>
    <x v="1568"/>
    <d v="2023-04-27T00:00:00"/>
    <x v="496"/>
    <s v="PEÑERO LILIBETH B."/>
    <s v="CSWDO"/>
    <x v="1"/>
    <d v="2023-04-13T00:00:00"/>
    <d v="2023-04-13T00:00:00"/>
    <s v="SL"/>
    <m/>
    <s v="1 SL"/>
    <n v="1"/>
    <m/>
  </r>
  <r>
    <x v="1569"/>
    <d v="2023-04-27T00:00:00"/>
    <x v="496"/>
    <s v="ERIDAO ROSALINDA P."/>
    <s v="CSWDO"/>
    <x v="1"/>
    <d v="2023-04-13T00:00:00"/>
    <d v="2023-04-13T00:00:00"/>
    <s v="SL"/>
    <m/>
    <s v="1 SL"/>
    <n v="1"/>
    <m/>
  </r>
  <r>
    <x v="1570"/>
    <d v="2023-04-27T00:00:00"/>
    <x v="496"/>
    <s v="VERGARA ANACIETA M."/>
    <s v="CSWDO"/>
    <x v="1"/>
    <d v="2023-04-20T00:00:00"/>
    <d v="2023-04-20T00:00:00"/>
    <s v="OTHER"/>
    <s v="SPECIAL PRIVILEGE"/>
    <s v="1 OTHER"/>
    <n v="1"/>
    <m/>
  </r>
  <r>
    <x v="1571"/>
    <d v="2023-04-27T00:00:00"/>
    <x v="495"/>
    <s v="RODRIGUEZ GREGORIO  "/>
    <s v="CENRO"/>
    <x v="1"/>
    <d v="2023-04-14T00:00:00"/>
    <d v="2023-04-14T00:00:00"/>
    <s v="SL"/>
    <m/>
    <s v="1 SL"/>
    <n v="1"/>
    <m/>
  </r>
  <r>
    <x v="1572"/>
    <d v="2023-04-27T00:00:00"/>
    <x v="495"/>
    <s v="BITUIN LUCKY NIKKO G."/>
    <s v="CHO"/>
    <x v="0"/>
    <d v="2023-04-25T00:00:00"/>
    <d v="2023-04-25T00:00:00"/>
    <s v="VL"/>
    <m/>
    <s v="1 VL"/>
    <n v="1"/>
    <m/>
  </r>
  <r>
    <x v="1573"/>
    <d v="2023-04-27T00:00:00"/>
    <x v="496"/>
    <s v="GUAÑEZO MA. GINA P."/>
    <s v="CTO"/>
    <x v="1"/>
    <d v="2023-04-20T00:00:00"/>
    <d v="2023-04-20T00:00:00"/>
    <s v="OTHER"/>
    <s v="SPECIAL PRIVILEGE"/>
    <s v="1 OTHER"/>
    <n v="1"/>
    <m/>
  </r>
  <r>
    <x v="1574"/>
    <d v="2023-04-27T00:00:00"/>
    <x v="494"/>
    <s v="MALUBAY MELINDA D."/>
    <s v="THRDC"/>
    <x v="1"/>
    <d v="2023-04-17T00:00:00"/>
    <d v="2023-04-17T00:00:00"/>
    <s v="SL"/>
    <m/>
    <s v="1 SL"/>
    <n v="1"/>
    <m/>
  </r>
  <r>
    <x v="1575"/>
    <d v="2023-04-27T00:00:00"/>
    <x v="498"/>
    <s v="ALEGA ESTELITA M."/>
    <s v="CTO"/>
    <x v="1"/>
    <d v="2023-04-03T00:00:00"/>
    <d v="2023-04-04T00:00:00"/>
    <s v="VL"/>
    <m/>
    <s v="2 VL"/>
    <n v="2"/>
    <m/>
  </r>
  <r>
    <x v="1575"/>
    <d v="2023-04-27T00:00:00"/>
    <x v="498"/>
    <s v="ALEGA ESTELITA M."/>
    <s v="CTO"/>
    <x v="1"/>
    <d v="2023-04-11T00:00:00"/>
    <d v="2023-04-11T00:00:00"/>
    <s v="VL"/>
    <m/>
    <s v="1 VL"/>
    <n v="1"/>
    <m/>
  </r>
  <r>
    <x v="1576"/>
    <d v="2023-04-27T00:00:00"/>
    <x v="499"/>
    <s v="MALIGAYO YOLANDA D."/>
    <s v="CHO"/>
    <x v="1"/>
    <d v="2023-04-17T00:00:00"/>
    <d v="2023-04-18T00:00:00"/>
    <s v="SL"/>
    <m/>
    <s v="2 SL"/>
    <n v="2"/>
    <m/>
  </r>
  <r>
    <x v="1577"/>
    <d v="2023-04-27T00:00:00"/>
    <x v="498"/>
    <s v="AMBION LAMBERTO A."/>
    <s v="VMO"/>
    <x v="1"/>
    <d v="2023-04-27T00:00:00"/>
    <d v="2023-04-27T00:00:00"/>
    <s v="VL"/>
    <m/>
    <s v="1 VL"/>
    <n v="1"/>
    <m/>
  </r>
  <r>
    <x v="1578"/>
    <d v="2023-04-27T00:00:00"/>
    <x v="500"/>
    <s v="DESINGAŃO PURIFICACION A."/>
    <s v="SP"/>
    <x v="0"/>
    <d v="2023-04-17T00:00:00"/>
    <d v="2023-04-20T00:00:00"/>
    <s v="SL"/>
    <m/>
    <s v="4 SL"/>
    <n v="4"/>
    <m/>
  </r>
  <r>
    <x v="1579"/>
    <d v="2023-04-27T00:00:00"/>
    <x v="495"/>
    <s v="CALANOG EUGENE V."/>
    <s v="CHO"/>
    <x v="1"/>
    <d v="2023-04-13T00:00:00"/>
    <d v="2023-04-14T00:00:00"/>
    <s v="SL"/>
    <m/>
    <s v="2 SL"/>
    <n v="2"/>
    <m/>
  </r>
  <r>
    <x v="1580"/>
    <d v="2023-04-27T00:00:00"/>
    <x v="495"/>
    <s v="VILLANUEVA DAVE RONILLO V."/>
    <s v="CEO"/>
    <x v="0"/>
    <d v="2023-04-12T00:00:00"/>
    <d v="2023-04-13T00:00:00"/>
    <s v="SL"/>
    <m/>
    <s v="2 SL"/>
    <n v="2"/>
    <m/>
  </r>
  <r>
    <x v="1581"/>
    <d v="2023-04-27T00:00:00"/>
    <x v="483"/>
    <s v="PANGANIBAN CRISTETA M."/>
    <s v="DOE"/>
    <x v="1"/>
    <d v="2023-03-20T00:00:00"/>
    <d v="2023-03-20T00:00:00"/>
    <s v="SL"/>
    <m/>
    <s v="1 SL"/>
    <n v="1"/>
    <m/>
  </r>
  <r>
    <x v="1582"/>
    <d v="2023-04-27T00:00:00"/>
    <x v="494"/>
    <s v="AUSTRIA KIM E."/>
    <s v="ONT"/>
    <x v="1"/>
    <d v="2023-04-17T00:00:00"/>
    <d v="2023-04-17T00:00:00"/>
    <s v="SL"/>
    <m/>
    <s v="1 SL"/>
    <n v="1"/>
    <m/>
  </r>
  <r>
    <x v="1583"/>
    <d v="2023-04-27T00:00:00"/>
    <x v="498"/>
    <s v="CONSTANTE HERBERT F."/>
    <s v="BPLO"/>
    <x v="3"/>
    <d v="2023-04-25T00:00:00"/>
    <d v="2023-04-25T00:00:00"/>
    <s v="SL"/>
    <m/>
    <s v="1 SL"/>
    <n v="1"/>
    <m/>
  </r>
  <r>
    <x v="1584"/>
    <d v="2023-04-27T00:00:00"/>
    <x v="500"/>
    <s v="MARQUEZ HENSLEY B."/>
    <s v="SANGGUNIANG PANLUNGSOD"/>
    <x v="3"/>
    <d v="2023-04-19T00:00:00"/>
    <d v="2023-04-20T00:00:00"/>
    <s v="SL"/>
    <m/>
    <s v="2 SL"/>
    <n v="2"/>
    <m/>
  </r>
  <r>
    <x v="1585"/>
    <d v="2023-04-27T00:00:00"/>
    <x v="485"/>
    <s v="MAULLON JAENA F."/>
    <s v="SP"/>
    <x v="0"/>
    <d v="2023-04-11T00:00:00"/>
    <d v="2023-04-11T00:00:00"/>
    <s v="VL"/>
    <m/>
    <s v="1 VL"/>
    <n v="1"/>
    <m/>
  </r>
  <r>
    <x v="1585"/>
    <d v="2023-04-27T00:00:00"/>
    <x v="485"/>
    <s v="MAULLON JAENA F."/>
    <s v="SP"/>
    <x v="0"/>
    <d v="2023-04-13T00:00:00"/>
    <d v="2023-04-13T00:00:00"/>
    <s v="VL"/>
    <m/>
    <s v="1 VL"/>
    <n v="1"/>
    <m/>
  </r>
  <r>
    <x v="1585"/>
    <d v="2023-04-27T00:00:00"/>
    <x v="485"/>
    <s v="MAULLON JAENA F."/>
    <s v="SP"/>
    <x v="0"/>
    <d v="2023-04-19T00:00:00"/>
    <d v="2023-04-19T00:00:00"/>
    <s v="VL"/>
    <m/>
    <s v="1 VL"/>
    <n v="1"/>
    <m/>
  </r>
  <r>
    <x v="1585"/>
    <d v="2023-04-27T00:00:00"/>
    <x v="485"/>
    <s v="MAULLON JAENA F."/>
    <s v="SP"/>
    <x v="0"/>
    <d v="2023-04-26T00:00:00"/>
    <d v="2023-04-26T00:00:00"/>
    <s v="VL"/>
    <m/>
    <s v="1 VL"/>
    <n v="1"/>
    <m/>
  </r>
  <r>
    <x v="1585"/>
    <d v="2023-04-27T00:00:00"/>
    <x v="485"/>
    <s v="MAULLON JAENA F."/>
    <s v="SP"/>
    <x v="0"/>
    <d v="2023-04-28T00:00:00"/>
    <d v="2023-04-28T00:00:00"/>
    <s v="VL"/>
    <m/>
    <s v="1 VL"/>
    <n v="1"/>
    <m/>
  </r>
  <r>
    <x v="1586"/>
    <d v="2023-04-27T00:00:00"/>
    <x v="495"/>
    <s v="ANGELES ANNABEL D."/>
    <n v="0"/>
    <x v="0"/>
    <d v="2023-04-14T00:00:00"/>
    <d v="2023-04-14T00:00:00"/>
    <s v="OTHER"/>
    <s v="SPECIAL PRIVILEGE"/>
    <s v="1 OTHER"/>
    <n v="1"/>
    <m/>
  </r>
  <r>
    <x v="1587"/>
    <d v="2023-04-27T00:00:00"/>
    <x v="494"/>
    <s v="DIMARANAN JENELIN B."/>
    <s v="SP"/>
    <x v="0"/>
    <d v="2023-04-26T00:00:00"/>
    <d v="2023-04-26T00:00:00"/>
    <s v="VL"/>
    <m/>
    <s v="1 VL"/>
    <n v="1"/>
    <m/>
  </r>
  <r>
    <x v="1588"/>
    <d v="2023-04-27T00:00:00"/>
    <x v="495"/>
    <s v="DORADO JULAIDA M."/>
    <s v="CENRO"/>
    <x v="3"/>
    <d v="2023-04-05T00:00:00"/>
    <d v="2023-04-05T00:00:00"/>
    <s v="SL"/>
    <m/>
    <s v="1 SL"/>
    <n v="1"/>
    <m/>
  </r>
  <r>
    <x v="1588"/>
    <d v="2023-04-27T00:00:00"/>
    <x v="495"/>
    <s v="DORADO JULAIDA M."/>
    <s v="CENRO"/>
    <x v="3"/>
    <d v="2023-04-14T00:00:00"/>
    <d v="2023-04-14T00:00:00"/>
    <s v="SL"/>
    <m/>
    <s v="1 SL"/>
    <n v="1"/>
    <m/>
  </r>
  <r>
    <x v="1589"/>
    <d v="2023-04-27T00:00:00"/>
    <x v="298"/>
    <s v="DEMATERA PEDRO B."/>
    <s v="CCR"/>
    <x v="0"/>
    <d v="2023-04-03T00:00:00"/>
    <d v="2023-04-05T00:00:00"/>
    <s v="SL"/>
    <m/>
    <s v="3 SL"/>
    <n v="3"/>
    <m/>
  </r>
  <r>
    <x v="1590"/>
    <d v="2023-04-27T00:00:00"/>
    <x v="499"/>
    <s v="PEPA ARIEL N."/>
    <s v="CHO"/>
    <x v="0"/>
    <d v="2023-04-17T00:00:00"/>
    <d v="2023-04-17T00:00:00"/>
    <s v="SL"/>
    <m/>
    <s v="1 SL"/>
    <n v="1"/>
    <m/>
  </r>
  <r>
    <x v="1591"/>
    <d v="2023-04-27T00:00:00"/>
    <x v="494"/>
    <s v="VILLANUEVA MARILYN L."/>
    <s v="TICC"/>
    <x v="0"/>
    <d v="2023-04-14T00:00:00"/>
    <d v="2023-04-14T00:00:00"/>
    <s v="SL"/>
    <m/>
    <s v="1 SL"/>
    <n v="1"/>
    <m/>
  </r>
  <r>
    <x v="1592"/>
    <d v="2023-04-27T00:00:00"/>
    <x v="499"/>
    <s v="ANACAY ANICETA P."/>
    <s v="PICNIC GROVE"/>
    <x v="1"/>
    <d v="2023-04-14T00:00:00"/>
    <d v="2023-04-14T00:00:00"/>
    <s v="SL"/>
    <m/>
    <s v="1 SL"/>
    <n v="1"/>
    <m/>
  </r>
  <r>
    <x v="1593"/>
    <d v="2023-04-27T00:00:00"/>
    <x v="499"/>
    <s v="VALDEZ JACKILYN A."/>
    <s v="PICNIC GROVE"/>
    <x v="0"/>
    <d v="2023-05-02T00:00:00"/>
    <d v="2023-05-12T00:00:00"/>
    <s v="VL"/>
    <m/>
    <s v="9 VL"/>
    <n v="9"/>
    <m/>
  </r>
  <r>
    <x v="1594"/>
    <d v="2023-04-27T00:00:00"/>
    <x v="500"/>
    <s v="DIMAILIG ARLYN R."/>
    <s v="MAHOGANY MARKET"/>
    <x v="0"/>
    <d v="2023-04-20T00:00:00"/>
    <d v="2023-04-20T00:00:00"/>
    <s v="SL"/>
    <m/>
    <s v="1 SL"/>
    <n v="1"/>
    <m/>
  </r>
  <r>
    <x v="1595"/>
    <d v="2023-04-27T00:00:00"/>
    <x v="298"/>
    <s v="BRIZUELA LENIE E."/>
    <s v="CTO-LICENSE"/>
    <x v="0"/>
    <d v="2023-04-14T00:00:00"/>
    <d v="2023-04-17T00:00:00"/>
    <s v="SL"/>
    <m/>
    <s v="2 SL"/>
    <n v="2"/>
    <m/>
  </r>
  <r>
    <x v="1596"/>
    <d v="2023-04-27T00:00:00"/>
    <x v="501"/>
    <s v="ROQUITE MAIRECAR L."/>
    <s v="CCT"/>
    <x v="0"/>
    <d v="2023-04-20T00:00:00"/>
    <d v="2023-04-20T00:00:00"/>
    <s v="SL"/>
    <m/>
    <s v="1 SL"/>
    <n v="1"/>
    <m/>
  </r>
  <r>
    <x v="1597"/>
    <d v="2023-04-27T00:00:00"/>
    <x v="500"/>
    <s v="RAMOS REMELYN A."/>
    <s v="PEOPLE'S PARK"/>
    <x v="3"/>
    <d v="2023-08-16T00:00:00"/>
    <d v="2023-08-18T00:00:00"/>
    <s v="VL"/>
    <m/>
    <s v="3 VL"/>
    <n v="3"/>
    <m/>
  </r>
  <r>
    <x v="1597"/>
    <d v="2023-04-27T00:00:00"/>
    <x v="500"/>
    <s v="RAMOS REMELYN A."/>
    <s v="PEOPLE'S PARK"/>
    <x v="3"/>
    <d v="2023-08-22T00:00:00"/>
    <d v="2023-08-25T00:00:00"/>
    <s v="VL"/>
    <m/>
    <s v="4 VL"/>
    <n v="4"/>
    <m/>
  </r>
  <r>
    <x v="1597"/>
    <d v="2023-04-27T00:00:00"/>
    <x v="500"/>
    <s v="RAMOS REMELYN A."/>
    <s v="PEOPLE'S PARK"/>
    <x v="3"/>
    <d v="2023-08-29T00:00:00"/>
    <d v="2023-08-31T00:00:00"/>
    <s v="VL"/>
    <m/>
    <s v="3 VL"/>
    <n v="3"/>
    <m/>
  </r>
  <r>
    <x v="1598"/>
    <d v="2023-04-27T00:00:00"/>
    <x v="501"/>
    <s v="ORTEGA RODEL R."/>
    <s v="TOPS"/>
    <x v="3"/>
    <d v="2023-05-04T00:00:00"/>
    <d v="2023-05-05T00:00:00"/>
    <s v="VL"/>
    <m/>
    <s v="2 VL"/>
    <n v="2"/>
    <m/>
  </r>
  <r>
    <x v="1599"/>
    <d v="2023-04-27T00:00:00"/>
    <x v="495"/>
    <s v="ESPINOSA RUBY ANN V."/>
    <s v="ONT"/>
    <x v="0"/>
    <d v="2023-04-16T00:00:00"/>
    <d v="2023-05-31T00:00:00"/>
    <s v="SL"/>
    <m/>
    <s v="32 SL"/>
    <n v="32"/>
    <m/>
  </r>
  <r>
    <x v="1600"/>
    <d v="2023-04-27T00:00:00"/>
    <x v="502"/>
    <s v="FERMA RAYMOND  "/>
    <s v="CENRO"/>
    <x v="0"/>
    <d v="2023-04-27T00:00:00"/>
    <d v="2023-04-27T00:00:00"/>
    <s v="VL"/>
    <m/>
    <s v="1 VL"/>
    <n v="1"/>
    <m/>
  </r>
  <r>
    <x v="1600"/>
    <d v="2023-04-27T00:00:00"/>
    <x v="502"/>
    <s v="FERMA RAYMOND  "/>
    <s v="CENRO"/>
    <x v="0"/>
    <d v="2023-04-30T00:00:00"/>
    <d v="2023-04-30T00:00:00"/>
    <s v="VL"/>
    <m/>
    <s v="0 VL"/>
    <n v="0"/>
    <m/>
  </r>
  <r>
    <x v="1601"/>
    <d v="2023-04-27T00:00:00"/>
    <x v="500"/>
    <s v="PAZ JOSUE O."/>
    <s v="CENRO"/>
    <x v="0"/>
    <d v="2023-04-20T00:00:00"/>
    <d v="2023-04-20T00:00:00"/>
    <s v="SL"/>
    <m/>
    <s v="1 SL"/>
    <n v="1"/>
    <m/>
  </r>
  <r>
    <x v="1602"/>
    <d v="2023-04-27T00:00:00"/>
    <x v="487"/>
    <s v="TIBAYAN EUFEMIA O."/>
    <s v="CHO"/>
    <x v="0"/>
    <d v="2023-03-06T00:00:00"/>
    <d v="2023-04-05T00:00:00"/>
    <s v="SL"/>
    <m/>
    <s v="22 SL"/>
    <n v="22"/>
    <m/>
  </r>
  <r>
    <x v="1603"/>
    <d v="2023-04-27T00:00:00"/>
    <x v="501"/>
    <s v="PAGLINAWAN JESSIE M."/>
    <s v="CENRO"/>
    <x v="0"/>
    <d v="2023-04-24T00:00:00"/>
    <d v="2023-04-24T00:00:00"/>
    <s v="SL"/>
    <m/>
    <s v="1 SL"/>
    <n v="1"/>
    <m/>
  </r>
  <r>
    <x v="1604"/>
    <d v="2023-04-27T00:00:00"/>
    <x v="501"/>
    <s v="ATIENZA VENUS  "/>
    <s v="CENRO"/>
    <x v="3"/>
    <d v="2023-04-25T00:00:00"/>
    <d v="2023-04-25T00:00:00"/>
    <s v="SL"/>
    <m/>
    <s v="1 SL"/>
    <n v="1"/>
    <m/>
  </r>
  <r>
    <x v="1605"/>
    <d v="2023-04-27T00:00:00"/>
    <x v="500"/>
    <s v="ENRIQUEZ ERIBERTO  "/>
    <s v="CENRO"/>
    <x v="3"/>
    <d v="2023-04-01T00:00:00"/>
    <d v="2023-04-02T00:00:00"/>
    <s v="VL"/>
    <m/>
    <s v="0 VL"/>
    <n v="0"/>
    <m/>
  </r>
  <r>
    <x v="1606"/>
    <d v="2023-04-27T00:00:00"/>
    <x v="496"/>
    <s v="GONZALES MARIO O."/>
    <s v="GSO"/>
    <x v="0"/>
    <d v="2023-04-11T00:00:00"/>
    <d v="2023-04-13T00:00:00"/>
    <s v="SL"/>
    <m/>
    <s v="3 SL"/>
    <n v="3"/>
    <m/>
  </r>
  <r>
    <x v="1607"/>
    <d v="2023-04-27T00:00:00"/>
    <x v="495"/>
    <s v="GATPANDAN MICHAEL E."/>
    <s v="GSO"/>
    <x v="0"/>
    <d v="2023-04-25T00:00:00"/>
    <d v="2023-04-25T00:00:00"/>
    <s v="VL"/>
    <m/>
    <s v="1 VL"/>
    <n v="1"/>
    <m/>
  </r>
  <r>
    <x v="1608"/>
    <d v="2023-04-27T00:00:00"/>
    <x v="499"/>
    <s v="GATPANDAN MICHAEL E."/>
    <s v="GSO"/>
    <x v="0"/>
    <d v="2023-04-18T00:00:00"/>
    <d v="2023-04-18T00:00:00"/>
    <s v="SL"/>
    <m/>
    <s v="1 SL"/>
    <n v="1"/>
    <m/>
  </r>
  <r>
    <x v="1609"/>
    <d v="2023-04-27T00:00:00"/>
    <x v="496"/>
    <s v="GATPANDAN MICHAEL E."/>
    <s v="GSO"/>
    <x v="0"/>
    <d v="2023-04-13T00:00:00"/>
    <d v="2023-04-13T00:00:00"/>
    <s v="SL"/>
    <m/>
    <s v="1 SL"/>
    <n v="1"/>
    <m/>
  </r>
  <r>
    <x v="1610"/>
    <d v="2023-04-27T00:00:00"/>
    <x v="298"/>
    <s v="MERCARDO RENGIE M."/>
    <s v="LCR"/>
    <x v="0"/>
    <d v="2023-04-03T00:00:00"/>
    <d v="2023-04-03T00:00:00"/>
    <s v="SL"/>
    <m/>
    <s v="1 SL"/>
    <n v="1"/>
    <m/>
  </r>
  <r>
    <x v="1610"/>
    <d v="2023-04-27T00:00:00"/>
    <x v="298"/>
    <s v="MERCARDO RENGIE M."/>
    <s v="LCR"/>
    <x v="0"/>
    <d v="2023-04-13T00:00:00"/>
    <d v="2023-04-13T00:00:00"/>
    <s v="SL"/>
    <m/>
    <s v="1 SL"/>
    <n v="1"/>
    <m/>
  </r>
  <r>
    <x v="1610"/>
    <d v="2023-04-27T00:00:00"/>
    <x v="298"/>
    <s v="MERCARDO RENGIE M."/>
    <s v="LCR"/>
    <x v="0"/>
    <d v="2023-04-17T00:00:00"/>
    <d v="2023-04-17T00:00:00"/>
    <s v="SL"/>
    <m/>
    <s v="1 SL"/>
    <n v="1"/>
    <m/>
  </r>
  <r>
    <x v="1611"/>
    <d v="2023-04-27T00:00:00"/>
    <x v="298"/>
    <s v="MERCARDO RENGIE M."/>
    <s v="LCR"/>
    <x v="0"/>
    <d v="2023-03-23T00:00:00"/>
    <d v="2023-03-23T00:00:00"/>
    <s v="SL"/>
    <m/>
    <s v="1 SL"/>
    <n v="1"/>
    <m/>
  </r>
  <r>
    <x v="1611"/>
    <d v="2023-04-27T00:00:00"/>
    <x v="298"/>
    <s v="MERCARDO RENGIE M."/>
    <s v="LCR"/>
    <x v="0"/>
    <d v="2023-03-27T00:00:00"/>
    <d v="2023-03-27T00:00:00"/>
    <s v="SL"/>
    <m/>
    <s v="1 SL"/>
    <n v="1"/>
    <m/>
  </r>
  <r>
    <x v="1611"/>
    <d v="2023-04-27T00:00:00"/>
    <x v="298"/>
    <s v="MERCARDO RENGIE M."/>
    <s v="LCR"/>
    <x v="0"/>
    <d v="2023-03-30T00:00:00"/>
    <d v="2023-03-30T00:00:00"/>
    <s v="SL"/>
    <m/>
    <s v="1 SL"/>
    <n v="1"/>
    <m/>
  </r>
  <r>
    <x v="1612"/>
    <d v="2023-04-27T00:00:00"/>
    <x v="503"/>
    <s v="VALENCIANO MARLYN C."/>
    <s v="HALL OF JUSTICE"/>
    <x v="3"/>
    <d v="2023-04-25T00:00:00"/>
    <d v="2023-04-26T00:00:00"/>
    <s v="VL"/>
    <m/>
    <s v="2 VL"/>
    <n v="2"/>
    <m/>
  </r>
  <r>
    <x v="1613"/>
    <d v="2023-04-27T00:00:00"/>
    <x v="503"/>
    <s v="VALENCIANO MARLYN C."/>
    <s v="HALL OF JUSTICE"/>
    <x v="3"/>
    <d v="2023-04-18T00:00:00"/>
    <d v="2023-04-19T00:00:00"/>
    <s v="SL"/>
    <m/>
    <s v="2 SL"/>
    <n v="2"/>
    <m/>
  </r>
  <r>
    <x v="1614"/>
    <d v="2023-04-27T00:00:00"/>
    <x v="499"/>
    <s v="DELA CRUZ EVANGELINE P."/>
    <s v="LANDTAX"/>
    <x v="1"/>
    <d v="2023-04-28T00:00:00"/>
    <d v="2023-04-28T00:00:00"/>
    <s v="OTHER"/>
    <s v="SPECIAL PRIVILEGE"/>
    <s v="1 OTHER"/>
    <n v="1"/>
    <m/>
  </r>
  <r>
    <x v="1615"/>
    <d v="2023-04-27T00:00:00"/>
    <x v="499"/>
    <s v="DELA CRUZ EVANGELINE P."/>
    <s v="LANDTAX"/>
    <x v="1"/>
    <d v="2023-04-11T00:00:00"/>
    <d v="2023-04-11T00:00:00"/>
    <s v="SL"/>
    <m/>
    <s v="1 SL"/>
    <n v="1"/>
    <m/>
  </r>
  <r>
    <x v="1616"/>
    <d v="2023-04-27T00:00:00"/>
    <x v="494"/>
    <s v="MARDO MELINDA E."/>
    <s v="CENRO"/>
    <x v="3"/>
    <d v="2023-04-25T00:00:00"/>
    <d v="2023-04-25T00:00:00"/>
    <s v="VL"/>
    <m/>
    <s v="1 VL"/>
    <n v="1"/>
    <m/>
  </r>
  <r>
    <x v="1617"/>
    <d v="2023-04-27T00:00:00"/>
    <x v="500"/>
    <s v="MARDO MELINDA E."/>
    <s v="MARDO MELINDA E."/>
    <x v="5"/>
    <d v="2023-04-21T00:00:00"/>
    <d v="2023-04-22T00:00:00"/>
    <s v="SL"/>
    <m/>
    <s v="1 SL"/>
    <n v="1"/>
    <m/>
  </r>
  <r>
    <x v="1618"/>
    <d v="2023-04-27T00:00:00"/>
    <x v="496"/>
    <s v="MARDO MELINDA E."/>
    <s v="CENRO"/>
    <x v="3"/>
    <d v="2023-04-13T00:00:00"/>
    <d v="2023-04-13T00:00:00"/>
    <s v="SL"/>
    <m/>
    <s v="1 SL"/>
    <n v="1"/>
    <m/>
  </r>
  <r>
    <x v="1619"/>
    <d v="2023-04-27T00:00:00"/>
    <x v="500"/>
    <s v="GONZALES MARIO O."/>
    <s v="GSO"/>
    <x v="0"/>
    <d v="2023-05-03T00:00:00"/>
    <d v="2023-05-04T00:00:00"/>
    <s v="VL"/>
    <m/>
    <s v="2 VL"/>
    <n v="2"/>
    <m/>
  </r>
  <r>
    <x v="1620"/>
    <d v="2023-04-27T00:00:00"/>
    <x v="503"/>
    <s v="GONZALES MARIO O."/>
    <s v="GSO"/>
    <x v="0"/>
    <d v="2023-04-28T00:00:00"/>
    <d v="2023-04-28T00:00:00"/>
    <s v="VL"/>
    <m/>
    <s v="1 VL"/>
    <n v="1"/>
    <m/>
  </r>
  <r>
    <x v="1621"/>
    <d v="2023-04-27T00:00:00"/>
    <x v="500"/>
    <s v="COSA PAOLA GRACE P."/>
    <s v="ASSESSOR"/>
    <x v="0"/>
    <d v="2023-04-17T00:00:00"/>
    <d v="2023-04-17T00:00:00"/>
    <s v="SL"/>
    <m/>
    <s v="1 SL"/>
    <n v="1"/>
    <m/>
  </r>
  <r>
    <x v="1622"/>
    <d v="2023-04-27T00:00:00"/>
    <x v="500"/>
    <s v="COSA PAOLA GRACE P."/>
    <s v="ASSESSOR"/>
    <x v="0"/>
    <d v="2023-04-20T00:00:00"/>
    <d v="2023-04-20T00:00:00"/>
    <s v="SL"/>
    <m/>
    <s v="1 SL"/>
    <n v="1"/>
    <m/>
  </r>
  <r>
    <x v="1623"/>
    <d v="2023-04-27T00:00:00"/>
    <x v="497"/>
    <s v="PERIDO BEVERLY T."/>
    <s v="CTO"/>
    <x v="1"/>
    <d v="2023-04-14T00:00:00"/>
    <d v="2023-04-17T00:00:00"/>
    <s v="VL"/>
    <m/>
    <s v="2 VL"/>
    <n v="2"/>
    <m/>
  </r>
  <r>
    <x v="1624"/>
    <d v="2023-04-27T00:00:00"/>
    <x v="499"/>
    <s v="BAYHON VIOLETA  "/>
    <s v="ONT"/>
    <x v="1"/>
    <d v="2023-04-26T00:00:00"/>
    <d v="2023-04-26T00:00:00"/>
    <s v="VL"/>
    <m/>
    <s v="1 VL"/>
    <n v="1"/>
    <m/>
  </r>
  <r>
    <x v="1624"/>
    <d v="2023-04-27T00:00:00"/>
    <x v="499"/>
    <s v="BAYHON VIOLETA  "/>
    <s v="ONT"/>
    <x v="1"/>
    <d v="2023-05-02T00:00:00"/>
    <d v="2023-05-02T00:00:00"/>
    <s v="VL"/>
    <m/>
    <s v="1 VL"/>
    <n v="1"/>
    <m/>
  </r>
  <r>
    <x v="1625"/>
    <d v="2023-04-27T00:00:00"/>
    <x v="503"/>
    <s v="HERNANDO MERLE B."/>
    <s v="BUDGET"/>
    <x v="1"/>
    <d v="2023-04-26T00:00:00"/>
    <d v="2023-04-26T00:00:00"/>
    <s v="OTHER"/>
    <s v="SPECIALPRIVILEGE"/>
    <s v="1 OTHER"/>
    <n v="1"/>
    <m/>
  </r>
  <r>
    <x v="1626"/>
    <d v="2023-04-27T00:00:00"/>
    <x v="499"/>
    <s v="BAYLA EVANGELINE C."/>
    <s v="PDAO"/>
    <x v="1"/>
    <d v="2023-05-05T00:00:00"/>
    <d v="2023-05-05T00:00:00"/>
    <s v="OTHER"/>
    <s v="BIRTHDAY LEAVE"/>
    <s v="1 OTHER"/>
    <n v="1"/>
    <m/>
  </r>
  <r>
    <x v="1627"/>
    <d v="2023-04-27T00:00:00"/>
    <x v="298"/>
    <s v="DOLOT JESUS JR. D."/>
    <s v="PIO"/>
    <x v="1"/>
    <d v="2023-04-17T00:00:00"/>
    <d v="2023-04-17T00:00:00"/>
    <s v="SL"/>
    <m/>
    <s v="1 SL"/>
    <n v="1"/>
    <m/>
  </r>
  <r>
    <x v="1627"/>
    <d v="2023-04-27T00:00:00"/>
    <x v="298"/>
    <s v="DOLOT JESUS JR. D."/>
    <s v="PIO"/>
    <x v="1"/>
    <d v="2023-04-20T00:00:00"/>
    <d v="2023-04-20T00:00:00"/>
    <s v="SL"/>
    <m/>
    <s v="1 SL"/>
    <n v="1"/>
    <m/>
  </r>
  <r>
    <x v="1628"/>
    <d v="2023-04-27T00:00:00"/>
    <x v="500"/>
    <s v="SUSA NANETE B."/>
    <s v="ONT"/>
    <x v="1"/>
    <d v="2023-04-20T00:00:00"/>
    <d v="2023-04-20T00:00:00"/>
    <s v="SL"/>
    <m/>
    <s v="1 SL"/>
    <n v="1"/>
    <m/>
  </r>
  <r>
    <x v="1629"/>
    <d v="2023-04-27T00:00:00"/>
    <x v="500"/>
    <s v="AMBION DORINDA A."/>
    <s v="CSWDO"/>
    <x v="1"/>
    <d v="2023-04-18T00:00:00"/>
    <d v="2023-04-19T00:00:00"/>
    <s v="SL"/>
    <m/>
    <s v="2 SL"/>
    <n v="2"/>
    <m/>
  </r>
  <r>
    <x v="1630"/>
    <d v="2023-04-27T00:00:00"/>
    <x v="501"/>
    <s v="ANDAG ALEX C."/>
    <s v="CENRO"/>
    <x v="0"/>
    <d v="2023-04-21T00:00:00"/>
    <d v="2023-04-21T00:00:00"/>
    <s v="SL"/>
    <m/>
    <s v="1 SL"/>
    <n v="1"/>
    <m/>
  </r>
  <r>
    <x v="1631"/>
    <d v="2023-04-27T00:00:00"/>
    <x v="504"/>
    <s v="FLORES EDERLYN  "/>
    <s v="CENRO"/>
    <x v="0"/>
    <d v="2023-04-28T00:00:00"/>
    <d v="2023-05-01T00:00:00"/>
    <s v="VL"/>
    <m/>
    <s v="3 VL"/>
    <n v="3"/>
    <m/>
  </r>
  <r>
    <x v="1632"/>
    <d v="2023-04-27T00:00:00"/>
    <x v="500"/>
    <s v="RODRIGUEZ JOSEPHINE R."/>
    <s v="TICC"/>
    <x v="0"/>
    <d v="2023-05-02T00:00:00"/>
    <d v="2023-05-02T00:00:00"/>
    <s v="VL"/>
    <m/>
    <s v="1 VL"/>
    <n v="1"/>
    <m/>
  </r>
  <r>
    <x v="1633"/>
    <d v="2023-04-27T00:00:00"/>
    <x v="500"/>
    <s v="RODRIGUEZ JOSEPHINE R."/>
    <s v="TICC"/>
    <x v="0"/>
    <d v="2023-05-05T00:00:00"/>
    <d v="2023-05-05T00:00:00"/>
    <s v="VL"/>
    <m/>
    <s v="1 VL"/>
    <n v="1"/>
    <m/>
  </r>
  <r>
    <x v="1633"/>
    <d v="2023-04-27T00:00:00"/>
    <x v="500"/>
    <s v="RODRIGUEZ JOSEPHINE R."/>
    <s v="TICC"/>
    <x v="0"/>
    <d v="2023-05-15T00:00:00"/>
    <d v="2023-05-15T00:00:00"/>
    <s v="VL"/>
    <m/>
    <s v="1 VL"/>
    <n v="1"/>
    <m/>
  </r>
  <r>
    <x v="1634"/>
    <d v="2023-04-27T00:00:00"/>
    <x v="495"/>
    <s v="ROMILLA MARIBEL P."/>
    <s v="ACCOUNTING"/>
    <x v="0"/>
    <d v="2023-04-11T00:00:00"/>
    <d v="2023-04-13T00:00:00"/>
    <s v="SL"/>
    <m/>
    <s v="3 SL"/>
    <n v="3"/>
    <m/>
  </r>
  <r>
    <x v="1635"/>
    <d v="2023-04-27T00:00:00"/>
    <x v="487"/>
    <s v="PARAISO MARIA LORENA D."/>
    <s v="EEO/CITY MARKET"/>
    <x v="0"/>
    <d v="2023-04-19T00:00:00"/>
    <d v="2023-04-20T00:00:00"/>
    <s v="VL"/>
    <m/>
    <s v="2 VL"/>
    <n v="2"/>
    <m/>
  </r>
  <r>
    <x v="1636"/>
    <d v="2023-04-27T00:00:00"/>
    <x v="495"/>
    <s v="PAJENAGO FRANCIS B."/>
    <s v="CSWDO"/>
    <x v="0"/>
    <d v="2023-04-25T00:00:00"/>
    <d v="2023-04-26T00:00:00"/>
    <s v="VL"/>
    <m/>
    <s v="2 VL"/>
    <n v="2"/>
    <m/>
  </r>
  <r>
    <x v="1637"/>
    <d v="2023-04-27T00:00:00"/>
    <x v="500"/>
    <s v="BANICO PILAR B."/>
    <s v="CCT"/>
    <x v="1"/>
    <d v="2023-04-20T00:00:00"/>
    <d v="2023-04-20T00:00:00"/>
    <s v="SL"/>
    <m/>
    <s v="1 SL"/>
    <n v="1"/>
    <m/>
  </r>
  <r>
    <x v="1638"/>
    <d v="2023-04-27T00:00:00"/>
    <x v="496"/>
    <s v="BAUTISTA JANICE M."/>
    <s v="CTO"/>
    <x v="1"/>
    <d v="2023-04-20T00:00:00"/>
    <d v="2023-04-20T00:00:00"/>
    <s v="VL"/>
    <m/>
    <s v="1 VL"/>
    <n v="1"/>
    <m/>
  </r>
  <r>
    <x v="1639"/>
    <d v="2023-04-27T00:00:00"/>
    <x v="500"/>
    <s v="UNTALAN DIVINA R."/>
    <s v="CTO"/>
    <x v="1"/>
    <d v="2023-05-04T00:00:00"/>
    <d v="2023-05-04T00:00:00"/>
    <s v="OTHER"/>
    <s v="SPECIAL PRIVILEGE"/>
    <s v="1 OTHER"/>
    <n v="1"/>
    <m/>
  </r>
  <r>
    <x v="1640"/>
    <d v="2023-04-27T00:00:00"/>
    <x v="499"/>
    <s v="DIMAPILIS ELVIRA S."/>
    <s v="CTO"/>
    <x v="1"/>
    <d v="2023-04-26T00:00:00"/>
    <d v="2023-04-28T00:00:00"/>
    <s v="OTHER"/>
    <s v="SPECIAL PRIVILEGE"/>
    <s v="3 OTHER"/>
    <n v="3"/>
    <m/>
  </r>
  <r>
    <x v="1641"/>
    <d v="2023-04-27T00:00:00"/>
    <x v="489"/>
    <s v="LORILLA LOIDA P."/>
    <s v="TCSNHS-ISHS"/>
    <x v="0"/>
    <d v="2023-04-04T00:00:00"/>
    <d v="2023-04-05T00:00:00"/>
    <s v="SL"/>
    <m/>
    <s v="2 SL"/>
    <n v="2"/>
    <m/>
  </r>
  <r>
    <x v="1641"/>
    <d v="2023-04-27T00:00:00"/>
    <x v="489"/>
    <s v="LORILLA LOIDA P."/>
    <s v="TCSNHS-ISHS"/>
    <x v="0"/>
    <d v="2023-04-11T00:00:00"/>
    <d v="2023-04-11T00:00:00"/>
    <s v="SL"/>
    <m/>
    <s v="1 SL"/>
    <n v="1"/>
    <m/>
  </r>
  <r>
    <x v="1642"/>
    <d v="2023-04-27T00:00:00"/>
    <x v="504"/>
    <s v="AMBAT MARILOU M."/>
    <s v="EEO/ CITY MARKET"/>
    <x v="1"/>
    <d v="2023-04-27T00:00:00"/>
    <d v="2023-04-27T00:00:00"/>
    <s v="OTHER"/>
    <s v="SPECIAL LEAVE"/>
    <s v="1 OTHER"/>
    <n v="1"/>
    <m/>
  </r>
  <r>
    <x v="1643"/>
    <d v="2023-04-27T00:00:00"/>
    <x v="501"/>
    <s v="MARINDUQUE MARISSA M."/>
    <s v="ASSESSORS OFFICE"/>
    <x v="1"/>
    <d v="2023-04-24T00:00:00"/>
    <d v="2023-04-24T00:00:00"/>
    <s v="SL"/>
    <m/>
    <s v="1 SL"/>
    <n v="1"/>
    <m/>
  </r>
  <r>
    <x v="1644"/>
    <d v="2023-04-27T00:00:00"/>
    <x v="503"/>
    <s v="NATANAUAN GILBERTO A."/>
    <s v="PEOPLE'S PARK"/>
    <x v="3"/>
    <d v="2023-04-25T00:00:00"/>
    <d v="2023-04-29T00:00:00"/>
    <s v="VL"/>
    <m/>
    <s v="5 VL"/>
    <n v="5"/>
    <m/>
  </r>
  <r>
    <x v="1645"/>
    <d v="2023-04-27T00:00:00"/>
    <x v="503"/>
    <s v="ALCAZAR AINEE JOY C."/>
    <s v="ONT"/>
    <x v="1"/>
    <d v="2023-04-12T00:00:00"/>
    <d v="2023-04-12T00:00:00"/>
    <s v="SL"/>
    <m/>
    <s v="1 SL"/>
    <n v="1"/>
    <m/>
  </r>
  <r>
    <x v="1646"/>
    <d v="2023-04-27T00:00:00"/>
    <x v="500"/>
    <s v="FERRY FRANCIS R."/>
    <s v="ONT"/>
    <x v="3"/>
    <d v="2023-04-20T00:00:00"/>
    <d v="2023-04-20T00:00:00"/>
    <s v="SL"/>
    <m/>
    <s v="1 SL"/>
    <n v="1"/>
    <m/>
  </r>
  <r>
    <x v="1647"/>
    <d v="2023-04-27T00:00:00"/>
    <x v="499"/>
    <s v="ANGCAYA RUFINA P."/>
    <s v="LCR"/>
    <x v="1"/>
    <d v="2023-04-14T00:00:00"/>
    <d v="2023-04-14T00:00:00"/>
    <s v="SL"/>
    <m/>
    <s v="1 SL"/>
    <n v="1"/>
    <m/>
  </r>
  <r>
    <x v="1648"/>
    <d v="2023-04-27T00:00:00"/>
    <x v="499"/>
    <s v="ANGCAYA RUFINA P."/>
    <s v="LCR"/>
    <x v="1"/>
    <d v="2023-04-18T00:00:00"/>
    <d v="2023-04-18T00:00:00"/>
    <s v="SL"/>
    <m/>
    <s v="1 SL"/>
    <n v="1"/>
    <m/>
  </r>
  <r>
    <x v="1649"/>
    <d v="2023-04-27T00:00:00"/>
    <x v="500"/>
    <s v="BOFILL ERNA P."/>
    <s v="LCR"/>
    <x v="1"/>
    <d v="2023-04-27T00:00:00"/>
    <d v="2023-04-28T00:00:00"/>
    <s v="VL"/>
    <m/>
    <s v="2 VL"/>
    <n v="2"/>
    <m/>
  </r>
  <r>
    <x v="1650"/>
    <d v="2023-04-27T00:00:00"/>
    <x v="500"/>
    <s v="HAPITA MELANIE A."/>
    <s v="ONT"/>
    <x v="0"/>
    <d v="2023-05-08T00:00:00"/>
    <d v="2023-05-12T00:00:00"/>
    <s v="VL"/>
    <m/>
    <s v="5 VL"/>
    <n v="5"/>
    <m/>
  </r>
  <r>
    <x v="1651"/>
    <d v="2023-04-27T00:00:00"/>
    <x v="504"/>
    <s v="HAYAG JERMAINE JOI D."/>
    <s v="CHO"/>
    <x v="1"/>
    <d v="2023-04-28T00:00:00"/>
    <d v="2023-04-28T00:00:00"/>
    <s v="SL"/>
    <m/>
    <s v="1 SL"/>
    <n v="1"/>
    <m/>
  </r>
  <r>
    <x v="1652"/>
    <d v="2023-04-27T00:00:00"/>
    <x v="500"/>
    <s v="TINAZA JHOANNA MARIE D."/>
    <s v="ONT"/>
    <x v="0"/>
    <d v="2023-04-05T00:00:00"/>
    <d v="2023-04-07T00:00:00"/>
    <s v="SL"/>
    <m/>
    <s v="3 SL"/>
    <n v="3"/>
    <m/>
  </r>
  <r>
    <x v="1653"/>
    <d v="2023-04-27T00:00:00"/>
    <x v="504"/>
    <s v="BUTALON DIANNE H."/>
    <s v="ONT"/>
    <x v="0"/>
    <d v="2023-05-08T00:00:00"/>
    <d v="2023-05-10T00:00:00"/>
    <s v="VL"/>
    <m/>
    <s v="3 VL"/>
    <n v="3"/>
    <m/>
  </r>
  <r>
    <x v="1654"/>
    <d v="2023-04-27T00:00:00"/>
    <x v="500"/>
    <s v="HAPITA MELANIE A."/>
    <s v="ONT"/>
    <x v="0"/>
    <d v="2023-05-16T00:00:00"/>
    <d v="2023-05-19T00:00:00"/>
    <s v="VL"/>
    <m/>
    <s v="4 VL"/>
    <n v="4"/>
    <m/>
  </r>
  <r>
    <x v="1655"/>
    <d v="2023-04-27T00:00:00"/>
    <x v="503"/>
    <s v="ANGCAYA JOHN V."/>
    <s v="ACCOUNTING"/>
    <x v="1"/>
    <d v="2023-03-15T00:00:00"/>
    <d v="2023-03-15T00:00:00"/>
    <s v="SL"/>
    <m/>
    <s v="1 SL"/>
    <n v="1"/>
    <m/>
  </r>
  <r>
    <x v="1656"/>
    <d v="2023-04-27T00:00:00"/>
    <x v="503"/>
    <s v="BAYLA EVANGELINE C."/>
    <s v="PDAO"/>
    <x v="1"/>
    <d v="2023-05-02T00:00:00"/>
    <d v="2023-05-04T00:00:00"/>
    <s v="VL"/>
    <m/>
    <s v="3 VL"/>
    <n v="3"/>
    <m/>
  </r>
  <r>
    <x v="1657"/>
    <d v="2023-04-27T00:00:00"/>
    <x v="499"/>
    <s v="FERMA ARCELI C."/>
    <s v="INTERNAL"/>
    <x v="1"/>
    <d v="2023-04-03T00:00:00"/>
    <d v="2023-04-03T00:00:00"/>
    <s v="SL"/>
    <m/>
    <s v="1 SL"/>
    <n v="1"/>
    <m/>
  </r>
  <r>
    <x v="1657"/>
    <d v="2023-04-27T00:00:00"/>
    <x v="499"/>
    <s v="FERMA ARCELI C."/>
    <s v="INTERNAL"/>
    <x v="1"/>
    <d v="2023-04-14T00:00:00"/>
    <d v="2023-04-17T00:00:00"/>
    <s v="SL"/>
    <m/>
    <s v="2 SL"/>
    <n v="2"/>
    <m/>
  </r>
  <r>
    <x v="1658"/>
    <d v="2023-04-27T00:00:00"/>
    <x v="458"/>
    <s v="FERMA ARCELI C."/>
    <s v="INTERNAL"/>
    <x v="1"/>
    <d v="2023-03-30T00:00:00"/>
    <d v="2023-03-30T00:00:00"/>
    <s v="SL"/>
    <m/>
    <s v="1 SL"/>
    <n v="1"/>
    <m/>
  </r>
  <r>
    <x v="1659"/>
    <d v="2023-04-27T00:00:00"/>
    <x v="500"/>
    <s v="HAPITA MELANIE A."/>
    <s v="ONT"/>
    <x v="0"/>
    <d v="2023-05-20T00:00:00"/>
    <d v="2023-05-20T00:00:00"/>
    <s v="OTHER"/>
    <s v="SPECIAL PRIVILEGE"/>
    <s v="0 OTHER"/>
    <n v="0"/>
    <m/>
  </r>
  <r>
    <x v="1660"/>
    <d v="2023-04-27T00:00:00"/>
    <x v="500"/>
    <s v="AMON RHEALYN O."/>
    <s v="ACCOUNTING"/>
    <x v="1"/>
    <d v="2023-04-17T00:00:00"/>
    <d v="2023-04-19T00:00:00"/>
    <s v="VL"/>
    <m/>
    <s v="3 VL"/>
    <n v="3"/>
    <m/>
  </r>
  <r>
    <x v="1661"/>
    <d v="2023-04-27T00:00:00"/>
    <x v="503"/>
    <s v="DOGELIO DANNA MARIZ V."/>
    <s v="ACCOUNTING"/>
    <x v="3"/>
    <d v="2023-04-19T00:00:00"/>
    <d v="2023-04-19T00:00:00"/>
    <s v="SL"/>
    <m/>
    <s v="1 SL"/>
    <n v="1"/>
    <m/>
  </r>
  <r>
    <x v="1662"/>
    <d v="2023-04-27T00:00:00"/>
    <x v="503"/>
    <s v="ABELA IMELDA C."/>
    <s v="ACCOUNTING"/>
    <x v="0"/>
    <d v="2023-04-18T00:00:00"/>
    <d v="2023-04-19T00:00:00"/>
    <s v="SL"/>
    <m/>
    <s v="2 SL"/>
    <n v="2"/>
    <m/>
  </r>
  <r>
    <x v="1663"/>
    <d v="2023-04-27T00:00:00"/>
    <x v="503"/>
    <s v="MIRANDA MARIA LOIDA M."/>
    <s v="ACCOUNTING"/>
    <x v="1"/>
    <d v="2023-04-19T00:00:00"/>
    <d v="2023-04-19T00:00:00"/>
    <s v="OTHER"/>
    <s v="SPECIAL PRIVILEGE"/>
    <s v="1 OTHER"/>
    <n v="1"/>
    <m/>
  </r>
  <r>
    <x v="1664"/>
    <d v="2023-05-05T00:00:00"/>
    <x v="505"/>
    <s v="MULINGTAPANG GUILLERMA O."/>
    <s v="GSO"/>
    <x v="0"/>
    <d v="2023-05-22T00:00:00"/>
    <d v="2023-05-27T00:00:00"/>
    <s v="VL"/>
    <m/>
    <s v="5 VL"/>
    <n v="5"/>
    <m/>
  </r>
  <r>
    <x v="1665"/>
    <d v="2023-05-05T00:00:00"/>
    <x v="501"/>
    <s v="TOLENTINO FE M."/>
    <s v="PICNIC GROVE"/>
    <x v="1"/>
    <d v="2023-05-19T00:00:00"/>
    <d v="2023-05-20T00:00:00"/>
    <s v="SL"/>
    <m/>
    <s v="2 SL"/>
    <n v="2"/>
    <m/>
  </r>
  <r>
    <x v="1666"/>
    <d v="2023-05-05T00:00:00"/>
    <x v="506"/>
    <s v="REPILLO AMMY LOU M."/>
    <s v="CTO"/>
    <x v="1"/>
    <d v="2023-04-26T00:00:00"/>
    <d v="2023-04-26T00:00:00"/>
    <s v="SL"/>
    <m/>
    <s v="1 SL"/>
    <n v="1"/>
    <m/>
  </r>
  <r>
    <x v="1667"/>
    <d v="2023-05-05T00:00:00"/>
    <x v="498"/>
    <s v="ESPIRITU RONALD M."/>
    <s v="CTO"/>
    <x v="1"/>
    <d v="2023-05-05T00:00:00"/>
    <d v="2023-05-05T00:00:00"/>
    <s v="VL"/>
    <m/>
    <s v="1 VL"/>
    <n v="1"/>
    <m/>
  </r>
  <r>
    <x v="1668"/>
    <d v="2023-05-05T00:00:00"/>
    <x v="506"/>
    <s v="DIMAPILIS JOSEPHINE P."/>
    <s v="CTO"/>
    <x v="1"/>
    <d v="2023-04-26T00:00:00"/>
    <d v="2023-04-26T00:00:00"/>
    <s v="SL"/>
    <m/>
    <s v="1 SL"/>
    <n v="1"/>
    <m/>
  </r>
  <r>
    <x v="1669"/>
    <d v="2023-05-05T00:00:00"/>
    <x v="506"/>
    <s v="SABULAAN MARIA LEAH M."/>
    <s v="CPDO"/>
    <x v="0"/>
    <d v="2023-05-03T00:00:00"/>
    <d v="2023-05-03T00:00:00"/>
    <s v="VL"/>
    <m/>
    <s v="1 VL"/>
    <n v="1"/>
    <m/>
  </r>
  <r>
    <x v="1670"/>
    <d v="2023-05-05T00:00:00"/>
    <x v="507"/>
    <s v="OCAMPO EDRALYN B."/>
    <s v="HRMO"/>
    <x v="1"/>
    <d v="2023-05-15T00:00:00"/>
    <d v="2023-05-19T00:00:00"/>
    <s v="VL"/>
    <m/>
    <s v="5 VL"/>
    <n v="5"/>
    <m/>
  </r>
  <r>
    <x v="1671"/>
    <d v="2023-05-05T00:00:00"/>
    <x v="506"/>
    <s v="BATHAN FRANNIE P."/>
    <s v="CHO"/>
    <x v="3"/>
    <d v="2023-04-18T00:00:00"/>
    <d v="2023-04-18T00:00:00"/>
    <s v="SL"/>
    <m/>
    <s v="1 SL"/>
    <n v="1"/>
    <m/>
  </r>
  <r>
    <x v="1671"/>
    <d v="2023-05-05T00:00:00"/>
    <x v="506"/>
    <s v="BATHAN FRANNIE P."/>
    <s v="CHO"/>
    <x v="3"/>
    <d v="2023-04-26T00:00:00"/>
    <d v="2023-04-26T00:00:00"/>
    <s v="SL"/>
    <m/>
    <s v="1 SL"/>
    <n v="1"/>
    <m/>
  </r>
  <r>
    <x v="1672"/>
    <d v="2023-05-05T00:00:00"/>
    <x v="498"/>
    <s v="MALIGAYO YOLANDA D."/>
    <s v="CHO"/>
    <x v="1"/>
    <d v="2023-04-25T00:00:00"/>
    <d v="2023-04-25T00:00:00"/>
    <s v="OTHER"/>
    <s v="BIRTHDAY LEAVE"/>
    <s v="1 OTHER"/>
    <n v="1"/>
    <m/>
  </r>
  <r>
    <x v="1673"/>
    <d v="2023-05-05T00:00:00"/>
    <x v="506"/>
    <s v="GUTIERREZ LYDIA C."/>
    <s v="HRMO"/>
    <x v="1"/>
    <d v="2023-04-28T00:00:00"/>
    <d v="2023-04-28T00:00:00"/>
    <s v="OTHER"/>
    <s v="SPECIAL PRIVILEGE"/>
    <s v="1 OTHER"/>
    <n v="1"/>
    <m/>
  </r>
  <r>
    <x v="1674"/>
    <d v="2023-05-05T00:00:00"/>
    <x v="501"/>
    <s v="DE OCAMPO MARISSA B."/>
    <s v="THRDC"/>
    <x v="1"/>
    <d v="2023-04-28T00:00:00"/>
    <d v="2023-04-28T00:00:00"/>
    <s v="VL"/>
    <m/>
    <s v="1 VL"/>
    <n v="1"/>
    <m/>
  </r>
  <r>
    <x v="1675"/>
    <d v="2023-05-05T00:00:00"/>
    <x v="500"/>
    <s v="OLEGARIO TEOFISTA B."/>
    <s v="CTO"/>
    <x v="1"/>
    <d v="2023-04-28T00:00:00"/>
    <d v="2023-04-28T00:00:00"/>
    <s v="VL"/>
    <m/>
    <s v="1 VL"/>
    <n v="1"/>
    <m/>
  </r>
  <r>
    <x v="1676"/>
    <d v="2023-05-05T00:00:00"/>
    <x v="506"/>
    <s v="FERNANDEZ MILAGROS C."/>
    <s v="CTO"/>
    <x v="1"/>
    <d v="2023-04-24T00:00:00"/>
    <d v="2023-04-25T00:00:00"/>
    <s v="Maternity"/>
    <m/>
    <s v="2 Maternity"/>
    <n v="2"/>
    <m/>
  </r>
  <r>
    <x v="1677"/>
    <d v="2023-05-05T00:00:00"/>
    <x v="506"/>
    <s v="DIMAPILIS VILMA T."/>
    <s v="GSO"/>
    <x v="1"/>
    <d v="2023-05-15T00:00:00"/>
    <d v="2023-05-15T00:00:00"/>
    <s v="VL"/>
    <m/>
    <s v="1 VL"/>
    <n v="1"/>
    <m/>
  </r>
  <r>
    <x v="1678"/>
    <d v="2023-05-05T00:00:00"/>
    <x v="506"/>
    <s v="JABINES MARIA SHELLY D."/>
    <s v="LIBRARY"/>
    <x v="0"/>
    <d v="2023-04-26T00:00:00"/>
    <d v="2023-04-26T00:00:00"/>
    <s v="SL"/>
    <m/>
    <s v="1 SL"/>
    <n v="1"/>
    <m/>
  </r>
  <r>
    <x v="1679"/>
    <d v="2023-05-05T00:00:00"/>
    <x v="506"/>
    <s v="JABINES MARIA SHELLY D."/>
    <s v="LIBRARY"/>
    <x v="0"/>
    <d v="2023-05-03T00:00:00"/>
    <d v="2023-05-04T00:00:00"/>
    <s v="VL"/>
    <m/>
    <s v="2 VL"/>
    <n v="2"/>
    <m/>
  </r>
  <r>
    <x v="1680"/>
    <d v="2023-05-05T00:00:00"/>
    <x v="506"/>
    <s v="FERMA MARIA VICTORIA D."/>
    <s v="CCT"/>
    <x v="1"/>
    <d v="2023-05-05T00:00:00"/>
    <d v="2023-05-05T00:00:00"/>
    <s v="OTHER"/>
    <s v="SPECIAL PRIVILEGE"/>
    <s v="1 OTHER"/>
    <n v="1"/>
    <m/>
  </r>
  <r>
    <x v="1681"/>
    <d v="2023-05-05T00:00:00"/>
    <x v="501"/>
    <s v="MIRANDA BIENVENIDO D."/>
    <s v="GSO"/>
    <x v="3"/>
    <d v="2023-05-02T00:00:00"/>
    <d v="2023-05-12T00:00:00"/>
    <s v="VL"/>
    <m/>
    <s v="9 VL"/>
    <n v="9"/>
    <m/>
  </r>
  <r>
    <x v="1682"/>
    <d v="2023-05-05T00:00:00"/>
    <x v="508"/>
    <s v="PAYAD MARICEL  Q."/>
    <s v="HRMO"/>
    <x v="1"/>
    <d v="2023-05-02T00:00:00"/>
    <d v="2023-05-02T00:00:00"/>
    <s v="OTHER"/>
    <s v="SPECIAL PRIVILEGE"/>
    <s v="1 OTHER"/>
    <n v="1"/>
    <m/>
  </r>
  <r>
    <x v="1683"/>
    <d v="2023-05-05T00:00:00"/>
    <x v="506"/>
    <s v="FERMA MARIA I."/>
    <s v="LCR"/>
    <x v="1"/>
    <d v="2023-05-15T00:00:00"/>
    <d v="2023-05-16T00:00:00"/>
    <s v="OTHER"/>
    <s v="SPECIAL PRIVILEGE"/>
    <s v="2 OTHER"/>
    <n v="2"/>
    <m/>
  </r>
  <r>
    <x v="1684"/>
    <d v="2023-05-05T00:00:00"/>
    <x v="506"/>
    <s v="FERMA MARIA I."/>
    <s v="LCR"/>
    <x v="1"/>
    <d v="2023-05-08T00:00:00"/>
    <d v="2023-05-08T00:00:00"/>
    <s v="VL"/>
    <m/>
    <s v="1 VL"/>
    <n v="1"/>
    <m/>
  </r>
  <r>
    <x v="1685"/>
    <d v="2023-05-05T00:00:00"/>
    <x v="498"/>
    <s v="MARDO MELINDA E."/>
    <s v="CENRO"/>
    <x v="3"/>
    <d v="2023-05-10T00:00:00"/>
    <d v="2023-05-10T00:00:00"/>
    <s v="VL"/>
    <m/>
    <s v="1 VL"/>
    <n v="1"/>
    <m/>
  </r>
  <r>
    <x v="1685"/>
    <d v="2023-05-05T00:00:00"/>
    <x v="498"/>
    <s v="MARDO MELINDA E."/>
    <s v="CENRO"/>
    <x v="3"/>
    <d v="2023-05-15T00:00:00"/>
    <d v="2023-05-15T00:00:00"/>
    <s v="VL"/>
    <m/>
    <s v="1 VL"/>
    <n v="1"/>
    <m/>
  </r>
  <r>
    <x v="1686"/>
    <d v="2023-05-05T00:00:00"/>
    <x v="508"/>
    <s v="ORSAL MARK LESTER B."/>
    <s v="CPDO"/>
    <x v="1"/>
    <d v="2023-04-24T00:00:00"/>
    <d v="2023-04-25T00:00:00"/>
    <s v="SL"/>
    <m/>
    <s v="2 SL"/>
    <n v="2"/>
    <m/>
  </r>
  <r>
    <x v="1687"/>
    <d v="2023-05-05T00:00:00"/>
    <x v="508"/>
    <s v="ESCAMILLAS EVELYN M."/>
    <s v="CTO"/>
    <x v="1"/>
    <d v="2023-05-08T00:00:00"/>
    <d v="2023-05-10T00:00:00"/>
    <s v="VL"/>
    <m/>
    <s v="3 VL"/>
    <n v="3"/>
    <m/>
  </r>
  <r>
    <x v="1688"/>
    <d v="2023-05-05T00:00:00"/>
    <x v="509"/>
    <s v="OLEGARIO TEOFISTA B."/>
    <s v="CTO"/>
    <x v="1"/>
    <d v="2023-05-15T00:00:00"/>
    <d v="2023-05-15T00:00:00"/>
    <s v="VL"/>
    <m/>
    <s v="1 VL"/>
    <n v="1"/>
    <m/>
  </r>
  <r>
    <x v="1689"/>
    <d v="2023-05-05T00:00:00"/>
    <x v="509"/>
    <s v="DIMAPILIS JOSEPHINE P."/>
    <s v="CTO"/>
    <x v="1"/>
    <d v="2023-05-15T00:00:00"/>
    <d v="2023-05-15T00:00:00"/>
    <s v="VL"/>
    <m/>
    <s v="1 VL"/>
    <n v="1"/>
    <m/>
  </r>
  <r>
    <x v="1690"/>
    <d v="2023-05-05T00:00:00"/>
    <x v="509"/>
    <s v="DE SAGUN NOLI E."/>
    <n v="0"/>
    <x v="3"/>
    <d v="2023-05-16T00:00:00"/>
    <d v="2023-05-17T00:00:00"/>
    <s v="VL"/>
    <m/>
    <s v="2 VL"/>
    <n v="2"/>
    <m/>
  </r>
  <r>
    <x v="1691"/>
    <d v="2023-05-05T00:00:00"/>
    <x v="298"/>
    <s v="ATIENZA VENUS  "/>
    <s v="CENRO"/>
    <x v="3"/>
    <d v="2023-05-04T00:00:00"/>
    <d v="2023-05-05T00:00:00"/>
    <s v="VL"/>
    <m/>
    <s v="2 VL"/>
    <n v="2"/>
    <m/>
  </r>
  <r>
    <x v="1692"/>
    <d v="2023-05-05T00:00:00"/>
    <x v="509"/>
    <s v="FLORES RICHARD  "/>
    <s v="CENRO"/>
    <x v="0"/>
    <d v="2023-04-27T00:00:00"/>
    <d v="2023-04-28T00:00:00"/>
    <s v="SL"/>
    <m/>
    <s v="2 SL"/>
    <n v="2"/>
    <m/>
  </r>
  <r>
    <x v="1692"/>
    <d v="2023-05-05T00:00:00"/>
    <x v="509"/>
    <s v="FLORES RICHARD  "/>
    <s v="CENRO"/>
    <x v="0"/>
    <d v="2023-05-01T00:00:00"/>
    <d v="2023-05-01T00:00:00"/>
    <s v="SL"/>
    <m/>
    <s v="1 SL"/>
    <n v="1"/>
    <m/>
  </r>
  <r>
    <x v="1693"/>
    <d v="2023-05-05T00:00:00"/>
    <x v="509"/>
    <s v="AMBION MARIETA B."/>
    <s v="CENRO"/>
    <x v="0"/>
    <d v="2023-05-01T00:00:00"/>
    <d v="2023-05-01T00:00:00"/>
    <s v="SL"/>
    <m/>
    <s v="1 SL"/>
    <n v="1"/>
    <m/>
  </r>
  <r>
    <x v="1694"/>
    <d v="2023-05-05T00:00:00"/>
    <x v="508"/>
    <s v="ANDAG ALEX C."/>
    <s v="CENRO"/>
    <x v="0"/>
    <d v="2023-05-04T00:00:00"/>
    <d v="2023-05-05T00:00:00"/>
    <s v="VL"/>
    <m/>
    <s v="2 VL"/>
    <n v="2"/>
    <m/>
  </r>
  <r>
    <x v="1695"/>
    <d v="2023-05-05T00:00:00"/>
    <x v="509"/>
    <s v="CORTEZ FIDELA B."/>
    <s v="TCCH/TICC"/>
    <x v="1"/>
    <d v="2023-04-27T00:00:00"/>
    <d v="2023-04-28T00:00:00"/>
    <s v="SL"/>
    <m/>
    <s v="2 SL"/>
    <n v="2"/>
    <m/>
  </r>
  <r>
    <x v="1696"/>
    <d v="2023-05-05T00:00:00"/>
    <x v="509"/>
    <s v="TAÑEDO MARIA EVELYN C."/>
    <s v="CBO"/>
    <x v="1"/>
    <d v="2023-05-10T00:00:00"/>
    <d v="2023-05-10T00:00:00"/>
    <s v="VL"/>
    <m/>
    <s v="1 VL"/>
    <n v="1"/>
    <m/>
  </r>
  <r>
    <x v="1697"/>
    <d v="2023-05-05T00:00:00"/>
    <x v="509"/>
    <s v="BORJA NECY M."/>
    <s v="CBO"/>
    <x v="1"/>
    <d v="2023-05-09T00:00:00"/>
    <d v="2023-05-09T00:00:00"/>
    <s v="OTHER"/>
    <s v="SPECIAL PRIVILEGE"/>
    <s v="1 OTHER"/>
    <n v="1"/>
    <m/>
  </r>
  <r>
    <x v="1698"/>
    <d v="2023-05-05T00:00:00"/>
    <x v="509"/>
    <s v="CARAAN JOSEPHINE M."/>
    <s v="CTO"/>
    <x v="3"/>
    <d v="2023-05-11T00:00:00"/>
    <d v="2023-05-11T00:00:00"/>
    <s v="OTHER"/>
    <s v="SPECIAL PRIVILEGE"/>
    <s v="1 OTHER"/>
    <n v="1"/>
    <m/>
  </r>
  <r>
    <x v="1699"/>
    <d v="2023-05-05T00:00:00"/>
    <x v="509"/>
    <s v="LANTING AILEEN D."/>
    <s v="CHARACTER OFFICE"/>
    <x v="1"/>
    <d v="2023-04-28T00:00:00"/>
    <d v="2023-04-28T00:00:00"/>
    <s v="SL"/>
    <m/>
    <s v="1 SL"/>
    <n v="1"/>
    <m/>
  </r>
  <r>
    <x v="1700"/>
    <d v="2023-05-05T00:00:00"/>
    <x v="510"/>
    <s v="ANGCAYA FRANCIS A."/>
    <s v="MAHOGANY MARKET"/>
    <x v="1"/>
    <d v="2023-04-30T00:00:00"/>
    <d v="2023-04-30T00:00:00"/>
    <s v="SL"/>
    <m/>
    <s v="0 SL"/>
    <n v="0"/>
    <m/>
  </r>
  <r>
    <x v="1701"/>
    <d v="2023-05-05T00:00:00"/>
    <x v="509"/>
    <s v="MACASPAC ELVIRA V."/>
    <s v="COOPERATIVE OFFICE"/>
    <x v="1"/>
    <d v="2023-04-28T00:00:00"/>
    <d v="2023-04-28T00:00:00"/>
    <s v="SL"/>
    <m/>
    <s v="1 SL"/>
    <n v="1"/>
    <m/>
  </r>
  <r>
    <x v="1702"/>
    <d v="2023-05-05T00:00:00"/>
    <x v="509"/>
    <s v="GATPANDAN NENITA M."/>
    <s v="LIBRARY"/>
    <x v="1"/>
    <d v="2023-04-27T00:00:00"/>
    <d v="2023-04-28T00:00:00"/>
    <s v="SL"/>
    <m/>
    <s v="2 SL"/>
    <n v="2"/>
    <m/>
  </r>
  <r>
    <x v="1703"/>
    <d v="2023-05-05T00:00:00"/>
    <x v="509"/>
    <s v="RAMA RAQUEL J."/>
    <s v="INTERNAL"/>
    <x v="0"/>
    <d v="2023-04-28T00:00:00"/>
    <d v="2023-04-28T00:00:00"/>
    <s v="SL"/>
    <m/>
    <s v="1 SL"/>
    <n v="1"/>
    <m/>
  </r>
  <r>
    <x v="1704"/>
    <d v="2023-05-05T00:00:00"/>
    <x v="509"/>
    <s v="LANDICHO CHARLENE R."/>
    <s v="GSO"/>
    <x v="0"/>
    <d v="2023-05-08T00:00:00"/>
    <d v="2023-05-08T00:00:00"/>
    <s v="VL"/>
    <m/>
    <s v="1 VL"/>
    <n v="1"/>
    <m/>
  </r>
  <r>
    <x v="1705"/>
    <d v="2023-05-05T00:00:00"/>
    <x v="509"/>
    <s v="DE SAGUN NANCY D."/>
    <s v="SP"/>
    <x v="0"/>
    <d v="2023-04-24T00:00:00"/>
    <d v="2023-04-28T00:00:00"/>
    <s v="SL"/>
    <m/>
    <s v="5 SL"/>
    <n v="5"/>
    <m/>
  </r>
  <r>
    <x v="1706"/>
    <d v="2023-05-05T00:00:00"/>
    <x v="509"/>
    <s v="LIMBOC FLORDELIZA J."/>
    <s v="LCR"/>
    <x v="1"/>
    <d v="2023-05-15T00:00:00"/>
    <d v="2023-05-15T00:00:00"/>
    <s v="OTHER"/>
    <s v="SPECIAL PRIVILEGE"/>
    <s v="1 OTHER"/>
    <n v="1"/>
    <m/>
  </r>
  <r>
    <x v="1707"/>
    <d v="2023-05-05T00:00:00"/>
    <x v="505"/>
    <s v="PERENA RUBILINDA C."/>
    <s v="MO"/>
    <x v="1"/>
    <d v="2023-05-02T00:00:00"/>
    <d v="2023-05-02T00:00:00"/>
    <s v="SL"/>
    <m/>
    <s v="1 SL"/>
    <n v="1"/>
    <m/>
  </r>
  <r>
    <x v="1708"/>
    <d v="2023-05-05T00:00:00"/>
    <x v="505"/>
    <s v="PERENA RUBILINDA C."/>
    <s v="MO"/>
    <x v="1"/>
    <d v="2023-04-24T00:00:00"/>
    <d v="2023-04-24T00:00:00"/>
    <s v="SL"/>
    <m/>
    <s v="1 SL"/>
    <n v="1"/>
    <m/>
  </r>
  <r>
    <x v="1709"/>
    <d v="2023-05-05T00:00:00"/>
    <x v="505"/>
    <s v="TORRES SONIA M."/>
    <s v="ASSESSORS OFFICE"/>
    <x v="1"/>
    <d v="2023-05-02T00:00:00"/>
    <d v="2023-05-02T00:00:00"/>
    <s v="SL"/>
    <m/>
    <s v="1 SL"/>
    <n v="1"/>
    <m/>
  </r>
  <r>
    <x v="1710"/>
    <d v="2023-05-05T00:00:00"/>
    <x v="498"/>
    <s v="MENDOZA MARVIC M."/>
    <s v="ONT"/>
    <x v="1"/>
    <d v="2023-05-09T00:00:00"/>
    <d v="2023-05-09T00:00:00"/>
    <s v="VL"/>
    <m/>
    <s v="1 VL"/>
    <n v="1"/>
    <m/>
  </r>
  <r>
    <x v="1711"/>
    <d v="2023-05-05T00:00:00"/>
    <x v="498"/>
    <s v="MENDOZA MARVIC M."/>
    <s v="ONT"/>
    <x v="1"/>
    <d v="2023-05-08T00:00:00"/>
    <d v="2023-05-08T00:00:00"/>
    <s v="OTHER"/>
    <s v="BIRTHDAY LEAVE"/>
    <s v="1 OTHER"/>
    <n v="1"/>
    <m/>
  </r>
  <r>
    <x v="1712"/>
    <d v="2023-05-05T00:00:00"/>
    <x v="507"/>
    <s v="DELA CRUZ CHARITO A."/>
    <s v="AGRICULTURE OFFICE"/>
    <x v="0"/>
    <d v="2023-05-11T00:00:00"/>
    <d v="2023-05-15T00:00:00"/>
    <s v="VL"/>
    <m/>
    <s v="3 VL"/>
    <n v="3"/>
    <m/>
  </r>
  <r>
    <x v="1712"/>
    <d v="2023-05-05T00:00:00"/>
    <x v="507"/>
    <s v="DELA CRUZ CHARITO A."/>
    <s v="AGRICULTURE OFFICE"/>
    <x v="0"/>
    <d v="2023-05-18T00:00:00"/>
    <d v="2023-05-19T00:00:00"/>
    <s v="VL"/>
    <m/>
    <s v="2 VL"/>
    <n v="2"/>
    <m/>
  </r>
  <r>
    <x v="1713"/>
    <d v="2023-05-05T00:00:00"/>
    <x v="506"/>
    <s v="DERLA ARTHUR D."/>
    <s v="CENRO"/>
    <x v="0"/>
    <d v="2023-04-26T00:00:00"/>
    <d v="2023-04-26T00:00:00"/>
    <s v="SL"/>
    <m/>
    <s v="1 SL"/>
    <n v="1"/>
    <m/>
  </r>
  <r>
    <x v="1714"/>
    <d v="2023-05-05T00:00:00"/>
    <x v="504"/>
    <s v="DEL MUNDO JONAS B."/>
    <s v="CHO"/>
    <x v="0"/>
    <d v="2023-04-19T00:00:00"/>
    <d v="2023-04-20T00:00:00"/>
    <s v="SL"/>
    <m/>
    <s v="2 SL"/>
    <n v="2"/>
    <m/>
  </r>
  <r>
    <x v="1715"/>
    <d v="2023-05-05T00:00:00"/>
    <x v="506"/>
    <s v="MANALO CATALINA  "/>
    <s v="PICNIC GROVE"/>
    <x v="3"/>
    <d v="2023-05-01T00:00:00"/>
    <d v="2023-05-31T00:00:00"/>
    <s v="VL"/>
    <m/>
    <s v="22 VL"/>
    <n v="22"/>
    <m/>
  </r>
  <r>
    <x v="1716"/>
    <d v="2023-05-05T00:00:00"/>
    <x v="508"/>
    <s v="LUNA  FERNANDO  "/>
    <s v="CENRO"/>
    <x v="1"/>
    <d v="2023-04-26T00:00:00"/>
    <d v="2023-04-27T00:00:00"/>
    <s v="SL"/>
    <m/>
    <s v="2 SL"/>
    <n v="2"/>
    <m/>
  </r>
  <r>
    <x v="1717"/>
    <d v="2023-05-05T00:00:00"/>
    <x v="511"/>
    <s v="SALAZAR JOSIELYN G."/>
    <s v="PICNIC GROVE"/>
    <x v="3"/>
    <d v="2023-05-16T00:00:00"/>
    <d v="2023-05-31T00:00:00"/>
    <s v="VL"/>
    <m/>
    <s v="12 VL"/>
    <n v="12"/>
    <m/>
  </r>
  <r>
    <x v="1718"/>
    <d v="2023-05-05T00:00:00"/>
    <x v="511"/>
    <s v="AMON ESTELITA S."/>
    <s v="PICNIC GROVE"/>
    <x v="0"/>
    <d v="2023-05-19T00:00:00"/>
    <d v="2023-05-22T00:00:00"/>
    <s v="VL"/>
    <m/>
    <s v="2 VL"/>
    <n v="2"/>
    <m/>
  </r>
  <r>
    <x v="1718"/>
    <d v="2023-05-05T00:00:00"/>
    <x v="511"/>
    <s v="AMON ESTELITA S."/>
    <s v="PICNIC GROVE"/>
    <x v="0"/>
    <d v="2023-05-26T00:00:00"/>
    <d v="2023-05-29T00:00:00"/>
    <s v="VL"/>
    <m/>
    <s v="2 VL"/>
    <n v="2"/>
    <m/>
  </r>
  <r>
    <x v="1719"/>
    <d v="2023-05-05T00:00:00"/>
    <x v="505"/>
    <s v="SUMAGUI LORENA P."/>
    <s v="BIR"/>
    <x v="0"/>
    <d v="2023-04-28T00:00:00"/>
    <d v="2023-04-28T00:00:00"/>
    <s v="SL"/>
    <m/>
    <s v="1 SL"/>
    <n v="1"/>
    <m/>
  </r>
  <r>
    <x v="1720"/>
    <d v="2023-05-05T00:00:00"/>
    <x v="500"/>
    <s v="DIGNO DANILO  "/>
    <s v="CENRO"/>
    <x v="0"/>
    <d v="2023-04-22T00:00:00"/>
    <d v="2023-04-22T00:00:00"/>
    <s v="SL"/>
    <m/>
    <s v="1 SL"/>
    <n v="1"/>
    <m/>
  </r>
  <r>
    <x v="1721"/>
    <d v="2023-05-05T00:00:00"/>
    <x v="505"/>
    <s v="DIGNO DANILO  "/>
    <s v="CENRO"/>
    <x v="0"/>
    <d v="2023-05-11T00:00:00"/>
    <d v="2023-05-11T00:00:00"/>
    <s v="VL"/>
    <m/>
    <s v="1 VL"/>
    <n v="1"/>
    <m/>
  </r>
  <r>
    <x v="1722"/>
    <d v="2023-05-05T00:00:00"/>
    <x v="505"/>
    <s v="PANGANIBAN CAROLINA L."/>
    <s v="TICC"/>
    <x v="0"/>
    <d v="2023-05-15T00:00:00"/>
    <d v="2023-05-16T00:00:00"/>
    <s v="VL"/>
    <m/>
    <s v="2 VL"/>
    <n v="2"/>
    <m/>
  </r>
  <r>
    <x v="1722"/>
    <d v="2023-05-05T00:00:00"/>
    <x v="505"/>
    <s v="PANGANIBAN CAROLINA L."/>
    <s v="TICC"/>
    <x v="0"/>
    <d v="2023-05-26T00:00:00"/>
    <d v="2023-05-27T00:00:00"/>
    <s v="VL"/>
    <m/>
    <s v="1 VL"/>
    <n v="1"/>
    <m/>
  </r>
  <r>
    <x v="1723"/>
    <d v="2023-05-05T00:00:00"/>
    <x v="508"/>
    <s v="VILLANUEVA MARILYN L."/>
    <s v="TICC"/>
    <x v="0"/>
    <d v="2023-05-08T00:00:00"/>
    <d v="2023-05-12T00:00:00"/>
    <s v="VL"/>
    <m/>
    <s v="5 VL"/>
    <n v="5"/>
    <m/>
  </r>
  <r>
    <x v="1724"/>
    <d v="2023-05-05T00:00:00"/>
    <x v="508"/>
    <s v="BORJA EDWIN G."/>
    <s v="TCCH/TICC"/>
    <x v="1"/>
    <d v="2023-06-26T00:00:00"/>
    <d v="2023-06-26T00:00:00"/>
    <s v="OTHER"/>
    <s v="BIRTHDAY LEAVE"/>
    <s v="1 OTHER"/>
    <n v="1"/>
    <m/>
  </r>
  <r>
    <x v="1725"/>
    <d v="2023-05-05T00:00:00"/>
    <x v="508"/>
    <s v="DISEPEDA MACARIA P."/>
    <s v="TICC"/>
    <x v="0"/>
    <d v="2023-05-15T00:00:00"/>
    <d v="2023-05-17T00:00:00"/>
    <s v="VL"/>
    <m/>
    <s v="3 VL"/>
    <n v="3"/>
    <m/>
  </r>
  <r>
    <x v="1726"/>
    <d v="2023-05-05T00:00:00"/>
    <x v="505"/>
    <s v="GATPANDAN MICHAEL E."/>
    <s v="GSO"/>
    <x v="0"/>
    <d v="2023-05-11T00:00:00"/>
    <d v="2023-05-12T00:00:00"/>
    <s v="VL"/>
    <m/>
    <s v="2 VL"/>
    <n v="2"/>
    <m/>
  </r>
  <r>
    <x v="1727"/>
    <d v="2023-05-05T00:00:00"/>
    <x v="505"/>
    <s v="COSA PAOLA GRACE P."/>
    <s v="ASSESSOR"/>
    <x v="0"/>
    <d v="2023-05-05T00:00:00"/>
    <d v="2023-05-05T00:00:00"/>
    <s v="OTHER"/>
    <s v="SPECIAL PRIVILEGE"/>
    <s v="1 OTHER"/>
    <n v="1"/>
    <m/>
  </r>
  <r>
    <x v="1728"/>
    <d v="2023-05-05T00:00:00"/>
    <x v="505"/>
    <s v="COSA PAOLA GRACE P."/>
    <s v="ASSESSOR"/>
    <x v="0"/>
    <d v="2023-04-28T00:00:00"/>
    <d v="2023-04-28T00:00:00"/>
    <s v="SL"/>
    <m/>
    <s v="1 SL"/>
    <n v="1"/>
    <m/>
  </r>
  <r>
    <x v="1729"/>
    <d v="2023-05-05T00:00:00"/>
    <x v="509"/>
    <s v="ATANGAN JUDITH A."/>
    <s v="ONT"/>
    <x v="0"/>
    <d v="2023-05-18T00:00:00"/>
    <d v="2023-05-20T00:00:00"/>
    <s v="VL"/>
    <m/>
    <s v="2 VL"/>
    <n v="2"/>
    <m/>
  </r>
  <r>
    <x v="1730"/>
    <d v="2023-05-05T00:00:00"/>
    <x v="509"/>
    <s v="PEÑANO DARYL BAMBI B."/>
    <s v="ONT"/>
    <x v="1"/>
    <d v="2023-05-24T00:00:00"/>
    <d v="2023-05-26T00:00:00"/>
    <s v="OTHER"/>
    <s v="SPECIAL PRIVILEGE"/>
    <s v="3 OTHER"/>
    <n v="3"/>
    <m/>
  </r>
  <r>
    <x v="1731"/>
    <d v="2023-05-05T00:00:00"/>
    <x v="505"/>
    <s v="ESTIGOY BEVERLY ANNE P."/>
    <s v="ONT"/>
    <x v="1"/>
    <d v="2023-05-18T00:00:00"/>
    <d v="2023-05-18T00:00:00"/>
    <s v="OTHER"/>
    <s v="SPECIAL PRIVILEGE"/>
    <s v="1 OTHER"/>
    <n v="1"/>
    <m/>
  </r>
  <r>
    <x v="1732"/>
    <d v="2023-05-05T00:00:00"/>
    <x v="505"/>
    <s v="ESTIGOY BEVERLY ANNE P."/>
    <s v="ONT"/>
    <x v="1"/>
    <d v="2023-05-19T00:00:00"/>
    <d v="2023-05-20T00:00:00"/>
    <s v="VL"/>
    <m/>
    <s v="1 VL"/>
    <n v="1"/>
    <m/>
  </r>
  <r>
    <x v="1733"/>
    <d v="2023-05-05T00:00:00"/>
    <x v="505"/>
    <s v="LEPARDO ROWENA R."/>
    <s v="CCT"/>
    <x v="1"/>
    <d v="2023-05-15T00:00:00"/>
    <d v="2023-05-15T00:00:00"/>
    <s v="OTHER"/>
    <s v="SOLO PARENT"/>
    <s v="1 OTHER"/>
    <n v="1"/>
    <m/>
  </r>
  <r>
    <x v="1734"/>
    <d v="2023-05-05T00:00:00"/>
    <x v="509"/>
    <s v="PETIL GLENDA D."/>
    <s v="CCT"/>
    <x v="1"/>
    <d v="2023-05-15T00:00:00"/>
    <d v="2023-05-16T00:00:00"/>
    <s v="VL"/>
    <m/>
    <s v="2 VL"/>
    <n v="2"/>
    <m/>
  </r>
  <r>
    <x v="1735"/>
    <d v="2023-05-05T00:00:00"/>
    <x v="509"/>
    <s v="CHACON ELISA G."/>
    <s v="CCT"/>
    <x v="1"/>
    <d v="2023-05-15T00:00:00"/>
    <d v="2023-05-16T00:00:00"/>
    <s v="VL"/>
    <m/>
    <s v="2 VL"/>
    <n v="2"/>
    <m/>
  </r>
  <r>
    <x v="1736"/>
    <d v="2023-05-05T00:00:00"/>
    <x v="505"/>
    <s v="PATERNO MARIA LOURDERS P."/>
    <s v="CCT"/>
    <x v="0"/>
    <d v="2023-05-02T00:00:00"/>
    <d v="2023-05-02T00:00:00"/>
    <s v="SL"/>
    <m/>
    <s v="1 SL"/>
    <n v="1"/>
    <m/>
  </r>
  <r>
    <x v="1737"/>
    <d v="2023-05-05T00:00:00"/>
    <x v="508"/>
    <s v="PATERNO MARIA LOURDERS P."/>
    <s v="CCT"/>
    <x v="0"/>
    <d v="2023-05-09T00:00:00"/>
    <d v="2023-05-09T00:00:00"/>
    <s v="OTHER"/>
    <s v="SPECIAL PRIVILEGE"/>
    <s v="1 OTHER"/>
    <n v="1"/>
    <m/>
  </r>
  <r>
    <x v="1738"/>
    <d v="2023-05-05T00:00:00"/>
    <x v="507"/>
    <s v="OBINA JAIME  "/>
    <s v="CENRO"/>
    <x v="0"/>
    <d v="2023-05-03T00:00:00"/>
    <d v="2023-05-03T00:00:00"/>
    <s v="SL"/>
    <m/>
    <s v="1 SL"/>
    <n v="1"/>
    <m/>
  </r>
  <r>
    <x v="1739"/>
    <d v="2023-05-05T00:00:00"/>
    <x v="509"/>
    <s v="ANGCAYA RUFINA P."/>
    <s v="LCR"/>
    <x v="1"/>
    <d v="2023-04-27T00:00:00"/>
    <d v="2023-04-27T00:00:00"/>
    <s v="SL"/>
    <m/>
    <s v="1 SL"/>
    <n v="1"/>
    <m/>
  </r>
  <r>
    <x v="1740"/>
    <d v="2023-05-05T00:00:00"/>
    <x v="507"/>
    <s v="PALAD EMERSON U."/>
    <s v="LCR"/>
    <x v="4"/>
    <d v="2023-05-15T00:00:00"/>
    <d v="2023-05-19T00:00:00"/>
    <s v="VL"/>
    <m/>
    <s v="5 VL"/>
    <n v="5"/>
    <m/>
  </r>
  <r>
    <x v="1741"/>
    <d v="2023-05-05T00:00:00"/>
    <x v="507"/>
    <s v="BUGARIN MA. ANA M."/>
    <s v="LCR"/>
    <x v="1"/>
    <d v="2023-04-28T00:00:00"/>
    <d v="2023-05-02T00:00:00"/>
    <s v="SL"/>
    <m/>
    <s v="2 SL"/>
    <n v="2"/>
    <m/>
  </r>
  <r>
    <x v="1742"/>
    <d v="2023-05-05T00:00:00"/>
    <x v="507"/>
    <s v="VALENCIANO MARLYN C."/>
    <s v="HALL OF JUSTICE"/>
    <x v="3"/>
    <d v="2023-05-11T00:00:00"/>
    <d v="2023-05-11T00:00:00"/>
    <s v="VL"/>
    <m/>
    <s v="1 VL"/>
    <n v="1"/>
    <m/>
  </r>
  <r>
    <x v="1743"/>
    <d v="2023-05-05T00:00:00"/>
    <x v="508"/>
    <s v="MELADO LEONILO JR. P."/>
    <s v="TICC"/>
    <x v="3"/>
    <d v="2023-04-17T00:00:00"/>
    <d v="2023-04-17T00:00:00"/>
    <s v="SL"/>
    <m/>
    <s v="1 SL"/>
    <n v="1"/>
    <m/>
  </r>
  <r>
    <x v="1744"/>
    <d v="2023-05-05T00:00:00"/>
    <x v="509"/>
    <s v="COSTANTE  SYLVIA C."/>
    <s v="INTERNAL"/>
    <x v="1"/>
    <d v="2023-04-24T00:00:00"/>
    <d v="2023-04-26T00:00:00"/>
    <s v="OTHER"/>
    <s v="SPECIAL PRIVILEGE"/>
    <s v="3 OTHER"/>
    <n v="3"/>
    <m/>
  </r>
  <r>
    <x v="1745"/>
    <d v="2023-05-10T00:00:00"/>
    <x v="507"/>
    <s v="PANALIGAN GIL L."/>
    <s v="AGRICULTURE OFFICE"/>
    <x v="1"/>
    <d v="2023-05-03T00:00:00"/>
    <d v="2023-05-03T00:00:00"/>
    <s v="OTHER"/>
    <s v="SPECIAL PRIVILEGE"/>
    <s v="1 OTHER"/>
    <n v="1"/>
    <m/>
  </r>
  <r>
    <x v="1746"/>
    <d v="2023-05-10T00:00:00"/>
    <x v="509"/>
    <s v="MIRANDA MARIA LOIDA M."/>
    <s v="ACCOUNTING"/>
    <x v="1"/>
    <d v="2023-04-28T00:00:00"/>
    <d v="2023-04-28T00:00:00"/>
    <s v="SL"/>
    <m/>
    <s v="1 SL"/>
    <n v="1"/>
    <m/>
  </r>
  <r>
    <x v="1747"/>
    <d v="2023-05-10T00:00:00"/>
    <x v="509"/>
    <s v="ROCILLO CECILLA A."/>
    <s v="ACCOUNTING"/>
    <x v="1"/>
    <d v="2023-04-20T00:00:00"/>
    <d v="2023-04-20T00:00:00"/>
    <s v="SL"/>
    <m/>
    <s v="1 SL"/>
    <n v="1"/>
    <m/>
  </r>
  <r>
    <x v="1747"/>
    <d v="2023-05-10T00:00:00"/>
    <x v="509"/>
    <s v="ROCILLO CECILLA A."/>
    <s v="ACCOUNTING"/>
    <x v="1"/>
    <d v="2023-04-26T00:00:00"/>
    <d v="2023-04-26T00:00:00"/>
    <s v="SL"/>
    <m/>
    <s v="1 SL"/>
    <n v="1"/>
    <m/>
  </r>
  <r>
    <x v="1748"/>
    <d v="2023-05-10T00:00:00"/>
    <x v="508"/>
    <s v="ENMACIO LEILA A."/>
    <s v="ACCOUNTING"/>
    <x v="1"/>
    <d v="2023-04-18T00:00:00"/>
    <d v="2023-04-18T00:00:00"/>
    <s v="SL"/>
    <m/>
    <s v="1 SL"/>
    <n v="1"/>
    <m/>
  </r>
  <r>
    <x v="1749"/>
    <d v="2023-05-10T00:00:00"/>
    <x v="512"/>
    <s v="AMORA ELISA S."/>
    <s v="CTO"/>
    <x v="1"/>
    <d v="2023-05-22T00:00:00"/>
    <d v="2023-05-23T00:00:00"/>
    <s v="VL"/>
    <m/>
    <s v="2 VL"/>
    <n v="2"/>
    <m/>
  </r>
  <r>
    <x v="1750"/>
    <d v="2023-05-10T00:00:00"/>
    <x v="512"/>
    <s v="REPILLO AMMY LOU M."/>
    <s v="CTO"/>
    <x v="1"/>
    <d v="2023-05-08T00:00:00"/>
    <d v="2023-05-08T00:00:00"/>
    <s v="SL"/>
    <m/>
    <s v="1 SL"/>
    <n v="1"/>
    <m/>
  </r>
  <r>
    <x v="1751"/>
    <d v="2023-05-10T00:00:00"/>
    <x v="513"/>
    <s v="JAVIER CARMELITA M."/>
    <s v="CCT"/>
    <x v="1"/>
    <d v="2023-05-03T00:00:00"/>
    <d v="2023-05-05T00:00:00"/>
    <s v="SL"/>
    <m/>
    <s v="3 SL"/>
    <n v="3"/>
    <m/>
  </r>
  <r>
    <x v="1752"/>
    <d v="2023-05-10T00:00:00"/>
    <x v="513"/>
    <s v="DE VILLA OFELIA G."/>
    <s v="COMELEC"/>
    <x v="1"/>
    <d v="2023-04-24T00:00:00"/>
    <d v="2023-05-05T00:00:00"/>
    <s v="SL"/>
    <m/>
    <s v="9 SL"/>
    <n v="9"/>
    <m/>
  </r>
  <r>
    <x v="1753"/>
    <d v="2023-05-10T00:00:00"/>
    <x v="513"/>
    <s v="DE VILLA OFELIA G."/>
    <s v="COMELEC"/>
    <x v="1"/>
    <d v="2023-05-18T00:00:00"/>
    <d v="2023-05-19T00:00:00"/>
    <s v="VL"/>
    <m/>
    <s v="2 VL"/>
    <n v="2"/>
    <m/>
  </r>
  <r>
    <x v="1754"/>
    <d v="2023-05-10T00:00:00"/>
    <x v="513"/>
    <s v="OCAMPO EDRALYN B."/>
    <s v="HRMO"/>
    <x v="1"/>
    <d v="2023-05-05T00:00:00"/>
    <d v="2023-05-05T00:00:00"/>
    <s v="SL"/>
    <m/>
    <s v="1 SL"/>
    <n v="1"/>
    <m/>
  </r>
  <r>
    <x v="1755"/>
    <d v="2023-05-10T00:00:00"/>
    <x v="507"/>
    <s v="BAYOT ANISIA P."/>
    <s v="CTO"/>
    <x v="1"/>
    <d v="2023-05-02T00:00:00"/>
    <d v="2023-05-02T00:00:00"/>
    <s v="SL"/>
    <m/>
    <s v="1 SL"/>
    <n v="1"/>
    <m/>
  </r>
  <r>
    <x v="1756"/>
    <d v="2023-05-10T00:00:00"/>
    <x v="505"/>
    <s v="DE OCAMPO ALMA A."/>
    <s v="CTO"/>
    <x v="1"/>
    <d v="2023-05-12T00:00:00"/>
    <d v="2023-05-12T00:00:00"/>
    <s v="OTHER"/>
    <s v="SPECIAL PRIVILEGE"/>
    <s v="1 OTHER"/>
    <n v="1"/>
    <m/>
  </r>
  <r>
    <x v="1756"/>
    <d v="2023-05-10T00:00:00"/>
    <x v="505"/>
    <s v="DE OCAMPO ALMA A."/>
    <s v="CTO"/>
    <x v="1"/>
    <d v="2023-05-23T00:00:00"/>
    <d v="2023-05-23T00:00:00"/>
    <s v="OTHER"/>
    <s v="SPECIAL PRIVILEGE"/>
    <s v="1 OTHER"/>
    <n v="1"/>
    <m/>
  </r>
  <r>
    <x v="1757"/>
    <d v="2023-05-10T00:00:00"/>
    <x v="507"/>
    <s v="OLEGARIO NENITA A."/>
    <s v="LIBRARY"/>
    <x v="1"/>
    <d v="2023-05-02T00:00:00"/>
    <d v="2023-05-03T00:00:00"/>
    <s v="SL"/>
    <m/>
    <s v="2 SL"/>
    <n v="2"/>
    <m/>
  </r>
  <r>
    <x v="1758"/>
    <d v="2023-05-10T00:00:00"/>
    <x v="508"/>
    <s v="DE GRANO MA. ERLINDA F."/>
    <s v="CTO"/>
    <x v="1"/>
    <d v="2023-05-05T00:00:00"/>
    <d v="2023-05-05T00:00:00"/>
    <s v="VL"/>
    <m/>
    <s v="1 VL"/>
    <n v="1"/>
    <m/>
  </r>
  <r>
    <x v="1759"/>
    <d v="2023-05-10T00:00:00"/>
    <x v="509"/>
    <s v="DE GRANO MA. ERLINDA F."/>
    <s v="CTO"/>
    <x v="1"/>
    <d v="2023-05-15T00:00:00"/>
    <d v="2023-05-15T00:00:00"/>
    <s v="VL"/>
    <m/>
    <s v="1 VL"/>
    <n v="1"/>
    <m/>
  </r>
  <r>
    <x v="1760"/>
    <d v="2023-05-10T00:00:00"/>
    <x v="514"/>
    <s v="ATIENZA JULIE ANN A."/>
    <s v="CTO"/>
    <x v="1"/>
    <d v="2023-05-12T00:00:00"/>
    <d v="2023-05-12T00:00:00"/>
    <s v="VL"/>
    <m/>
    <s v="1 VL"/>
    <n v="1"/>
    <m/>
  </r>
  <r>
    <x v="1761"/>
    <d v="2023-05-10T00:00:00"/>
    <x v="514"/>
    <s v="AUSTRIA KIM E."/>
    <s v="ONT"/>
    <x v="1"/>
    <d v="2023-05-29T00:00:00"/>
    <d v="2023-05-29T00:00:00"/>
    <s v="VL"/>
    <m/>
    <s v="1 VL"/>
    <n v="1"/>
    <m/>
  </r>
  <r>
    <x v="1762"/>
    <d v="2023-05-10T00:00:00"/>
    <x v="514"/>
    <s v="AUSTRIA KIM E."/>
    <s v="ONT"/>
    <x v="1"/>
    <d v="2023-06-02T00:00:00"/>
    <d v="2023-06-05T00:00:00"/>
    <s v="OTHER"/>
    <s v="SPECIAL PRIVILEGE"/>
    <s v="2 OTHER"/>
    <n v="2"/>
    <m/>
  </r>
  <r>
    <x v="1763"/>
    <d v="2023-05-10T00:00:00"/>
    <x v="514"/>
    <s v="AUSTRIA KIM E."/>
    <s v="ONT"/>
    <x v="1"/>
    <d v="2023-06-06T00:00:00"/>
    <d v="2023-06-06T00:00:00"/>
    <s v="VL"/>
    <m/>
    <s v="1 VL"/>
    <n v="1"/>
    <m/>
  </r>
  <r>
    <x v="1764"/>
    <d v="2023-05-10T00:00:00"/>
    <x v="505"/>
    <s v="MACASPAC JOSE VICTOR P."/>
    <s v="MAHOGANY MARKET"/>
    <x v="1"/>
    <d v="2023-04-28T00:00:00"/>
    <d v="2023-04-28T00:00:00"/>
    <s v="SL"/>
    <m/>
    <s v="1 SL"/>
    <n v="1"/>
    <m/>
  </r>
  <r>
    <x v="1765"/>
    <d v="2023-05-10T00:00:00"/>
    <x v="514"/>
    <s v="OCAMPO NOVELYN U."/>
    <s v="CSWDO"/>
    <x v="0"/>
    <d v="2023-04-27T00:00:00"/>
    <d v="2023-05-03T00:00:00"/>
    <s v="SL"/>
    <m/>
    <s v="4 SL"/>
    <n v="4"/>
    <m/>
  </r>
  <r>
    <x v="1766"/>
    <d v="2023-05-10T00:00:00"/>
    <x v="513"/>
    <s v="REMOLLENO MICHELLE U."/>
    <s v="CHO"/>
    <x v="1"/>
    <d v="2023-05-12T00:00:00"/>
    <d v="2023-05-12T00:00:00"/>
    <s v="OTHER"/>
    <s v="BIRTHDAY LEAVE"/>
    <s v="1 OTHER"/>
    <n v="1"/>
    <m/>
  </r>
  <r>
    <x v="1767"/>
    <d v="2023-05-10T00:00:00"/>
    <x v="513"/>
    <s v="MALIGAYO YOLANDA D."/>
    <s v="CHO"/>
    <x v="1"/>
    <d v="2023-05-09T00:00:00"/>
    <d v="2023-05-10T00:00:00"/>
    <s v="VL"/>
    <m/>
    <s v="2 VL"/>
    <n v="2"/>
    <m/>
  </r>
  <r>
    <x v="1768"/>
    <d v="2023-05-10T00:00:00"/>
    <x v="513"/>
    <s v="DIMARANAN RODORA G."/>
    <s v="HRMO"/>
    <x v="1"/>
    <d v="2023-04-27T00:00:00"/>
    <d v="2023-05-07T00:00:00"/>
    <s v="OTHER"/>
    <s v="QUARANTINE LEAVE"/>
    <s v="12 OTHER"/>
    <n v="12"/>
    <m/>
  </r>
  <r>
    <x v="1769"/>
    <d v="2023-05-10T00:00:00"/>
    <x v="498"/>
    <s v="MANALO EDITHA V."/>
    <s v="ACCOUNTING"/>
    <x v="1"/>
    <d v="2023-04-25T00:00:00"/>
    <d v="2023-04-25T00:00:00"/>
    <s v="OTHER"/>
    <s v="SPECIAL PRIVILEGE"/>
    <s v="1 OTHER"/>
    <n v="1"/>
    <m/>
  </r>
  <r>
    <x v="1770"/>
    <d v="2023-05-10T00:00:00"/>
    <x v="513"/>
    <s v="MANALO EDITHA V."/>
    <s v="ACCOUNTING"/>
    <x v="1"/>
    <d v="2023-05-15T00:00:00"/>
    <d v="2023-05-15T00:00:00"/>
    <s v="VL"/>
    <m/>
    <s v="1 VL"/>
    <n v="1"/>
    <m/>
  </r>
  <r>
    <x v="1771"/>
    <d v="2023-05-10T00:00:00"/>
    <x v="513"/>
    <s v="MAWAK MIA PAULEEN B."/>
    <s v="ACCOUNTING"/>
    <x v="1"/>
    <d v="2023-05-22T00:00:00"/>
    <d v="2023-05-23T00:00:00"/>
    <s v="VL"/>
    <m/>
    <s v="2 VL"/>
    <n v="2"/>
    <m/>
  </r>
  <r>
    <x v="1772"/>
    <d v="2023-05-10T00:00:00"/>
    <x v="513"/>
    <s v="ROCILLO CECILLA A."/>
    <s v="ACCOUNTING"/>
    <x v="1"/>
    <d v="2023-05-15T00:00:00"/>
    <d v="2023-05-15T00:00:00"/>
    <s v="VL"/>
    <m/>
    <s v="1 VL"/>
    <n v="1"/>
    <m/>
  </r>
  <r>
    <x v="1773"/>
    <d v="2023-05-10T00:00:00"/>
    <x v="507"/>
    <s v="DELA GRACIA MA. CECILIA P."/>
    <s v="ACCOUNTING"/>
    <x v="1"/>
    <d v="2023-04-28T00:00:00"/>
    <d v="2023-04-28T00:00:00"/>
    <s v="SL"/>
    <m/>
    <s v="1 SL"/>
    <n v="1"/>
    <m/>
  </r>
  <r>
    <x v="1774"/>
    <d v="2023-05-10T00:00:00"/>
    <x v="513"/>
    <s v="MARTINEZ BELEN B."/>
    <s v="MARTINEZ BELEN B."/>
    <x v="6"/>
    <d v="2023-05-15T00:00:00"/>
    <d v="2023-05-16T00:00:00"/>
    <s v="VL"/>
    <m/>
    <s v="2 VL"/>
    <n v="2"/>
    <m/>
  </r>
  <r>
    <x v="1775"/>
    <d v="2023-05-10T00:00:00"/>
    <x v="298"/>
    <s v="MARTINEZ BELEN B."/>
    <s v="CBO"/>
    <x v="1"/>
    <d v="2023-05-12T00:00:00"/>
    <d v="2023-05-12T00:00:00"/>
    <s v="OTHER"/>
    <s v="SPECIAL PRIVILEGE"/>
    <s v="1 OTHER"/>
    <n v="1"/>
    <m/>
  </r>
  <r>
    <x v="1776"/>
    <d v="2023-05-10T00:00:00"/>
    <x v="513"/>
    <s v="FELICIDARIO PAMELA C."/>
    <s v="BUDGET"/>
    <x v="1"/>
    <d v="2023-05-15T00:00:00"/>
    <d v="2023-05-16T00:00:00"/>
    <s v="VL"/>
    <m/>
    <s v="2 VL"/>
    <n v="2"/>
    <m/>
  </r>
  <r>
    <x v="1777"/>
    <d v="2023-05-10T00:00:00"/>
    <x v="505"/>
    <s v="MENDOZA NORA A."/>
    <s v="ACCOUNTING"/>
    <x v="1"/>
    <d v="2023-04-28T00:00:00"/>
    <d v="2023-04-28T00:00:00"/>
    <s v="SL"/>
    <m/>
    <s v="1 SL"/>
    <n v="1"/>
    <m/>
  </r>
  <r>
    <x v="1778"/>
    <d v="2023-05-10T00:00:00"/>
    <x v="513"/>
    <s v="AMON RHEALYN O."/>
    <s v="ACCOUNTING"/>
    <x v="1"/>
    <d v="2023-06-01T00:00:00"/>
    <d v="2023-06-02T00:00:00"/>
    <s v="VL"/>
    <m/>
    <s v="2 VL"/>
    <n v="2"/>
    <m/>
  </r>
  <r>
    <x v="1780"/>
    <d v="2023-05-10T00:00:00"/>
    <x v="513"/>
    <s v="AMON RHEALYN O."/>
    <s v="ACCOUNTING"/>
    <x v="1"/>
    <d v="2023-04-25T00:00:00"/>
    <d v="2023-04-25T00:00:00"/>
    <s v="SL"/>
    <m/>
    <s v="1 SL"/>
    <n v="1"/>
    <m/>
  </r>
  <r>
    <x v="1781"/>
    <d v="2023-05-10T00:00:00"/>
    <x v="298"/>
    <s v="PEREY AIRENE O."/>
    <s v="CCT"/>
    <x v="1"/>
    <d v="2023-04-28T00:00:00"/>
    <d v="2023-05-03T00:00:00"/>
    <s v="SL"/>
    <m/>
    <s v="3 SL"/>
    <n v="3"/>
    <m/>
  </r>
  <r>
    <x v="1782"/>
    <d v="2023-05-10T00:00:00"/>
    <x v="509"/>
    <s v="PEREY AIRENE O."/>
    <s v="CCT"/>
    <x v="1"/>
    <d v="2023-04-25T00:00:00"/>
    <d v="2023-04-27T00:00:00"/>
    <s v="SL"/>
    <m/>
    <s v="3 SL"/>
    <n v="3"/>
    <m/>
  </r>
  <r>
    <x v="1783"/>
    <d v="2023-05-10T00:00:00"/>
    <x v="298"/>
    <s v="MULINGTAPANG GUILLERMA O."/>
    <s v="GSO"/>
    <x v="0"/>
    <d v="2023-05-03T00:00:00"/>
    <d v="2023-05-05T00:00:00"/>
    <s v="SL"/>
    <m/>
    <s v="3 SL"/>
    <n v="3"/>
    <m/>
  </r>
  <r>
    <x v="1784"/>
    <d v="2023-05-10T00:00:00"/>
    <x v="508"/>
    <s v="BAUTISTA JANICE M."/>
    <s v="CTO"/>
    <x v="1"/>
    <d v="2023-05-05T00:00:00"/>
    <d v="2023-05-05T00:00:00"/>
    <s v="VL"/>
    <m/>
    <s v="1 VL"/>
    <n v="1"/>
    <m/>
  </r>
  <r>
    <x v="1785"/>
    <d v="2023-05-10T00:00:00"/>
    <x v="514"/>
    <s v="DE OCAMPO MARISSA B."/>
    <s v="THRDC"/>
    <x v="1"/>
    <d v="2023-05-09T00:00:00"/>
    <d v="2023-05-09T00:00:00"/>
    <s v="VL"/>
    <m/>
    <s v="1 VL"/>
    <n v="1"/>
    <m/>
  </r>
  <r>
    <x v="1786"/>
    <d v="2023-05-10T00:00:00"/>
    <x v="514"/>
    <s v="ESPINELI LORETA N."/>
    <s v="PICNIC GROVE"/>
    <x v="3"/>
    <d v="2023-05-16T00:00:00"/>
    <d v="2023-05-31T00:00:00"/>
    <s v="VL"/>
    <m/>
    <s v="12 VL"/>
    <n v="12"/>
    <m/>
  </r>
  <r>
    <x v="1787"/>
    <d v="2023-05-10T00:00:00"/>
    <x v="513"/>
    <s v="SORIANO FRANCISCO O."/>
    <s v="TICC"/>
    <x v="0"/>
    <d v="2023-05-17T00:00:00"/>
    <d v="2023-05-17T00:00:00"/>
    <s v="OTHER"/>
    <s v="SPECIAL PRIVILEGE"/>
    <s v="1 OTHER"/>
    <n v="1"/>
    <m/>
  </r>
  <r>
    <x v="1788"/>
    <d v="2023-05-10T00:00:00"/>
    <x v="507"/>
    <s v="BATHAN ELVIRA R."/>
    <s v="TICC"/>
    <x v="0"/>
    <d v="2023-05-22T00:00:00"/>
    <d v="2023-05-31T00:00:00"/>
    <s v="VL"/>
    <m/>
    <s v="8 VL"/>
    <n v="8"/>
    <m/>
  </r>
  <r>
    <x v="1789"/>
    <d v="2023-05-10T00:00:00"/>
    <x v="513"/>
    <s v="CESICAR JOCHELLE JOAN S."/>
    <s v="TICC/TCCH"/>
    <x v="0"/>
    <d v="2023-05-05T00:00:00"/>
    <d v="2023-05-05T00:00:00"/>
    <s v="SL"/>
    <m/>
    <s v="1 SL"/>
    <n v="1"/>
    <m/>
  </r>
  <r>
    <x v="1790"/>
    <d v="2023-05-10T00:00:00"/>
    <x v="507"/>
    <s v="BATHAN ELVIRA R."/>
    <s v="TICC"/>
    <x v="0"/>
    <d v="2023-06-12T00:00:00"/>
    <d v="2023-06-16T00:00:00"/>
    <s v="VL"/>
    <m/>
    <s v="5 VL"/>
    <n v="5"/>
    <m/>
  </r>
  <r>
    <x v="1791"/>
    <d v="2023-05-10T00:00:00"/>
    <x v="515"/>
    <s v="ZAFRA REYNANTE B."/>
    <s v="TICC"/>
    <x v="0"/>
    <d v="2023-05-03T00:00:00"/>
    <d v="2023-05-04T00:00:00"/>
    <s v="OTHER"/>
    <s v="SPECIAL PRIVILEGE"/>
    <s v="2 OTHER"/>
    <n v="2"/>
    <m/>
  </r>
  <r>
    <x v="1792"/>
    <d v="2023-05-10T00:00:00"/>
    <x v="507"/>
    <s v="BRIZUELA LENIE E."/>
    <s v="CTO-LICENSE"/>
    <x v="0"/>
    <d v="2023-04-27T00:00:00"/>
    <d v="2023-04-27T00:00:00"/>
    <s v="SL"/>
    <m/>
    <s v="1 SL"/>
    <n v="1"/>
    <m/>
  </r>
  <r>
    <x v="1792"/>
    <d v="2023-05-10T00:00:00"/>
    <x v="507"/>
    <s v="BRIZUELA LENIE E."/>
    <s v="CTO-LICENSE"/>
    <x v="0"/>
    <d v="2023-05-02T00:00:00"/>
    <d v="2023-05-02T00:00:00"/>
    <s v="SL"/>
    <m/>
    <s v="1 SL"/>
    <n v="1"/>
    <m/>
  </r>
  <r>
    <x v="1793"/>
    <d v="2023-05-10T00:00:00"/>
    <x v="505"/>
    <s v="DIMAILIG ARLYN R."/>
    <s v="MAHOGANY MARKET"/>
    <x v="0"/>
    <d v="2023-05-02T00:00:00"/>
    <d v="2023-05-02T00:00:00"/>
    <s v="SL"/>
    <m/>
    <s v="1 SL"/>
    <n v="1"/>
    <m/>
  </r>
  <r>
    <x v="1794"/>
    <d v="2023-05-10T00:00:00"/>
    <x v="513"/>
    <s v="DE ASIS JANETTE D."/>
    <s v="BPLO"/>
    <x v="0"/>
    <d v="2023-04-24T00:00:00"/>
    <d v="2023-04-25T00:00:00"/>
    <s v="SL"/>
    <m/>
    <s v="2 SL"/>
    <n v="2"/>
    <m/>
  </r>
  <r>
    <x v="1794"/>
    <d v="2023-05-10T00:00:00"/>
    <x v="513"/>
    <s v="DE ASIS JANETTE D."/>
    <s v="BPLO"/>
    <x v="0"/>
    <d v="2023-05-05T00:00:00"/>
    <d v="2023-05-05T00:00:00"/>
    <s v="SL"/>
    <m/>
    <s v="1 SL"/>
    <n v="1"/>
    <m/>
  </r>
  <r>
    <x v="1795"/>
    <d v="2023-05-10T00:00:00"/>
    <x v="494"/>
    <s v="MENDOZA LOURDES G."/>
    <s v="PIO"/>
    <x v="1"/>
    <d v="2023-04-17T00:00:00"/>
    <d v="2023-04-17T00:00:00"/>
    <s v="SL"/>
    <m/>
    <s v="1 SL"/>
    <n v="1"/>
    <m/>
  </r>
  <r>
    <x v="1796"/>
    <d v="2023-05-10T00:00:00"/>
    <x v="500"/>
    <s v="MENDOZA LOURDES G."/>
    <s v="PIO"/>
    <x v="1"/>
    <d v="2023-05-02T00:00:00"/>
    <d v="2023-05-02T00:00:00"/>
    <s v="VL"/>
    <m/>
    <s v="1 VL"/>
    <n v="1"/>
    <m/>
  </r>
  <r>
    <x v="1797"/>
    <d v="2023-05-10T00:00:00"/>
    <x v="501"/>
    <s v="ZALDIVIA MIRIAM F."/>
    <s v="PIO"/>
    <x v="1"/>
    <d v="2023-04-24T00:00:00"/>
    <d v="2023-04-24T00:00:00"/>
    <s v="SL"/>
    <m/>
    <s v="1 SL"/>
    <n v="1"/>
    <m/>
  </r>
  <r>
    <x v="1798"/>
    <d v="2023-05-10T00:00:00"/>
    <x v="505"/>
    <s v="PALADAN EMERSON M."/>
    <s v="PIO"/>
    <x v="1"/>
    <d v="2023-05-02T00:00:00"/>
    <d v="2023-05-02T00:00:00"/>
    <s v="SL"/>
    <m/>
    <s v="1 SL"/>
    <n v="1"/>
    <m/>
  </r>
  <r>
    <x v="1799"/>
    <d v="2023-05-10T00:00:00"/>
    <x v="513"/>
    <s v="MENDOZA LOURDES G."/>
    <s v="PIO"/>
    <x v="1"/>
    <d v="2023-05-05T00:00:00"/>
    <d v="2023-05-05T00:00:00"/>
    <s v="SL"/>
    <m/>
    <s v="1 SL"/>
    <n v="1"/>
    <m/>
  </r>
  <r>
    <x v="1800"/>
    <d v="2023-05-10T00:00:00"/>
    <x v="513"/>
    <s v="AUDITOR AILEEN D."/>
    <s v="PIO"/>
    <x v="1"/>
    <d v="2023-05-05T00:00:00"/>
    <d v="2023-05-05T00:00:00"/>
    <s v="SL"/>
    <m/>
    <s v="1 SL"/>
    <n v="1"/>
    <m/>
  </r>
  <r>
    <x v="1801"/>
    <d v="2023-05-10T00:00:00"/>
    <x v="298"/>
    <s v="DOLOT JESUS JR. D."/>
    <s v="PIO"/>
    <x v="1"/>
    <d v="2023-04-28T00:00:00"/>
    <d v="2023-04-28T00:00:00"/>
    <s v="SL"/>
    <m/>
    <s v="1 SL"/>
    <n v="1"/>
    <m/>
  </r>
  <r>
    <x v="1802"/>
    <d v="2023-05-10T00:00:00"/>
    <x v="513"/>
    <s v="BAYBAY MA. PAZ R."/>
    <s v="MO"/>
    <x v="1"/>
    <d v="2023-05-02T00:00:00"/>
    <d v="2023-05-05T00:00:00"/>
    <s v="SL"/>
    <m/>
    <s v="4 SL"/>
    <n v="4"/>
    <m/>
  </r>
  <r>
    <x v="1803"/>
    <d v="2023-05-10T00:00:00"/>
    <x v="513"/>
    <s v="TOLENTINO FE M."/>
    <s v="PICNIC GROVE"/>
    <x v="1"/>
    <d v="2023-05-15T00:00:00"/>
    <d v="2023-05-15T00:00:00"/>
    <s v="OTHER"/>
    <s v="SPECIAL PRIVILEGE"/>
    <s v="1 OTHER"/>
    <n v="1"/>
    <m/>
  </r>
  <r>
    <x v="1804"/>
    <d v="2023-05-10T00:00:00"/>
    <x v="512"/>
    <s v="ANACAY LEVIE B."/>
    <s v="ACCOUNTING"/>
    <x v="1"/>
    <d v="2023-05-04T00:00:00"/>
    <d v="2023-05-04T00:00:00"/>
    <s v="SL"/>
    <m/>
    <s v="1 SL"/>
    <n v="1"/>
    <m/>
  </r>
  <r>
    <x v="1805"/>
    <d v="2023-05-10T00:00:00"/>
    <x v="505"/>
    <s v="DIMARANAN GREGORIA C."/>
    <s v="ACCOUNTING"/>
    <x v="1"/>
    <d v="2023-04-11T00:00:00"/>
    <d v="2023-05-12T00:00:00"/>
    <s v="SL"/>
    <m/>
    <s v="22 SL"/>
    <n v="22"/>
    <m/>
  </r>
  <r>
    <x v="1806"/>
    <d v="2023-05-10T00:00:00"/>
    <x v="513"/>
    <s v="ROMILLA MARIBEL P."/>
    <s v="ACCOUNTING"/>
    <x v="0"/>
    <d v="2023-05-15T00:00:00"/>
    <d v="2023-05-15T00:00:00"/>
    <s v="VL"/>
    <m/>
    <s v="1 VL"/>
    <n v="1"/>
    <m/>
  </r>
  <r>
    <x v="1806"/>
    <d v="2023-05-10T00:00:00"/>
    <x v="513"/>
    <s v="ROMILLA MARIBEL P."/>
    <s v="ACCOUNTING"/>
    <x v="0"/>
    <d v="2023-05-23T00:00:00"/>
    <d v="2023-05-23T00:00:00"/>
    <s v="VL"/>
    <m/>
    <s v="1 VL"/>
    <n v="1"/>
    <m/>
  </r>
  <r>
    <x v="1807"/>
    <d v="2023-05-10T00:00:00"/>
    <x v="512"/>
    <s v="DOGELIO DANNA MARIZ V."/>
    <s v="ACCOUNTING"/>
    <x v="3"/>
    <d v="2023-05-08T00:00:00"/>
    <d v="2023-05-08T00:00:00"/>
    <s v="SL"/>
    <m/>
    <s v="1 SL"/>
    <n v="1"/>
    <m/>
  </r>
  <r>
    <x v="1808"/>
    <d v="2023-05-10T00:00:00"/>
    <x v="513"/>
    <s v="MACAPUNO FELIX  "/>
    <s v="CENRO"/>
    <x v="1"/>
    <d v="2023-05-04T00:00:00"/>
    <d v="2023-05-05T00:00:00"/>
    <s v="SL"/>
    <m/>
    <s v="2 SL"/>
    <n v="2"/>
    <m/>
  </r>
  <r>
    <x v="1809"/>
    <d v="2023-05-10T00:00:00"/>
    <x v="507"/>
    <s v="RODRIGUEZ GREGORIO  "/>
    <s v="CENRO"/>
    <x v="1"/>
    <d v="2023-05-10T00:00:00"/>
    <d v="2023-05-11T00:00:00"/>
    <s v="VL"/>
    <m/>
    <s v="2 VL"/>
    <n v="2"/>
    <m/>
  </r>
  <r>
    <x v="1810"/>
    <d v="2023-05-10T00:00:00"/>
    <x v="513"/>
    <s v="DOCTORA ZENAIDA  "/>
    <s v="CENRO"/>
    <x v="1"/>
    <d v="2023-05-15T00:00:00"/>
    <d v="2023-05-16T00:00:00"/>
    <s v="VL"/>
    <m/>
    <s v="2 VL"/>
    <n v="2"/>
    <m/>
  </r>
  <r>
    <x v="1811"/>
    <d v="2023-05-10T00:00:00"/>
    <x v="513"/>
    <s v="ATIENZA VENUS  "/>
    <s v="CENRO"/>
    <x v="3"/>
    <d v="2023-05-14T00:00:00"/>
    <d v="2023-05-16T00:00:00"/>
    <s v="VL"/>
    <m/>
    <s v="2 VL"/>
    <n v="2"/>
    <m/>
  </r>
  <r>
    <x v="1812"/>
    <d v="2023-05-10T00:00:00"/>
    <x v="513"/>
    <s v="ANDAG ALEX C."/>
    <s v="CENRO"/>
    <x v="0"/>
    <d v="2023-05-14T00:00:00"/>
    <d v="2023-05-16T00:00:00"/>
    <s v="VL"/>
    <m/>
    <s v="2 VL"/>
    <n v="2"/>
    <m/>
  </r>
  <r>
    <x v="1813"/>
    <d v="2023-05-10T00:00:00"/>
    <x v="513"/>
    <s v="AMBION MARIETA B."/>
    <s v="CENRO"/>
    <x v="0"/>
    <d v="2023-05-15T00:00:00"/>
    <d v="2023-05-16T00:00:00"/>
    <s v="VL"/>
    <m/>
    <s v="2 VL"/>
    <n v="2"/>
    <m/>
  </r>
  <r>
    <x v="1814"/>
    <d v="2023-05-10T00:00:00"/>
    <x v="512"/>
    <s v="BAYBAY ARNOLD C."/>
    <s v="CENRO"/>
    <x v="0"/>
    <d v="2023-05-05T00:00:00"/>
    <d v="2023-05-06T00:00:00"/>
    <s v="SL"/>
    <m/>
    <s v="2 SL"/>
    <n v="2"/>
    <m/>
  </r>
  <r>
    <x v="1815"/>
    <d v="2023-05-10T00:00:00"/>
    <x v="513"/>
    <s v="BAYBAY ARNOLD C."/>
    <s v="CENRO"/>
    <x v="0"/>
    <d v="2023-05-02T00:00:00"/>
    <d v="2023-05-04T00:00:00"/>
    <s v="OTHER"/>
    <s v="CALAMITY LEAVE"/>
    <s v="3 OTHER"/>
    <n v="3"/>
    <m/>
  </r>
  <r>
    <x v="1816"/>
    <d v="2023-05-10T00:00:00"/>
    <x v="298"/>
    <s v="ROQUITE MAIRECAR L."/>
    <s v="CCT"/>
    <x v="0"/>
    <d v="2023-05-04T00:00:00"/>
    <d v="2023-05-05T00:00:00"/>
    <s v="SL"/>
    <m/>
    <s v="2 SL"/>
    <n v="2"/>
    <m/>
  </r>
  <r>
    <x v="1817"/>
    <d v="2023-05-10T00:00:00"/>
    <x v="512"/>
    <s v="GONZALES MARY JANE D."/>
    <s v="CSWDO"/>
    <x v="0"/>
    <d v="2023-05-08T00:00:00"/>
    <d v="2023-05-08T00:00:00"/>
    <s v="SL"/>
    <m/>
    <s v="1 SL"/>
    <n v="1"/>
    <m/>
  </r>
  <r>
    <x v="1818"/>
    <d v="2023-05-10T00:00:00"/>
    <x v="512"/>
    <s v="AMBROCIO MELODY B."/>
    <s v="CSWDO"/>
    <x v="0"/>
    <d v="2023-05-02T00:00:00"/>
    <d v="2023-05-05T00:00:00"/>
    <s v="OTHER"/>
    <s v="SOLO PARENT"/>
    <s v="4 OTHER"/>
    <n v="4"/>
    <m/>
  </r>
  <r>
    <x v="1819"/>
    <d v="2023-05-10T00:00:00"/>
    <x v="505"/>
    <s v="PAYAD ALEXANDER  "/>
    <s v="CENRO"/>
    <x v="1"/>
    <d v="2023-05-11T00:00:00"/>
    <d v="2023-05-17T00:00:00"/>
    <s v="VL"/>
    <m/>
    <s v="5 VL"/>
    <n v="5"/>
    <m/>
  </r>
  <r>
    <x v="1820"/>
    <d v="2023-05-10T00:00:00"/>
    <x v="513"/>
    <s v="BAYOT ANABEL D."/>
    <s v="CTO"/>
    <x v="1"/>
    <d v="2023-04-24T00:00:00"/>
    <d v="2023-05-05T00:00:00"/>
    <s v="SL"/>
    <m/>
    <s v="9 SL"/>
    <n v="9"/>
    <m/>
  </r>
  <r>
    <x v="1821"/>
    <d v="2023-05-10T00:00:00"/>
    <x v="513"/>
    <s v="PINEDA DANICCA NOELLE V."/>
    <s v="ONT"/>
    <x v="3"/>
    <d v="2023-06-05T00:00:00"/>
    <d v="2023-06-22T00:00:00"/>
    <s v="VL"/>
    <m/>
    <s v="13 VL"/>
    <n v="13"/>
    <m/>
  </r>
  <r>
    <x v="1822"/>
    <d v="2023-05-10T00:00:00"/>
    <x v="516"/>
    <s v="IGNO CRISTINA M."/>
    <s v="HRMO"/>
    <x v="1"/>
    <m/>
    <m/>
    <s v="OTHER"/>
    <s v="TERMINAL LEAVE"/>
    <s v="0 OTHER"/>
    <n v="0"/>
    <m/>
  </r>
  <r>
    <x v="1823"/>
    <d v="2023-05-22T00:00:00"/>
    <x v="517"/>
    <s v="ARELLANO CARMELA D."/>
    <s v="CARMELA"/>
    <x v="7"/>
    <m/>
    <m/>
    <s v="OTHER"/>
    <s v="TERMINAL LEAVE"/>
    <s v="0 OTHER"/>
    <n v="0"/>
    <m/>
  </r>
  <r>
    <x v="1824"/>
    <d v="2023-05-22T00:00:00"/>
    <x v="513"/>
    <s v="TAÑEDO MARIA EVELYN C."/>
    <s v="CBO"/>
    <x v="1"/>
    <d v="2023-05-15T00:00:00"/>
    <d v="2023-05-15T00:00:00"/>
    <s v="SL"/>
    <m/>
    <s v="1 SL"/>
    <n v="1"/>
    <m/>
  </r>
  <r>
    <x v="1825"/>
    <d v="2023-05-22T00:00:00"/>
    <x v="515"/>
    <s v="VELUZ DORMILUNA E."/>
    <s v="CCT"/>
    <x v="1"/>
    <d v="2023-05-12T00:00:00"/>
    <d v="2023-05-12T00:00:00"/>
    <s v="SL"/>
    <m/>
    <s v="1 SL"/>
    <n v="1"/>
    <m/>
  </r>
  <r>
    <x v="1826"/>
    <d v="2023-05-22T00:00:00"/>
    <x v="518"/>
    <s v="DE CASTRO JENELYN I."/>
    <s v="TICC"/>
    <x v="1"/>
    <d v="2023-05-16T00:00:00"/>
    <d v="2023-05-17T00:00:00"/>
    <s v="SL"/>
    <m/>
    <s v="2 SL"/>
    <n v="2"/>
    <m/>
  </r>
  <r>
    <x v="1827"/>
    <d v="2023-05-22T00:00:00"/>
    <x v="509"/>
    <s v="HERNANDEZ DARREL JESUS M."/>
    <s v="CHO"/>
    <x v="1"/>
    <d v="2023-05-11T00:00:00"/>
    <d v="2023-05-12T00:00:00"/>
    <s v="VL"/>
    <m/>
    <s v="2 VL"/>
    <n v="2"/>
    <m/>
  </r>
  <r>
    <x v="1828"/>
    <d v="2023-05-22T00:00:00"/>
    <x v="485"/>
    <s v="ANGCAYA JENNY ROSE S."/>
    <s v="CTO-LICENSE"/>
    <x v="0"/>
    <d v="2023-03-31T00:00:00"/>
    <d v="2023-04-03T00:00:00"/>
    <s v="SL"/>
    <m/>
    <s v="2 SL"/>
    <n v="2"/>
    <m/>
  </r>
  <r>
    <x v="1829"/>
    <d v="2023-05-22T00:00:00"/>
    <x v="518"/>
    <s v="CRUZADA MAGDALENA A."/>
    <s v="COOPERATIVE OFFICE"/>
    <x v="1"/>
    <d v="2023-05-17T00:00:00"/>
    <d v="2023-05-17T00:00:00"/>
    <s v="SL"/>
    <m/>
    <s v="1 SL"/>
    <n v="1"/>
    <m/>
  </r>
  <r>
    <x v="1830"/>
    <d v="2023-05-22T00:00:00"/>
    <x v="519"/>
    <s v="PEREY GENNILYN M."/>
    <s v="CCT"/>
    <x v="0"/>
    <d v="2023-05-04T00:00:00"/>
    <d v="2023-05-05T00:00:00"/>
    <s v="SL"/>
    <m/>
    <s v="2 SL"/>
    <n v="2"/>
    <m/>
  </r>
  <r>
    <x v="1831"/>
    <d v="2023-05-22T00:00:00"/>
    <x v="517"/>
    <s v="MIRANDA MARIA LOIDA M."/>
    <s v="ACCOUNTING"/>
    <x v="1"/>
    <d v="2023-05-10T00:00:00"/>
    <d v="2023-05-10T00:00:00"/>
    <s v="SL"/>
    <m/>
    <s v="1 SL"/>
    <n v="1"/>
    <m/>
  </r>
  <r>
    <x v="1832"/>
    <d v="2023-05-22T00:00:00"/>
    <x v="517"/>
    <s v="DIMARANAN GREGORIA C."/>
    <s v="ACCOUNTING"/>
    <x v="1"/>
    <d v="2023-05-16T00:00:00"/>
    <d v="2023-05-17T00:00:00"/>
    <s v="SL"/>
    <m/>
    <s v="2 SL"/>
    <n v="2"/>
    <m/>
  </r>
  <r>
    <x v="1833"/>
    <d v="2023-05-22T00:00:00"/>
    <x v="518"/>
    <s v="PALADAN VICENTE  "/>
    <s v="CENRO"/>
    <x v="1"/>
    <d v="2023-05-15T00:00:00"/>
    <d v="2023-05-16T00:00:00"/>
    <s v="SL"/>
    <m/>
    <s v="2 SL"/>
    <n v="2"/>
    <m/>
  </r>
  <r>
    <x v="1834"/>
    <d v="2023-05-22T00:00:00"/>
    <x v="517"/>
    <s v="TAMAYO MARIA ELLAINE III B."/>
    <s v="CTO"/>
    <x v="1"/>
    <d v="2023-05-19T00:00:00"/>
    <d v="2023-05-19T00:00:00"/>
    <s v="OTHER"/>
    <s v="SEC 21 EO 292- SPECIAL PRIVILEGE"/>
    <s v="1 OTHER"/>
    <n v="1"/>
    <m/>
  </r>
  <r>
    <x v="1835"/>
    <d v="2023-05-22T00:00:00"/>
    <x v="518"/>
    <s v="DIMAPILIS ELVIRA S."/>
    <s v="CTO"/>
    <x v="1"/>
    <d v="2023-05-15T00:00:00"/>
    <d v="2023-05-17T00:00:00"/>
    <s v="SL"/>
    <m/>
    <s v="3 SL"/>
    <n v="3"/>
    <m/>
  </r>
  <r>
    <x v="1836"/>
    <d v="2023-05-22T00:00:00"/>
    <x v="517"/>
    <s v="CORTEZ FIDELA B."/>
    <s v="TCCH/TICC"/>
    <x v="1"/>
    <d v="2023-05-15T00:00:00"/>
    <d v="2023-05-16T00:00:00"/>
    <s v="OTHER"/>
    <s v="SEC 21 EO 292- SPECIAL PRIVILEGE"/>
    <s v="2 OTHER"/>
    <n v="2"/>
    <m/>
  </r>
  <r>
    <x v="1837"/>
    <d v="2023-05-22T00:00:00"/>
    <x v="516"/>
    <s v="DIMAPILIS JONNA T."/>
    <s v="ADMIN OFFICE"/>
    <x v="1"/>
    <d v="2023-05-15T00:00:00"/>
    <d v="2023-05-15T00:00:00"/>
    <s v="OTHER"/>
    <s v="SEC 21 EO 292- SPECIAL PRIVILEGE"/>
    <s v="1 OTHER"/>
    <n v="1"/>
    <m/>
  </r>
  <r>
    <x v="1838"/>
    <d v="2023-05-22T00:00:00"/>
    <x v="515"/>
    <s v="DEL MUNDO JONAS B."/>
    <s v="CHO"/>
    <x v="0"/>
    <d v="2023-05-12T00:00:00"/>
    <d v="2023-05-12T00:00:00"/>
    <s v="SL"/>
    <m/>
    <s v="1 SL"/>
    <n v="1"/>
    <m/>
  </r>
  <r>
    <x v="1839"/>
    <d v="2023-05-22T00:00:00"/>
    <x v="517"/>
    <s v="MALANAN JENNYLYN R."/>
    <s v="PICNIC GROVE"/>
    <x v="0"/>
    <d v="2023-05-16T00:00:00"/>
    <d v="2023-05-16T00:00:00"/>
    <s v="SL"/>
    <m/>
    <s v="1 SL"/>
    <n v="1"/>
    <m/>
  </r>
  <r>
    <x v="1840"/>
    <d v="2023-05-22T00:00:00"/>
    <x v="515"/>
    <s v="MAWAK MIA PAULEEN B."/>
    <s v="ACCOUNTING"/>
    <x v="1"/>
    <d v="2023-05-15T00:00:00"/>
    <d v="2023-05-19T00:00:00"/>
    <s v="SL"/>
    <m/>
    <s v="5 SL"/>
    <n v="5"/>
    <m/>
  </r>
  <r>
    <x v="1840"/>
    <d v="2023-05-22T00:00:00"/>
    <x v="515"/>
    <s v="MAWAK MIA PAULEEN B."/>
    <s v="ACCOUNTING"/>
    <x v="1"/>
    <d v="2023-05-24T00:00:00"/>
    <d v="2023-05-24T00:00:00"/>
    <s v="SL"/>
    <m/>
    <s v="1 SL"/>
    <n v="1"/>
    <m/>
  </r>
  <r>
    <x v="1841"/>
    <d v="2023-05-22T00:00:00"/>
    <x v="516"/>
    <s v="ROCILLO CECILLA A."/>
    <s v="ACCOUNTING"/>
    <x v="1"/>
    <d v="2023-05-11T00:00:00"/>
    <d v="2023-05-11T00:00:00"/>
    <s v="SL"/>
    <m/>
    <s v="1 SL"/>
    <n v="1"/>
    <m/>
  </r>
  <r>
    <x v="1842"/>
    <d v="2023-05-22T00:00:00"/>
    <x v="516"/>
    <s v="DIMAPILIS ANTHONY A."/>
    <s v="CTO"/>
    <x v="1"/>
    <d v="2023-05-15T00:00:00"/>
    <d v="2023-05-15T00:00:00"/>
    <s v="OTHER"/>
    <s v="SEC 21 EO 292- SPECIAL PRIVILEGE"/>
    <s v="1 OTHER"/>
    <n v="1"/>
    <m/>
  </r>
  <r>
    <x v="1843"/>
    <d v="2023-05-22T00:00:00"/>
    <x v="517"/>
    <s v="DOGELIO JEAN MELODY M."/>
    <s v="CTO"/>
    <x v="2"/>
    <d v="2023-05-15T00:00:00"/>
    <d v="2023-05-16T00:00:00"/>
    <s v="SL"/>
    <s v="SL WITHOUTPAY"/>
    <s v="2 SL"/>
    <n v="2"/>
    <m/>
  </r>
  <r>
    <x v="1844"/>
    <d v="2023-05-22T00:00:00"/>
    <x v="517"/>
    <s v="REPILLO AMMY LOU M."/>
    <s v="CTO"/>
    <x v="1"/>
    <d v="2023-05-29T00:00:00"/>
    <d v="2023-06-01T00:00:00"/>
    <s v="VL"/>
    <m/>
    <s v="4 VL"/>
    <n v="4"/>
    <m/>
  </r>
  <r>
    <x v="1845"/>
    <d v="2023-05-22T00:00:00"/>
    <x v="515"/>
    <s v="MENDOZA MARICEL C."/>
    <s v="ONT"/>
    <x v="0"/>
    <d v="2023-05-11T00:00:00"/>
    <d v="2023-05-12T00:00:00"/>
    <s v="SL"/>
    <m/>
    <s v="2 SL"/>
    <n v="2"/>
    <m/>
  </r>
  <r>
    <x v="1846"/>
    <d v="2023-05-22T00:00:00"/>
    <x v="515"/>
    <s v="JABINES MARIA SHELLY D."/>
    <s v="LIBRARY"/>
    <x v="0"/>
    <d v="2023-05-17T00:00:00"/>
    <d v="2023-05-17T00:00:00"/>
    <s v="VL"/>
    <m/>
    <s v="1 VL"/>
    <n v="1"/>
    <m/>
  </r>
  <r>
    <x v="1847"/>
    <d v="2023-05-22T00:00:00"/>
    <x v="515"/>
    <s v="JABINES MARIA SHELLY D."/>
    <s v="LIBRARY"/>
    <x v="0"/>
    <d v="2023-05-10T00:00:00"/>
    <d v="2023-05-10T00:00:00"/>
    <s v="SL"/>
    <m/>
    <s v="1 SL"/>
    <n v="1"/>
    <m/>
  </r>
  <r>
    <x v="1848"/>
    <d v="2023-05-22T00:00:00"/>
    <x v="515"/>
    <s v="SABULAAN MARIA LEAH M."/>
    <s v="CPDO"/>
    <x v="0"/>
    <d v="2023-05-18T00:00:00"/>
    <d v="2023-05-18T00:00:00"/>
    <s v="VL"/>
    <m/>
    <s v="1 VL"/>
    <n v="1"/>
    <m/>
  </r>
  <r>
    <x v="1849"/>
    <d v="2023-05-22T00:00:00"/>
    <x v="516"/>
    <s v="AMBION DORINDA A."/>
    <s v="CSWDO"/>
    <x v="1"/>
    <d v="2023-05-25T00:00:00"/>
    <d v="2023-05-25T00:00:00"/>
    <s v="OTHER"/>
    <s v="SEC 21 EO 292- SPECIAL PRIVILEGE"/>
    <s v="1 OTHER"/>
    <n v="1"/>
    <m/>
  </r>
  <r>
    <x v="1850"/>
    <d v="2023-05-22T00:00:00"/>
    <x v="516"/>
    <s v="AMBONAN AVELINA A."/>
    <s v="NUTRITION OFFICE"/>
    <x v="1"/>
    <d v="2023-05-15T00:00:00"/>
    <d v="2023-05-15T00:00:00"/>
    <s v="SL"/>
    <m/>
    <s v="1 SL"/>
    <n v="1"/>
    <m/>
  </r>
  <r>
    <x v="1851"/>
    <d v="2023-05-22T00:00:00"/>
    <x v="516"/>
    <s v="SEÑA MARILYN B."/>
    <s v="NUTRITION OFFICE"/>
    <x v="1"/>
    <d v="2023-05-19T00:00:00"/>
    <d v="2023-05-19T00:00:00"/>
    <s v="OTHER"/>
    <s v="SEC 21 EO 292- SPECIAL PRIVILEGE"/>
    <s v="1 OTHER"/>
    <n v="1"/>
    <m/>
  </r>
  <r>
    <x v="1852"/>
    <d v="2023-05-22T00:00:00"/>
    <x v="516"/>
    <s v="DIMAPILIS MA. TRINIDAD S."/>
    <s v="NUTRITION OFFICE"/>
    <x v="1"/>
    <d v="2023-05-17T00:00:00"/>
    <d v="2023-05-17T00:00:00"/>
    <s v="OTHER"/>
    <s v="SEC 21 EO 292- SPECIAL PRIVILEGE"/>
    <s v="1 OTHER"/>
    <n v="1"/>
    <m/>
  </r>
  <r>
    <x v="1853"/>
    <d v="2023-05-22T00:00:00"/>
    <x v="516"/>
    <s v="MARINDUQUE MARISSA M."/>
    <s v="ASSESSORS OFFICE"/>
    <x v="1"/>
    <d v="2023-05-15T00:00:00"/>
    <d v="2023-05-15T00:00:00"/>
    <s v="SL"/>
    <m/>
    <s v="1 SL"/>
    <n v="1"/>
    <m/>
  </r>
  <r>
    <x v="1854"/>
    <d v="2023-05-22T00:00:00"/>
    <x v="515"/>
    <s v="MENDOZA PRESCILA S."/>
    <s v="CEO"/>
    <x v="1"/>
    <d v="2023-05-12T00:00:00"/>
    <d v="2023-05-12T00:00:00"/>
    <s v="SL"/>
    <m/>
    <s v="1 SL"/>
    <n v="1"/>
    <m/>
  </r>
  <r>
    <x v="1855"/>
    <d v="2023-05-22T00:00:00"/>
    <x v="520"/>
    <s v="COTONER NELIA C."/>
    <s v="COOPERATIVE OFFICE"/>
    <x v="1"/>
    <d v="2023-05-19T00:00:00"/>
    <d v="2023-05-19T00:00:00"/>
    <s v="OTHER"/>
    <s v="SEC 21 EO 292- SPECIAL PRIVILEGE"/>
    <s v="1 OTHER"/>
    <n v="1"/>
    <m/>
  </r>
  <r>
    <x v="1856"/>
    <d v="2023-05-22T00:00:00"/>
    <x v="513"/>
    <s v="DOGELIO RONNEL D."/>
    <s v="CEO"/>
    <x v="1"/>
    <d v="2023-05-05T00:00:00"/>
    <d v="2023-05-05T00:00:00"/>
    <s v="SL"/>
    <m/>
    <s v="1 SL"/>
    <n v="1"/>
    <m/>
  </r>
  <r>
    <x v="1857"/>
    <d v="2023-05-22T00:00:00"/>
    <x v="520"/>
    <s v="MATIENZO NORMITA S."/>
    <s v="LCR"/>
    <x v="1"/>
    <d v="2023-05-18T00:00:00"/>
    <d v="2023-05-18T00:00:00"/>
    <s v="OTHER"/>
    <s v="SEC 21 EO 292- SPECIAL PRIVILEGE"/>
    <s v="1 OTHER"/>
    <n v="1"/>
    <m/>
  </r>
  <r>
    <x v="1858"/>
    <d v="2023-05-22T00:00:00"/>
    <x v="519"/>
    <s v="DIMARANAN PERPETUA F."/>
    <s v="TIPID IMPOK"/>
    <x v="1"/>
    <d v="2023-05-19T00:00:00"/>
    <d v="2023-05-19T00:00:00"/>
    <s v="VL"/>
    <m/>
    <s v="1 VL"/>
    <n v="1"/>
    <m/>
  </r>
  <r>
    <x v="1859"/>
    <d v="2023-05-22T00:00:00"/>
    <x v="515"/>
    <s v="ALEGA ESTELITA M."/>
    <s v="CTO"/>
    <x v="1"/>
    <d v="2023-05-08T00:00:00"/>
    <d v="2023-05-12T00:00:00"/>
    <s v="SL"/>
    <m/>
    <s v="5 SL"/>
    <n v="5"/>
    <m/>
  </r>
  <r>
    <x v="1860"/>
    <d v="2023-05-22T00:00:00"/>
    <x v="510"/>
    <s v="RODRIGUEZ RUEL  "/>
    <s v="CENRO"/>
    <x v="1"/>
    <d v="2023-05-01T00:00:00"/>
    <d v="2023-05-31T00:00:00"/>
    <s v="SL"/>
    <m/>
    <s v="22 SL"/>
    <n v="22"/>
    <m/>
  </r>
  <r>
    <x v="1861"/>
    <d v="2023-05-22T00:00:00"/>
    <x v="519"/>
    <s v="BAURILE LOURDES Q."/>
    <s v="PICNIC GROVE"/>
    <x v="1"/>
    <d v="2023-04-18T00:00:00"/>
    <d v="2023-05-09T00:00:00"/>
    <s v="OTHER"/>
    <s v="RA 9710 BENEFITS FOR WOMEN"/>
    <s v="15 OTHER"/>
    <n v="15"/>
    <m/>
  </r>
  <r>
    <x v="1862"/>
    <d v="2023-05-22T00:00:00"/>
    <x v="521"/>
    <s v="TAMAYO MARIA ELLAINE III B."/>
    <s v="CTO"/>
    <x v="1"/>
    <d v="2023-05-15T00:00:00"/>
    <d v="2023-05-15T00:00:00"/>
    <s v="VL"/>
    <m/>
    <s v="1 VL"/>
    <n v="1"/>
    <m/>
  </r>
  <r>
    <x v="1863"/>
    <d v="2023-05-22T00:00:00"/>
    <x v="298"/>
    <m/>
    <s v="-----"/>
    <x v="8"/>
    <m/>
    <m/>
    <m/>
    <m/>
    <s v="0 "/>
    <n v="0"/>
    <m/>
  </r>
  <r>
    <x v="1864"/>
    <d v="2023-05-22T00:00:00"/>
    <x v="298"/>
    <m/>
    <s v="-----"/>
    <x v="8"/>
    <m/>
    <m/>
    <m/>
    <m/>
    <s v="0 "/>
    <n v="0"/>
    <m/>
  </r>
  <r>
    <x v="1865"/>
    <d v="2023-05-22T00:00:00"/>
    <x v="298"/>
    <m/>
    <s v="-----"/>
    <x v="8"/>
    <m/>
    <m/>
    <m/>
    <m/>
    <s v="0 "/>
    <n v="0"/>
    <m/>
  </r>
  <r>
    <x v="1866"/>
    <d v="2023-05-22T00:00:00"/>
    <x v="298"/>
    <m/>
    <s v="-----"/>
    <x v="8"/>
    <m/>
    <m/>
    <m/>
    <m/>
    <s v="0 "/>
    <n v="0"/>
    <m/>
  </r>
  <r>
    <x v="1867"/>
    <d v="2023-05-22T00:00:00"/>
    <x v="298"/>
    <m/>
    <s v="-----"/>
    <x v="8"/>
    <m/>
    <m/>
    <m/>
    <m/>
    <s v="0 "/>
    <n v="0"/>
    <m/>
  </r>
  <r>
    <x v="1868"/>
    <d v="2023-05-22T00:00:00"/>
    <x v="298"/>
    <m/>
    <s v="-----"/>
    <x v="8"/>
    <m/>
    <m/>
    <m/>
    <m/>
    <s v="0 "/>
    <n v="0"/>
    <m/>
  </r>
  <r>
    <x v="1869"/>
    <d v="2023-05-22T00:00:00"/>
    <x v="298"/>
    <m/>
    <s v="-----"/>
    <x v="8"/>
    <m/>
    <m/>
    <m/>
    <m/>
    <s v="0 "/>
    <n v="0"/>
    <m/>
  </r>
  <r>
    <x v="1870"/>
    <d v="2023-05-22T00:00:00"/>
    <x v="298"/>
    <m/>
    <s v="-----"/>
    <x v="8"/>
    <m/>
    <m/>
    <m/>
    <m/>
    <s v="0 "/>
    <n v="0"/>
    <m/>
  </r>
  <r>
    <x v="1871"/>
    <d v="2023-05-22T00:00:00"/>
    <x v="298"/>
    <m/>
    <s v="-----"/>
    <x v="8"/>
    <m/>
    <m/>
    <m/>
    <m/>
    <s v="0 "/>
    <n v="0"/>
    <m/>
  </r>
  <r>
    <x v="1872"/>
    <d v="2023-05-22T00:00:00"/>
    <x v="298"/>
    <m/>
    <s v="-----"/>
    <x v="8"/>
    <m/>
    <m/>
    <m/>
    <m/>
    <s v="0 "/>
    <n v="0"/>
    <m/>
  </r>
  <r>
    <x v="1873"/>
    <d v="2023-05-22T00:00:00"/>
    <x v="298"/>
    <m/>
    <s v="-----"/>
    <x v="8"/>
    <m/>
    <m/>
    <m/>
    <m/>
    <s v="0 "/>
    <n v="0"/>
    <m/>
  </r>
  <r>
    <x v="1874"/>
    <d v="2023-05-22T00:00:00"/>
    <x v="298"/>
    <m/>
    <s v="-----"/>
    <x v="8"/>
    <m/>
    <m/>
    <m/>
    <m/>
    <s v="0 "/>
    <n v="0"/>
    <m/>
  </r>
  <r>
    <x v="1875"/>
    <d v="2023-05-22T00:00:00"/>
    <x v="298"/>
    <m/>
    <s v="-----"/>
    <x v="8"/>
    <m/>
    <m/>
    <m/>
    <m/>
    <s v="0 "/>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K12" firstHeaderRow="1" firstDataRow="2" firstDataCol="1" rowPageCount="1" colPageCount="1"/>
  <pivotFields count="15">
    <pivotField axis="axisPage" showAll="0">
      <items count="1877">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779"/>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1564"/>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0"/>
        <item x="1"/>
        <item x="2"/>
        <item x="3"/>
        <item x="4"/>
        <item x="5"/>
        <item x="6"/>
        <item x="7"/>
        <item x="8"/>
        <item x="9"/>
        <item x="10"/>
        <item x="11"/>
        <item x="12"/>
        <item x="13"/>
        <item x="14"/>
        <item x="15"/>
        <item x="16"/>
        <item x="17"/>
        <item x="18"/>
        <item x="1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t="default"/>
      </items>
    </pivotField>
    <pivotField showAll="0"/>
    <pivotField axis="axisRow" showAll="0">
      <items count="15">
        <item x="0"/>
        <item h="1" x="1"/>
        <item h="1" x="2"/>
        <item x="3"/>
        <item x="4"/>
        <item x="5"/>
        <item x="6"/>
        <item x="7"/>
        <item x="8"/>
        <item x="9"/>
        <item x="10"/>
        <item x="11"/>
        <item x="12"/>
        <item x="13"/>
        <item t="default"/>
      </items>
    </pivotField>
    <pivotField dataField="1" showAll="0"/>
    <pivotField showAll="0"/>
    <pivotField axis="axisCol" showAll="0">
      <items count="10">
        <item x="8"/>
        <item x="0"/>
        <item x="4"/>
        <item x="2"/>
        <item x="1"/>
        <item x="3"/>
        <item x="5"/>
        <item x="6"/>
        <item x="7"/>
        <item t="default"/>
      </items>
    </pivotField>
    <pivotField showAll="0"/>
    <pivotField showAll="0"/>
    <pivotField showAll="0"/>
    <pivotField showAll="0"/>
    <pivotField showAll="0"/>
    <pivotField showAll="0"/>
    <pivotField showAll="0"/>
    <pivotField axis="axisRow" showAll="0">
      <items count="7">
        <item x="1"/>
        <item x="2"/>
        <item sd="0" x="3"/>
        <item sd="0" x="4"/>
        <item sd="0" x="5"/>
        <item x="0"/>
        <item t="default"/>
      </items>
    </pivotField>
    <pivotField axis="axisRow" showAll="0">
      <items count="8">
        <item sd="0" x="1"/>
        <item sd="0" x="2"/>
        <item sd="0" x="3"/>
        <item sd="0" x="4"/>
        <item sd="0" x="5"/>
        <item sd="0" x="6"/>
        <item x="0"/>
        <item t="default"/>
      </items>
    </pivotField>
  </pivotFields>
  <rowFields count="3">
    <field x="14"/>
    <field x="13"/>
    <field x="2"/>
  </rowFields>
  <rowItems count="8">
    <i>
      <x/>
    </i>
    <i>
      <x v="1"/>
    </i>
    <i>
      <x v="3"/>
    </i>
    <i>
      <x v="4"/>
    </i>
    <i>
      <x v="6"/>
    </i>
    <i r="1">
      <x v="5"/>
    </i>
    <i r="2">
      <x/>
    </i>
    <i t="grand">
      <x/>
    </i>
  </rowItems>
  <colFields count="1">
    <field x="5"/>
  </colFields>
  <colItems count="10">
    <i>
      <x/>
    </i>
    <i>
      <x v="1"/>
    </i>
    <i>
      <x v="2"/>
    </i>
    <i>
      <x v="3"/>
    </i>
    <i>
      <x v="4"/>
    </i>
    <i>
      <x v="5"/>
    </i>
    <i>
      <x v="6"/>
    </i>
    <i>
      <x v="7"/>
    </i>
    <i>
      <x v="8"/>
    </i>
    <i t="grand">
      <x/>
    </i>
  </colItems>
  <pageFields count="1">
    <pageField fld="0" hier="-1"/>
  </pageFields>
  <dataFields count="1">
    <dataField name="Count of Employee Name" fld="3" subtotal="count" baseField="0" baseItem="0"/>
  </dataFields>
  <formats count="2">
    <format dxfId="57">
      <pivotArea outline="0" collapsedLevelsAreSubtotals="1" fieldPosition="0"/>
    </format>
    <format dxfId="56">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1">
  <location ref="A3:B76" firstHeaderRow="1" firstDataRow="1" firstDataCol="1"/>
  <pivotFields count="8">
    <pivotField showAll="0" defaultSubtotal="0"/>
    <pivotField dataField="1" showAll="0"/>
    <pivotField showAll="0"/>
    <pivotField showAll="0"/>
    <pivotField showAll="0" defaultSubtotal="0"/>
    <pivotField showAll="0"/>
    <pivotField showAll="0"/>
    <pivotField axis="axisRow" showAll="0" sortType="ascending">
      <items count="74">
        <item x="0"/>
        <item x="62"/>
        <item m="1" x="72"/>
        <item x="39"/>
        <item x="1"/>
        <item x="23"/>
        <item x="55"/>
        <item x="11"/>
        <item x="67"/>
        <item x="41"/>
        <item x="29"/>
        <item x="36"/>
        <item x="56"/>
        <item x="8"/>
        <item x="17"/>
        <item x="19"/>
        <item x="59"/>
        <item x="38"/>
        <item x="20"/>
        <item x="50"/>
        <item x="16"/>
        <item x="68"/>
        <item x="34"/>
        <item x="22"/>
        <item x="48"/>
        <item x="44"/>
        <item x="9"/>
        <item x="47"/>
        <item x="66"/>
        <item x="15"/>
        <item x="35"/>
        <item x="70"/>
        <item x="6"/>
        <item x="45"/>
        <item x="53"/>
        <item x="31"/>
        <item x="4"/>
        <item x="65"/>
        <item x="24"/>
        <item x="71"/>
        <item x="25"/>
        <item x="30"/>
        <item x="28"/>
        <item x="7"/>
        <item x="40"/>
        <item x="33"/>
        <item x="5"/>
        <item x="10"/>
        <item x="2"/>
        <item x="12"/>
        <item x="69"/>
        <item x="13"/>
        <item x="3"/>
        <item x="27"/>
        <item x="18"/>
        <item x="52"/>
        <item x="60"/>
        <item x="14"/>
        <item x="51"/>
        <item x="63"/>
        <item x="64"/>
        <item x="42"/>
        <item x="61"/>
        <item x="58"/>
        <item x="32"/>
        <item x="46"/>
        <item x="54"/>
        <item x="37"/>
        <item x="21"/>
        <item x="57"/>
        <item x="26"/>
        <item x="43"/>
        <item x="49"/>
        <item t="default"/>
      </items>
    </pivotField>
  </pivotFields>
  <rowFields count="1">
    <field x="7"/>
  </rowFields>
  <rowItems count="73">
    <i>
      <x/>
    </i>
    <i>
      <x v="1"/>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Employee" fld="1" subtotal="count" baseField="0" baseItem="0"/>
  </dataFields>
  <formats count="9">
    <format dxfId="21">
      <pivotArea dataOnly="0" labelOnly="1" outline="0" axis="axisValues" fieldPosition="0"/>
    </format>
    <format dxfId="20">
      <pivotArea grandRow="1" outline="0" collapsedLevelsAreSubtotals="1" fieldPosition="0"/>
    </format>
    <format dxfId="19">
      <pivotArea grandRow="1" outline="0" collapsedLevelsAreSubtotals="1" fieldPosition="0"/>
    </format>
    <format dxfId="18">
      <pivotArea grandRow="1" outline="0" collapsedLevelsAreSubtotals="1" fieldPosition="0"/>
    </format>
    <format dxfId="17">
      <pivotArea dataOnly="0" labelOnly="1" grandRow="1" outline="0" fieldPosition="0"/>
    </format>
    <format dxfId="16">
      <pivotArea grandRow="1" outline="0" collapsedLevelsAreSubtotals="1" fieldPosition="0"/>
    </format>
    <format dxfId="15">
      <pivotArea dataOnly="0" labelOnly="1" grandRow="1" outline="0" fieldPosition="0"/>
    </format>
    <format dxfId="14">
      <pivotArea collapsedLevelsAreSubtotals="1" fieldPosition="0">
        <references count="1">
          <reference field="7" count="0"/>
        </references>
      </pivotArea>
    </format>
    <format dxfId="13">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55"/>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7717" dataDxfId="54" headerRowCellStyle="Table Headers">
  <autoFilter ref="A4:M7717" xr:uid="{00000000-0009-0000-0100-000001000000}"/>
  <sortState xmlns:xlrd2="http://schemas.microsoft.com/office/spreadsheetml/2017/richdata2" ref="A5791:M5967">
    <sortCondition ref="B4:B5969"/>
  </sortState>
  <tableColumns count="13">
    <tableColumn id="11" xr3:uid="{00000000-0010-0000-0100-00000B000000}" name="CTRL  No" dataDxfId="53"/>
    <tableColumn id="12" xr3:uid="{00000000-0010-0000-0100-00000C000000}" name="Date Encoded" dataDxfId="52"/>
    <tableColumn id="13" xr3:uid="{00000000-0010-0000-0100-00000D000000}" name="Date File" dataDxfId="51"/>
    <tableColumn id="1" xr3:uid="{00000000-0010-0000-0100-000001000000}" name="Employee Name" totalsRowLabel="Total" dataDxfId="50" dataCellStyle="Table details"/>
    <tableColumn id="6" xr3:uid="{00000000-0010-0000-0100-000006000000}" name="Office" dataDxfId="49" dataCellStyle="Table details">
      <calculatedColumnFormula>IF(ISBLANK(LeaveTracker[[#This Row],[Employee Name]]),"-----",VLOOKUP(LeaveTracker[[#This Row],[Employee Name]],Employees[[Employee Name]:[Office]],7))</calculatedColumnFormula>
    </tableColumn>
    <tableColumn id="8" xr3:uid="{00000000-0010-0000-0100-000008000000}" name="Employment Status" dataDxfId="48" dataCellStyle="Table details">
      <calculatedColumnFormula>IF(ISBLANK(LeaveTracker[[#This Row],[Employee Name]]),"-----",VLOOKUP(LeaveTracker[[#This Row],[Employee Name]],Employees[[Employee Name]:[Office]],6))</calculatedColumnFormula>
    </tableColumn>
    <tableColumn id="2" xr3:uid="{00000000-0010-0000-0100-000002000000}" name="Start Date" dataDxfId="47" dataCellStyle="Table Dates"/>
    <tableColumn id="3" xr3:uid="{00000000-0010-0000-0100-000003000000}" name="End Date" dataDxfId="46" dataCellStyle="Table Dates"/>
    <tableColumn id="4" xr3:uid="{00000000-0010-0000-0100-000004000000}" name="Type of Leave" dataDxfId="45" dataCellStyle="Table details"/>
    <tableColumn id="7" xr3:uid="{00000000-0010-0000-0100-000007000000}" name="Specification" dataDxfId="44"/>
    <tableColumn id="10" xr3:uid="{00000000-0010-0000-0100-00000A000000}" name="Days Leave" dataDxfId="43">
      <calculatedColumnFormula>LeaveTracker[[#This Row],[Days]]&amp;" "&amp;LeaveTracker[[#This Row],[Type of Leave]]</calculatedColumnFormula>
    </tableColumn>
    <tableColumn id="5" xr3:uid="{00000000-0010-0000-0100-000005000000}" name="Days" totalsRowFunction="sum" dataDxfId="42" dataCellStyle="Table Days">
      <calculatedColumnFormula>NETWORKDAYS(LeaveTracker[[#This Row],[Start Date]],LeaveTracker[[#This Row],[End Date]],lstHolidays)</calculatedColumnFormula>
    </tableColumn>
    <tableColumn id="9" xr3:uid="{00000000-0010-0000-0100-000009000000}" name="RECEIVED BY:" dataDxfId="41"/>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Employees" displayName="Employees" ref="A3:I728" totalsRowShown="0" headerRowCellStyle="Table Headers" dataCellStyle="Table details">
  <autoFilter ref="A3:I728" xr:uid="{00000000-0009-0000-0100-000004000000}">
    <filterColumn colId="1">
      <filters>
        <filter val="AALA MELODY M."/>
        <filter val="MAALA JOSEPHINE D."/>
      </filters>
    </filterColumn>
  </autoFilter>
  <sortState xmlns:xlrd2="http://schemas.microsoft.com/office/spreadsheetml/2017/richdata2" ref="A4:I724">
    <sortCondition ref="B3:B724"/>
  </sortState>
  <tableColumns count="9">
    <tableColumn id="5" xr3:uid="{00000000-0010-0000-0200-000005000000}" name="NO" dataDxfId="40" dataCellStyle="Table details">
      <calculatedColumnFormula>A2+1</calculatedColumnFormula>
    </tableColumn>
    <tableColumn id="1" xr3:uid="{00000000-0010-0000-0200-000001000000}" name="Employee Name" dataDxfId="39" dataCellStyle="Table details">
      <calculatedColumnFormula>CONCATENATE(Employees[[#This Row],[Lastname]]," ",Employees[[#This Row],[Firstname]], " ",LEFT(Employees[[#This Row],[Middlename]],1),IF(ISBLANK(Employees[[#This Row],[Middlename]])," ","."))</calculatedColumnFormula>
    </tableColumn>
    <tableColumn id="11" xr3:uid="{00000000-0010-0000-0200-00000B000000}" name="Lastname" dataDxfId="38" dataCellStyle="Table details"/>
    <tableColumn id="10" xr3:uid="{00000000-0010-0000-0200-00000A000000}" name="Firstname" dataDxfId="37" dataCellStyle="Table details"/>
    <tableColumn id="9" xr3:uid="{00000000-0010-0000-0200-000009000000}" name="Middlename" dataDxfId="36" dataCellStyle="Table details"/>
    <tableColumn id="6" xr3:uid="{00000000-0010-0000-0200-000006000000}" name="Position" dataDxfId="35" dataCellStyle="Table details"/>
    <tableColumn id="2" xr3:uid="{00000000-0010-0000-0200-000002000000}" name="Employment Status" dataCellStyle="Table details"/>
    <tableColumn id="8" xr3:uid="{00000000-0010-0000-0200-000008000000}" name="Office" dataDxfId="34" dataCellStyle="Table details"/>
    <tableColumn id="3" xr3:uid="{00000000-0010-0000-0200-000003000000}" name="DUMPLICATE" dataDxfId="33" dataCellStyle="Table details">
      <calculatedColumnFormula>COUNTIF(Employees[Employee Name],Employees[[#This Row],[Employee Name]])&gt;1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List of Employee nam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CompanyHolidays" displayName="CompanyHolidays" ref="B3:C20" totalsRowShown="0" dataDxfId="32" headerRowCellStyle="Table Headers">
  <tableColumns count="2">
    <tableColumn id="1" xr3:uid="{00000000-0010-0000-0300-000001000000}" name="Company Holidays" dataCellStyle="Table Dates"/>
    <tableColumn id="2" xr3:uid="{00000000-0010-0000-03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A5:I454" totalsRowShown="0" headerRowDxfId="31">
  <autoFilter ref="A5:I454" xr:uid="{00000000-0009-0000-0100-000003000000}"/>
  <sortState xmlns:xlrd2="http://schemas.microsoft.com/office/spreadsheetml/2017/richdata2" ref="A4:H407">
    <sortCondition ref="A3:A407"/>
  </sortState>
  <tableColumns count="9">
    <tableColumn id="1" xr3:uid="{00000000-0010-0000-0400-000001000000}" name="NO" dataDxfId="30">
      <calculatedColumnFormula>IF(ISBLANK(B6),"",ROW(A1))</calculatedColumnFormula>
    </tableColumn>
    <tableColumn id="2" xr3:uid="{00000000-0010-0000-0400-000002000000}" name="EMPLOYEE NAME" dataDxfId="29">
      <calculatedColumnFormula>IF(ISBLANK('List of Employees'!B5),"",'List of Employees'!B5)</calculatedColumnFormula>
    </tableColumn>
    <tableColumn id="3" xr3:uid="{00000000-0010-0000-0400-000003000000}" name="OFFICE" dataDxfId="28">
      <calculatedColumnFormula>VLOOKUP(Table3[[#This Row],[EMPLOYEE NAME]],Employees[[Employee Name]:[Office]],6)</calculatedColumnFormula>
    </tableColumn>
    <tableColumn id="4" xr3:uid="{00000000-0010-0000-0400-000004000000}" name="# SICK LEAVE" dataDxfId="27">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400-000005000000}" name="#VACATION" dataDxfId="26"/>
    <tableColumn id="6" xr3:uid="{00000000-0010-0000-0400-000006000000}" name="#MATERNITY" dataDxfId="25"/>
    <tableColumn id="7" xr3:uid="{00000000-0010-0000-0400-000007000000}" name="#PATERNITY" dataDxfId="24"/>
    <tableColumn id="8" xr3:uid="{00000000-0010-0000-0400-000008000000}" name="#OTHERS" dataDxfId="23"/>
    <tableColumn id="9" xr3:uid="{00000000-0010-0000-0400-000009000000}" name="TOTAL DAYS LEAVE" dataDxfId="22">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LeaveTypes" displayName="LeaveTypes" ref="B3:B9" totalsRowShown="0" headerRowCellStyle="Table Headers" dataCellStyle="Table details">
  <tableColumns count="1">
    <tableColumn id="1" xr3:uid="{00000000-0010-0000-05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6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table" Target="../tables/table5.xml"/><Relationship Id="rId5" Type="http://schemas.openxmlformats.org/officeDocument/2006/relationships/image" Target="../media/image2.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K12"/>
  <sheetViews>
    <sheetView zoomScale="95" zoomScaleNormal="95" workbookViewId="0">
      <selection activeCell="B7" sqref="B7"/>
    </sheetView>
  </sheetViews>
  <sheetFormatPr defaultRowHeight="14.4" x14ac:dyDescent="0.3"/>
  <cols>
    <col min="1" max="1" width="23.77734375" bestFit="1" customWidth="1"/>
    <col min="2" max="2" width="16.33203125" bestFit="1" customWidth="1"/>
    <col min="3" max="3" width="8.109375" bestFit="1" customWidth="1"/>
    <col min="4" max="4" width="8.88671875" bestFit="1" customWidth="1"/>
    <col min="5" max="5" width="8.21875" bestFit="1" customWidth="1"/>
    <col min="6" max="6" width="9.44140625" bestFit="1" customWidth="1"/>
    <col min="7" max="7" width="4.21875" bestFit="1" customWidth="1"/>
    <col min="8" max="8" width="18.33203125" bestFit="1" customWidth="1"/>
    <col min="9" max="9" width="18.88671875" bestFit="1" customWidth="1"/>
    <col min="10" max="10" width="7.33203125" bestFit="1" customWidth="1"/>
    <col min="11" max="11" width="11.6640625" bestFit="1" customWidth="1"/>
    <col min="12" max="12" width="10.88671875" bestFit="1" customWidth="1"/>
    <col min="13" max="13" width="4.109375" bestFit="1" customWidth="1"/>
    <col min="14" max="14" width="14.21875" bestFit="1" customWidth="1"/>
    <col min="15" max="15" width="10.21875" bestFit="1" customWidth="1"/>
    <col min="16" max="17" width="4.109375" bestFit="1" customWidth="1"/>
    <col min="18" max="18" width="13.109375" bestFit="1" customWidth="1"/>
    <col min="19" max="19" width="13.44140625" bestFit="1" customWidth="1"/>
    <col min="20" max="20" width="11.33203125" bestFit="1" customWidth="1"/>
    <col min="21" max="21" width="5.21875" bestFit="1" customWidth="1"/>
    <col min="22" max="22" width="4.6640625" bestFit="1" customWidth="1"/>
    <col min="23" max="23" width="13.109375" bestFit="1" customWidth="1"/>
    <col min="24" max="24" width="7.33203125" bestFit="1" customWidth="1"/>
    <col min="25" max="25" width="14.88671875" bestFit="1" customWidth="1"/>
    <col min="26" max="26" width="11.6640625" bestFit="1" customWidth="1"/>
  </cols>
  <sheetData>
    <row r="1" spans="1:11" x14ac:dyDescent="0.3">
      <c r="A1" s="26" t="s">
        <v>80</v>
      </c>
      <c r="B1" t="s">
        <v>2261</v>
      </c>
    </row>
    <row r="3" spans="1:11" x14ac:dyDescent="0.3">
      <c r="A3" s="26" t="s">
        <v>2258</v>
      </c>
      <c r="B3" s="26" t="s">
        <v>2005</v>
      </c>
    </row>
    <row r="4" spans="1:11" x14ac:dyDescent="0.3">
      <c r="A4" s="26" t="s">
        <v>432</v>
      </c>
      <c r="B4" t="s">
        <v>2006</v>
      </c>
      <c r="C4" t="s">
        <v>1290</v>
      </c>
      <c r="D4" t="s">
        <v>1995</v>
      </c>
      <c r="E4" t="s">
        <v>1703</v>
      </c>
      <c r="F4" t="s">
        <v>1994</v>
      </c>
      <c r="G4">
        <v>0</v>
      </c>
      <c r="H4" t="s">
        <v>1971</v>
      </c>
      <c r="I4" t="s">
        <v>711</v>
      </c>
      <c r="J4" t="s">
        <v>1997</v>
      </c>
      <c r="K4" t="s">
        <v>433</v>
      </c>
    </row>
    <row r="5" spans="1:11" x14ac:dyDescent="0.3">
      <c r="A5" s="48" t="s">
        <v>2262</v>
      </c>
      <c r="B5" s="59" t="s">
        <v>2007</v>
      </c>
      <c r="C5" s="59" t="s">
        <v>2007</v>
      </c>
      <c r="D5" s="59" t="s">
        <v>2007</v>
      </c>
      <c r="E5" s="59" t="s">
        <v>2007</v>
      </c>
      <c r="F5" s="59">
        <v>825</v>
      </c>
      <c r="G5" s="59" t="s">
        <v>2007</v>
      </c>
      <c r="H5" s="59" t="s">
        <v>2007</v>
      </c>
      <c r="I5" s="59" t="s">
        <v>2007</v>
      </c>
      <c r="J5" s="59" t="s">
        <v>2007</v>
      </c>
      <c r="K5" s="59">
        <v>825</v>
      </c>
    </row>
    <row r="6" spans="1:11" x14ac:dyDescent="0.3">
      <c r="A6" s="48" t="s">
        <v>2263</v>
      </c>
      <c r="B6" s="59" t="s">
        <v>2007</v>
      </c>
      <c r="C6" s="59">
        <v>1</v>
      </c>
      <c r="D6" s="59">
        <v>2</v>
      </c>
      <c r="E6" s="59" t="s">
        <v>2007</v>
      </c>
      <c r="F6" s="59">
        <v>29</v>
      </c>
      <c r="G6" s="59" t="s">
        <v>2007</v>
      </c>
      <c r="H6" s="59" t="s">
        <v>2007</v>
      </c>
      <c r="I6" s="59" t="s">
        <v>2007</v>
      </c>
      <c r="J6" s="59" t="s">
        <v>2007</v>
      </c>
      <c r="K6" s="59">
        <v>32</v>
      </c>
    </row>
    <row r="7" spans="1:11" x14ac:dyDescent="0.3">
      <c r="A7" s="48" t="s">
        <v>2259</v>
      </c>
      <c r="B7" s="59" t="s">
        <v>2007</v>
      </c>
      <c r="C7" s="59">
        <v>1036</v>
      </c>
      <c r="D7" s="59">
        <v>3</v>
      </c>
      <c r="E7" s="59">
        <v>59</v>
      </c>
      <c r="F7" s="59">
        <v>1528</v>
      </c>
      <c r="G7" s="59">
        <v>49</v>
      </c>
      <c r="H7" s="59" t="s">
        <v>2007</v>
      </c>
      <c r="I7" s="59" t="s">
        <v>2007</v>
      </c>
      <c r="J7" s="59" t="s">
        <v>2007</v>
      </c>
      <c r="K7" s="59">
        <v>2675</v>
      </c>
    </row>
    <row r="8" spans="1:11" x14ac:dyDescent="0.3">
      <c r="A8" s="48" t="s">
        <v>2257</v>
      </c>
      <c r="B8" s="59" t="s">
        <v>2007</v>
      </c>
      <c r="C8" s="59">
        <v>275</v>
      </c>
      <c r="D8" s="59">
        <v>2</v>
      </c>
      <c r="E8" s="59">
        <v>4</v>
      </c>
      <c r="F8" s="59">
        <v>435</v>
      </c>
      <c r="G8" s="59">
        <v>88</v>
      </c>
      <c r="H8" s="59">
        <v>1</v>
      </c>
      <c r="I8" s="59">
        <v>1</v>
      </c>
      <c r="J8" s="59">
        <v>1</v>
      </c>
      <c r="K8" s="59">
        <v>807</v>
      </c>
    </row>
    <row r="9" spans="1:11" x14ac:dyDescent="0.3">
      <c r="A9" s="48" t="s">
        <v>2264</v>
      </c>
      <c r="B9" s="59" t="s">
        <v>2007</v>
      </c>
      <c r="C9" s="59">
        <v>14</v>
      </c>
      <c r="D9" s="59" t="s">
        <v>2007</v>
      </c>
      <c r="E9" s="59" t="s">
        <v>2007</v>
      </c>
      <c r="F9" s="59">
        <v>39</v>
      </c>
      <c r="G9" s="59">
        <v>6</v>
      </c>
      <c r="H9" s="59" t="s">
        <v>2007</v>
      </c>
      <c r="I9" s="59" t="s">
        <v>2007</v>
      </c>
      <c r="J9" s="59" t="s">
        <v>2007</v>
      </c>
      <c r="K9" s="59">
        <v>59</v>
      </c>
    </row>
    <row r="10" spans="1:11" x14ac:dyDescent="0.3">
      <c r="A10" s="63" t="s">
        <v>2264</v>
      </c>
      <c r="B10" s="59" t="s">
        <v>2007</v>
      </c>
      <c r="C10" s="59">
        <v>14</v>
      </c>
      <c r="D10" s="59" t="s">
        <v>2007</v>
      </c>
      <c r="E10" s="59" t="s">
        <v>2007</v>
      </c>
      <c r="F10" s="59">
        <v>39</v>
      </c>
      <c r="G10" s="59">
        <v>6</v>
      </c>
      <c r="H10" s="59" t="s">
        <v>2007</v>
      </c>
      <c r="I10" s="59" t="s">
        <v>2007</v>
      </c>
      <c r="J10" s="59" t="s">
        <v>2007</v>
      </c>
      <c r="K10" s="59">
        <v>59</v>
      </c>
    </row>
    <row r="11" spans="1:11" x14ac:dyDescent="0.3">
      <c r="A11" s="64" t="s">
        <v>1997</v>
      </c>
      <c r="B11" s="59" t="s">
        <v>2007</v>
      </c>
      <c r="C11" s="59">
        <v>14</v>
      </c>
      <c r="D11" s="59" t="s">
        <v>2007</v>
      </c>
      <c r="E11" s="59" t="s">
        <v>2007</v>
      </c>
      <c r="F11" s="59">
        <v>39</v>
      </c>
      <c r="G11" s="59">
        <v>6</v>
      </c>
      <c r="H11" s="59" t="s">
        <v>2007</v>
      </c>
      <c r="I11" s="59" t="s">
        <v>2007</v>
      </c>
      <c r="J11" s="59" t="s">
        <v>2007</v>
      </c>
      <c r="K11" s="59">
        <v>59</v>
      </c>
    </row>
    <row r="12" spans="1:11" x14ac:dyDescent="0.3">
      <c r="A12" s="48" t="s">
        <v>433</v>
      </c>
      <c r="B12" s="59" t="s">
        <v>2007</v>
      </c>
      <c r="C12" s="59">
        <v>1326</v>
      </c>
      <c r="D12" s="59">
        <v>7</v>
      </c>
      <c r="E12" s="59">
        <v>63</v>
      </c>
      <c r="F12" s="59">
        <v>2856</v>
      </c>
      <c r="G12" s="59">
        <v>143</v>
      </c>
      <c r="H12" s="59">
        <v>1</v>
      </c>
      <c r="I12" s="59">
        <v>1</v>
      </c>
      <c r="J12" s="59">
        <v>1</v>
      </c>
      <c r="K12" s="59">
        <v>4398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AE2" sqref="AE2"/>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72" t="s">
        <v>863</v>
      </c>
      <c r="D2" s="72"/>
      <c r="E2" s="72"/>
      <c r="F2" s="72"/>
      <c r="G2" s="72"/>
      <c r="H2" s="72"/>
      <c r="I2" s="72"/>
      <c r="J2" s="46"/>
      <c r="K2" s="47" t="s">
        <v>1067</v>
      </c>
      <c r="L2" s="47"/>
      <c r="M2" s="75" t="str">
        <f>VLOOKUP(valSelEmployee,Employees[[Employee Name]:[Office]],6)</f>
        <v>REGULAR</v>
      </c>
      <c r="N2" s="75"/>
      <c r="O2" s="75"/>
      <c r="P2" s="75"/>
      <c r="Q2" s="75"/>
      <c r="R2" s="75"/>
      <c r="S2" s="75"/>
      <c r="U2" s="4"/>
      <c r="V2" s="4"/>
      <c r="W2" s="4"/>
      <c r="X2" s="4"/>
      <c r="Y2" s="4"/>
      <c r="Z2" s="4"/>
      <c r="AA2" s="4"/>
      <c r="AB2" s="4"/>
    </row>
    <row r="3" spans="1:44" ht="21.9" customHeight="1" thickTop="1" thickBot="1" x14ac:dyDescent="0.3">
      <c r="B3" s="13" t="s">
        <v>17</v>
      </c>
      <c r="C3" s="73">
        <v>2023</v>
      </c>
      <c r="D3" s="73"/>
      <c r="E3" s="73"/>
      <c r="F3" s="73"/>
      <c r="G3" s="73"/>
      <c r="H3" s="73"/>
      <c r="I3" s="73"/>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66" t="s">
        <v>4</v>
      </c>
      <c r="D19" s="66"/>
      <c r="E19" s="66"/>
      <c r="F19" s="7"/>
      <c r="H19" s="70" t="s">
        <v>5</v>
      </c>
      <c r="I19" s="70"/>
      <c r="J19" s="70"/>
      <c r="K19" s="70"/>
      <c r="L19" s="7"/>
      <c r="M19" s="16"/>
      <c r="N19" s="79" t="s">
        <v>74</v>
      </c>
      <c r="O19" s="79"/>
      <c r="P19" s="79"/>
      <c r="Q19" s="7"/>
      <c r="S19" s="70" t="s">
        <v>13</v>
      </c>
      <c r="T19" s="70"/>
      <c r="U19" s="70"/>
      <c r="V19" s="7"/>
      <c r="X19" s="70" t="s">
        <v>76</v>
      </c>
      <c r="Y19" s="70"/>
      <c r="Z19" s="70"/>
      <c r="AA19" s="7"/>
      <c r="AC19" s="70" t="s">
        <v>77</v>
      </c>
      <c r="AD19" s="70"/>
      <c r="AE19" s="70"/>
      <c r="AF19" s="7"/>
      <c r="AH19" s="70" t="s">
        <v>1</v>
      </c>
      <c r="AI19" s="70"/>
      <c r="AJ19" s="70"/>
      <c r="AM19" s="70" t="s">
        <v>1023</v>
      </c>
      <c r="AN19" s="70"/>
      <c r="AO19" s="70"/>
    </row>
    <row r="20" spans="2:44" ht="54.9" customHeight="1" x14ac:dyDescent="0.3">
      <c r="B20" s="27"/>
      <c r="C20" s="67">
        <f ca="1">SUMIFS(LeaveTracker[Days],LeaveTracker[Employee Name],valSelEmployee,LeaveTracker[Start Date],"&gt;="&amp;DATE(Calendar_Year,1,1),LeaveTracker[End Date],"&lt;"&amp;DATE(Calendar_Year+1,1,1))</f>
        <v>162</v>
      </c>
      <c r="D20" s="67"/>
      <c r="E20" s="67"/>
      <c r="F20" s="7"/>
      <c r="H20" s="71">
        <f>NETWORKDAYS(DATE(Calendar_Year,1,1),EDATE(DATE(Calendar_Year,1,1),12)-1)</f>
        <v>260</v>
      </c>
      <c r="I20" s="71"/>
      <c r="J20" s="71"/>
      <c r="K20" s="71"/>
      <c r="L20" s="7"/>
      <c r="N20" s="80">
        <f ca="1">SUMIFS(LeaveTracker[Days],LeaveTracker[Employee Name],valSelEmployee,LeaveTracker[Start Date],"&gt;="&amp;DATE(Calendar_Year,1,1),LeaveTracker[End Date],"&lt;"&amp;DATE(Calendar_Year+1,1,1),LeaveTracker[Type of Leave],'Leave Types'!B4)</f>
        <v>120</v>
      </c>
      <c r="O20" s="80"/>
      <c r="P20" s="80"/>
      <c r="Q20" s="7"/>
      <c r="S20" s="81">
        <f>SUMIFS(LeaveTracker[Days],LeaveTracker[Employee Name],valSelEmployee,LeaveTracker[Start Date],"&gt;="&amp;DATE(Calendar_Year,1,1),LeaveTracker[End Date],"&lt;"&amp;DATE(Calendar_Year+1,1,1),LeaveTracker[Type of Leave],'Leave Types'!B5)</f>
        <v>0</v>
      </c>
      <c r="T20" s="81"/>
      <c r="U20" s="81"/>
      <c r="V20" s="7"/>
      <c r="X20" s="76">
        <f>SUMIFS(LeaveTracker[Days],LeaveTracker[Employee Name],valSelEmployee,LeaveTracker[Start Date],"&gt;="&amp;DATE(Calendar_Year,1,1),LeaveTracker[End Date],"&lt;"&amp;DATE(Calendar_Year+1,1,1),LeaveTracker[Type of Leave],'Leave Types'!B6)</f>
        <v>0</v>
      </c>
      <c r="Y20" s="76"/>
      <c r="Z20" s="76"/>
      <c r="AA20" s="7"/>
      <c r="AC20" s="83">
        <f>SUMIFS(LeaveTracker[Days],LeaveTracker[Employee Name],valSelEmployee,LeaveTracker[Start Date],"&gt;="&amp;DATE(Calendar_Year,1,1),LeaveTracker[End Date],"&lt;"&amp;DATE(Calendar_Year+1,1,1),LeaveTracker[Type of Leave],'Leave Types'!B7)</f>
        <v>0</v>
      </c>
      <c r="AD20" s="83"/>
      <c r="AE20" s="83"/>
      <c r="AF20" s="7"/>
      <c r="AH20" s="74">
        <f ca="1">SUMIFS(LeaveTracker[Days],LeaveTracker[Employee Name],valSelEmployee,LeaveTracker[Start Date],"&gt;="&amp;DATE(Calendar_Year,1,1),LeaveTracker[End Date],"&lt;"&amp;DATE(Calendar_Year+1,1,1),LeaveTracker[Type of Leave],'Leave Types'!B8)</f>
        <v>42</v>
      </c>
      <c r="AI20" s="74"/>
      <c r="AJ20" s="74"/>
      <c r="AM20" s="82">
        <f>SUMIFS(LeaveTracker[Days],LeaveTracker[Employee Name],valSelEmployee,LeaveTracker[Start Date],"&gt;="&amp;DATE(Calendar_Year,1,1),LeaveTracker[End Date],"&lt;"&amp;DATE(Calendar_Year+1,1,1),LeaveTracker[Type of Leave],'Leave Types'!B9)</f>
        <v>0</v>
      </c>
      <c r="AN20" s="82"/>
      <c r="AO20" s="82"/>
    </row>
    <row r="21" spans="2:44" ht="21.9" customHeight="1" x14ac:dyDescent="0.3">
      <c r="C21" s="68">
        <f ca="1">SUMIFS(LeaveTracker[Days],LeaveTracker[Employee Name],valSelEmployee,LeaveTracker[Start Date],"&gt;="&amp;DATE(Calendar_Year-1,1,1),LeaveTracker[End Date],"&lt;"&amp;DATE(Calendar_Year,1,1))</f>
        <v>30</v>
      </c>
      <c r="D21" s="68"/>
      <c r="E21" s="68"/>
      <c r="F21" s="7"/>
      <c r="G21" s="3"/>
      <c r="H21" s="69">
        <f>NETWORKDAYS(DATE(Calendar_Year-1,1,1),EDATE(DATE(Calendar_Year-1,1,1),12)-1)</f>
        <v>260</v>
      </c>
      <c r="I21" s="69"/>
      <c r="J21" s="69"/>
      <c r="K21" s="69"/>
      <c r="L21" s="7"/>
      <c r="M21" s="3"/>
      <c r="N21" s="78">
        <f ca="1">SUMIFS(LeaveTracker[Days],LeaveTracker[Employee Name],valSelEmployee,LeaveTracker[Start Date],"&gt;="&amp;DATE(Calendar_Year-1,1,1),LeaveTracker[End Date],"&lt;"&amp;DATE(Calendar_Year,1,1),LeaveTracker[Type of Leave],'Leave Types'!B4)</f>
        <v>19</v>
      </c>
      <c r="O21" s="78"/>
      <c r="P21" s="78"/>
      <c r="Q21" s="7"/>
      <c r="R21" s="3"/>
      <c r="S21" s="69">
        <f ca="1">SUMIFS(LeaveTracker[Days],LeaveTracker[Employee Name],valSelEmployee,LeaveTracker[Start Date],"&gt;="&amp;DATE(Calendar_Year-1,1,1),LeaveTracker[End Date],"&lt;"&amp;DATE(Calendar_Year,1,1),LeaveTracker[Type of Leave],'Leave Types'!B5)</f>
        <v>6</v>
      </c>
      <c r="T21" s="69"/>
      <c r="U21" s="69"/>
      <c r="V21" s="7"/>
      <c r="W21" s="3"/>
      <c r="X21" s="69">
        <f>SUMIFS(LeaveTracker[Days],LeaveTracker[Employee Name],valSelEmployee,LeaveTracker[Start Date],"&gt;="&amp;DATE(Calendar_Year-1,1,1),LeaveTracker[End Date],"&lt;"&amp;DATE(Calendar_Year,1,1),LeaveTracker[Type of Leave],'Leave Types'!B6)</f>
        <v>0</v>
      </c>
      <c r="Y21" s="69"/>
      <c r="Z21" s="69"/>
      <c r="AA21" s="7"/>
      <c r="AB21" s="3"/>
      <c r="AC21" s="69">
        <f>SUMIFS(LeaveTracker[Days],LeaveTracker[Employee Name],valSelEmployee,LeaveTracker[Start Date],"&gt;="&amp;DATE(Calendar_Year-1,1,1),LeaveTracker[End Date],"&lt;"&amp;DATE(Calendar_Year,1,1),LeaveTracker[Type of Leave],'Leave Types'!B7)</f>
        <v>0</v>
      </c>
      <c r="AD21" s="69"/>
      <c r="AE21" s="69"/>
      <c r="AF21" s="7"/>
      <c r="AG21" s="3"/>
      <c r="AH21" s="69">
        <f ca="1">SUMIFS(LeaveTracker[Days],LeaveTracker[Employee Name],valSelEmployee,LeaveTracker[Start Date],"&gt;="&amp;DATE(Calendar_Year-1,1,1),LeaveTracker[End Date],"&lt;"&amp;DATE(Calendar_Year,1,1),LeaveTracker[Type of Leave],'Leave Types'!B8)</f>
        <v>5</v>
      </c>
      <c r="AI21" s="69"/>
      <c r="AJ21" s="69"/>
      <c r="AL21" s="3"/>
      <c r="AM21" s="69">
        <f>SUMIFS(LeaveTracker[Days],LeaveTracker[Employee Name],valSelEmployee,LeaveTracker[Start Date],"&gt;="&amp;DATE(Calendar_Year-1,1,1),LeaveTracker[End Date],"&lt;"&amp;DATE(Calendar_Year,1,1),LeaveTracker[Type of Leave],'Leave Types'!B9)</f>
        <v>0</v>
      </c>
      <c r="AN21" s="69"/>
      <c r="AO21" s="69"/>
    </row>
    <row r="22" spans="2:44" ht="21.9" customHeight="1" x14ac:dyDescent="0.3">
      <c r="C22" s="65" t="str">
        <f ca="1">IFERROR(IF(C21&lt;&gt;0,IF(C20&gt;=C21,"UP ", "DOWN ")&amp;TEXT(C20/C21-1,"0%;0%"),"UP 100%"),"")</f>
        <v>UP 440%</v>
      </c>
      <c r="D22" s="65"/>
      <c r="E22" s="65"/>
      <c r="F22" s="7"/>
      <c r="G22" s="3"/>
      <c r="H22" s="77" t="str">
        <f>IFERROR(IF(H21&lt;&gt;0,IF(H20&gt;=H21,"UP ", "DOWN ")&amp;TEXT(H20/H21-1,"0%;0%"),"UP 100%"),"")</f>
        <v>UP 0%</v>
      </c>
      <c r="I22" s="77"/>
      <c r="J22" s="77"/>
      <c r="K22" s="77"/>
      <c r="L22" s="7"/>
      <c r="M22" s="3"/>
      <c r="N22" s="65" t="str">
        <f ca="1">IFERROR(IF(N21&lt;&gt;0,IF(N20&gt;=N21,"UP ", "DOWN ")&amp;TEXT(N20/N21-1,"0%;0%"),"UP 100%"),"")</f>
        <v>UP 532%</v>
      </c>
      <c r="O22" s="65"/>
      <c r="P22" s="65"/>
      <c r="Q22" s="7"/>
      <c r="R22" s="3"/>
      <c r="S22" s="65" t="str">
        <f ca="1">IFERROR(IF(S21&lt;&gt;0,IF(S20&gt;=S21,"UP ", "DOWN ")&amp;TEXT(S20/S21-1,"0%;0%"),"UP 100%"),"")</f>
        <v>DOWN 100%</v>
      </c>
      <c r="T22" s="65"/>
      <c r="U22" s="65"/>
      <c r="V22" s="7"/>
      <c r="W22" s="3"/>
      <c r="X22" s="65" t="str">
        <f>IFERROR(IF(X21&lt;&gt;0,IF(X20&gt;=X21,"UP ", "DOWN ")&amp;TEXT(X20/X21-1,"0%;0%"),"UP 100%"),"")</f>
        <v>UP 100%</v>
      </c>
      <c r="Y22" s="65"/>
      <c r="Z22" s="65"/>
      <c r="AA22" s="7"/>
      <c r="AB22" s="3"/>
      <c r="AC22" s="65" t="str">
        <f>IFERROR(IF(AC21&lt;&gt;0,IF(AC20&gt;=AC21,"UP ", "DOWN ")&amp;TEXT(AC20/AC21-1,"0%;0%"),"UP 100%"),"")</f>
        <v>UP 100%</v>
      </c>
      <c r="AD22" s="65"/>
      <c r="AE22" s="65"/>
      <c r="AF22" s="7"/>
      <c r="AG22" s="3"/>
      <c r="AH22" s="65" t="str">
        <f ca="1">IFERROR(IF(AH21&lt;&gt;0,IF(AH20&gt;=AH21,"UP ", "DOWN ")&amp;TEXT(AH20/AH21-1,"0%;0%"),"UP 100%"),"")</f>
        <v>UP 740%</v>
      </c>
      <c r="AI22" s="65"/>
      <c r="AJ22" s="65"/>
      <c r="AL22" s="3"/>
      <c r="AM22" s="65" t="str">
        <f>IFERROR(IF(AM21&lt;&gt;0,IF(AM20&gt;=AM21,"UP ", "DOWN ")&amp;TEXT(AM20/AM21-1,"0%;0%"),"UP 100%"),"")</f>
        <v>UP 100%</v>
      </c>
      <c r="AN22" s="65"/>
      <c r="AO22" s="65"/>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2" priority="5" operator="beginsWith" text="UP">
      <formula>LEFT(C22,LEN("UP"))="UP"</formula>
    </cfRule>
  </conditionalFormatting>
  <conditionalFormatting sqref="C6:AR17">
    <cfRule type="expression" dxfId="11" priority="1">
      <formula>MONTH(C6)&lt;&gt;MONTH($B6)</formula>
    </cfRule>
    <cfRule type="expression" dxfId="4" priority="22">
      <formula>OR(LEFT(C$5,1)="S", COUNTIF(lstHolidays, C6)&gt;0)</formula>
    </cfRule>
  </conditionalFormatting>
  <conditionalFormatting sqref="AL22:AO22">
    <cfRule type="beginsWith" dxfId="3"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7717"/>
  <sheetViews>
    <sheetView showGridLines="0" tabSelected="1" zoomScale="98" zoomScaleNormal="98" zoomScaleSheetLayoutView="87" zoomScalePageLayoutView="70" workbookViewId="0">
      <pane ySplit="2760" topLeftCell="A7711" activePane="bottomLeft"/>
      <selection activeCell="B4" sqref="B4"/>
      <selection pane="bottomLeft" activeCell="I7719" sqref="I7719"/>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4" customWidth="1"/>
    <col min="10" max="10" width="18.88671875" style="43" customWidth="1"/>
    <col min="11" max="11" width="15.77734375" style="27" customWidth="1"/>
    <col min="12" max="12" width="9.77734375" hidden="1" customWidth="1"/>
    <col min="13" max="13" width="18.77734375" customWidth="1"/>
  </cols>
  <sheetData>
    <row r="1" spans="1:13" ht="39.9" customHeight="1" x14ac:dyDescent="0.3">
      <c r="A1" s="84" t="s">
        <v>539</v>
      </c>
      <c r="B1" s="84"/>
      <c r="C1" s="84"/>
      <c r="D1" s="84"/>
      <c r="E1" s="84"/>
      <c r="F1" s="84"/>
      <c r="G1" s="84"/>
      <c r="H1" s="84"/>
      <c r="I1" s="84"/>
      <c r="J1" s="84"/>
      <c r="K1" s="84"/>
      <c r="L1" s="84"/>
      <c r="M1" s="84"/>
    </row>
    <row r="2" spans="1:13" ht="39.9" customHeight="1" x14ac:dyDescent="0.3">
      <c r="A2" s="85" t="str">
        <f ca="1">"Employee's Leave Tracker " &amp;YEAR(TODAY())</f>
        <v>Employee's Leave Tracker 2023</v>
      </c>
      <c r="B2" s="85"/>
      <c r="C2" s="85"/>
      <c r="D2" s="85"/>
      <c r="E2" s="85"/>
      <c r="F2" s="85"/>
      <c r="G2" s="85"/>
      <c r="H2" s="85"/>
      <c r="I2" s="85"/>
      <c r="J2" s="85"/>
      <c r="K2" s="85"/>
      <c r="L2" s="85"/>
      <c r="M2" s="85"/>
    </row>
    <row r="3" spans="1:13" ht="15" customHeight="1" x14ac:dyDescent="0.3">
      <c r="J3" s="86">
        <f ca="1">TODAY()</f>
        <v>45196</v>
      </c>
      <c r="K3" s="86"/>
      <c r="L3" s="86"/>
      <c r="M3" s="86"/>
    </row>
    <row r="4" spans="1:13" ht="30" customHeight="1" x14ac:dyDescent="0.3">
      <c r="A4" s="45" t="s">
        <v>80</v>
      </c>
      <c r="B4" s="45" t="s">
        <v>92</v>
      </c>
      <c r="C4" s="57" t="s">
        <v>91</v>
      </c>
      <c r="D4" s="9" t="s">
        <v>0</v>
      </c>
      <c r="E4" s="45" t="s">
        <v>1064</v>
      </c>
      <c r="F4" s="45" t="s">
        <v>1993</v>
      </c>
      <c r="G4" s="9" t="s">
        <v>2</v>
      </c>
      <c r="H4" s="9" t="s">
        <v>3</v>
      </c>
      <c r="I4" s="45" t="s">
        <v>14</v>
      </c>
      <c r="J4" s="55" t="s">
        <v>79</v>
      </c>
      <c r="K4" s="45" t="s">
        <v>269</v>
      </c>
      <c r="L4" s="9" t="s">
        <v>7</v>
      </c>
      <c r="M4" s="9" t="s">
        <v>1334</v>
      </c>
    </row>
    <row r="5" spans="1:13" ht="30" customHeight="1" x14ac:dyDescent="0.3">
      <c r="A5" s="51" t="s">
        <v>1727</v>
      </c>
      <c r="B5" s="56">
        <v>44774</v>
      </c>
      <c r="C5" s="56">
        <v>44722</v>
      </c>
      <c r="D5" s="52" t="s">
        <v>1728</v>
      </c>
      <c r="E5" s="51" t="str">
        <f>IF(ISBLANK(LeaveTracker[[#This Row],[Employee Name]]),"-----",VLOOKUP(LeaveTracker[[#This Row],[Employee Name]],Employees[[Employee Name]:[Office]],7))</f>
        <v>LEGAL</v>
      </c>
      <c r="F5" s="51" t="str">
        <f>IF(ISBLANK(LeaveTracker[[#This Row],[Employee Name]]),"-----",VLOOKUP(LeaveTracker[[#This Row],[Employee Name]],Employees[[Employee Name]:[Office]],6))</f>
        <v>CASUAL</v>
      </c>
      <c r="G5" s="50">
        <v>44725</v>
      </c>
      <c r="H5" s="50">
        <v>44725</v>
      </c>
      <c r="I5" s="51" t="s">
        <v>82</v>
      </c>
      <c r="J5" s="53"/>
      <c r="K5" s="51" t="str">
        <f ca="1">LeaveTracker[[#This Row],[Days]]&amp;" "&amp;LeaveTracker[[#This Row],[Type of Leave]]</f>
        <v>1 VL</v>
      </c>
      <c r="L5" s="9">
        <f ca="1">NETWORKDAYS(LeaveTracker[[#This Row],[Start Date]],LeaveTracker[[#This Row],[End Date]],lstHolidays)</f>
        <v>1</v>
      </c>
      <c r="M5" s="9"/>
    </row>
    <row r="6" spans="1:13" ht="30" customHeight="1" x14ac:dyDescent="0.3">
      <c r="A6" s="51" t="s">
        <v>1727</v>
      </c>
      <c r="B6" s="56">
        <v>44774</v>
      </c>
      <c r="C6" s="56">
        <v>44722</v>
      </c>
      <c r="D6" s="52" t="s">
        <v>1728</v>
      </c>
      <c r="E6" s="51" t="str">
        <f>IF(ISBLANK(LeaveTracker[[#This Row],[Employee Name]]),"-----",VLOOKUP(LeaveTracker[[#This Row],[Employee Name]],Employees[[Employee Name]:[Office]],7))</f>
        <v>LEGAL</v>
      </c>
      <c r="F6" s="51" t="str">
        <f>IF(ISBLANK(LeaveTracker[[#This Row],[Employee Name]]),"-----",VLOOKUP(LeaveTracker[[#This Row],[Employee Name]],Employees[[Employee Name]:[Office]],6))</f>
        <v>CASUAL</v>
      </c>
      <c r="G6" s="50">
        <v>44727</v>
      </c>
      <c r="H6" s="50">
        <v>44727</v>
      </c>
      <c r="I6" s="51" t="s">
        <v>82</v>
      </c>
      <c r="J6" s="53"/>
      <c r="K6" s="51" t="str">
        <f ca="1">LeaveTracker[[#This Row],[Days]]&amp;" "&amp;LeaveTracker[[#This Row],[Type of Leave]]</f>
        <v>1 VL</v>
      </c>
      <c r="L6" s="9">
        <f ca="1">NETWORKDAYS(LeaveTracker[[#This Row],[Start Date]],LeaveTracker[[#This Row],[End Date]],lstHolidays)</f>
        <v>1</v>
      </c>
      <c r="M6" s="9"/>
    </row>
    <row r="7" spans="1:13" ht="30" customHeight="1" x14ac:dyDescent="0.3">
      <c r="A7" s="51" t="s">
        <v>1729</v>
      </c>
      <c r="B7" s="56">
        <v>44774</v>
      </c>
      <c r="C7" s="56">
        <v>44732</v>
      </c>
      <c r="D7" s="52" t="s">
        <v>1728</v>
      </c>
      <c r="E7" s="51" t="str">
        <f>IF(ISBLANK(LeaveTracker[[#This Row],[Employee Name]]),"-----",VLOOKUP(LeaveTracker[[#This Row],[Employee Name]],Employees[[Employee Name]:[Office]],7))</f>
        <v>LEGAL</v>
      </c>
      <c r="F7" s="51" t="str">
        <f>IF(ISBLANK(LeaveTracker[[#This Row],[Employee Name]]),"-----",VLOOKUP(LeaveTracker[[#This Row],[Employee Name]],Employees[[Employee Name]:[Office]],6))</f>
        <v>CASUAL</v>
      </c>
      <c r="G7" s="50">
        <v>44734</v>
      </c>
      <c r="H7" s="50">
        <v>44735</v>
      </c>
      <c r="I7" s="51" t="s">
        <v>298</v>
      </c>
      <c r="J7" s="53" t="s">
        <v>1004</v>
      </c>
      <c r="K7" s="51" t="str">
        <f ca="1">LeaveTracker[[#This Row],[Days]]&amp;" "&amp;LeaveTracker[[#This Row],[Type of Leave]]</f>
        <v>2 OTHER</v>
      </c>
      <c r="L7" s="9">
        <f ca="1">NETWORKDAYS(LeaveTracker[[#This Row],[Start Date]],LeaveTracker[[#This Row],[End Date]],lstHolidays)</f>
        <v>2</v>
      </c>
      <c r="M7" s="9"/>
    </row>
    <row r="8" spans="1:13" ht="30" customHeight="1" x14ac:dyDescent="0.3">
      <c r="A8" s="51" t="s">
        <v>1730</v>
      </c>
      <c r="B8" s="56">
        <v>44774</v>
      </c>
      <c r="C8" s="56">
        <v>44705</v>
      </c>
      <c r="D8" s="53" t="s">
        <v>1728</v>
      </c>
      <c r="E8" s="51" t="str">
        <f>IF(ISBLANK(LeaveTracker[[#This Row],[Employee Name]]),"-----",VLOOKUP(LeaveTracker[[#This Row],[Employee Name]],Employees[[Employee Name]:[Office]],7))</f>
        <v>LEGAL</v>
      </c>
      <c r="F8" s="51" t="str">
        <f>IF(ISBLANK(LeaveTracker[[#This Row],[Employee Name]]),"-----",VLOOKUP(LeaveTracker[[#This Row],[Employee Name]],Employees[[Employee Name]:[Office]],6))</f>
        <v>CASUAL</v>
      </c>
      <c r="G8" s="50">
        <v>44706</v>
      </c>
      <c r="H8" s="50">
        <v>44706</v>
      </c>
      <c r="I8" s="51" t="s">
        <v>298</v>
      </c>
      <c r="J8" s="53" t="s">
        <v>1004</v>
      </c>
      <c r="K8" s="51" t="str">
        <f ca="1">LeaveTracker[[#This Row],[Days]]&amp;" "&amp;LeaveTracker[[#This Row],[Type of Leave]]</f>
        <v>1 OTHER</v>
      </c>
      <c r="L8" s="9">
        <f ca="1">NETWORKDAYS(LeaveTracker[[#This Row],[Start Date]],LeaveTracker[[#This Row],[End Date]],lstHolidays)</f>
        <v>1</v>
      </c>
      <c r="M8" s="9"/>
    </row>
    <row r="9" spans="1:13" ht="30" customHeight="1" x14ac:dyDescent="0.3">
      <c r="A9" s="51" t="s">
        <v>1731</v>
      </c>
      <c r="B9" s="56">
        <v>44774</v>
      </c>
      <c r="C9" s="56">
        <v>44756</v>
      </c>
      <c r="D9" s="53" t="s">
        <v>1732</v>
      </c>
      <c r="E9" s="51" t="str">
        <f>IF(ISBLANK(LeaveTracker[[#This Row],[Employee Name]]),"-----",VLOOKUP(LeaveTracker[[#This Row],[Employee Name]],Employees[[Employee Name]:[Office]],7))</f>
        <v>TCIS</v>
      </c>
      <c r="F9" s="51" t="str">
        <f>IF(ISBLANK(LeaveTracker[[#This Row],[Employee Name]]),"-----",VLOOKUP(LeaveTracker[[#This Row],[Employee Name]],Employees[[Employee Name]:[Office]],6))</f>
        <v>CASUAL</v>
      </c>
      <c r="G9" s="50">
        <v>44755</v>
      </c>
      <c r="H9" s="50">
        <v>44755</v>
      </c>
      <c r="I9" s="51" t="s">
        <v>81</v>
      </c>
      <c r="J9" s="53"/>
      <c r="K9" s="51" t="str">
        <f ca="1">LeaveTracker[[#This Row],[Days]]&amp;" "&amp;LeaveTracker[[#This Row],[Type of Leave]]</f>
        <v>1 SL</v>
      </c>
      <c r="L9" s="9">
        <f ca="1">NETWORKDAYS(LeaveTracker[[#This Row],[Start Date]],LeaveTracker[[#This Row],[End Date]],lstHolidays)</f>
        <v>1</v>
      </c>
      <c r="M9" s="9"/>
    </row>
    <row r="10" spans="1:13" ht="30" customHeight="1" x14ac:dyDescent="0.3">
      <c r="A10" s="51" t="s">
        <v>1733</v>
      </c>
      <c r="B10" s="56">
        <v>44774</v>
      </c>
      <c r="C10" s="56">
        <v>44746</v>
      </c>
      <c r="D10" s="53" t="s">
        <v>1732</v>
      </c>
      <c r="E10" s="51" t="str">
        <f>IF(ISBLANK(LeaveTracker[[#This Row],[Employee Name]]),"-----",VLOOKUP(LeaveTracker[[#This Row],[Employee Name]],Employees[[Employee Name]:[Office]],7))</f>
        <v>TCIS</v>
      </c>
      <c r="F10" s="51" t="str">
        <f>IF(ISBLANK(LeaveTracker[[#This Row],[Employee Name]]),"-----",VLOOKUP(LeaveTracker[[#This Row],[Employee Name]],Employees[[Employee Name]:[Office]],6))</f>
        <v>CASUAL</v>
      </c>
      <c r="G10" s="50">
        <v>44741</v>
      </c>
      <c r="H10" s="50">
        <v>44742</v>
      </c>
      <c r="I10" s="51" t="s">
        <v>81</v>
      </c>
      <c r="J10" s="53"/>
      <c r="K10" s="51" t="str">
        <f ca="1">LeaveTracker[[#This Row],[Days]]&amp;" "&amp;LeaveTracker[[#This Row],[Type of Leave]]</f>
        <v>2 SL</v>
      </c>
      <c r="L10" s="9">
        <f ca="1">NETWORKDAYS(LeaveTracker[[#This Row],[Start Date]],LeaveTracker[[#This Row],[End Date]],lstHolidays)</f>
        <v>2</v>
      </c>
      <c r="M10" s="9"/>
    </row>
    <row r="11" spans="1:13" ht="30" customHeight="1" x14ac:dyDescent="0.3">
      <c r="A11" s="51" t="s">
        <v>1733</v>
      </c>
      <c r="B11" s="56">
        <v>44774</v>
      </c>
      <c r="C11" s="56">
        <v>44746</v>
      </c>
      <c r="D11" s="53" t="s">
        <v>1732</v>
      </c>
      <c r="E11" s="51" t="str">
        <f>IF(ISBLANK(LeaveTracker[[#This Row],[Employee Name]]),"-----",VLOOKUP(LeaveTracker[[#This Row],[Employee Name]],Employees[[Employee Name]:[Office]],7))</f>
        <v>TCIS</v>
      </c>
      <c r="F11" s="51" t="str">
        <f>IF(ISBLANK(LeaveTracker[[#This Row],[Employee Name]]),"-----",VLOOKUP(LeaveTracker[[#This Row],[Employee Name]],Employees[[Employee Name]:[Office]],6))</f>
        <v>CASUAL</v>
      </c>
      <c r="G11" s="50">
        <v>44743</v>
      </c>
      <c r="H11" s="50">
        <v>44743</v>
      </c>
      <c r="I11" s="51" t="s">
        <v>81</v>
      </c>
      <c r="J11" s="53"/>
      <c r="K11" s="51" t="str">
        <f ca="1">LeaveTracker[[#This Row],[Days]]&amp;" "&amp;LeaveTracker[[#This Row],[Type of Leave]]</f>
        <v>1 SL</v>
      </c>
      <c r="L11" s="9">
        <f ca="1">NETWORKDAYS(LeaveTracker[[#This Row],[Start Date]],LeaveTracker[[#This Row],[End Date]],lstHolidays)</f>
        <v>1</v>
      </c>
      <c r="M11" s="9"/>
    </row>
    <row r="12" spans="1:13" ht="30" customHeight="1" x14ac:dyDescent="0.3">
      <c r="A12" s="51" t="s">
        <v>1734</v>
      </c>
      <c r="B12" s="56">
        <v>44774</v>
      </c>
      <c r="C12" s="56">
        <v>44728</v>
      </c>
      <c r="D12" s="53" t="s">
        <v>1732</v>
      </c>
      <c r="E12" s="51" t="str">
        <f>IF(ISBLANK(LeaveTracker[[#This Row],[Employee Name]]),"-----",VLOOKUP(LeaveTracker[[#This Row],[Employee Name]],Employees[[Employee Name]:[Office]],7))</f>
        <v>TCIS</v>
      </c>
      <c r="F12" s="51" t="str">
        <f>IF(ISBLANK(LeaveTracker[[#This Row],[Employee Name]]),"-----",VLOOKUP(LeaveTracker[[#This Row],[Employee Name]],Employees[[Employee Name]:[Office]],6))</f>
        <v>CASUAL</v>
      </c>
      <c r="G12" s="50">
        <v>44726</v>
      </c>
      <c r="H12" s="50">
        <v>44727</v>
      </c>
      <c r="I12" s="51" t="s">
        <v>81</v>
      </c>
      <c r="J12" s="53"/>
      <c r="K12" s="51" t="str">
        <f ca="1">LeaveTracker[[#This Row],[Days]]&amp;" "&amp;LeaveTracker[[#This Row],[Type of Leave]]</f>
        <v>2 SL</v>
      </c>
      <c r="L12" s="9">
        <f ca="1">NETWORKDAYS(LeaveTracker[[#This Row],[Start Date]],LeaveTracker[[#This Row],[End Date]],lstHolidays)</f>
        <v>2</v>
      </c>
      <c r="M12" s="9"/>
    </row>
    <row r="13" spans="1:13" ht="30" customHeight="1" x14ac:dyDescent="0.3">
      <c r="A13" s="51" t="s">
        <v>1735</v>
      </c>
      <c r="B13" s="56">
        <v>44774</v>
      </c>
      <c r="C13" s="56">
        <v>44708</v>
      </c>
      <c r="D13" s="53" t="s">
        <v>1732</v>
      </c>
      <c r="E13" s="51" t="str">
        <f>IF(ISBLANK(LeaveTracker[[#This Row],[Employee Name]]),"-----",VLOOKUP(LeaveTracker[[#This Row],[Employee Name]],Employees[[Employee Name]:[Office]],7))</f>
        <v>TCIS</v>
      </c>
      <c r="F13" s="51" t="str">
        <f>IF(ISBLANK(LeaveTracker[[#This Row],[Employee Name]]),"-----",VLOOKUP(LeaveTracker[[#This Row],[Employee Name]],Employees[[Employee Name]:[Office]],6))</f>
        <v>CASUAL</v>
      </c>
      <c r="G13" s="50">
        <v>44707</v>
      </c>
      <c r="H13" s="50">
        <v>44707</v>
      </c>
      <c r="I13" s="51" t="s">
        <v>81</v>
      </c>
      <c r="J13" s="53"/>
      <c r="K13" s="51" t="str">
        <f ca="1">LeaveTracker[[#This Row],[Days]]&amp;" "&amp;LeaveTracker[[#This Row],[Type of Leave]]</f>
        <v>1 SL</v>
      </c>
      <c r="L13" s="9">
        <f ca="1">NETWORKDAYS(LeaveTracker[[#This Row],[Start Date]],LeaveTracker[[#This Row],[End Date]],lstHolidays)</f>
        <v>1</v>
      </c>
      <c r="M13" s="9"/>
    </row>
    <row r="14" spans="1:13" ht="30" customHeight="1" x14ac:dyDescent="0.3">
      <c r="A14" s="51" t="s">
        <v>1736</v>
      </c>
      <c r="B14" s="56">
        <v>44774</v>
      </c>
      <c r="C14" s="56">
        <v>44713</v>
      </c>
      <c r="D14" s="53" t="s">
        <v>1737</v>
      </c>
      <c r="E14" s="51" t="str">
        <f>IF(ISBLANK(LeaveTracker[[#This Row],[Employee Name]]),"-----",VLOOKUP(LeaveTracker[[#This Row],[Employee Name]],Employees[[Employee Name]:[Office]],7))</f>
        <v>TCNHS-ISHS</v>
      </c>
      <c r="F14" s="51" t="str">
        <f>IF(ISBLANK(LeaveTracker[[#This Row],[Employee Name]]),"-----",VLOOKUP(LeaveTracker[[#This Row],[Employee Name]],Employees[[Employee Name]:[Office]],6))</f>
        <v>CASUAL</v>
      </c>
      <c r="G14" s="50">
        <v>44712</v>
      </c>
      <c r="H14" s="50">
        <v>44712</v>
      </c>
      <c r="I14" s="51" t="s">
        <v>81</v>
      </c>
      <c r="J14" s="53"/>
      <c r="K14" s="51" t="str">
        <f ca="1">LeaveTracker[[#This Row],[Days]]&amp;" "&amp;LeaveTracker[[#This Row],[Type of Leave]]</f>
        <v>1 SL</v>
      </c>
      <c r="L14" s="9">
        <f ca="1">NETWORKDAYS(LeaveTracker[[#This Row],[Start Date]],LeaveTracker[[#This Row],[End Date]],lstHolidays)</f>
        <v>1</v>
      </c>
      <c r="M14" s="9"/>
    </row>
    <row r="15" spans="1:13" ht="30" customHeight="1" x14ac:dyDescent="0.3">
      <c r="A15" s="51" t="s">
        <v>1738</v>
      </c>
      <c r="B15" s="56">
        <v>44774</v>
      </c>
      <c r="C15" s="56">
        <v>44757</v>
      </c>
      <c r="D15" s="53" t="s">
        <v>1739</v>
      </c>
      <c r="E15" s="51" t="str">
        <f>IF(ISBLANK(LeaveTracker[[#This Row],[Employee Name]]),"-----",VLOOKUP(LeaveTracker[[#This Row],[Employee Name]],Employees[[Employee Name]:[Office]],7))</f>
        <v>ASSESSOR</v>
      </c>
      <c r="F15" s="51" t="str">
        <f>IF(ISBLANK(LeaveTracker[[#This Row],[Employee Name]]),"-----",VLOOKUP(LeaveTracker[[#This Row],[Employee Name]],Employees[[Employee Name]:[Office]],6))</f>
        <v>CASUAL</v>
      </c>
      <c r="G15" s="50">
        <v>44756</v>
      </c>
      <c r="H15" s="50">
        <v>44756</v>
      </c>
      <c r="I15" s="51" t="s">
        <v>81</v>
      </c>
      <c r="J15" s="53"/>
      <c r="K15" s="51" t="str">
        <f ca="1">LeaveTracker[[#This Row],[Days]]&amp;" "&amp;LeaveTracker[[#This Row],[Type of Leave]]</f>
        <v>1 SL</v>
      </c>
      <c r="L15" s="9">
        <f ca="1">NETWORKDAYS(LeaveTracker[[#This Row],[Start Date]],LeaveTracker[[#This Row],[End Date]],lstHolidays)</f>
        <v>1</v>
      </c>
      <c r="M15" s="9"/>
    </row>
    <row r="16" spans="1:13" ht="30" customHeight="1" x14ac:dyDescent="0.3">
      <c r="A16" s="51" t="s">
        <v>1740</v>
      </c>
      <c r="B16" s="56">
        <v>44774</v>
      </c>
      <c r="C16" s="56">
        <v>44734</v>
      </c>
      <c r="D16" s="53" t="s">
        <v>1739</v>
      </c>
      <c r="E16" s="51" t="str">
        <f>IF(ISBLANK(LeaveTracker[[#This Row],[Employee Name]]),"-----",VLOOKUP(LeaveTracker[[#This Row],[Employee Name]],Employees[[Employee Name]:[Office]],7))</f>
        <v>ASSESSOR</v>
      </c>
      <c r="F16" s="51" t="str">
        <f>IF(ISBLANK(LeaveTracker[[#This Row],[Employee Name]]),"-----",VLOOKUP(LeaveTracker[[#This Row],[Employee Name]],Employees[[Employee Name]:[Office]],6))</f>
        <v>CASUAL</v>
      </c>
      <c r="G16" s="50">
        <v>44732</v>
      </c>
      <c r="H16" s="50">
        <v>44732</v>
      </c>
      <c r="I16" s="51" t="s">
        <v>298</v>
      </c>
      <c r="J16" s="53"/>
      <c r="K16" s="51" t="str">
        <f ca="1">LeaveTracker[[#This Row],[Days]]&amp;" "&amp;LeaveTracker[[#This Row],[Type of Leave]]</f>
        <v>1 OTHER</v>
      </c>
      <c r="L16" s="9">
        <f ca="1">NETWORKDAYS(LeaveTracker[[#This Row],[Start Date]],LeaveTracker[[#This Row],[End Date]],lstHolidays)</f>
        <v>1</v>
      </c>
      <c r="M16" s="9"/>
    </row>
    <row r="17" spans="1:13" ht="30" customHeight="1" x14ac:dyDescent="0.3">
      <c r="A17" s="51" t="s">
        <v>1741</v>
      </c>
      <c r="B17" s="56">
        <v>44774</v>
      </c>
      <c r="C17" s="56">
        <v>44764</v>
      </c>
      <c r="D17" s="53" t="s">
        <v>1742</v>
      </c>
      <c r="E17" s="51" t="str">
        <f>IF(ISBLANK(LeaveTracker[[#This Row],[Employee Name]]),"-----",VLOOKUP(LeaveTracker[[#This Row],[Employee Name]],Employees[[Employee Name]:[Office]],7))</f>
        <v>LCR</v>
      </c>
      <c r="F17" s="51" t="str">
        <f>IF(ISBLANK(LeaveTracker[[#This Row],[Employee Name]]),"-----",VLOOKUP(LeaveTracker[[#This Row],[Employee Name]],Employees[[Employee Name]:[Office]],6))</f>
        <v>CASUAL</v>
      </c>
      <c r="G17" s="50">
        <v>44761</v>
      </c>
      <c r="H17" s="50">
        <v>44763</v>
      </c>
      <c r="I17" s="51" t="s">
        <v>81</v>
      </c>
      <c r="J17" s="53"/>
      <c r="K17" s="51" t="str">
        <f ca="1">LeaveTracker[[#This Row],[Days]]&amp;" "&amp;LeaveTracker[[#This Row],[Type of Leave]]</f>
        <v>3 SL</v>
      </c>
      <c r="L17" s="9">
        <f ca="1">NETWORKDAYS(LeaveTracker[[#This Row],[Start Date]],LeaveTracker[[#This Row],[End Date]],lstHolidays)</f>
        <v>3</v>
      </c>
      <c r="M17" s="9"/>
    </row>
    <row r="18" spans="1:13" ht="30" customHeight="1" x14ac:dyDescent="0.3">
      <c r="A18" s="51" t="s">
        <v>1743</v>
      </c>
      <c r="B18" s="56">
        <v>44774</v>
      </c>
      <c r="C18" s="56">
        <v>44756</v>
      </c>
      <c r="D18" s="53" t="s">
        <v>1742</v>
      </c>
      <c r="E18" s="51" t="str">
        <f>IF(ISBLANK(LeaveTracker[[#This Row],[Employee Name]]),"-----",VLOOKUP(LeaveTracker[[#This Row],[Employee Name]],Employees[[Employee Name]:[Office]],7))</f>
        <v>LCR</v>
      </c>
      <c r="F18" s="51" t="str">
        <f>IF(ISBLANK(LeaveTracker[[#This Row],[Employee Name]]),"-----",VLOOKUP(LeaveTracker[[#This Row],[Employee Name]],Employees[[Employee Name]:[Office]],6))</f>
        <v>CASUAL</v>
      </c>
      <c r="G18" s="50">
        <v>44755</v>
      </c>
      <c r="H18" s="50">
        <v>44755</v>
      </c>
      <c r="I18" s="51" t="s">
        <v>81</v>
      </c>
      <c r="J18" s="53"/>
      <c r="K18" s="51" t="str">
        <f ca="1">LeaveTracker[[#This Row],[Days]]&amp;" "&amp;LeaveTracker[[#This Row],[Type of Leave]]</f>
        <v>1 SL</v>
      </c>
      <c r="L18" s="9">
        <f ca="1">NETWORKDAYS(LeaveTracker[[#This Row],[Start Date]],LeaveTracker[[#This Row],[End Date]],lstHolidays)</f>
        <v>1</v>
      </c>
      <c r="M18" s="9"/>
    </row>
    <row r="19" spans="1:13" ht="30" customHeight="1" x14ac:dyDescent="0.3">
      <c r="A19" s="51" t="s">
        <v>1744</v>
      </c>
      <c r="B19" s="56">
        <v>44774</v>
      </c>
      <c r="C19" s="56">
        <v>44691</v>
      </c>
      <c r="D19" s="53" t="s">
        <v>1745</v>
      </c>
      <c r="E19" s="51" t="str">
        <f>IF(ISBLANK(LeaveTracker[[#This Row],[Employee Name]]),"-----",VLOOKUP(LeaveTracker[[#This Row],[Employee Name]],Employees[[Employee Name]:[Office]],7))</f>
        <v>ONT</v>
      </c>
      <c r="F19" s="51" t="str">
        <f>IF(ISBLANK(LeaveTracker[[#This Row],[Employee Name]]),"-----",VLOOKUP(LeaveTracker[[#This Row],[Employee Name]],Employees[[Employee Name]:[Office]],6))</f>
        <v>CASUAL</v>
      </c>
      <c r="G19" s="50">
        <v>44699</v>
      </c>
      <c r="H19" s="50">
        <v>44701</v>
      </c>
      <c r="I19" s="51" t="s">
        <v>82</v>
      </c>
      <c r="J19" s="53"/>
      <c r="K19" s="51" t="str">
        <f ca="1">LeaveTracker[[#This Row],[Days]]&amp;" "&amp;LeaveTracker[[#This Row],[Type of Leave]]</f>
        <v>3 VL</v>
      </c>
      <c r="L19" s="9">
        <f ca="1">NETWORKDAYS(LeaveTracker[[#This Row],[Start Date]],LeaveTracker[[#This Row],[End Date]],lstHolidays)</f>
        <v>3</v>
      </c>
      <c r="M19" s="9"/>
    </row>
    <row r="20" spans="1:13" ht="30" customHeight="1" x14ac:dyDescent="0.3">
      <c r="A20" s="51" t="s">
        <v>1746</v>
      </c>
      <c r="B20" s="56">
        <v>44774</v>
      </c>
      <c r="C20" s="56">
        <v>44697</v>
      </c>
      <c r="D20" s="53" t="s">
        <v>1747</v>
      </c>
      <c r="E20" s="51">
        <f>IF(ISBLANK(LeaveTracker[[#This Row],[Employee Name]]),"-----",VLOOKUP(LeaveTracker[[#This Row],[Employee Name]],Employees[[Employee Name]:[Office]],7))</f>
        <v>0</v>
      </c>
      <c r="F20" s="51" t="str">
        <f>IF(ISBLANK(LeaveTracker[[#This Row],[Employee Name]]),"-----",VLOOKUP(LeaveTracker[[#This Row],[Employee Name]],Employees[[Employee Name]:[Office]],6))</f>
        <v>CASUAL</v>
      </c>
      <c r="G20" s="50">
        <v>44692</v>
      </c>
      <c r="H20" s="50">
        <v>44694</v>
      </c>
      <c r="I20" s="51" t="s">
        <v>81</v>
      </c>
      <c r="J20" s="53"/>
      <c r="K20" s="51" t="str">
        <f ca="1">LeaveTracker[[#This Row],[Days]]&amp;" "&amp;LeaveTracker[[#This Row],[Type of Leave]]</f>
        <v>3 SL</v>
      </c>
      <c r="L20" s="9">
        <f ca="1">NETWORKDAYS(LeaveTracker[[#This Row],[Start Date]],LeaveTracker[[#This Row],[End Date]],lstHolidays)</f>
        <v>3</v>
      </c>
      <c r="M20" s="9"/>
    </row>
    <row r="21" spans="1:13" ht="30" customHeight="1" x14ac:dyDescent="0.3">
      <c r="A21" s="51" t="s">
        <v>1748</v>
      </c>
      <c r="B21" s="56">
        <v>44774</v>
      </c>
      <c r="C21" s="56">
        <v>44706</v>
      </c>
      <c r="D21" s="53" t="s">
        <v>1063</v>
      </c>
      <c r="E21" s="51" t="str">
        <f>IF(ISBLANK(LeaveTracker[[#This Row],[Employee Name]]),"-----",VLOOKUP(LeaveTracker[[#This Row],[Employee Name]],Employees[[Employee Name]:[Office]],7))</f>
        <v>COA</v>
      </c>
      <c r="F21" s="51" t="str">
        <f>IF(ISBLANK(LeaveTracker[[#This Row],[Employee Name]]),"-----",VLOOKUP(LeaveTracker[[#This Row],[Employee Name]],Employees[[Employee Name]:[Office]],6))</f>
        <v>REGULAR</v>
      </c>
      <c r="G21" s="50">
        <v>44713</v>
      </c>
      <c r="H21" s="50">
        <v>44713</v>
      </c>
      <c r="I21" s="51" t="s">
        <v>82</v>
      </c>
      <c r="J21" s="53"/>
      <c r="K21" s="51" t="str">
        <f ca="1">LeaveTracker[[#This Row],[Days]]&amp;" "&amp;LeaveTracker[[#This Row],[Type of Leave]]</f>
        <v>1 VL</v>
      </c>
      <c r="L21" s="9">
        <f ca="1">NETWORKDAYS(LeaveTracker[[#This Row],[Start Date]],LeaveTracker[[#This Row],[End Date]],lstHolidays)</f>
        <v>1</v>
      </c>
      <c r="M21" s="9"/>
    </row>
    <row r="22" spans="1:13" ht="30" customHeight="1" x14ac:dyDescent="0.3">
      <c r="A22" s="51" t="s">
        <v>1748</v>
      </c>
      <c r="B22" s="56">
        <v>44774</v>
      </c>
      <c r="C22" s="56">
        <v>44706</v>
      </c>
      <c r="D22" s="53" t="s">
        <v>1063</v>
      </c>
      <c r="E22" s="51" t="str">
        <f>IF(ISBLANK(LeaveTracker[[#This Row],[Employee Name]]),"-----",VLOOKUP(LeaveTracker[[#This Row],[Employee Name]],Employees[[Employee Name]:[Office]],7))</f>
        <v>COA</v>
      </c>
      <c r="F22" s="51" t="str">
        <f>IF(ISBLANK(LeaveTracker[[#This Row],[Employee Name]]),"-----",VLOOKUP(LeaveTracker[[#This Row],[Employee Name]],Employees[[Employee Name]:[Office]],6))</f>
        <v>REGULAR</v>
      </c>
      <c r="G22" s="50">
        <v>44746</v>
      </c>
      <c r="H22" s="50">
        <v>44750</v>
      </c>
      <c r="I22" s="51" t="s">
        <v>82</v>
      </c>
      <c r="J22" s="53"/>
      <c r="K22" s="51" t="str">
        <f ca="1">LeaveTracker[[#This Row],[Days]]&amp;" "&amp;LeaveTracker[[#This Row],[Type of Leave]]</f>
        <v>5 VL</v>
      </c>
      <c r="L22" s="9">
        <f ca="1">NETWORKDAYS(LeaveTracker[[#This Row],[Start Date]],LeaveTracker[[#This Row],[End Date]],lstHolidays)</f>
        <v>5</v>
      </c>
      <c r="M22" s="9"/>
    </row>
    <row r="23" spans="1:13" ht="30" customHeight="1" x14ac:dyDescent="0.3">
      <c r="A23" s="51" t="s">
        <v>1748</v>
      </c>
      <c r="B23" s="56">
        <v>44774</v>
      </c>
      <c r="C23" s="56">
        <v>44706</v>
      </c>
      <c r="D23" s="53" t="s">
        <v>1063</v>
      </c>
      <c r="E23" s="51" t="str">
        <f>IF(ISBLANK(LeaveTracker[[#This Row],[Employee Name]]),"-----",VLOOKUP(LeaveTracker[[#This Row],[Employee Name]],Employees[[Employee Name]:[Office]],7))</f>
        <v>COA</v>
      </c>
      <c r="F23" s="51" t="str">
        <f>IF(ISBLANK(LeaveTracker[[#This Row],[Employee Name]]),"-----",VLOOKUP(LeaveTracker[[#This Row],[Employee Name]],Employees[[Employee Name]:[Office]],6))</f>
        <v>REGULAR</v>
      </c>
      <c r="G23" s="50">
        <v>44753</v>
      </c>
      <c r="H23" s="50">
        <v>44757</v>
      </c>
      <c r="I23" s="51" t="s">
        <v>82</v>
      </c>
      <c r="J23" s="53"/>
      <c r="K23" s="51" t="str">
        <f ca="1">LeaveTracker[[#This Row],[Days]]&amp;" "&amp;LeaveTracker[[#This Row],[Type of Leave]]</f>
        <v>5 VL</v>
      </c>
      <c r="L23" s="9">
        <f ca="1">NETWORKDAYS(LeaveTracker[[#This Row],[Start Date]],LeaveTracker[[#This Row],[End Date]],lstHolidays)</f>
        <v>5</v>
      </c>
      <c r="M23" s="9"/>
    </row>
    <row r="24" spans="1:13" ht="30" customHeight="1" x14ac:dyDescent="0.3">
      <c r="A24" s="51" t="s">
        <v>1748</v>
      </c>
      <c r="B24" s="56">
        <v>44774</v>
      </c>
      <c r="C24" s="56">
        <v>44706</v>
      </c>
      <c r="D24" s="53" t="s">
        <v>1063</v>
      </c>
      <c r="E24" s="51" t="str">
        <f>IF(ISBLANK(LeaveTracker[[#This Row],[Employee Name]]),"-----",VLOOKUP(LeaveTracker[[#This Row],[Employee Name]],Employees[[Employee Name]:[Office]],7))</f>
        <v>COA</v>
      </c>
      <c r="F24" s="51" t="str">
        <f>IF(ISBLANK(LeaveTracker[[#This Row],[Employee Name]]),"-----",VLOOKUP(LeaveTracker[[#This Row],[Employee Name]],Employees[[Employee Name]:[Office]],6))</f>
        <v>REGULAR</v>
      </c>
      <c r="G24" s="50">
        <v>44760</v>
      </c>
      <c r="H24" s="50">
        <v>44764</v>
      </c>
      <c r="I24" s="51" t="s">
        <v>82</v>
      </c>
      <c r="J24" s="53"/>
      <c r="K24" s="51" t="str">
        <f ca="1">LeaveTracker[[#This Row],[Days]]&amp;" "&amp;LeaveTracker[[#This Row],[Type of Leave]]</f>
        <v>5 VL</v>
      </c>
      <c r="L24" s="9">
        <f ca="1">NETWORKDAYS(LeaveTracker[[#This Row],[Start Date]],LeaveTracker[[#This Row],[End Date]],lstHolidays)</f>
        <v>5</v>
      </c>
      <c r="M24" s="9"/>
    </row>
    <row r="25" spans="1:13" ht="30" customHeight="1" x14ac:dyDescent="0.3">
      <c r="A25" s="51" t="s">
        <v>1748</v>
      </c>
      <c r="B25" s="56">
        <v>44774</v>
      </c>
      <c r="C25" s="56">
        <v>44706</v>
      </c>
      <c r="D25" s="53" t="s">
        <v>1063</v>
      </c>
      <c r="E25" s="51" t="str">
        <f>IF(ISBLANK(LeaveTracker[[#This Row],[Employee Name]]),"-----",VLOOKUP(LeaveTracker[[#This Row],[Employee Name]],Employees[[Employee Name]:[Office]],7))</f>
        <v>COA</v>
      </c>
      <c r="F25" s="51" t="str">
        <f>IF(ISBLANK(LeaveTracker[[#This Row],[Employee Name]]),"-----",VLOOKUP(LeaveTracker[[#This Row],[Employee Name]],Employees[[Employee Name]:[Office]],6))</f>
        <v>REGULAR</v>
      </c>
      <c r="G25" s="50">
        <v>44767</v>
      </c>
      <c r="H25" s="50">
        <v>44771</v>
      </c>
      <c r="I25" s="51" t="s">
        <v>82</v>
      </c>
      <c r="J25" s="53"/>
      <c r="K25" s="51" t="str">
        <f ca="1">LeaveTracker[[#This Row],[Days]]&amp;" "&amp;LeaveTracker[[#This Row],[Type of Leave]]</f>
        <v>5 VL</v>
      </c>
      <c r="L25" s="9">
        <f ca="1">NETWORKDAYS(LeaveTracker[[#This Row],[Start Date]],LeaveTracker[[#This Row],[End Date]],lstHolidays)</f>
        <v>5</v>
      </c>
      <c r="M25" s="9"/>
    </row>
    <row r="26" spans="1:13" ht="30" customHeight="1" x14ac:dyDescent="0.3">
      <c r="A26" s="51" t="s">
        <v>1749</v>
      </c>
      <c r="B26" s="56">
        <v>44774</v>
      </c>
      <c r="C26" s="56">
        <v>44706</v>
      </c>
      <c r="D26" s="53" t="s">
        <v>1063</v>
      </c>
      <c r="E26" s="51" t="str">
        <f>IF(ISBLANK(LeaveTracker[[#This Row],[Employee Name]]),"-----",VLOOKUP(LeaveTracker[[#This Row],[Employee Name]],Employees[[Employee Name]:[Office]],7))</f>
        <v>COA</v>
      </c>
      <c r="F26" s="51" t="str">
        <f>IF(ISBLANK(LeaveTracker[[#This Row],[Employee Name]]),"-----",VLOOKUP(LeaveTracker[[#This Row],[Employee Name]],Employees[[Employee Name]:[Office]],6))</f>
        <v>REGULAR</v>
      </c>
      <c r="G26" s="50">
        <v>44713</v>
      </c>
      <c r="H26" s="50">
        <v>44715</v>
      </c>
      <c r="I26" s="51" t="s">
        <v>82</v>
      </c>
      <c r="J26" s="53"/>
      <c r="K26" s="51" t="str">
        <f ca="1">LeaveTracker[[#This Row],[Days]]&amp;" "&amp;LeaveTracker[[#This Row],[Type of Leave]]</f>
        <v>3 VL</v>
      </c>
      <c r="L26" s="9">
        <f ca="1">NETWORKDAYS(LeaveTracker[[#This Row],[Start Date]],LeaveTracker[[#This Row],[End Date]],lstHolidays)</f>
        <v>3</v>
      </c>
      <c r="M26" s="9"/>
    </row>
    <row r="27" spans="1:13" ht="30" customHeight="1" x14ac:dyDescent="0.3">
      <c r="A27" s="51" t="s">
        <v>1749</v>
      </c>
      <c r="B27" s="56">
        <v>44774</v>
      </c>
      <c r="C27" s="56">
        <v>44706</v>
      </c>
      <c r="D27" s="53" t="s">
        <v>1063</v>
      </c>
      <c r="E27" s="51" t="str">
        <f>IF(ISBLANK(LeaveTracker[[#This Row],[Employee Name]]),"-----",VLOOKUP(LeaveTracker[[#This Row],[Employee Name]],Employees[[Employee Name]:[Office]],7))</f>
        <v>COA</v>
      </c>
      <c r="F27" s="51" t="str">
        <f>IF(ISBLANK(LeaveTracker[[#This Row],[Employee Name]]),"-----",VLOOKUP(LeaveTracker[[#This Row],[Employee Name]],Employees[[Employee Name]:[Office]],6))</f>
        <v>REGULAR</v>
      </c>
      <c r="G27" s="50">
        <v>44718</v>
      </c>
      <c r="H27" s="50">
        <v>44722</v>
      </c>
      <c r="I27" s="51" t="s">
        <v>82</v>
      </c>
      <c r="J27" s="53"/>
      <c r="K27" s="51" t="str">
        <f ca="1">LeaveTracker[[#This Row],[Days]]&amp;" "&amp;LeaveTracker[[#This Row],[Type of Leave]]</f>
        <v>5 VL</v>
      </c>
      <c r="L27" s="9">
        <f ca="1">NETWORKDAYS(LeaveTracker[[#This Row],[Start Date]],LeaveTracker[[#This Row],[End Date]],lstHolidays)</f>
        <v>5</v>
      </c>
      <c r="M27" s="9"/>
    </row>
    <row r="28" spans="1:13" ht="30" customHeight="1" x14ac:dyDescent="0.3">
      <c r="A28" s="51" t="s">
        <v>1749</v>
      </c>
      <c r="B28" s="56">
        <v>44774</v>
      </c>
      <c r="C28" s="56">
        <v>44706</v>
      </c>
      <c r="D28" s="53" t="s">
        <v>1063</v>
      </c>
      <c r="E28" s="51" t="str">
        <f>IF(ISBLANK(LeaveTracker[[#This Row],[Employee Name]]),"-----",VLOOKUP(LeaveTracker[[#This Row],[Employee Name]],Employees[[Employee Name]:[Office]],7))</f>
        <v>COA</v>
      </c>
      <c r="F28" s="51" t="str">
        <f>IF(ISBLANK(LeaveTracker[[#This Row],[Employee Name]]),"-----",VLOOKUP(LeaveTracker[[#This Row],[Employee Name]],Employees[[Employee Name]:[Office]],6))</f>
        <v>REGULAR</v>
      </c>
      <c r="G28" s="50">
        <v>44725</v>
      </c>
      <c r="H28" s="50">
        <v>44729</v>
      </c>
      <c r="I28" s="51" t="s">
        <v>82</v>
      </c>
      <c r="J28" s="53"/>
      <c r="K28" s="51" t="str">
        <f ca="1">LeaveTracker[[#This Row],[Days]]&amp;" "&amp;LeaveTracker[[#This Row],[Type of Leave]]</f>
        <v>5 VL</v>
      </c>
      <c r="L28" s="9">
        <f ca="1">NETWORKDAYS(LeaveTracker[[#This Row],[Start Date]],LeaveTracker[[#This Row],[End Date]],lstHolidays)</f>
        <v>5</v>
      </c>
      <c r="M28" s="9"/>
    </row>
    <row r="29" spans="1:13" ht="30" customHeight="1" x14ac:dyDescent="0.3">
      <c r="A29" s="51" t="s">
        <v>1749</v>
      </c>
      <c r="B29" s="56">
        <v>44774</v>
      </c>
      <c r="C29" s="56">
        <v>44706</v>
      </c>
      <c r="D29" s="53" t="s">
        <v>1063</v>
      </c>
      <c r="E29" s="51" t="str">
        <f>IF(ISBLANK(LeaveTracker[[#This Row],[Employee Name]]),"-----",VLOOKUP(LeaveTracker[[#This Row],[Employee Name]],Employees[[Employee Name]:[Office]],7))</f>
        <v>COA</v>
      </c>
      <c r="F29" s="51" t="str">
        <f>IF(ISBLANK(LeaveTracker[[#This Row],[Employee Name]]),"-----",VLOOKUP(LeaveTracker[[#This Row],[Employee Name]],Employees[[Employee Name]:[Office]],6))</f>
        <v>REGULAR</v>
      </c>
      <c r="G29" s="50">
        <v>44732</v>
      </c>
      <c r="H29" s="50">
        <v>44736</v>
      </c>
      <c r="I29" s="51" t="s">
        <v>82</v>
      </c>
      <c r="J29" s="53"/>
      <c r="K29" s="51" t="str">
        <f ca="1">LeaveTracker[[#This Row],[Days]]&amp;" "&amp;LeaveTracker[[#This Row],[Type of Leave]]</f>
        <v>5 VL</v>
      </c>
      <c r="L29" s="9">
        <f ca="1">NETWORKDAYS(LeaveTracker[[#This Row],[Start Date]],LeaveTracker[[#This Row],[End Date]],lstHolidays)</f>
        <v>5</v>
      </c>
      <c r="M29" s="9"/>
    </row>
    <row r="30" spans="1:13" ht="30" customHeight="1" x14ac:dyDescent="0.3">
      <c r="A30" s="51" t="s">
        <v>1749</v>
      </c>
      <c r="B30" s="56">
        <v>44774</v>
      </c>
      <c r="C30" s="56">
        <v>44706</v>
      </c>
      <c r="D30" s="53" t="s">
        <v>1063</v>
      </c>
      <c r="E30" s="51" t="str">
        <f>IF(ISBLANK(LeaveTracker[[#This Row],[Employee Name]]),"-----",VLOOKUP(LeaveTracker[[#This Row],[Employee Name]],Employees[[Employee Name]:[Office]],7))</f>
        <v>COA</v>
      </c>
      <c r="F30" s="51" t="str">
        <f>IF(ISBLANK(LeaveTracker[[#This Row],[Employee Name]]),"-----",VLOOKUP(LeaveTracker[[#This Row],[Employee Name]],Employees[[Employee Name]:[Office]],6))</f>
        <v>REGULAR</v>
      </c>
      <c r="G30" s="50">
        <v>44739</v>
      </c>
      <c r="H30" s="50">
        <v>44742</v>
      </c>
      <c r="I30" s="51" t="s">
        <v>82</v>
      </c>
      <c r="J30" s="53"/>
      <c r="K30" s="51" t="str">
        <f ca="1">LeaveTracker[[#This Row],[Days]]&amp;" "&amp;LeaveTracker[[#This Row],[Type of Leave]]</f>
        <v>4 VL</v>
      </c>
      <c r="L30" s="9">
        <f ca="1">NETWORKDAYS(LeaveTracker[[#This Row],[Start Date]],LeaveTracker[[#This Row],[End Date]],lstHolidays)</f>
        <v>4</v>
      </c>
      <c r="M30" s="9"/>
    </row>
    <row r="31" spans="1:13" ht="30" customHeight="1" x14ac:dyDescent="0.3">
      <c r="A31" s="51" t="s">
        <v>1750</v>
      </c>
      <c r="B31" s="56">
        <v>44774</v>
      </c>
      <c r="C31" s="56">
        <v>44706</v>
      </c>
      <c r="D31" s="53" t="s">
        <v>1751</v>
      </c>
      <c r="E31" s="51" t="str">
        <f>IF(ISBLANK(LeaveTracker[[#This Row],[Employee Name]]),"-----",VLOOKUP(LeaveTracker[[#This Row],[Employee Name]],Employees[[Employee Name]:[Office]],7))</f>
        <v>ACCOUNTING</v>
      </c>
      <c r="F31" s="51" t="str">
        <f>IF(ISBLANK(LeaveTracker[[#This Row],[Employee Name]]),"-----",VLOOKUP(LeaveTracker[[#This Row],[Employee Name]],Employees[[Employee Name]:[Office]],6))</f>
        <v>CASUAL</v>
      </c>
      <c r="G31" s="50">
        <v>44680</v>
      </c>
      <c r="H31" s="50">
        <v>44680</v>
      </c>
      <c r="I31" s="51" t="s">
        <v>81</v>
      </c>
      <c r="J31" s="53"/>
      <c r="K31" s="51" t="str">
        <f ca="1">LeaveTracker[[#This Row],[Days]]&amp;" "&amp;LeaveTracker[[#This Row],[Type of Leave]]</f>
        <v>1 SL</v>
      </c>
      <c r="L31" s="9">
        <f ca="1">NETWORKDAYS(LeaveTracker[[#This Row],[Start Date]],LeaveTracker[[#This Row],[End Date]],lstHolidays)</f>
        <v>1</v>
      </c>
      <c r="M31" s="9"/>
    </row>
    <row r="32" spans="1:13" ht="30" customHeight="1" x14ac:dyDescent="0.3">
      <c r="A32" s="51" t="s">
        <v>1752</v>
      </c>
      <c r="B32" s="56">
        <v>44774</v>
      </c>
      <c r="C32" s="56">
        <v>44767</v>
      </c>
      <c r="D32" s="53" t="s">
        <v>1751</v>
      </c>
      <c r="E32" s="51" t="str">
        <f>IF(ISBLANK(LeaveTracker[[#This Row],[Employee Name]]),"-----",VLOOKUP(LeaveTracker[[#This Row],[Employee Name]],Employees[[Employee Name]:[Office]],7))</f>
        <v>ACCOUNTING</v>
      </c>
      <c r="F32" s="51" t="str">
        <f>IF(ISBLANK(LeaveTracker[[#This Row],[Employee Name]]),"-----",VLOOKUP(LeaveTracker[[#This Row],[Employee Name]],Employees[[Employee Name]:[Office]],6))</f>
        <v>CASUAL</v>
      </c>
      <c r="G32" s="50">
        <v>44764</v>
      </c>
      <c r="H32" s="50">
        <v>44764</v>
      </c>
      <c r="I32" s="51" t="s">
        <v>81</v>
      </c>
      <c r="J32" s="53"/>
      <c r="K32" s="51" t="str">
        <f ca="1">LeaveTracker[[#This Row],[Days]]&amp;" "&amp;LeaveTracker[[#This Row],[Type of Leave]]</f>
        <v>1 SL</v>
      </c>
      <c r="L32" s="9">
        <f ca="1">NETWORKDAYS(LeaveTracker[[#This Row],[Start Date]],LeaveTracker[[#This Row],[End Date]],lstHolidays)</f>
        <v>1</v>
      </c>
      <c r="M32" s="9"/>
    </row>
    <row r="33" spans="1:13" ht="30" customHeight="1" x14ac:dyDescent="0.3">
      <c r="A33" s="51" t="s">
        <v>1753</v>
      </c>
      <c r="B33" s="56">
        <v>44774</v>
      </c>
      <c r="C33" s="56">
        <v>44715</v>
      </c>
      <c r="D33" s="53" t="s">
        <v>1751</v>
      </c>
      <c r="E33" s="51" t="str">
        <f>IF(ISBLANK(LeaveTracker[[#This Row],[Employee Name]]),"-----",VLOOKUP(LeaveTracker[[#This Row],[Employee Name]],Employees[[Employee Name]:[Office]],7))</f>
        <v>ACCOUNTING</v>
      </c>
      <c r="F33" s="51" t="str">
        <f>IF(ISBLANK(LeaveTracker[[#This Row],[Employee Name]]),"-----",VLOOKUP(LeaveTracker[[#This Row],[Employee Name]],Employees[[Employee Name]:[Office]],6))</f>
        <v>CASUAL</v>
      </c>
      <c r="G33" s="50">
        <v>44738</v>
      </c>
      <c r="H33" s="50">
        <v>44738</v>
      </c>
      <c r="I33" s="51" t="s">
        <v>81</v>
      </c>
      <c r="J33" s="53"/>
      <c r="K33" s="51" t="str">
        <f ca="1">LeaveTracker[[#This Row],[Days]]&amp;" "&amp;LeaveTracker[[#This Row],[Type of Leave]]</f>
        <v>0 SL</v>
      </c>
      <c r="L33" s="9">
        <f ca="1">NETWORKDAYS(LeaveTracker[[#This Row],[Start Date]],LeaveTracker[[#This Row],[End Date]],lstHolidays)</f>
        <v>0</v>
      </c>
      <c r="M33" s="9"/>
    </row>
    <row r="34" spans="1:13" ht="30" customHeight="1" x14ac:dyDescent="0.3">
      <c r="A34" s="51" t="s">
        <v>1754</v>
      </c>
      <c r="B34" s="56">
        <v>44774</v>
      </c>
      <c r="C34" s="56">
        <v>44719</v>
      </c>
      <c r="D34" s="53" t="s">
        <v>1751</v>
      </c>
      <c r="E34" s="51" t="str">
        <f>IF(ISBLANK(LeaveTracker[[#This Row],[Employee Name]]),"-----",VLOOKUP(LeaveTracker[[#This Row],[Employee Name]],Employees[[Employee Name]:[Office]],7))</f>
        <v>ACCOUNTING</v>
      </c>
      <c r="F34" s="51" t="str">
        <f>IF(ISBLANK(LeaveTracker[[#This Row],[Employee Name]]),"-----",VLOOKUP(LeaveTracker[[#This Row],[Employee Name]],Employees[[Employee Name]:[Office]],6))</f>
        <v>CASUAL</v>
      </c>
      <c r="G34" s="50">
        <v>44722</v>
      </c>
      <c r="H34" s="50">
        <v>44722</v>
      </c>
      <c r="I34" s="51" t="s">
        <v>298</v>
      </c>
      <c r="J34" s="53"/>
      <c r="K34" s="51" t="str">
        <f ca="1">LeaveTracker[[#This Row],[Days]]&amp;" "&amp;LeaveTracker[[#This Row],[Type of Leave]]</f>
        <v>1 OTHER</v>
      </c>
      <c r="L34" s="9">
        <f ca="1">NETWORKDAYS(LeaveTracker[[#This Row],[Start Date]],LeaveTracker[[#This Row],[End Date]],lstHolidays)</f>
        <v>1</v>
      </c>
      <c r="M34" s="9"/>
    </row>
    <row r="35" spans="1:13" ht="30" customHeight="1" x14ac:dyDescent="0.3">
      <c r="A35" s="51">
        <v>456</v>
      </c>
      <c r="B35" s="56">
        <v>44778</v>
      </c>
      <c r="C35" s="56">
        <v>44767</v>
      </c>
      <c r="D35" s="53" t="s">
        <v>1755</v>
      </c>
      <c r="E35" s="51" t="str">
        <f>IF(ISBLANK(LeaveTracker[[#This Row],[Employee Name]]),"-----",VLOOKUP(LeaveTracker[[#This Row],[Employee Name]],Employees[[Employee Name]:[Office]],7))</f>
        <v>MAHOGANY MARKET</v>
      </c>
      <c r="F35" s="51" t="str">
        <f>IF(ISBLANK(LeaveTracker[[#This Row],[Employee Name]]),"-----",VLOOKUP(LeaveTracker[[#This Row],[Employee Name]],Employees[[Employee Name]:[Office]],6))</f>
        <v>CASUAL</v>
      </c>
      <c r="G35" s="50">
        <v>44775</v>
      </c>
      <c r="H35" s="50">
        <v>44775</v>
      </c>
      <c r="I35" s="51" t="s">
        <v>298</v>
      </c>
      <c r="J35" s="53" t="s">
        <v>158</v>
      </c>
      <c r="K35" s="51" t="str">
        <f ca="1">LeaveTracker[[#This Row],[Days]]&amp;" "&amp;LeaveTracker[[#This Row],[Type of Leave]]</f>
        <v>1 OTHER</v>
      </c>
      <c r="L35" s="9">
        <f ca="1">NETWORKDAYS(LeaveTracker[[#This Row],[Start Date]],LeaveTracker[[#This Row],[End Date]],lstHolidays)</f>
        <v>1</v>
      </c>
      <c r="M35" s="9"/>
    </row>
    <row r="36" spans="1:13" ht="30" customHeight="1" x14ac:dyDescent="0.3">
      <c r="A36" s="51">
        <v>457</v>
      </c>
      <c r="B36" s="56">
        <v>44778</v>
      </c>
      <c r="C36" s="56">
        <v>44767</v>
      </c>
      <c r="D36" s="53" t="s">
        <v>1755</v>
      </c>
      <c r="E36" s="51" t="str">
        <f>IF(ISBLANK(LeaveTracker[[#This Row],[Employee Name]]),"-----",VLOOKUP(LeaveTracker[[#This Row],[Employee Name]],Employees[[Employee Name]:[Office]],7))</f>
        <v>MAHOGANY MARKET</v>
      </c>
      <c r="F36" s="51" t="str">
        <f>IF(ISBLANK(LeaveTracker[[#This Row],[Employee Name]]),"-----",VLOOKUP(LeaveTracker[[#This Row],[Employee Name]],Employees[[Employee Name]:[Office]],6))</f>
        <v>CASUAL</v>
      </c>
      <c r="G36" s="50">
        <v>44764</v>
      </c>
      <c r="H36" s="50">
        <v>44764</v>
      </c>
      <c r="I36" s="51" t="s">
        <v>81</v>
      </c>
      <c r="J36" s="53"/>
      <c r="K36" s="51" t="str">
        <f ca="1">LeaveTracker[[#This Row],[Days]]&amp;" "&amp;LeaveTracker[[#This Row],[Type of Leave]]</f>
        <v>1 SL</v>
      </c>
      <c r="L36" s="9">
        <f ca="1">NETWORKDAYS(LeaveTracker[[#This Row],[Start Date]],LeaveTracker[[#This Row],[End Date]],lstHolidays)</f>
        <v>1</v>
      </c>
      <c r="M36" s="9"/>
    </row>
    <row r="37" spans="1:13" ht="30" customHeight="1" x14ac:dyDescent="0.3">
      <c r="A37" s="51">
        <v>458</v>
      </c>
      <c r="B37" s="56">
        <v>44778</v>
      </c>
      <c r="C37" s="56">
        <v>44704</v>
      </c>
      <c r="D37" s="53" t="s">
        <v>1756</v>
      </c>
      <c r="E37" s="51" t="str">
        <f>IF(ISBLANK(LeaveTracker[[#This Row],[Employee Name]]),"-----",VLOOKUP(LeaveTracker[[#This Row],[Employee Name]],Employees[[Employee Name]:[Office]],7))</f>
        <v>AGRICULTURE OFFICE</v>
      </c>
      <c r="F37" s="51" t="str">
        <f>IF(ISBLANK(LeaveTracker[[#This Row],[Employee Name]]),"-----",VLOOKUP(LeaveTracker[[#This Row],[Employee Name]],Employees[[Employee Name]:[Office]],6))</f>
        <v>CASUAL</v>
      </c>
      <c r="G37" s="50">
        <v>44711</v>
      </c>
      <c r="H37" s="50">
        <v>44712</v>
      </c>
      <c r="I37" s="51" t="s">
        <v>298</v>
      </c>
      <c r="J37" s="53" t="s">
        <v>1004</v>
      </c>
      <c r="K37" s="51" t="str">
        <f ca="1">LeaveTracker[[#This Row],[Days]]&amp;" "&amp;LeaveTracker[[#This Row],[Type of Leave]]</f>
        <v>2 OTHER</v>
      </c>
      <c r="L37" s="9">
        <f ca="1">NETWORKDAYS(LeaveTracker[[#This Row],[Start Date]],LeaveTracker[[#This Row],[End Date]],lstHolidays)</f>
        <v>2</v>
      </c>
      <c r="M37" s="9"/>
    </row>
    <row r="38" spans="1:13" ht="30" customHeight="1" x14ac:dyDescent="0.3">
      <c r="A38" s="51">
        <v>459</v>
      </c>
      <c r="B38" s="56">
        <v>44778</v>
      </c>
      <c r="C38" s="56">
        <v>44593</v>
      </c>
      <c r="D38" s="53" t="s">
        <v>1757</v>
      </c>
      <c r="E38" s="51" t="str">
        <f>IF(ISBLANK(LeaveTracker[[#This Row],[Employee Name]]),"-----",VLOOKUP(LeaveTracker[[#This Row],[Employee Name]],Employees[[Employee Name]:[Office]],7))</f>
        <v>ONT</v>
      </c>
      <c r="F38" s="51" t="str">
        <f>IF(ISBLANK(LeaveTracker[[#This Row],[Employee Name]]),"-----",VLOOKUP(LeaveTracker[[#This Row],[Employee Name]],Employees[[Employee Name]:[Office]],6))</f>
        <v>CASUAL</v>
      </c>
      <c r="G38" s="50">
        <v>44593</v>
      </c>
      <c r="H38" s="50">
        <v>44607</v>
      </c>
      <c r="I38" s="51" t="s">
        <v>81</v>
      </c>
      <c r="J38" s="53"/>
      <c r="K38" s="51" t="str">
        <f ca="1">LeaveTracker[[#This Row],[Days]]&amp;" "&amp;LeaveTracker[[#This Row],[Type of Leave]]</f>
        <v>11 SL</v>
      </c>
      <c r="L38" s="9">
        <f ca="1">NETWORKDAYS(LeaveTracker[[#This Row],[Start Date]],LeaveTracker[[#This Row],[End Date]],lstHolidays)</f>
        <v>11</v>
      </c>
      <c r="M38" s="9"/>
    </row>
    <row r="39" spans="1:13" ht="30" customHeight="1" x14ac:dyDescent="0.3">
      <c r="A39" s="51">
        <v>460</v>
      </c>
      <c r="B39" s="56">
        <v>44778</v>
      </c>
      <c r="C39" s="56">
        <v>44760</v>
      </c>
      <c r="D39" s="53" t="s">
        <v>1757</v>
      </c>
      <c r="E39" s="51" t="str">
        <f>IF(ISBLANK(LeaveTracker[[#This Row],[Employee Name]]),"-----",VLOOKUP(LeaveTracker[[#This Row],[Employee Name]],Employees[[Employee Name]:[Office]],7))</f>
        <v>ONT</v>
      </c>
      <c r="F39" s="51" t="str">
        <f>IF(ISBLANK(LeaveTracker[[#This Row],[Employee Name]]),"-----",VLOOKUP(LeaveTracker[[#This Row],[Employee Name]],Employees[[Employee Name]:[Office]],6))</f>
        <v>CASUAL</v>
      </c>
      <c r="G39" s="50">
        <v>44750</v>
      </c>
      <c r="H39" s="50">
        <v>44773</v>
      </c>
      <c r="I39" s="51" t="s">
        <v>81</v>
      </c>
      <c r="J39" s="53"/>
      <c r="K39" s="51" t="str">
        <f ca="1">LeaveTracker[[#This Row],[Days]]&amp;" "&amp;LeaveTracker[[#This Row],[Type of Leave]]</f>
        <v>16 SL</v>
      </c>
      <c r="L39" s="9">
        <f ca="1">NETWORKDAYS(LeaveTracker[[#This Row],[Start Date]],LeaveTracker[[#This Row],[End Date]],lstHolidays)</f>
        <v>16</v>
      </c>
      <c r="M39" s="9"/>
    </row>
    <row r="40" spans="1:13" ht="30" customHeight="1" x14ac:dyDescent="0.3">
      <c r="A40" s="51">
        <v>461</v>
      </c>
      <c r="B40" s="56">
        <v>44778</v>
      </c>
      <c r="C40" s="56">
        <v>44771</v>
      </c>
      <c r="D40" s="53" t="s">
        <v>1758</v>
      </c>
      <c r="E40" s="51" t="str">
        <f>IF(ISBLANK(LeaveTracker[[#This Row],[Employee Name]]),"-----",VLOOKUP(LeaveTracker[[#This Row],[Employee Name]],Employees[[Employee Name]:[Office]],7))</f>
        <v>BPLO</v>
      </c>
      <c r="F40" s="51" t="str">
        <f>IF(ISBLANK(LeaveTracker[[#This Row],[Employee Name]]),"-----",VLOOKUP(LeaveTracker[[#This Row],[Employee Name]],Employees[[Employee Name]:[Office]],6))</f>
        <v>CASUAL</v>
      </c>
      <c r="G40" s="50">
        <v>44769</v>
      </c>
      <c r="H40" s="50">
        <v>44770</v>
      </c>
      <c r="I40" s="51" t="s">
        <v>81</v>
      </c>
      <c r="J40" s="53"/>
      <c r="K40" s="51" t="str">
        <f ca="1">LeaveTracker[[#This Row],[Days]]&amp;" "&amp;LeaveTracker[[#This Row],[Type of Leave]]</f>
        <v>2 SL</v>
      </c>
      <c r="L40" s="9">
        <f ca="1">NETWORKDAYS(LeaveTracker[[#This Row],[Start Date]],LeaveTracker[[#This Row],[End Date]],lstHolidays)</f>
        <v>2</v>
      </c>
      <c r="M40" s="9"/>
    </row>
    <row r="41" spans="1:13" ht="30" customHeight="1" x14ac:dyDescent="0.3">
      <c r="A41" s="51">
        <v>462</v>
      </c>
      <c r="B41" s="56">
        <v>44778</v>
      </c>
      <c r="C41" s="56">
        <v>44762</v>
      </c>
      <c r="D41" s="53" t="s">
        <v>1759</v>
      </c>
      <c r="E41" s="51" t="str">
        <f>IF(ISBLANK(LeaveTracker[[#This Row],[Employee Name]]),"-----",VLOOKUP(LeaveTracker[[#This Row],[Employee Name]],Employees[[Employee Name]:[Office]],7))</f>
        <v>CSWDO</v>
      </c>
      <c r="F41" s="51" t="str">
        <f>IF(ISBLANK(LeaveTracker[[#This Row],[Employee Name]]),"-----",VLOOKUP(LeaveTracker[[#This Row],[Employee Name]],Employees[[Employee Name]:[Office]],6))</f>
        <v>CASUAL</v>
      </c>
      <c r="G41" s="50">
        <v>44760</v>
      </c>
      <c r="H41" s="50">
        <v>44761</v>
      </c>
      <c r="I41" s="51" t="s">
        <v>81</v>
      </c>
      <c r="J41" s="53"/>
      <c r="K41" s="51" t="str">
        <f ca="1">LeaveTracker[[#This Row],[Days]]&amp;" "&amp;LeaveTracker[[#This Row],[Type of Leave]]</f>
        <v>2 SL</v>
      </c>
      <c r="L41" s="9">
        <f ca="1">NETWORKDAYS(LeaveTracker[[#This Row],[Start Date]],LeaveTracker[[#This Row],[End Date]],lstHolidays)</f>
        <v>2</v>
      </c>
      <c r="M41" s="9"/>
    </row>
    <row r="42" spans="1:13" ht="30" customHeight="1" x14ac:dyDescent="0.3">
      <c r="A42" s="51">
        <v>463</v>
      </c>
      <c r="B42" s="56">
        <v>44778</v>
      </c>
      <c r="C42" s="56">
        <v>44718</v>
      </c>
      <c r="D42" s="53" t="s">
        <v>1759</v>
      </c>
      <c r="E42" s="51" t="str">
        <f>IF(ISBLANK(LeaveTracker[[#This Row],[Employee Name]]),"-----",VLOOKUP(LeaveTracker[[#This Row],[Employee Name]],Employees[[Employee Name]:[Office]],7))</f>
        <v>CSWDO</v>
      </c>
      <c r="F42" s="51" t="str">
        <f>IF(ISBLANK(LeaveTracker[[#This Row],[Employee Name]]),"-----",VLOOKUP(LeaveTracker[[#This Row],[Employee Name]],Employees[[Employee Name]:[Office]],6))</f>
        <v>CASUAL</v>
      </c>
      <c r="G42" s="50">
        <v>44755</v>
      </c>
      <c r="H42" s="50">
        <v>44755</v>
      </c>
      <c r="I42" s="51" t="s">
        <v>82</v>
      </c>
      <c r="J42" s="53"/>
      <c r="K42" s="51" t="str">
        <f ca="1">LeaveTracker[[#This Row],[Days]]&amp;" "&amp;LeaveTracker[[#This Row],[Type of Leave]]</f>
        <v>1 VL</v>
      </c>
      <c r="L42" s="9">
        <f ca="1">NETWORKDAYS(LeaveTracker[[#This Row],[Start Date]],LeaveTracker[[#This Row],[End Date]],lstHolidays)</f>
        <v>1</v>
      </c>
      <c r="M42" s="9"/>
    </row>
    <row r="43" spans="1:13" ht="30" customHeight="1" x14ac:dyDescent="0.3">
      <c r="A43" s="51">
        <v>464</v>
      </c>
      <c r="B43" s="56">
        <v>44778</v>
      </c>
      <c r="C43" s="56">
        <v>44712</v>
      </c>
      <c r="D43" s="53" t="s">
        <v>1759</v>
      </c>
      <c r="E43" s="51" t="str">
        <f>IF(ISBLANK(LeaveTracker[[#This Row],[Employee Name]]),"-----",VLOOKUP(LeaveTracker[[#This Row],[Employee Name]],Employees[[Employee Name]:[Office]],7))</f>
        <v>CSWDO</v>
      </c>
      <c r="F43" s="51" t="str">
        <f>IF(ISBLANK(LeaveTracker[[#This Row],[Employee Name]]),"-----",VLOOKUP(LeaveTracker[[#This Row],[Employee Name]],Employees[[Employee Name]:[Office]],6))</f>
        <v>CASUAL</v>
      </c>
      <c r="G43" s="50">
        <v>44708</v>
      </c>
      <c r="H43" s="50">
        <v>44708</v>
      </c>
      <c r="I43" s="51" t="s">
        <v>81</v>
      </c>
      <c r="J43" s="53"/>
      <c r="K43" s="51" t="str">
        <f ca="1">LeaveTracker[[#This Row],[Days]]&amp;" "&amp;LeaveTracker[[#This Row],[Type of Leave]]</f>
        <v>1 SL</v>
      </c>
      <c r="L43" s="9">
        <f ca="1">NETWORKDAYS(LeaveTracker[[#This Row],[Start Date]],LeaveTracker[[#This Row],[End Date]],lstHolidays)</f>
        <v>1</v>
      </c>
      <c r="M43" s="9"/>
    </row>
    <row r="44" spans="1:13" ht="30" customHeight="1" x14ac:dyDescent="0.3">
      <c r="A44" s="51">
        <v>465</v>
      </c>
      <c r="B44" s="56">
        <v>44778</v>
      </c>
      <c r="C44" s="56">
        <v>44577</v>
      </c>
      <c r="D44" s="53" t="s">
        <v>1757</v>
      </c>
      <c r="E44" s="51" t="str">
        <f>IF(ISBLANK(LeaveTracker[[#This Row],[Employee Name]]),"-----",VLOOKUP(LeaveTracker[[#This Row],[Employee Name]],Employees[[Employee Name]:[Office]],7))</f>
        <v>ONT</v>
      </c>
      <c r="F44" s="51" t="str">
        <f>IF(ISBLANK(LeaveTracker[[#This Row],[Employee Name]]),"-----",VLOOKUP(LeaveTracker[[#This Row],[Employee Name]],Employees[[Employee Name]:[Office]],6))</f>
        <v>CASUAL</v>
      </c>
      <c r="G44" s="50">
        <v>44577</v>
      </c>
      <c r="H44" s="50">
        <v>44592</v>
      </c>
      <c r="I44" s="51" t="s">
        <v>81</v>
      </c>
      <c r="J44" s="53"/>
      <c r="K44" s="51" t="str">
        <f ca="1">LeaveTracker[[#This Row],[Days]]&amp;" "&amp;LeaveTracker[[#This Row],[Type of Leave]]</f>
        <v>11 SL</v>
      </c>
      <c r="L44" s="9">
        <f ca="1">NETWORKDAYS(LeaveTracker[[#This Row],[Start Date]],LeaveTracker[[#This Row],[End Date]],lstHolidays)</f>
        <v>11</v>
      </c>
      <c r="M44" s="9"/>
    </row>
    <row r="45" spans="1:13" ht="30" customHeight="1" x14ac:dyDescent="0.3">
      <c r="A45" s="51">
        <v>466</v>
      </c>
      <c r="B45" s="56">
        <v>44778</v>
      </c>
      <c r="C45" s="56">
        <v>44720</v>
      </c>
      <c r="D45" s="53" t="s">
        <v>1757</v>
      </c>
      <c r="E45" s="51" t="str">
        <f>IF(ISBLANK(LeaveTracker[[#This Row],[Employee Name]]),"-----",VLOOKUP(LeaveTracker[[#This Row],[Employee Name]],Employees[[Employee Name]:[Office]],7))</f>
        <v>ONT</v>
      </c>
      <c r="F45" s="51" t="str">
        <f>IF(ISBLANK(LeaveTracker[[#This Row],[Employee Name]]),"-----",VLOOKUP(LeaveTracker[[#This Row],[Employee Name]],Employees[[Employee Name]:[Office]],6))</f>
        <v>CASUAL</v>
      </c>
      <c r="G45" s="50">
        <v>44713</v>
      </c>
      <c r="H45" s="50">
        <v>44714</v>
      </c>
      <c r="I45" s="51" t="s">
        <v>81</v>
      </c>
      <c r="J45" s="53"/>
      <c r="K45" s="51" t="str">
        <f ca="1">LeaveTracker[[#This Row],[Days]]&amp;" "&amp;LeaveTracker[[#This Row],[Type of Leave]]</f>
        <v>2 SL</v>
      </c>
      <c r="L45" s="9">
        <f ca="1">NETWORKDAYS(LeaveTracker[[#This Row],[Start Date]],LeaveTracker[[#This Row],[End Date]],lstHolidays)</f>
        <v>2</v>
      </c>
      <c r="M45" s="9"/>
    </row>
    <row r="46" spans="1:13" ht="30" customHeight="1" x14ac:dyDescent="0.3">
      <c r="A46" s="51">
        <v>467</v>
      </c>
      <c r="B46" s="56">
        <v>44778</v>
      </c>
      <c r="C46" s="56">
        <v>44720</v>
      </c>
      <c r="D46" s="53" t="s">
        <v>1757</v>
      </c>
      <c r="E46" s="51" t="str">
        <f>IF(ISBLANK(LeaveTracker[[#This Row],[Employee Name]]),"-----",VLOOKUP(LeaveTracker[[#This Row],[Employee Name]],Employees[[Employee Name]:[Office]],7))</f>
        <v>ONT</v>
      </c>
      <c r="F46" s="51" t="str">
        <f>IF(ISBLANK(LeaveTracker[[#This Row],[Employee Name]]),"-----",VLOOKUP(LeaveTracker[[#This Row],[Employee Name]],Employees[[Employee Name]:[Office]],6))</f>
        <v>CASUAL</v>
      </c>
      <c r="G46" s="50">
        <v>44706</v>
      </c>
      <c r="H46" s="50">
        <v>44711</v>
      </c>
      <c r="I46" s="51" t="s">
        <v>81</v>
      </c>
      <c r="J46" s="53"/>
      <c r="K46" s="51" t="str">
        <f ca="1">LeaveTracker[[#This Row],[Days]]&amp;" "&amp;LeaveTracker[[#This Row],[Type of Leave]]</f>
        <v>4 SL</v>
      </c>
      <c r="L46" s="9">
        <f ca="1">NETWORKDAYS(LeaveTracker[[#This Row],[Start Date]],LeaveTracker[[#This Row],[End Date]],lstHolidays)</f>
        <v>4</v>
      </c>
      <c r="M46" s="9"/>
    </row>
    <row r="47" spans="1:13" ht="30" customHeight="1" x14ac:dyDescent="0.3">
      <c r="A47" s="51">
        <v>468</v>
      </c>
      <c r="B47" s="56">
        <v>44778</v>
      </c>
      <c r="C47" s="56">
        <v>44629</v>
      </c>
      <c r="D47" s="53" t="s">
        <v>1755</v>
      </c>
      <c r="E47" s="51" t="str">
        <f>IF(ISBLANK(LeaveTracker[[#This Row],[Employee Name]]),"-----",VLOOKUP(LeaveTracker[[#This Row],[Employee Name]],Employees[[Employee Name]:[Office]],7))</f>
        <v>MAHOGANY MARKET</v>
      </c>
      <c r="F47" s="51" t="str">
        <f>IF(ISBLANK(LeaveTracker[[#This Row],[Employee Name]]),"-----",VLOOKUP(LeaveTracker[[#This Row],[Employee Name]],Employees[[Employee Name]:[Office]],6))</f>
        <v>CASUAL</v>
      </c>
      <c r="G47" s="50">
        <v>44638</v>
      </c>
      <c r="H47" s="50">
        <v>44638</v>
      </c>
      <c r="I47" s="51" t="s">
        <v>298</v>
      </c>
      <c r="J47" s="53" t="s">
        <v>1004</v>
      </c>
      <c r="K47" s="51" t="str">
        <f ca="1">LeaveTracker[[#This Row],[Days]]&amp;" "&amp;LeaveTracker[[#This Row],[Type of Leave]]</f>
        <v>1 OTHER</v>
      </c>
      <c r="L47" s="9">
        <f ca="1">NETWORKDAYS(LeaveTracker[[#This Row],[Start Date]],LeaveTracker[[#This Row],[End Date]],lstHolidays)</f>
        <v>1</v>
      </c>
      <c r="M47" s="9"/>
    </row>
    <row r="48" spans="1:13" ht="30" customHeight="1" x14ac:dyDescent="0.3">
      <c r="A48" s="51">
        <v>469</v>
      </c>
      <c r="B48" s="56">
        <v>44778</v>
      </c>
      <c r="C48" s="56">
        <v>44677</v>
      </c>
      <c r="D48" s="53" t="s">
        <v>1760</v>
      </c>
      <c r="E48" s="51" t="str">
        <f>IF(ISBLANK(LeaveTracker[[#This Row],[Employee Name]]),"-----",VLOOKUP(LeaveTracker[[#This Row],[Employee Name]],Employees[[Employee Name]:[Office]],7))</f>
        <v>TCIS</v>
      </c>
      <c r="F48" s="51" t="str">
        <f>IF(ISBLANK(LeaveTracker[[#This Row],[Employee Name]]),"-----",VLOOKUP(LeaveTracker[[#This Row],[Employee Name]],Employees[[Employee Name]:[Office]],6))</f>
        <v>CASUAL</v>
      </c>
      <c r="G48" s="50">
        <v>44679</v>
      </c>
      <c r="H48" s="50">
        <v>44679</v>
      </c>
      <c r="I48" s="51" t="s">
        <v>298</v>
      </c>
      <c r="J48" s="53" t="s">
        <v>1761</v>
      </c>
      <c r="K48" s="51" t="str">
        <f ca="1">LeaveTracker[[#This Row],[Days]]&amp;" "&amp;LeaveTracker[[#This Row],[Type of Leave]]</f>
        <v>1 OTHER</v>
      </c>
      <c r="L48" s="9">
        <f ca="1">NETWORKDAYS(LeaveTracker[[#This Row],[Start Date]],LeaveTracker[[#This Row],[End Date]],lstHolidays)</f>
        <v>1</v>
      </c>
      <c r="M48" s="9"/>
    </row>
    <row r="49" spans="1:13" ht="30" customHeight="1" x14ac:dyDescent="0.3">
      <c r="A49" s="51">
        <v>470</v>
      </c>
      <c r="B49" s="56">
        <v>44778</v>
      </c>
      <c r="C49" s="56">
        <v>44642</v>
      </c>
      <c r="D49" s="53" t="s">
        <v>1762</v>
      </c>
      <c r="E49" s="51" t="str">
        <f>IF(ISBLANK(LeaveTracker[[#This Row],[Employee Name]]),"-----",VLOOKUP(LeaveTracker[[#This Row],[Employee Name]],Employees[[Employee Name]:[Office]],7))</f>
        <v>SP</v>
      </c>
      <c r="F49" s="51" t="str">
        <f>IF(ISBLANK(LeaveTracker[[#This Row],[Employee Name]]),"-----",VLOOKUP(LeaveTracker[[#This Row],[Employee Name]],Employees[[Employee Name]:[Office]],6))</f>
        <v>CASUAL</v>
      </c>
      <c r="G49" s="50">
        <v>44655</v>
      </c>
      <c r="H49" s="50">
        <v>44659</v>
      </c>
      <c r="I49" s="51" t="s">
        <v>82</v>
      </c>
      <c r="J49" s="53"/>
      <c r="K49" s="51" t="str">
        <f ca="1">LeaveTracker[[#This Row],[Days]]&amp;" "&amp;LeaveTracker[[#This Row],[Type of Leave]]</f>
        <v>5 VL</v>
      </c>
      <c r="L49" s="9">
        <f ca="1">NETWORKDAYS(LeaveTracker[[#This Row],[Start Date]],LeaveTracker[[#This Row],[End Date]],lstHolidays)</f>
        <v>5</v>
      </c>
      <c r="M49" s="9"/>
    </row>
    <row r="50" spans="1:13" ht="30" customHeight="1" x14ac:dyDescent="0.3">
      <c r="A50" s="51">
        <v>471</v>
      </c>
      <c r="B50" s="56">
        <v>44778</v>
      </c>
      <c r="C50" s="56">
        <v>44754</v>
      </c>
      <c r="D50" s="53" t="s">
        <v>1763</v>
      </c>
      <c r="E50" s="51" t="str">
        <f>IF(ISBLANK(LeaveTracker[[#This Row],[Employee Name]]),"-----",VLOOKUP(LeaveTracker[[#This Row],[Employee Name]],Employees[[Employee Name]:[Office]],7))</f>
        <v>EEO/CITY MARKET</v>
      </c>
      <c r="F50" s="51" t="str">
        <f>IF(ISBLANK(LeaveTracker[[#This Row],[Employee Name]]),"-----",VLOOKUP(LeaveTracker[[#This Row],[Employee Name]],Employees[[Employee Name]:[Office]],6))</f>
        <v>CASUAL</v>
      </c>
      <c r="G50" s="50">
        <v>44761</v>
      </c>
      <c r="H50" s="50">
        <v>44761</v>
      </c>
      <c r="I50" s="51" t="s">
        <v>82</v>
      </c>
      <c r="J50" s="53"/>
      <c r="K50" s="51" t="str">
        <f ca="1">LeaveTracker[[#This Row],[Days]]&amp;" "&amp;LeaveTracker[[#This Row],[Type of Leave]]</f>
        <v>1 VL</v>
      </c>
      <c r="L50" s="9">
        <f ca="1">NETWORKDAYS(LeaveTracker[[#This Row],[Start Date]],LeaveTracker[[#This Row],[End Date]],lstHolidays)</f>
        <v>1</v>
      </c>
      <c r="M50" s="9"/>
    </row>
    <row r="51" spans="1:13" ht="30" customHeight="1" x14ac:dyDescent="0.3">
      <c r="A51" s="51">
        <v>471</v>
      </c>
      <c r="B51" s="56">
        <v>44778</v>
      </c>
      <c r="C51" s="56">
        <v>44755</v>
      </c>
      <c r="D51" s="53" t="s">
        <v>1763</v>
      </c>
      <c r="E51" s="51" t="str">
        <f>IF(ISBLANK(LeaveTracker[[#This Row],[Employee Name]]),"-----",VLOOKUP(LeaveTracker[[#This Row],[Employee Name]],Employees[[Employee Name]:[Office]],7))</f>
        <v>EEO/CITY MARKET</v>
      </c>
      <c r="F51" s="51" t="str">
        <f>IF(ISBLANK(LeaveTracker[[#This Row],[Employee Name]]),"-----",VLOOKUP(LeaveTracker[[#This Row],[Employee Name]],Employees[[Employee Name]:[Office]],6))</f>
        <v>CASUAL</v>
      </c>
      <c r="G51" s="50">
        <v>44763</v>
      </c>
      <c r="H51" s="50">
        <v>44764</v>
      </c>
      <c r="I51" s="51" t="s">
        <v>82</v>
      </c>
      <c r="J51" s="53"/>
      <c r="K51" s="51" t="str">
        <f ca="1">LeaveTracker[[#This Row],[Days]]&amp;" "&amp;LeaveTracker[[#This Row],[Type of Leave]]</f>
        <v>2 VL</v>
      </c>
      <c r="L51" s="9">
        <f ca="1">NETWORKDAYS(LeaveTracker[[#This Row],[Start Date]],LeaveTracker[[#This Row],[End Date]],lstHolidays)</f>
        <v>2</v>
      </c>
      <c r="M51" s="9"/>
    </row>
    <row r="52" spans="1:13" ht="30" customHeight="1" x14ac:dyDescent="0.3">
      <c r="A52" s="51">
        <v>472</v>
      </c>
      <c r="B52" s="56">
        <v>44778</v>
      </c>
      <c r="C52" s="56">
        <v>44691</v>
      </c>
      <c r="D52" s="53" t="s">
        <v>1763</v>
      </c>
      <c r="E52" s="51" t="str">
        <f>IF(ISBLANK(LeaveTracker[[#This Row],[Employee Name]]),"-----",VLOOKUP(LeaveTracker[[#This Row],[Employee Name]],Employees[[Employee Name]:[Office]],7))</f>
        <v>EEO/CITY MARKET</v>
      </c>
      <c r="F52" s="51" t="str">
        <f>IF(ISBLANK(LeaveTracker[[#This Row],[Employee Name]]),"-----",VLOOKUP(LeaveTracker[[#This Row],[Employee Name]],Employees[[Employee Name]:[Office]],6))</f>
        <v>CASUAL</v>
      </c>
      <c r="G52" s="50">
        <v>44705</v>
      </c>
      <c r="H52" s="50">
        <v>44705</v>
      </c>
      <c r="I52" s="51" t="s">
        <v>82</v>
      </c>
      <c r="J52" s="53"/>
      <c r="K52" s="51" t="str">
        <f ca="1">LeaveTracker[[#This Row],[Days]]&amp;" "&amp;LeaveTracker[[#This Row],[Type of Leave]]</f>
        <v>1 VL</v>
      </c>
      <c r="L52" s="9">
        <f ca="1">NETWORKDAYS(LeaveTracker[[#This Row],[Start Date]],LeaveTracker[[#This Row],[End Date]],lstHolidays)</f>
        <v>1</v>
      </c>
      <c r="M52" s="9"/>
    </row>
    <row r="53" spans="1:13" ht="30" customHeight="1" x14ac:dyDescent="0.3">
      <c r="A53" s="51">
        <v>473</v>
      </c>
      <c r="B53" s="56">
        <v>44778</v>
      </c>
      <c r="C53" s="56">
        <v>44691</v>
      </c>
      <c r="D53" s="53" t="s">
        <v>1763</v>
      </c>
      <c r="E53" s="51" t="str">
        <f>IF(ISBLANK(LeaveTracker[[#This Row],[Employee Name]]),"-----",VLOOKUP(LeaveTracker[[#This Row],[Employee Name]],Employees[[Employee Name]:[Office]],7))</f>
        <v>EEO/CITY MARKET</v>
      </c>
      <c r="F53" s="51" t="str">
        <f>IF(ISBLANK(LeaveTracker[[#This Row],[Employee Name]]),"-----",VLOOKUP(LeaveTracker[[#This Row],[Employee Name]],Employees[[Employee Name]:[Office]],6))</f>
        <v>CASUAL</v>
      </c>
      <c r="G53" s="50">
        <v>44686</v>
      </c>
      <c r="H53" s="50">
        <v>44688</v>
      </c>
      <c r="I53" s="51" t="s">
        <v>81</v>
      </c>
      <c r="J53" s="53"/>
      <c r="K53" s="51" t="str">
        <f ca="1">LeaveTracker[[#This Row],[Days]]&amp;" "&amp;LeaveTracker[[#This Row],[Type of Leave]]</f>
        <v>2 SL</v>
      </c>
      <c r="L53" s="9">
        <f ca="1">NETWORKDAYS(LeaveTracker[[#This Row],[Start Date]],LeaveTracker[[#This Row],[End Date]],lstHolidays)</f>
        <v>2</v>
      </c>
      <c r="M53" s="9"/>
    </row>
    <row r="54" spans="1:13" ht="30" customHeight="1" x14ac:dyDescent="0.3">
      <c r="A54" s="51">
        <v>474</v>
      </c>
      <c r="B54" s="56">
        <v>44778</v>
      </c>
      <c r="C54" s="56">
        <v>44755</v>
      </c>
      <c r="D54" s="53" t="s">
        <v>1764</v>
      </c>
      <c r="E54" s="51" t="str">
        <f>IF(ISBLANK(LeaveTracker[[#This Row],[Employee Name]]),"-----",VLOOKUP(LeaveTracker[[#This Row],[Employee Name]],Employees[[Employee Name]:[Office]],7))</f>
        <v>SP</v>
      </c>
      <c r="F54" s="51" t="str">
        <f>IF(ISBLANK(LeaveTracker[[#This Row],[Employee Name]]),"-----",VLOOKUP(LeaveTracker[[#This Row],[Employee Name]],Employees[[Employee Name]:[Office]],6))</f>
        <v>CASUAL</v>
      </c>
      <c r="G54" s="50">
        <v>44754</v>
      </c>
      <c r="H54" s="50">
        <v>44754</v>
      </c>
      <c r="I54" s="51" t="s">
        <v>81</v>
      </c>
      <c r="J54" s="53"/>
      <c r="K54" s="51" t="str">
        <f ca="1">LeaveTracker[[#This Row],[Days]]&amp;" "&amp;LeaveTracker[[#This Row],[Type of Leave]]</f>
        <v>1 SL</v>
      </c>
      <c r="L54" s="9">
        <f ca="1">NETWORKDAYS(LeaveTracker[[#This Row],[Start Date]],LeaveTracker[[#This Row],[End Date]],lstHolidays)</f>
        <v>1</v>
      </c>
      <c r="M54" s="9"/>
    </row>
    <row r="55" spans="1:13" ht="30" customHeight="1" x14ac:dyDescent="0.3">
      <c r="A55" s="51">
        <v>475</v>
      </c>
      <c r="B55" s="56">
        <v>44778</v>
      </c>
      <c r="C55" s="56">
        <v>44719</v>
      </c>
      <c r="D55" s="53" t="s">
        <v>1765</v>
      </c>
      <c r="E55" s="51" t="str">
        <f>IF(ISBLANK(LeaveTracker[[#This Row],[Employee Name]]),"-----",VLOOKUP(LeaveTracker[[#This Row],[Employee Name]],Employees[[Employee Name]:[Office]],7))</f>
        <v>TCIS</v>
      </c>
      <c r="F55" s="51" t="str">
        <f>IF(ISBLANK(LeaveTracker[[#This Row],[Employee Name]]),"-----",VLOOKUP(LeaveTracker[[#This Row],[Employee Name]],Employees[[Employee Name]:[Office]],6))</f>
        <v>JOBCON</v>
      </c>
      <c r="G55" s="50">
        <v>44718</v>
      </c>
      <c r="H55" s="50">
        <v>44718</v>
      </c>
      <c r="I55" s="51" t="s">
        <v>81</v>
      </c>
      <c r="J55" s="53"/>
      <c r="K55" s="51" t="str">
        <f ca="1">LeaveTracker[[#This Row],[Days]]&amp;" "&amp;LeaveTracker[[#This Row],[Type of Leave]]</f>
        <v>1 SL</v>
      </c>
      <c r="L55" s="9">
        <f ca="1">NETWORKDAYS(LeaveTracker[[#This Row],[Start Date]],LeaveTracker[[#This Row],[End Date]],lstHolidays)</f>
        <v>1</v>
      </c>
      <c r="M55" s="9"/>
    </row>
    <row r="56" spans="1:13" ht="30" customHeight="1" x14ac:dyDescent="0.3">
      <c r="A56" s="51">
        <v>476</v>
      </c>
      <c r="B56" s="56">
        <v>44778</v>
      </c>
      <c r="C56" s="56">
        <v>44725</v>
      </c>
      <c r="D56" s="53" t="s">
        <v>1765</v>
      </c>
      <c r="E56" s="51" t="str">
        <f>IF(ISBLANK(LeaveTracker[[#This Row],[Employee Name]]),"-----",VLOOKUP(LeaveTracker[[#This Row],[Employee Name]],Employees[[Employee Name]:[Office]],7))</f>
        <v>TCIS</v>
      </c>
      <c r="F56" s="51" t="str">
        <f>IF(ISBLANK(LeaveTracker[[#This Row],[Employee Name]]),"-----",VLOOKUP(LeaveTracker[[#This Row],[Employee Name]],Employees[[Employee Name]:[Office]],6))</f>
        <v>JOBCON</v>
      </c>
      <c r="G56" s="50">
        <v>44726</v>
      </c>
      <c r="H56" s="50">
        <v>44726</v>
      </c>
      <c r="I56" s="51" t="s">
        <v>81</v>
      </c>
      <c r="J56" s="53"/>
      <c r="K56" s="51" t="str">
        <f ca="1">LeaveTracker[[#This Row],[Days]]&amp;" "&amp;LeaveTracker[[#This Row],[Type of Leave]]</f>
        <v>1 SL</v>
      </c>
      <c r="L56" s="9">
        <f ca="1">NETWORKDAYS(LeaveTracker[[#This Row],[Start Date]],LeaveTracker[[#This Row],[End Date]],lstHolidays)</f>
        <v>1</v>
      </c>
      <c r="M56" s="9"/>
    </row>
    <row r="57" spans="1:13" ht="30" customHeight="1" x14ac:dyDescent="0.3">
      <c r="A57" s="51">
        <v>477</v>
      </c>
      <c r="B57" s="56">
        <v>44778</v>
      </c>
      <c r="C57" s="56">
        <v>44719</v>
      </c>
      <c r="D57" s="53" t="s">
        <v>1765</v>
      </c>
      <c r="E57" s="51" t="str">
        <f>IF(ISBLANK(LeaveTracker[[#This Row],[Employee Name]]),"-----",VLOOKUP(LeaveTracker[[#This Row],[Employee Name]],Employees[[Employee Name]:[Office]],7))</f>
        <v>TCIS</v>
      </c>
      <c r="F57" s="51" t="str">
        <f>IF(ISBLANK(LeaveTracker[[#This Row],[Employee Name]]),"-----",VLOOKUP(LeaveTracker[[#This Row],[Employee Name]],Employees[[Employee Name]:[Office]],6))</f>
        <v>JOBCON</v>
      </c>
      <c r="G57" s="50">
        <v>44713</v>
      </c>
      <c r="H57" s="50">
        <v>44715</v>
      </c>
      <c r="I57" s="51" t="s">
        <v>81</v>
      </c>
      <c r="J57" s="53"/>
      <c r="K57" s="51" t="str">
        <f ca="1">LeaveTracker[[#This Row],[Days]]&amp;" "&amp;LeaveTracker[[#This Row],[Type of Leave]]</f>
        <v>3 SL</v>
      </c>
      <c r="L57" s="9">
        <f ca="1">NETWORKDAYS(LeaveTracker[[#This Row],[Start Date]],LeaveTracker[[#This Row],[End Date]],lstHolidays)</f>
        <v>3</v>
      </c>
      <c r="M57" s="9"/>
    </row>
    <row r="58" spans="1:13" ht="30" customHeight="1" x14ac:dyDescent="0.3">
      <c r="A58" s="51">
        <v>478</v>
      </c>
      <c r="B58" s="56">
        <v>44778</v>
      </c>
      <c r="C58" s="56">
        <v>44739</v>
      </c>
      <c r="D58" s="53" t="s">
        <v>1766</v>
      </c>
      <c r="E58" s="51" t="str">
        <f>IF(ISBLANK(LeaveTracker[[#This Row],[Employee Name]]),"-----",VLOOKUP(LeaveTracker[[#This Row],[Employee Name]],Employees[[Employee Name]:[Office]],7))</f>
        <v>GSO</v>
      </c>
      <c r="F58" s="51" t="str">
        <f>IF(ISBLANK(LeaveTracker[[#This Row],[Employee Name]]),"-----",VLOOKUP(LeaveTracker[[#This Row],[Employee Name]],Employees[[Employee Name]:[Office]],6))</f>
        <v>CASUAL</v>
      </c>
      <c r="G58" s="50">
        <v>44736</v>
      </c>
      <c r="H58" s="50">
        <v>44736</v>
      </c>
      <c r="I58" s="51" t="s">
        <v>81</v>
      </c>
      <c r="J58" s="53"/>
      <c r="K58" s="51" t="str">
        <f ca="1">LeaveTracker[[#This Row],[Days]]&amp;" "&amp;LeaveTracker[[#This Row],[Type of Leave]]</f>
        <v>1 SL</v>
      </c>
      <c r="L58" s="9">
        <f ca="1">NETWORKDAYS(LeaveTracker[[#This Row],[Start Date]],LeaveTracker[[#This Row],[End Date]],lstHolidays)</f>
        <v>1</v>
      </c>
      <c r="M58" s="9"/>
    </row>
    <row r="59" spans="1:13" ht="30" customHeight="1" x14ac:dyDescent="0.3">
      <c r="A59" s="51">
        <v>479</v>
      </c>
      <c r="B59" s="56">
        <v>44778</v>
      </c>
      <c r="C59" s="56">
        <v>44728</v>
      </c>
      <c r="D59" s="53" t="s">
        <v>1767</v>
      </c>
      <c r="E59" s="51" t="str">
        <f>IF(ISBLANK(LeaveTracker[[#This Row],[Employee Name]]),"-----",VLOOKUP(LeaveTracker[[#This Row],[Employee Name]],Employees[[Employee Name]:[Office]],7))</f>
        <v>CEO</v>
      </c>
      <c r="F59" s="51" t="str">
        <f>IF(ISBLANK(LeaveTracker[[#This Row],[Employee Name]]),"-----",VLOOKUP(LeaveTracker[[#This Row],[Employee Name]],Employees[[Employee Name]:[Office]],6))</f>
        <v>CASUAL</v>
      </c>
      <c r="G59" s="50">
        <v>44728</v>
      </c>
      <c r="H59" s="50">
        <v>44728</v>
      </c>
      <c r="I59" s="51" t="s">
        <v>81</v>
      </c>
      <c r="J59" s="53"/>
      <c r="K59" s="51" t="str">
        <f ca="1">LeaveTracker[[#This Row],[Days]]&amp;" "&amp;LeaveTracker[[#This Row],[Type of Leave]]</f>
        <v>1 SL</v>
      </c>
      <c r="L59" s="9">
        <f ca="1">NETWORKDAYS(LeaveTracker[[#This Row],[Start Date]],LeaveTracker[[#This Row],[End Date]],lstHolidays)</f>
        <v>1</v>
      </c>
      <c r="M59" s="9"/>
    </row>
    <row r="60" spans="1:13" ht="30" customHeight="1" x14ac:dyDescent="0.3">
      <c r="A60" s="51">
        <v>480</v>
      </c>
      <c r="B60" s="56">
        <v>44778</v>
      </c>
      <c r="C60" s="56">
        <v>44680</v>
      </c>
      <c r="D60" s="53" t="s">
        <v>1767</v>
      </c>
      <c r="E60" s="51" t="str">
        <f>IF(ISBLANK(LeaveTracker[[#This Row],[Employee Name]]),"-----",VLOOKUP(LeaveTracker[[#This Row],[Employee Name]],Employees[[Employee Name]:[Office]],7))</f>
        <v>CEO</v>
      </c>
      <c r="F60" s="51" t="str">
        <f>IF(ISBLANK(LeaveTracker[[#This Row],[Employee Name]]),"-----",VLOOKUP(LeaveTracker[[#This Row],[Employee Name]],Employees[[Employee Name]:[Office]],6))</f>
        <v>CASUAL</v>
      </c>
      <c r="G60" s="50">
        <v>44678</v>
      </c>
      <c r="H60" s="50">
        <v>44679</v>
      </c>
      <c r="I60" s="51" t="s">
        <v>81</v>
      </c>
      <c r="J60" s="53"/>
      <c r="K60" s="51" t="str">
        <f ca="1">LeaveTracker[[#This Row],[Days]]&amp;" "&amp;LeaveTracker[[#This Row],[Type of Leave]]</f>
        <v>2 SL</v>
      </c>
      <c r="L60" s="9">
        <f ca="1">NETWORKDAYS(LeaveTracker[[#This Row],[Start Date]],LeaveTracker[[#This Row],[End Date]],lstHolidays)</f>
        <v>2</v>
      </c>
      <c r="M60" s="9"/>
    </row>
    <row r="61" spans="1:13" ht="30" customHeight="1" x14ac:dyDescent="0.3">
      <c r="A61" s="51">
        <v>481</v>
      </c>
      <c r="B61" s="56">
        <v>44778</v>
      </c>
      <c r="C61" s="56">
        <v>44763</v>
      </c>
      <c r="D61" s="53" t="s">
        <v>1768</v>
      </c>
      <c r="E61" s="51" t="str">
        <f>IF(ISBLANK(LeaveTracker[[#This Row],[Employee Name]]),"-----",VLOOKUP(LeaveTracker[[#This Row],[Employee Name]],Employees[[Employee Name]:[Office]],7))</f>
        <v>CHARACTER</v>
      </c>
      <c r="F61" s="51" t="str">
        <f>IF(ISBLANK(LeaveTracker[[#This Row],[Employee Name]]),"-----",VLOOKUP(LeaveTracker[[#This Row],[Employee Name]],Employees[[Employee Name]:[Office]],6))</f>
        <v>CASUAL</v>
      </c>
      <c r="G61" s="50">
        <v>44762</v>
      </c>
      <c r="H61" s="50">
        <v>44762</v>
      </c>
      <c r="I61" s="51" t="s">
        <v>81</v>
      </c>
      <c r="J61" s="53"/>
      <c r="K61" s="51" t="str">
        <f ca="1">LeaveTracker[[#This Row],[Days]]&amp;" "&amp;LeaveTracker[[#This Row],[Type of Leave]]</f>
        <v>1 SL</v>
      </c>
      <c r="L61" s="9">
        <f ca="1">NETWORKDAYS(LeaveTracker[[#This Row],[Start Date]],LeaveTracker[[#This Row],[End Date]],lstHolidays)</f>
        <v>1</v>
      </c>
      <c r="M61" s="9"/>
    </row>
    <row r="62" spans="1:13" ht="30" customHeight="1" x14ac:dyDescent="0.3">
      <c r="A62" s="51">
        <v>482</v>
      </c>
      <c r="B62" s="56">
        <v>44778</v>
      </c>
      <c r="C62" s="56">
        <v>44754</v>
      </c>
      <c r="D62" s="53" t="s">
        <v>1769</v>
      </c>
      <c r="E62" s="51" t="str">
        <f>IF(ISBLANK(LeaveTracker[[#This Row],[Employee Name]]),"-----",VLOOKUP(LeaveTracker[[#This Row],[Employee Name]],Employees[[Employee Name]:[Office]],7))</f>
        <v>DEPED</v>
      </c>
      <c r="F62" s="51" t="str">
        <f>IF(ISBLANK(LeaveTracker[[#This Row],[Employee Name]]),"-----",VLOOKUP(LeaveTracker[[#This Row],[Employee Name]],Employees[[Employee Name]:[Office]],6))</f>
        <v>CASUAL</v>
      </c>
      <c r="G62" s="50">
        <v>44753</v>
      </c>
      <c r="H62" s="50">
        <v>44753</v>
      </c>
      <c r="I62" s="51" t="s">
        <v>298</v>
      </c>
      <c r="J62" s="53" t="s">
        <v>1004</v>
      </c>
      <c r="K62" s="51" t="str">
        <f ca="1">LeaveTracker[[#This Row],[Days]]&amp;" "&amp;LeaveTracker[[#This Row],[Type of Leave]]</f>
        <v>1 OTHER</v>
      </c>
      <c r="L62" s="9">
        <f ca="1">NETWORKDAYS(LeaveTracker[[#This Row],[Start Date]],LeaveTracker[[#This Row],[End Date]],lstHolidays)</f>
        <v>1</v>
      </c>
      <c r="M62" s="9"/>
    </row>
    <row r="63" spans="1:13" ht="30" customHeight="1" x14ac:dyDescent="0.3">
      <c r="A63" s="51">
        <v>482</v>
      </c>
      <c r="B63" s="56">
        <v>44778</v>
      </c>
      <c r="C63" s="56">
        <v>44755</v>
      </c>
      <c r="D63" s="53" t="s">
        <v>1769</v>
      </c>
      <c r="E63" s="51" t="str">
        <f>IF(ISBLANK(LeaveTracker[[#This Row],[Employee Name]]),"-----",VLOOKUP(LeaveTracker[[#This Row],[Employee Name]],Employees[[Employee Name]:[Office]],7))</f>
        <v>DEPED</v>
      </c>
      <c r="F63" s="51" t="str">
        <f>IF(ISBLANK(LeaveTracker[[#This Row],[Employee Name]]),"-----",VLOOKUP(LeaveTracker[[#This Row],[Employee Name]],Employees[[Employee Name]:[Office]],6))</f>
        <v>CASUAL</v>
      </c>
      <c r="G63" s="50">
        <v>44760</v>
      </c>
      <c r="H63" s="50">
        <v>44761</v>
      </c>
      <c r="I63" s="51" t="s">
        <v>298</v>
      </c>
      <c r="J63" s="53" t="s">
        <v>1004</v>
      </c>
      <c r="K63" s="51" t="str">
        <f ca="1">LeaveTracker[[#This Row],[Days]]&amp;" "&amp;LeaveTracker[[#This Row],[Type of Leave]]</f>
        <v>2 OTHER</v>
      </c>
      <c r="L63" s="9">
        <f ca="1">NETWORKDAYS(LeaveTracker[[#This Row],[Start Date]],LeaveTracker[[#This Row],[End Date]],lstHolidays)</f>
        <v>2</v>
      </c>
      <c r="M63" s="9"/>
    </row>
    <row r="64" spans="1:13" ht="30" customHeight="1" x14ac:dyDescent="0.3">
      <c r="A64" s="51">
        <v>482</v>
      </c>
      <c r="B64" s="56">
        <v>44778</v>
      </c>
      <c r="C64" s="56">
        <v>44756</v>
      </c>
      <c r="D64" s="53" t="s">
        <v>1769</v>
      </c>
      <c r="E64" s="51" t="str">
        <f>IF(ISBLANK(LeaveTracker[[#This Row],[Employee Name]]),"-----",VLOOKUP(LeaveTracker[[#This Row],[Employee Name]],Employees[[Employee Name]:[Office]],7))</f>
        <v>DEPED</v>
      </c>
      <c r="F64" s="51" t="str">
        <f>IF(ISBLANK(LeaveTracker[[#This Row],[Employee Name]]),"-----",VLOOKUP(LeaveTracker[[#This Row],[Employee Name]],Employees[[Employee Name]:[Office]],6))</f>
        <v>CASUAL</v>
      </c>
      <c r="G64" s="50">
        <v>44763</v>
      </c>
      <c r="H64" s="50">
        <v>44764</v>
      </c>
      <c r="I64" s="51" t="s">
        <v>298</v>
      </c>
      <c r="J64" s="53" t="s">
        <v>1004</v>
      </c>
      <c r="K64" s="51" t="str">
        <f ca="1">LeaveTracker[[#This Row],[Days]]&amp;" "&amp;LeaveTracker[[#This Row],[Type of Leave]]</f>
        <v>2 OTHER</v>
      </c>
      <c r="L64" s="9">
        <f ca="1">NETWORKDAYS(LeaveTracker[[#This Row],[Start Date]],LeaveTracker[[#This Row],[End Date]],lstHolidays)</f>
        <v>2</v>
      </c>
      <c r="M64" s="9"/>
    </row>
    <row r="65" spans="1:13" ht="30" customHeight="1" x14ac:dyDescent="0.3">
      <c r="A65" s="51">
        <v>483</v>
      </c>
      <c r="B65" s="56">
        <v>44778</v>
      </c>
      <c r="C65" s="56">
        <v>44754</v>
      </c>
      <c r="D65" s="53" t="s">
        <v>1769</v>
      </c>
      <c r="E65" s="51" t="str">
        <f>IF(ISBLANK(LeaveTracker[[#This Row],[Employee Name]]),"-----",VLOOKUP(LeaveTracker[[#This Row],[Employee Name]],Employees[[Employee Name]:[Office]],7))</f>
        <v>DEPED</v>
      </c>
      <c r="F65" s="51" t="str">
        <f>IF(ISBLANK(LeaveTracker[[#This Row],[Employee Name]]),"-----",VLOOKUP(LeaveTracker[[#This Row],[Employee Name]],Employees[[Employee Name]:[Office]],6))</f>
        <v>CASUAL</v>
      </c>
      <c r="G65" s="50">
        <v>44762</v>
      </c>
      <c r="H65" s="50">
        <v>44762</v>
      </c>
      <c r="I65" s="51" t="s">
        <v>298</v>
      </c>
      <c r="J65" s="53" t="s">
        <v>158</v>
      </c>
      <c r="K65" s="51" t="str">
        <f ca="1">LeaveTracker[[#This Row],[Days]]&amp;" "&amp;LeaveTracker[[#This Row],[Type of Leave]]</f>
        <v>1 OTHER</v>
      </c>
      <c r="L65" s="9">
        <f ca="1">NETWORKDAYS(LeaveTracker[[#This Row],[Start Date]],LeaveTracker[[#This Row],[End Date]],lstHolidays)</f>
        <v>1</v>
      </c>
      <c r="M65" s="9"/>
    </row>
    <row r="66" spans="1:13" ht="30" customHeight="1" x14ac:dyDescent="0.3">
      <c r="A66" s="51">
        <v>484</v>
      </c>
      <c r="B66" s="56">
        <v>44778</v>
      </c>
      <c r="C66" s="56">
        <v>44774</v>
      </c>
      <c r="D66" s="53" t="s">
        <v>1770</v>
      </c>
      <c r="E66" s="51" t="str">
        <f>IF(ISBLANK(LeaveTracker[[#This Row],[Employee Name]]),"-----",VLOOKUP(LeaveTracker[[#This Row],[Employee Name]],Employees[[Employee Name]:[Office]],7))</f>
        <v>LIBRARY</v>
      </c>
      <c r="F66" s="51" t="str">
        <f>IF(ISBLANK(LeaveTracker[[#This Row],[Employee Name]]),"-----",VLOOKUP(LeaveTracker[[#This Row],[Employee Name]],Employees[[Employee Name]:[Office]],6))</f>
        <v>CASUAL</v>
      </c>
      <c r="G66" s="50">
        <v>44789</v>
      </c>
      <c r="H66" s="50">
        <v>44789</v>
      </c>
      <c r="I66" s="51" t="s">
        <v>298</v>
      </c>
      <c r="J66" s="53" t="s">
        <v>158</v>
      </c>
      <c r="K66" s="51" t="str">
        <f ca="1">LeaveTracker[[#This Row],[Days]]&amp;" "&amp;LeaveTracker[[#This Row],[Type of Leave]]</f>
        <v>1 OTHER</v>
      </c>
      <c r="L66" s="9">
        <f ca="1">NETWORKDAYS(LeaveTracker[[#This Row],[Start Date]],LeaveTracker[[#This Row],[End Date]],lstHolidays)</f>
        <v>1</v>
      </c>
      <c r="M66" s="9"/>
    </row>
    <row r="67" spans="1:13" ht="30" customHeight="1" x14ac:dyDescent="0.3">
      <c r="A67" s="51">
        <v>485</v>
      </c>
      <c r="B67" s="56">
        <v>44778</v>
      </c>
      <c r="C67" s="56">
        <v>44774</v>
      </c>
      <c r="D67" s="53" t="s">
        <v>1770</v>
      </c>
      <c r="E67" s="51" t="str">
        <f>IF(ISBLANK(LeaveTracker[[#This Row],[Employee Name]]),"-----",VLOOKUP(LeaveTracker[[#This Row],[Employee Name]],Employees[[Employee Name]:[Office]],7))</f>
        <v>LIBRARY</v>
      </c>
      <c r="F67" s="51" t="str">
        <f>IF(ISBLANK(LeaveTracker[[#This Row],[Employee Name]]),"-----",VLOOKUP(LeaveTracker[[#This Row],[Employee Name]],Employees[[Employee Name]:[Office]],6))</f>
        <v>CASUAL</v>
      </c>
      <c r="G67" s="50">
        <v>44792</v>
      </c>
      <c r="H67" s="50">
        <v>44792</v>
      </c>
      <c r="I67" s="51" t="s">
        <v>82</v>
      </c>
      <c r="J67" s="53"/>
      <c r="K67" s="51" t="str">
        <f ca="1">LeaveTracker[[#This Row],[Days]]&amp;" "&amp;LeaveTracker[[#This Row],[Type of Leave]]</f>
        <v>1 VL</v>
      </c>
      <c r="L67" s="9">
        <f ca="1">NETWORKDAYS(LeaveTracker[[#This Row],[Start Date]],LeaveTracker[[#This Row],[End Date]],lstHolidays)</f>
        <v>1</v>
      </c>
      <c r="M67" s="9"/>
    </row>
    <row r="68" spans="1:13" ht="30" customHeight="1" x14ac:dyDescent="0.3">
      <c r="A68" s="51">
        <v>486</v>
      </c>
      <c r="B68" s="56">
        <v>44778</v>
      </c>
      <c r="C68" s="56">
        <v>44750</v>
      </c>
      <c r="D68" s="53" t="s">
        <v>1770</v>
      </c>
      <c r="E68" s="51" t="str">
        <f>IF(ISBLANK(LeaveTracker[[#This Row],[Employee Name]]),"-----",VLOOKUP(LeaveTracker[[#This Row],[Employee Name]],Employees[[Employee Name]:[Office]],7))</f>
        <v>LIBRARY</v>
      </c>
      <c r="F68" s="51" t="str">
        <f>IF(ISBLANK(LeaveTracker[[#This Row],[Employee Name]]),"-----",VLOOKUP(LeaveTracker[[#This Row],[Employee Name]],Employees[[Employee Name]:[Office]],6))</f>
        <v>CASUAL</v>
      </c>
      <c r="G68" s="50">
        <v>44749</v>
      </c>
      <c r="H68" s="50">
        <v>44749</v>
      </c>
      <c r="I68" s="51" t="s">
        <v>298</v>
      </c>
      <c r="J68" s="53" t="s">
        <v>1771</v>
      </c>
      <c r="K68" s="51" t="str">
        <f ca="1">LeaveTracker[[#This Row],[Days]]&amp;" "&amp;LeaveTracker[[#This Row],[Type of Leave]]</f>
        <v>1 OTHER</v>
      </c>
      <c r="L68" s="9">
        <f ca="1">NETWORKDAYS(LeaveTracker[[#This Row],[Start Date]],LeaveTracker[[#This Row],[End Date]],lstHolidays)</f>
        <v>1</v>
      </c>
      <c r="M68" s="9"/>
    </row>
    <row r="69" spans="1:13" ht="30" customHeight="1" x14ac:dyDescent="0.3">
      <c r="A69" s="51">
        <v>487</v>
      </c>
      <c r="B69" s="56">
        <v>44778</v>
      </c>
      <c r="C69" s="56">
        <v>44692</v>
      </c>
      <c r="D69" s="53" t="s">
        <v>1770</v>
      </c>
      <c r="E69" s="51" t="str">
        <f>IF(ISBLANK(LeaveTracker[[#This Row],[Employee Name]]),"-----",VLOOKUP(LeaveTracker[[#This Row],[Employee Name]],Employees[[Employee Name]:[Office]],7))</f>
        <v>LIBRARY</v>
      </c>
      <c r="F69" s="51" t="str">
        <f>IF(ISBLANK(LeaveTracker[[#This Row],[Employee Name]]),"-----",VLOOKUP(LeaveTracker[[#This Row],[Employee Name]],Employees[[Employee Name]:[Office]],6))</f>
        <v>CASUAL</v>
      </c>
      <c r="G69" s="50">
        <v>44699</v>
      </c>
      <c r="H69" s="50">
        <v>44701</v>
      </c>
      <c r="I69" s="51" t="s">
        <v>82</v>
      </c>
      <c r="J69" s="53"/>
      <c r="K69" s="51" t="str">
        <f ca="1">LeaveTracker[[#This Row],[Days]]&amp;" "&amp;LeaveTracker[[#This Row],[Type of Leave]]</f>
        <v>3 VL</v>
      </c>
      <c r="L69" s="9">
        <f ca="1">NETWORKDAYS(LeaveTracker[[#This Row],[Start Date]],LeaveTracker[[#This Row],[End Date]],lstHolidays)</f>
        <v>3</v>
      </c>
      <c r="M69" s="9"/>
    </row>
    <row r="70" spans="1:13" ht="30" customHeight="1" x14ac:dyDescent="0.3">
      <c r="A70" s="51">
        <v>488</v>
      </c>
      <c r="B70" s="56">
        <v>44778</v>
      </c>
      <c r="C70" s="56">
        <v>44704</v>
      </c>
      <c r="D70" s="53" t="s">
        <v>1772</v>
      </c>
      <c r="E70" s="51" t="str">
        <f>IF(ISBLANK(LeaveTracker[[#This Row],[Employee Name]]),"-----",VLOOKUP(LeaveTracker[[#This Row],[Employee Name]],Employees[[Employee Name]:[Office]],7))</f>
        <v>EEO/CITY MARKET</v>
      </c>
      <c r="F70" s="51" t="str">
        <f>IF(ISBLANK(LeaveTracker[[#This Row],[Employee Name]]),"-----",VLOOKUP(LeaveTracker[[#This Row],[Employee Name]],Employees[[Employee Name]:[Office]],6))</f>
        <v>CASUAL</v>
      </c>
      <c r="G70" s="50">
        <v>44698</v>
      </c>
      <c r="H70" s="50">
        <v>44698</v>
      </c>
      <c r="I70" s="51" t="s">
        <v>81</v>
      </c>
      <c r="J70" s="53"/>
      <c r="K70" s="51" t="str">
        <f ca="1">LeaveTracker[[#This Row],[Days]]&amp;" "&amp;LeaveTracker[[#This Row],[Type of Leave]]</f>
        <v>1 SL</v>
      </c>
      <c r="L70" s="9">
        <f ca="1">NETWORKDAYS(LeaveTracker[[#This Row],[Start Date]],LeaveTracker[[#This Row],[End Date]],lstHolidays)</f>
        <v>1</v>
      </c>
      <c r="M70" s="9"/>
    </row>
    <row r="71" spans="1:13" ht="30" customHeight="1" x14ac:dyDescent="0.3">
      <c r="A71" s="51">
        <v>488</v>
      </c>
      <c r="B71" s="56">
        <v>44778</v>
      </c>
      <c r="C71" s="56">
        <v>44704</v>
      </c>
      <c r="D71" s="53" t="s">
        <v>1772</v>
      </c>
      <c r="E71" s="51" t="str">
        <f>IF(ISBLANK(LeaveTracker[[#This Row],[Employee Name]]),"-----",VLOOKUP(LeaveTracker[[#This Row],[Employee Name]],Employees[[Employee Name]:[Office]],7))</f>
        <v>EEO/CITY MARKET</v>
      </c>
      <c r="F71" s="51" t="str">
        <f>IF(ISBLANK(LeaveTracker[[#This Row],[Employee Name]]),"-----",VLOOKUP(LeaveTracker[[#This Row],[Employee Name]],Employees[[Employee Name]:[Office]],6))</f>
        <v>CASUAL</v>
      </c>
      <c r="G71" s="50">
        <v>44700</v>
      </c>
      <c r="H71" s="50">
        <v>44700</v>
      </c>
      <c r="I71" s="51" t="s">
        <v>81</v>
      </c>
      <c r="J71" s="53"/>
      <c r="K71" s="51" t="str">
        <f ca="1">LeaveTracker[[#This Row],[Days]]&amp;" "&amp;LeaveTracker[[#This Row],[Type of Leave]]</f>
        <v>1 SL</v>
      </c>
      <c r="L71" s="9">
        <f ca="1">NETWORKDAYS(LeaveTracker[[#This Row],[Start Date]],LeaveTracker[[#This Row],[End Date]],lstHolidays)</f>
        <v>1</v>
      </c>
      <c r="M71" s="9"/>
    </row>
    <row r="72" spans="1:13" ht="30" customHeight="1" x14ac:dyDescent="0.3">
      <c r="A72" s="51">
        <v>488</v>
      </c>
      <c r="B72" s="56">
        <v>44778</v>
      </c>
      <c r="C72" s="56">
        <v>44704</v>
      </c>
      <c r="D72" s="53" t="s">
        <v>1772</v>
      </c>
      <c r="E72" s="51" t="str">
        <f>IF(ISBLANK(LeaveTracker[[#This Row],[Employee Name]]),"-----",VLOOKUP(LeaveTracker[[#This Row],[Employee Name]],Employees[[Employee Name]:[Office]],7))</f>
        <v>EEO/CITY MARKET</v>
      </c>
      <c r="F72" s="51" t="str">
        <f>IF(ISBLANK(LeaveTracker[[#This Row],[Employee Name]]),"-----",VLOOKUP(LeaveTracker[[#This Row],[Employee Name]],Employees[[Employee Name]:[Office]],6))</f>
        <v>CASUAL</v>
      </c>
      <c r="G72" s="50">
        <v>44702</v>
      </c>
      <c r="H72" s="50">
        <v>44702</v>
      </c>
      <c r="I72" s="51" t="s">
        <v>81</v>
      </c>
      <c r="J72" s="53"/>
      <c r="K72" s="51" t="str">
        <f ca="1">LeaveTracker[[#This Row],[Days]]&amp;" "&amp;LeaveTracker[[#This Row],[Type of Leave]]</f>
        <v>0 SL</v>
      </c>
      <c r="L72" s="9">
        <f ca="1">NETWORKDAYS(LeaveTracker[[#This Row],[Start Date]],LeaveTracker[[#This Row],[End Date]],lstHolidays)</f>
        <v>0</v>
      </c>
      <c r="M72" s="9"/>
    </row>
    <row r="73" spans="1:13" ht="30" customHeight="1" x14ac:dyDescent="0.3">
      <c r="A73" s="51">
        <v>489</v>
      </c>
      <c r="B73" s="56">
        <v>44778</v>
      </c>
      <c r="C73" s="56">
        <v>44683</v>
      </c>
      <c r="D73" s="53" t="s">
        <v>1772</v>
      </c>
      <c r="E73" s="51" t="str">
        <f>IF(ISBLANK(LeaveTracker[[#This Row],[Employee Name]]),"-----",VLOOKUP(LeaveTracker[[#This Row],[Employee Name]],Employees[[Employee Name]:[Office]],7))</f>
        <v>EEO/CITY MARKET</v>
      </c>
      <c r="F73" s="51" t="str">
        <f>IF(ISBLANK(LeaveTracker[[#This Row],[Employee Name]]),"-----",VLOOKUP(LeaveTracker[[#This Row],[Employee Name]],Employees[[Employee Name]:[Office]],6))</f>
        <v>CASUAL</v>
      </c>
      <c r="G73" s="50">
        <v>44672</v>
      </c>
      <c r="H73" s="50">
        <v>44673</v>
      </c>
      <c r="I73" s="51" t="s">
        <v>81</v>
      </c>
      <c r="J73" s="53"/>
      <c r="K73" s="51" t="str">
        <f ca="1">LeaveTracker[[#This Row],[Days]]&amp;" "&amp;LeaveTracker[[#This Row],[Type of Leave]]</f>
        <v>2 SL</v>
      </c>
      <c r="L73" s="9">
        <f ca="1">NETWORKDAYS(LeaveTracker[[#This Row],[Start Date]],LeaveTracker[[#This Row],[End Date]],lstHolidays)</f>
        <v>2</v>
      </c>
      <c r="M73" s="9"/>
    </row>
    <row r="74" spans="1:13" ht="30" customHeight="1" x14ac:dyDescent="0.3">
      <c r="A74" s="51">
        <v>489</v>
      </c>
      <c r="B74" s="56">
        <v>44778</v>
      </c>
      <c r="C74" s="56">
        <v>44683</v>
      </c>
      <c r="D74" s="53" t="s">
        <v>1772</v>
      </c>
      <c r="E74" s="51" t="str">
        <f>IF(ISBLANK(LeaveTracker[[#This Row],[Employee Name]]),"-----",VLOOKUP(LeaveTracker[[#This Row],[Employee Name]],Employees[[Employee Name]:[Office]],7))</f>
        <v>EEO/CITY MARKET</v>
      </c>
      <c r="F74" s="51" t="str">
        <f>IF(ISBLANK(LeaveTracker[[#This Row],[Employee Name]]),"-----",VLOOKUP(LeaveTracker[[#This Row],[Employee Name]],Employees[[Employee Name]:[Office]],6))</f>
        <v>CASUAL</v>
      </c>
      <c r="G74" s="50">
        <v>44676</v>
      </c>
      <c r="H74" s="50">
        <v>44679</v>
      </c>
      <c r="I74" s="51" t="s">
        <v>81</v>
      </c>
      <c r="J74" s="53"/>
      <c r="K74" s="51" t="str">
        <f ca="1">LeaveTracker[[#This Row],[Days]]&amp;" "&amp;LeaveTracker[[#This Row],[Type of Leave]]</f>
        <v>4 SL</v>
      </c>
      <c r="L74" s="9">
        <f ca="1">NETWORKDAYS(LeaveTracker[[#This Row],[Start Date]],LeaveTracker[[#This Row],[End Date]],lstHolidays)</f>
        <v>4</v>
      </c>
      <c r="M74" s="9"/>
    </row>
    <row r="75" spans="1:13" ht="30" customHeight="1" x14ac:dyDescent="0.3">
      <c r="A75" s="51">
        <v>489</v>
      </c>
      <c r="B75" s="56">
        <v>44778</v>
      </c>
      <c r="C75" s="56">
        <v>44683</v>
      </c>
      <c r="D75" s="53" t="s">
        <v>1772</v>
      </c>
      <c r="E75" s="51" t="str">
        <f>IF(ISBLANK(LeaveTracker[[#This Row],[Employee Name]]),"-----",VLOOKUP(LeaveTracker[[#This Row],[Employee Name]],Employees[[Employee Name]:[Office]],7))</f>
        <v>EEO/CITY MARKET</v>
      </c>
      <c r="F75" s="51" t="str">
        <f>IF(ISBLANK(LeaveTracker[[#This Row],[Employee Name]]),"-----",VLOOKUP(LeaveTracker[[#This Row],[Employee Name]],Employees[[Employee Name]:[Office]],6))</f>
        <v>CASUAL</v>
      </c>
      <c r="G75" s="50">
        <v>44681</v>
      </c>
      <c r="H75" s="50">
        <v>44681</v>
      </c>
      <c r="I75" s="51" t="s">
        <v>81</v>
      </c>
      <c r="J75" s="53"/>
      <c r="K75" s="51" t="str">
        <f ca="1">LeaveTracker[[#This Row],[Days]]&amp;" "&amp;LeaveTracker[[#This Row],[Type of Leave]]</f>
        <v>0 SL</v>
      </c>
      <c r="L75" s="9">
        <f ca="1">NETWORKDAYS(LeaveTracker[[#This Row],[Start Date]],LeaveTracker[[#This Row],[End Date]],lstHolidays)</f>
        <v>0</v>
      </c>
      <c r="M75" s="9"/>
    </row>
    <row r="76" spans="1:13" ht="30" customHeight="1" x14ac:dyDescent="0.3">
      <c r="A76" s="51">
        <v>490</v>
      </c>
      <c r="B76" s="56">
        <v>44778</v>
      </c>
      <c r="C76" s="56">
        <v>44755</v>
      </c>
      <c r="D76" s="53" t="s">
        <v>1772</v>
      </c>
      <c r="E76" s="51" t="str">
        <f>IF(ISBLANK(LeaveTracker[[#This Row],[Employee Name]]),"-----",VLOOKUP(LeaveTracker[[#This Row],[Employee Name]],Employees[[Employee Name]:[Office]],7))</f>
        <v>EEO/CITY MARKET</v>
      </c>
      <c r="F76" s="51" t="str">
        <f>IF(ISBLANK(LeaveTracker[[#This Row],[Employee Name]]),"-----",VLOOKUP(LeaveTracker[[#This Row],[Employee Name]],Employees[[Employee Name]:[Office]],6))</f>
        <v>CASUAL</v>
      </c>
      <c r="G76" s="50">
        <v>44746</v>
      </c>
      <c r="H76" s="50">
        <v>44749</v>
      </c>
      <c r="I76" s="51" t="s">
        <v>81</v>
      </c>
      <c r="J76" s="53"/>
      <c r="K76" s="51" t="str">
        <f ca="1">LeaveTracker[[#This Row],[Days]]&amp;" "&amp;LeaveTracker[[#This Row],[Type of Leave]]</f>
        <v>4 SL</v>
      </c>
      <c r="L76" s="9">
        <f ca="1">NETWORKDAYS(LeaveTracker[[#This Row],[Start Date]],LeaveTracker[[#This Row],[End Date]],lstHolidays)</f>
        <v>4</v>
      </c>
      <c r="M76" s="9"/>
    </row>
    <row r="77" spans="1:13" ht="30" customHeight="1" x14ac:dyDescent="0.3">
      <c r="A77" s="51">
        <v>490</v>
      </c>
      <c r="B77" s="56">
        <v>44778</v>
      </c>
      <c r="C77" s="56">
        <v>44755</v>
      </c>
      <c r="D77" s="53" t="s">
        <v>1772</v>
      </c>
      <c r="E77" s="51" t="str">
        <f>IF(ISBLANK(LeaveTracker[[#This Row],[Employee Name]]),"-----",VLOOKUP(LeaveTracker[[#This Row],[Employee Name]],Employees[[Employee Name]:[Office]],7))</f>
        <v>EEO/CITY MARKET</v>
      </c>
      <c r="F77" s="51" t="str">
        <f>IF(ISBLANK(LeaveTracker[[#This Row],[Employee Name]]),"-----",VLOOKUP(LeaveTracker[[#This Row],[Employee Name]],Employees[[Employee Name]:[Office]],6))</f>
        <v>CASUAL</v>
      </c>
      <c r="G77" s="50">
        <v>44751</v>
      </c>
      <c r="H77" s="50">
        <v>44751</v>
      </c>
      <c r="I77" s="51" t="s">
        <v>81</v>
      </c>
      <c r="J77" s="53"/>
      <c r="K77" s="51" t="str">
        <f ca="1">LeaveTracker[[#This Row],[Days]]&amp;" "&amp;LeaveTracker[[#This Row],[Type of Leave]]</f>
        <v>0 SL</v>
      </c>
      <c r="L77" s="9">
        <f ca="1">NETWORKDAYS(LeaveTracker[[#This Row],[Start Date]],LeaveTracker[[#This Row],[End Date]],lstHolidays)</f>
        <v>0</v>
      </c>
      <c r="M77" s="9"/>
    </row>
    <row r="78" spans="1:13" ht="30" customHeight="1" x14ac:dyDescent="0.3">
      <c r="A78" s="51">
        <v>490</v>
      </c>
      <c r="B78" s="56">
        <v>44778</v>
      </c>
      <c r="C78" s="56">
        <v>44755</v>
      </c>
      <c r="D78" s="53" t="s">
        <v>1772</v>
      </c>
      <c r="E78" s="51" t="str">
        <f>IF(ISBLANK(LeaveTracker[[#This Row],[Employee Name]]),"-----",VLOOKUP(LeaveTracker[[#This Row],[Employee Name]],Employees[[Employee Name]:[Office]],7))</f>
        <v>EEO/CITY MARKET</v>
      </c>
      <c r="F78" s="51" t="str">
        <f>IF(ISBLANK(LeaveTracker[[#This Row],[Employee Name]]),"-----",VLOOKUP(LeaveTracker[[#This Row],[Employee Name]],Employees[[Employee Name]:[Office]],6))</f>
        <v>CASUAL</v>
      </c>
      <c r="G78" s="50">
        <v>44753</v>
      </c>
      <c r="H78" s="50">
        <v>44753</v>
      </c>
      <c r="I78" s="51" t="s">
        <v>81</v>
      </c>
      <c r="J78" s="53"/>
      <c r="K78" s="51" t="str">
        <f ca="1">LeaveTracker[[#This Row],[Days]]&amp;" "&amp;LeaveTracker[[#This Row],[Type of Leave]]</f>
        <v>1 SL</v>
      </c>
      <c r="L78" s="9">
        <f ca="1">NETWORKDAYS(LeaveTracker[[#This Row],[Start Date]],LeaveTracker[[#This Row],[End Date]],lstHolidays)</f>
        <v>1</v>
      </c>
      <c r="M78" s="9"/>
    </row>
    <row r="79" spans="1:13" ht="30" customHeight="1" x14ac:dyDescent="0.3">
      <c r="A79" s="51">
        <v>491</v>
      </c>
      <c r="B79" s="56">
        <v>44778</v>
      </c>
      <c r="C79" s="56">
        <v>44754</v>
      </c>
      <c r="D79" s="53" t="s">
        <v>1773</v>
      </c>
      <c r="E79" s="51" t="str">
        <f>IF(ISBLANK(LeaveTracker[[#This Row],[Employee Name]]),"-----",VLOOKUP(LeaveTracker[[#This Row],[Employee Name]],Employees[[Employee Name]:[Office]],7))</f>
        <v>GSO</v>
      </c>
      <c r="F79" s="51" t="str">
        <f>IF(ISBLANK(LeaveTracker[[#This Row],[Employee Name]]),"-----",VLOOKUP(LeaveTracker[[#This Row],[Employee Name]],Employees[[Employee Name]:[Office]],6))</f>
        <v>CASUAL</v>
      </c>
      <c r="G79" s="50">
        <v>44753</v>
      </c>
      <c r="H79" s="50">
        <v>44753</v>
      </c>
      <c r="I79" s="51" t="s">
        <v>81</v>
      </c>
      <c r="J79" s="53"/>
      <c r="K79" s="51" t="str">
        <f ca="1">LeaveTracker[[#This Row],[Days]]&amp;" "&amp;LeaveTracker[[#This Row],[Type of Leave]]</f>
        <v>1 SL</v>
      </c>
      <c r="L79" s="9">
        <f ca="1">NETWORKDAYS(LeaveTracker[[#This Row],[Start Date]],LeaveTracker[[#This Row],[End Date]],lstHolidays)</f>
        <v>1</v>
      </c>
      <c r="M79" s="9"/>
    </row>
    <row r="80" spans="1:13" ht="30" customHeight="1" x14ac:dyDescent="0.3">
      <c r="A80" s="51">
        <v>492</v>
      </c>
      <c r="B80" s="56">
        <v>44778</v>
      </c>
      <c r="C80" s="56">
        <v>44757</v>
      </c>
      <c r="D80" s="53" t="s">
        <v>1767</v>
      </c>
      <c r="E80" s="51" t="str">
        <f>IF(ISBLANK(LeaveTracker[[#This Row],[Employee Name]]),"-----",VLOOKUP(LeaveTracker[[#This Row],[Employee Name]],Employees[[Employee Name]:[Office]],7))</f>
        <v>CEO</v>
      </c>
      <c r="F80" s="51" t="str">
        <f>IF(ISBLANK(LeaveTracker[[#This Row],[Employee Name]]),"-----",VLOOKUP(LeaveTracker[[#This Row],[Employee Name]],Employees[[Employee Name]:[Office]],6))</f>
        <v>CASUAL</v>
      </c>
      <c r="G80" s="50">
        <v>44756</v>
      </c>
      <c r="H80" s="50">
        <v>44756</v>
      </c>
      <c r="I80" s="51" t="s">
        <v>81</v>
      </c>
      <c r="J80" s="53"/>
      <c r="K80" s="51" t="str">
        <f ca="1">LeaveTracker[[#This Row],[Days]]&amp;" "&amp;LeaveTracker[[#This Row],[Type of Leave]]</f>
        <v>1 SL</v>
      </c>
      <c r="L80" s="9">
        <f ca="1">NETWORKDAYS(LeaveTracker[[#This Row],[Start Date]],LeaveTracker[[#This Row],[End Date]],lstHolidays)</f>
        <v>1</v>
      </c>
      <c r="M80" s="9"/>
    </row>
    <row r="81" spans="1:13" ht="30" customHeight="1" x14ac:dyDescent="0.3">
      <c r="A81" s="51">
        <v>493</v>
      </c>
      <c r="B81" s="56">
        <v>44778</v>
      </c>
      <c r="C81" s="56">
        <v>44760</v>
      </c>
      <c r="D81" s="53" t="s">
        <v>1768</v>
      </c>
      <c r="E81" s="51" t="str">
        <f>IF(ISBLANK(LeaveTracker[[#This Row],[Employee Name]]),"-----",VLOOKUP(LeaveTracker[[#This Row],[Employee Name]],Employees[[Employee Name]:[Office]],7))</f>
        <v>CHARACTER</v>
      </c>
      <c r="F81" s="51" t="str">
        <f>IF(ISBLANK(LeaveTracker[[#This Row],[Employee Name]]),"-----",VLOOKUP(LeaveTracker[[#This Row],[Employee Name]],Employees[[Employee Name]:[Office]],6))</f>
        <v>CASUAL</v>
      </c>
      <c r="G81" s="50">
        <v>44757</v>
      </c>
      <c r="H81" s="50">
        <v>44757</v>
      </c>
      <c r="I81" s="51" t="s">
        <v>81</v>
      </c>
      <c r="J81" s="53"/>
      <c r="K81" s="51" t="str">
        <f ca="1">LeaveTracker[[#This Row],[Days]]&amp;" "&amp;LeaveTracker[[#This Row],[Type of Leave]]</f>
        <v>1 SL</v>
      </c>
      <c r="L81" s="9">
        <f ca="1">NETWORKDAYS(LeaveTracker[[#This Row],[Start Date]],LeaveTracker[[#This Row],[End Date]],lstHolidays)</f>
        <v>1</v>
      </c>
      <c r="M81" s="9"/>
    </row>
    <row r="82" spans="1:13" ht="30" customHeight="1" x14ac:dyDescent="0.3">
      <c r="A82" s="51">
        <v>494</v>
      </c>
      <c r="B82" s="56">
        <v>44778</v>
      </c>
      <c r="C82" s="56">
        <v>44661</v>
      </c>
      <c r="D82" s="53" t="s">
        <v>1768</v>
      </c>
      <c r="E82" s="51" t="str">
        <f>IF(ISBLANK(LeaveTracker[[#This Row],[Employee Name]]),"-----",VLOOKUP(LeaveTracker[[#This Row],[Employee Name]],Employees[[Employee Name]:[Office]],7))</f>
        <v>CHARACTER</v>
      </c>
      <c r="F82" s="51" t="str">
        <f>IF(ISBLANK(LeaveTracker[[#This Row],[Employee Name]]),"-----",VLOOKUP(LeaveTracker[[#This Row],[Employee Name]],Employees[[Employee Name]:[Office]],6))</f>
        <v>CASUAL</v>
      </c>
      <c r="G82" s="50">
        <v>44664</v>
      </c>
      <c r="H82" s="50">
        <v>44664</v>
      </c>
      <c r="I82" s="51" t="s">
        <v>298</v>
      </c>
      <c r="J82" s="53" t="s">
        <v>1774</v>
      </c>
      <c r="K82" s="51" t="str">
        <f ca="1">LeaveTracker[[#This Row],[Days]]&amp;" "&amp;LeaveTracker[[#This Row],[Type of Leave]]</f>
        <v>1 OTHER</v>
      </c>
      <c r="L82" s="9">
        <f ca="1">NETWORKDAYS(LeaveTracker[[#This Row],[Start Date]],LeaveTracker[[#This Row],[End Date]],lstHolidays)</f>
        <v>1</v>
      </c>
      <c r="M82" s="9"/>
    </row>
    <row r="83" spans="1:13" ht="30" customHeight="1" x14ac:dyDescent="0.3">
      <c r="A83" s="51">
        <v>495</v>
      </c>
      <c r="B83" s="56">
        <v>44778</v>
      </c>
      <c r="C83" s="56">
        <v>44676</v>
      </c>
      <c r="D83" s="53" t="s">
        <v>1773</v>
      </c>
      <c r="E83" s="51" t="str">
        <f>IF(ISBLANK(LeaveTracker[[#This Row],[Employee Name]]),"-----",VLOOKUP(LeaveTracker[[#This Row],[Employee Name]],Employees[[Employee Name]:[Office]],7))</f>
        <v>GSO</v>
      </c>
      <c r="F83" s="51" t="str">
        <f>IF(ISBLANK(LeaveTracker[[#This Row],[Employee Name]]),"-----",VLOOKUP(LeaveTracker[[#This Row],[Employee Name]],Employees[[Employee Name]:[Office]],6))</f>
        <v>CASUAL</v>
      </c>
      <c r="G83" s="50">
        <v>44673</v>
      </c>
      <c r="H83" s="50">
        <v>44673</v>
      </c>
      <c r="I83" s="51" t="s">
        <v>298</v>
      </c>
      <c r="J83" s="53" t="s">
        <v>644</v>
      </c>
      <c r="K83" s="51" t="str">
        <f ca="1">LeaveTracker[[#This Row],[Days]]&amp;" "&amp;LeaveTracker[[#This Row],[Type of Leave]]</f>
        <v>1 OTHER</v>
      </c>
      <c r="L83" s="9">
        <f ca="1">NETWORKDAYS(LeaveTracker[[#This Row],[Start Date]],LeaveTracker[[#This Row],[End Date]],lstHolidays)</f>
        <v>1</v>
      </c>
      <c r="M83" s="9"/>
    </row>
    <row r="84" spans="1:13" ht="30" customHeight="1" x14ac:dyDescent="0.3">
      <c r="A84" s="51">
        <v>496</v>
      </c>
      <c r="B84" s="56">
        <v>44778</v>
      </c>
      <c r="C84" s="56">
        <v>44655</v>
      </c>
      <c r="D84" s="53" t="s">
        <v>1773</v>
      </c>
      <c r="E84" s="51" t="str">
        <f>IF(ISBLANK(LeaveTracker[[#This Row],[Employee Name]]),"-----",VLOOKUP(LeaveTracker[[#This Row],[Employee Name]],Employees[[Employee Name]:[Office]],7))</f>
        <v>GSO</v>
      </c>
      <c r="F84" s="51" t="str">
        <f>IF(ISBLANK(LeaveTracker[[#This Row],[Employee Name]]),"-----",VLOOKUP(LeaveTracker[[#This Row],[Employee Name]],Employees[[Employee Name]:[Office]],6))</f>
        <v>CASUAL</v>
      </c>
      <c r="G84" s="50">
        <v>44652</v>
      </c>
      <c r="H84" s="50">
        <v>44652</v>
      </c>
      <c r="I84" s="51" t="s">
        <v>298</v>
      </c>
      <c r="J84" s="53" t="s">
        <v>644</v>
      </c>
      <c r="K84" s="51" t="str">
        <f ca="1">LeaveTracker[[#This Row],[Days]]&amp;" "&amp;LeaveTracker[[#This Row],[Type of Leave]]</f>
        <v>1 OTHER</v>
      </c>
      <c r="L84" s="9">
        <f ca="1">NETWORKDAYS(LeaveTracker[[#This Row],[Start Date]],LeaveTracker[[#This Row],[End Date]],lstHolidays)</f>
        <v>1</v>
      </c>
      <c r="M84" s="9"/>
    </row>
    <row r="85" spans="1:13" ht="30" customHeight="1" x14ac:dyDescent="0.3">
      <c r="A85" s="51">
        <v>497</v>
      </c>
      <c r="B85" s="56">
        <v>44778</v>
      </c>
      <c r="C85" s="56">
        <v>44662</v>
      </c>
      <c r="D85" s="53" t="s">
        <v>1775</v>
      </c>
      <c r="E85" s="51" t="str">
        <f>IF(ISBLANK(LeaveTracker[[#This Row],[Employee Name]]),"-----",VLOOKUP(LeaveTracker[[#This Row],[Employee Name]],Employees[[Employee Name]:[Office]],7))</f>
        <v>CENRO</v>
      </c>
      <c r="F85" s="51" t="str">
        <f>IF(ISBLANK(LeaveTracker[[#This Row],[Employee Name]]),"-----",VLOOKUP(LeaveTracker[[#This Row],[Employee Name]],Employees[[Employee Name]:[Office]],6))</f>
        <v>CASUAL</v>
      </c>
      <c r="G85" s="50">
        <v>44666</v>
      </c>
      <c r="H85" s="50">
        <v>44667</v>
      </c>
      <c r="I85" s="51" t="s">
        <v>81</v>
      </c>
      <c r="J85" s="53"/>
      <c r="K85" s="51" t="str">
        <f ca="1">LeaveTracker[[#This Row],[Days]]&amp;" "&amp;LeaveTracker[[#This Row],[Type of Leave]]</f>
        <v>1 SL</v>
      </c>
      <c r="L85" s="9">
        <f ca="1">NETWORKDAYS(LeaveTracker[[#This Row],[Start Date]],LeaveTracker[[#This Row],[End Date]],lstHolidays)</f>
        <v>1</v>
      </c>
      <c r="M85" s="9"/>
    </row>
    <row r="86" spans="1:13" ht="30" customHeight="1" x14ac:dyDescent="0.3">
      <c r="A86" s="51">
        <v>498</v>
      </c>
      <c r="B86" s="56">
        <v>44778</v>
      </c>
      <c r="C86" s="56">
        <v>44714</v>
      </c>
      <c r="D86" s="53" t="s">
        <v>1776</v>
      </c>
      <c r="E86" s="51" t="str">
        <f>IF(ISBLANK(LeaveTracker[[#This Row],[Employee Name]]),"-----",VLOOKUP(LeaveTracker[[#This Row],[Employee Name]],Employees[[Employee Name]:[Office]],7))</f>
        <v>ONT</v>
      </c>
      <c r="F86" s="51" t="str">
        <f>IF(ISBLANK(LeaveTracker[[#This Row],[Employee Name]]),"-----",VLOOKUP(LeaveTracker[[#This Row],[Employee Name]],Employees[[Employee Name]:[Office]],6))</f>
        <v>CASUAL</v>
      </c>
      <c r="G86" s="50">
        <v>44710</v>
      </c>
      <c r="H86" s="50">
        <v>44710</v>
      </c>
      <c r="I86" s="51" t="s">
        <v>81</v>
      </c>
      <c r="J86" s="53"/>
      <c r="K86" s="51" t="str">
        <f ca="1">LeaveTracker[[#This Row],[Days]]&amp;" "&amp;LeaveTracker[[#This Row],[Type of Leave]]</f>
        <v>0 SL</v>
      </c>
      <c r="L86" s="9">
        <f ca="1">NETWORKDAYS(LeaveTracker[[#This Row],[Start Date]],LeaveTracker[[#This Row],[End Date]],lstHolidays)</f>
        <v>0</v>
      </c>
      <c r="M86" s="9"/>
    </row>
    <row r="87" spans="1:13" ht="30" customHeight="1" x14ac:dyDescent="0.3">
      <c r="A87" s="51">
        <v>499</v>
      </c>
      <c r="B87" s="56">
        <v>44778</v>
      </c>
      <c r="C87" s="56">
        <v>44694</v>
      </c>
      <c r="D87" s="53" t="s">
        <v>1777</v>
      </c>
      <c r="E87" s="51" t="str">
        <f>IF(ISBLANK(LeaveTracker[[#This Row],[Employee Name]]),"-----",VLOOKUP(LeaveTracker[[#This Row],[Employee Name]],Employees[[Employee Name]:[Office]],7))</f>
        <v>ONT</v>
      </c>
      <c r="F87" s="51" t="str">
        <f>IF(ISBLANK(LeaveTracker[[#This Row],[Employee Name]]),"-----",VLOOKUP(LeaveTracker[[#This Row],[Employee Name]],Employees[[Employee Name]:[Office]],6))</f>
        <v>CASUAL</v>
      </c>
      <c r="G87" s="50">
        <v>44707</v>
      </c>
      <c r="H87" s="50">
        <v>44708</v>
      </c>
      <c r="I87" s="51" t="s">
        <v>82</v>
      </c>
      <c r="J87" s="53"/>
      <c r="K87" s="51" t="str">
        <f ca="1">LeaveTracker[[#This Row],[Days]]&amp;" "&amp;LeaveTracker[[#This Row],[Type of Leave]]</f>
        <v>2 VL</v>
      </c>
      <c r="L87" s="9">
        <f ca="1">NETWORKDAYS(LeaveTracker[[#This Row],[Start Date]],LeaveTracker[[#This Row],[End Date]],lstHolidays)</f>
        <v>2</v>
      </c>
      <c r="M87" s="9"/>
    </row>
    <row r="88" spans="1:13" ht="30" customHeight="1" x14ac:dyDescent="0.3">
      <c r="A88" s="51">
        <v>500</v>
      </c>
      <c r="B88" s="56">
        <v>44778</v>
      </c>
      <c r="C88" s="56">
        <v>44753</v>
      </c>
      <c r="D88" s="53" t="s">
        <v>1778</v>
      </c>
      <c r="E88" s="51" t="str">
        <f>IF(ISBLANK(LeaveTracker[[#This Row],[Employee Name]]),"-----",VLOOKUP(LeaveTracker[[#This Row],[Employee Name]],Employees[[Employee Name]:[Office]],7))</f>
        <v>GSO</v>
      </c>
      <c r="F88" s="51" t="str">
        <f>IF(ISBLANK(LeaveTracker[[#This Row],[Employee Name]]),"-----",VLOOKUP(LeaveTracker[[#This Row],[Employee Name]],Employees[[Employee Name]:[Office]],6))</f>
        <v>CASUAL</v>
      </c>
      <c r="G88" s="50">
        <v>44750</v>
      </c>
      <c r="H88" s="50">
        <v>44750</v>
      </c>
      <c r="I88" s="51" t="s">
        <v>81</v>
      </c>
      <c r="J88" s="53"/>
      <c r="K88" s="51" t="str">
        <f ca="1">LeaveTracker[[#This Row],[Days]]&amp;" "&amp;LeaveTracker[[#This Row],[Type of Leave]]</f>
        <v>1 SL</v>
      </c>
      <c r="L88" s="9">
        <f ca="1">NETWORKDAYS(LeaveTracker[[#This Row],[Start Date]],LeaveTracker[[#This Row],[End Date]],lstHolidays)</f>
        <v>1</v>
      </c>
      <c r="M88" s="9"/>
    </row>
    <row r="89" spans="1:13" ht="30" customHeight="1" x14ac:dyDescent="0.3">
      <c r="A89" s="51">
        <v>501</v>
      </c>
      <c r="B89" s="56">
        <v>44778</v>
      </c>
      <c r="C89" s="56">
        <v>44712</v>
      </c>
      <c r="D89" s="53" t="s">
        <v>1778</v>
      </c>
      <c r="E89" s="51" t="str">
        <f>IF(ISBLANK(LeaveTracker[[#This Row],[Employee Name]]),"-----",VLOOKUP(LeaveTracker[[#This Row],[Employee Name]],Employees[[Employee Name]:[Office]],7))</f>
        <v>GSO</v>
      </c>
      <c r="F89" s="51" t="str">
        <f>IF(ISBLANK(LeaveTracker[[#This Row],[Employee Name]]),"-----",VLOOKUP(LeaveTracker[[#This Row],[Employee Name]],Employees[[Employee Name]:[Office]],6))</f>
        <v>CASUAL</v>
      </c>
      <c r="G89" s="50">
        <v>44718</v>
      </c>
      <c r="H89" s="50">
        <v>44720</v>
      </c>
      <c r="I89" s="51" t="s">
        <v>82</v>
      </c>
      <c r="J89" s="53"/>
      <c r="K89" s="51" t="str">
        <f ca="1">LeaveTracker[[#This Row],[Days]]&amp;" "&amp;LeaveTracker[[#This Row],[Type of Leave]]</f>
        <v>3 VL</v>
      </c>
      <c r="L89" s="9">
        <f ca="1">NETWORKDAYS(LeaveTracker[[#This Row],[Start Date]],LeaveTracker[[#This Row],[End Date]],lstHolidays)</f>
        <v>3</v>
      </c>
      <c r="M89" s="9"/>
    </row>
    <row r="90" spans="1:13" ht="30" customHeight="1" x14ac:dyDescent="0.3">
      <c r="A90" s="51">
        <v>502</v>
      </c>
      <c r="B90" s="56">
        <v>44778</v>
      </c>
      <c r="C90" s="56">
        <v>44700</v>
      </c>
      <c r="D90" s="53" t="s">
        <v>1778</v>
      </c>
      <c r="E90" s="51" t="str">
        <f>IF(ISBLANK(LeaveTracker[[#This Row],[Employee Name]]),"-----",VLOOKUP(LeaveTracker[[#This Row],[Employee Name]],Employees[[Employee Name]:[Office]],7))</f>
        <v>GSO</v>
      </c>
      <c r="F90" s="51" t="str">
        <f>IF(ISBLANK(LeaveTracker[[#This Row],[Employee Name]]),"-----",VLOOKUP(LeaveTracker[[#This Row],[Employee Name]],Employees[[Employee Name]:[Office]],6))</f>
        <v>CASUAL</v>
      </c>
      <c r="G90" s="50">
        <v>44699</v>
      </c>
      <c r="H90" s="50">
        <v>44699</v>
      </c>
      <c r="I90" s="51" t="s">
        <v>298</v>
      </c>
      <c r="J90" s="53" t="s">
        <v>644</v>
      </c>
      <c r="K90" s="51" t="str">
        <f ca="1">LeaveTracker[[#This Row],[Days]]&amp;" "&amp;LeaveTracker[[#This Row],[Type of Leave]]</f>
        <v>1 OTHER</v>
      </c>
      <c r="L90" s="9">
        <f ca="1">NETWORKDAYS(LeaveTracker[[#This Row],[Start Date]],LeaveTracker[[#This Row],[End Date]],lstHolidays)</f>
        <v>1</v>
      </c>
      <c r="M90" s="9"/>
    </row>
    <row r="91" spans="1:13" ht="30" customHeight="1" x14ac:dyDescent="0.3">
      <c r="A91" s="51">
        <v>503</v>
      </c>
      <c r="B91" s="56">
        <v>44778</v>
      </c>
      <c r="C91" s="56">
        <v>44698</v>
      </c>
      <c r="D91" s="53" t="s">
        <v>1778</v>
      </c>
      <c r="E91" s="51" t="str">
        <f>IF(ISBLANK(LeaveTracker[[#This Row],[Employee Name]]),"-----",VLOOKUP(LeaveTracker[[#This Row],[Employee Name]],Employees[[Employee Name]:[Office]],7))</f>
        <v>GSO</v>
      </c>
      <c r="F91" s="51" t="str">
        <f>IF(ISBLANK(LeaveTracker[[#This Row],[Employee Name]]),"-----",VLOOKUP(LeaveTracker[[#This Row],[Employee Name]],Employees[[Employee Name]:[Office]],6))</f>
        <v>CASUAL</v>
      </c>
      <c r="G91" s="50">
        <v>44697</v>
      </c>
      <c r="H91" s="50">
        <v>44697</v>
      </c>
      <c r="I91" s="51" t="s">
        <v>81</v>
      </c>
      <c r="J91" s="53"/>
      <c r="K91" s="51" t="str">
        <f ca="1">LeaveTracker[[#This Row],[Days]]&amp;" "&amp;LeaveTracker[[#This Row],[Type of Leave]]</f>
        <v>1 SL</v>
      </c>
      <c r="L91" s="9">
        <f ca="1">NETWORKDAYS(LeaveTracker[[#This Row],[Start Date]],LeaveTracker[[#This Row],[End Date]],lstHolidays)</f>
        <v>1</v>
      </c>
      <c r="M91" s="9"/>
    </row>
    <row r="92" spans="1:13" ht="30" customHeight="1" x14ac:dyDescent="0.3">
      <c r="A92" s="51">
        <v>504</v>
      </c>
      <c r="B92" s="56">
        <v>44778</v>
      </c>
      <c r="C92" s="56">
        <v>44719</v>
      </c>
      <c r="D92" s="53" t="s">
        <v>1779</v>
      </c>
      <c r="E92" s="51" t="str">
        <f>IF(ISBLANK(LeaveTracker[[#This Row],[Employee Name]]),"-----",VLOOKUP(LeaveTracker[[#This Row],[Employee Name]],Employees[[Employee Name]:[Office]],7))</f>
        <v>EEO/CITY MARKET</v>
      </c>
      <c r="F92" s="51" t="str">
        <f>IF(ISBLANK(LeaveTracker[[#This Row],[Employee Name]]),"-----",VLOOKUP(LeaveTracker[[#This Row],[Employee Name]],Employees[[Employee Name]:[Office]],6))</f>
        <v>CASUAL</v>
      </c>
      <c r="G92" s="50">
        <v>44714</v>
      </c>
      <c r="H92" s="50">
        <v>44716</v>
      </c>
      <c r="I92" s="51" t="s">
        <v>81</v>
      </c>
      <c r="J92" s="53"/>
      <c r="K92" s="51" t="str">
        <f ca="1">LeaveTracker[[#This Row],[Days]]&amp;" "&amp;LeaveTracker[[#This Row],[Type of Leave]]</f>
        <v>2 SL</v>
      </c>
      <c r="L92" s="9">
        <f ca="1">NETWORKDAYS(LeaveTracker[[#This Row],[Start Date]],LeaveTracker[[#This Row],[End Date]],lstHolidays)</f>
        <v>2</v>
      </c>
      <c r="M92" s="9"/>
    </row>
    <row r="93" spans="1:13" ht="30" customHeight="1" x14ac:dyDescent="0.3">
      <c r="A93" s="51">
        <v>505</v>
      </c>
      <c r="B93" s="56">
        <v>44778</v>
      </c>
      <c r="C93" s="56">
        <v>44753</v>
      </c>
      <c r="D93" s="53" t="s">
        <v>1780</v>
      </c>
      <c r="E93" s="51" t="str">
        <f>IF(ISBLANK(LeaveTracker[[#This Row],[Employee Name]]),"-----",VLOOKUP(LeaveTracker[[#This Row],[Employee Name]],Employees[[Employee Name]:[Office]],7))</f>
        <v>CHO</v>
      </c>
      <c r="F93" s="51" t="str">
        <f>IF(ISBLANK(LeaveTracker[[#This Row],[Employee Name]]),"-----",VLOOKUP(LeaveTracker[[#This Row],[Employee Name]],Employees[[Employee Name]:[Office]],6))</f>
        <v>CASUAL</v>
      </c>
      <c r="G93" s="50">
        <v>44748</v>
      </c>
      <c r="H93" s="50">
        <v>44750</v>
      </c>
      <c r="I93" s="51" t="s">
        <v>81</v>
      </c>
      <c r="J93" s="53"/>
      <c r="K93" s="51" t="str">
        <f ca="1">LeaveTracker[[#This Row],[Days]]&amp;" "&amp;LeaveTracker[[#This Row],[Type of Leave]]</f>
        <v>3 SL</v>
      </c>
      <c r="L93" s="9">
        <f ca="1">NETWORKDAYS(LeaveTracker[[#This Row],[Start Date]],LeaveTracker[[#This Row],[End Date]],lstHolidays)</f>
        <v>3</v>
      </c>
      <c r="M93" s="9"/>
    </row>
    <row r="94" spans="1:13" ht="30" customHeight="1" x14ac:dyDescent="0.3">
      <c r="A94" s="51">
        <v>506</v>
      </c>
      <c r="B94" s="56">
        <v>44778</v>
      </c>
      <c r="C94" s="56">
        <v>44753</v>
      </c>
      <c r="D94" s="53" t="s">
        <v>1781</v>
      </c>
      <c r="E94" s="51" t="str">
        <f>IF(ISBLANK(LeaveTracker[[#This Row],[Employee Name]]),"-----",VLOOKUP(LeaveTracker[[#This Row],[Employee Name]],Employees[[Employee Name]:[Office]],7))</f>
        <v>SP/VMO</v>
      </c>
      <c r="F94" s="51" t="str">
        <f>IF(ISBLANK(LeaveTracker[[#This Row],[Employee Name]]),"-----",VLOOKUP(LeaveTracker[[#This Row],[Employee Name]],Employees[[Employee Name]:[Office]],6))</f>
        <v>CASUAL</v>
      </c>
      <c r="G94" s="50"/>
      <c r="H94" s="50"/>
      <c r="I94" s="51" t="s">
        <v>298</v>
      </c>
      <c r="J94" s="53" t="s">
        <v>691</v>
      </c>
      <c r="K94" s="51" t="str">
        <f ca="1">LeaveTracker[[#This Row],[Days]]&amp;" "&amp;LeaveTracker[[#This Row],[Type of Leave]]</f>
        <v>0 OTHER</v>
      </c>
      <c r="L94" s="9">
        <f ca="1">NETWORKDAYS(LeaveTracker[[#This Row],[Start Date]],LeaveTracker[[#This Row],[End Date]],lstHolidays)</f>
        <v>0</v>
      </c>
      <c r="M94" s="9"/>
    </row>
    <row r="95" spans="1:13" ht="30" customHeight="1" x14ac:dyDescent="0.3">
      <c r="A95" s="51">
        <v>507</v>
      </c>
      <c r="B95" s="56">
        <v>44778</v>
      </c>
      <c r="C95" s="56">
        <v>44775</v>
      </c>
      <c r="D95" s="53" t="s">
        <v>1782</v>
      </c>
      <c r="E95" s="51" t="str">
        <f>IF(ISBLANK(LeaveTracker[[#This Row],[Employee Name]]),"-----",VLOOKUP(LeaveTracker[[#This Row],[Employee Name]],Employees[[Employee Name]:[Office]],7))</f>
        <v>GSO</v>
      </c>
      <c r="F95" s="51" t="str">
        <f>IF(ISBLANK(LeaveTracker[[#This Row],[Employee Name]]),"-----",VLOOKUP(LeaveTracker[[#This Row],[Employee Name]],Employees[[Employee Name]:[Office]],6))</f>
        <v>CASUAL</v>
      </c>
      <c r="G95" s="50">
        <v>44781</v>
      </c>
      <c r="H95" s="50">
        <v>44924</v>
      </c>
      <c r="I95" s="51" t="s">
        <v>82</v>
      </c>
      <c r="J95" s="53" t="s">
        <v>1022</v>
      </c>
      <c r="K95" s="51" t="str">
        <f ca="1">LeaveTracker[[#This Row],[Days]]&amp;" "&amp;LeaveTracker[[#This Row],[Type of Leave]]</f>
        <v>100 VL</v>
      </c>
      <c r="L95" s="9">
        <f ca="1">NETWORKDAYS(LeaveTracker[[#This Row],[Start Date]],LeaveTracker[[#This Row],[End Date]],lstHolidays)</f>
        <v>100</v>
      </c>
      <c r="M95" s="9"/>
    </row>
    <row r="96" spans="1:13" ht="30" customHeight="1" x14ac:dyDescent="0.3">
      <c r="A96" s="51">
        <v>508</v>
      </c>
      <c r="B96" s="56">
        <v>44778</v>
      </c>
      <c r="C96" s="56">
        <v>44739</v>
      </c>
      <c r="D96" s="53" t="s">
        <v>1783</v>
      </c>
      <c r="E96" s="51" t="str">
        <f>IF(ISBLANK(LeaveTracker[[#This Row],[Employee Name]]),"-----",VLOOKUP(LeaveTracker[[#This Row],[Employee Name]],Employees[[Employee Name]:[Office]],7))</f>
        <v>SP</v>
      </c>
      <c r="F96" s="51" t="str">
        <f>IF(ISBLANK(LeaveTracker[[#This Row],[Employee Name]]),"-----",VLOOKUP(LeaveTracker[[#This Row],[Employee Name]],Employees[[Employee Name]:[Office]],6))</f>
        <v>CASUAL</v>
      </c>
      <c r="G96" s="50">
        <v>44734</v>
      </c>
      <c r="H96" s="50">
        <v>44735</v>
      </c>
      <c r="I96" s="51" t="s">
        <v>81</v>
      </c>
      <c r="J96" s="53"/>
      <c r="K96" s="51" t="str">
        <f ca="1">LeaveTracker[[#This Row],[Days]]&amp;" "&amp;LeaveTracker[[#This Row],[Type of Leave]]</f>
        <v>2 SL</v>
      </c>
      <c r="L96" s="9">
        <f ca="1">NETWORKDAYS(LeaveTracker[[#This Row],[Start Date]],LeaveTracker[[#This Row],[End Date]],lstHolidays)</f>
        <v>2</v>
      </c>
      <c r="M96" s="9"/>
    </row>
    <row r="97" spans="1:13" ht="30" customHeight="1" x14ac:dyDescent="0.3">
      <c r="A97" s="51">
        <v>509</v>
      </c>
      <c r="B97" s="56">
        <v>44778</v>
      </c>
      <c r="C97" s="56">
        <v>44735</v>
      </c>
      <c r="D97" s="53" t="s">
        <v>1756</v>
      </c>
      <c r="E97" s="51" t="str">
        <f>IF(ISBLANK(LeaveTracker[[#This Row],[Employee Name]]),"-----",VLOOKUP(LeaveTracker[[#This Row],[Employee Name]],Employees[[Employee Name]:[Office]],7))</f>
        <v>AGRICULTURE OFFICE</v>
      </c>
      <c r="F97" s="51" t="str">
        <f>IF(ISBLANK(LeaveTracker[[#This Row],[Employee Name]]),"-----",VLOOKUP(LeaveTracker[[#This Row],[Employee Name]],Employees[[Employee Name]:[Office]],6))</f>
        <v>CASUAL</v>
      </c>
      <c r="G97" s="50">
        <v>44742</v>
      </c>
      <c r="H97" s="50">
        <v>44742</v>
      </c>
      <c r="I97" s="51" t="s">
        <v>298</v>
      </c>
      <c r="J97" s="53" t="s">
        <v>1004</v>
      </c>
      <c r="K97" s="51" t="str">
        <f ca="1">LeaveTracker[[#This Row],[Days]]&amp;" "&amp;LeaveTracker[[#This Row],[Type of Leave]]</f>
        <v>1 OTHER</v>
      </c>
      <c r="L97" s="9">
        <f ca="1">NETWORKDAYS(LeaveTracker[[#This Row],[Start Date]],LeaveTracker[[#This Row],[End Date]],lstHolidays)</f>
        <v>1</v>
      </c>
      <c r="M97" s="9"/>
    </row>
    <row r="98" spans="1:13" ht="30" customHeight="1" x14ac:dyDescent="0.3">
      <c r="A98" s="51">
        <v>509</v>
      </c>
      <c r="B98" s="56">
        <v>44778</v>
      </c>
      <c r="C98" s="56">
        <v>44735</v>
      </c>
      <c r="D98" s="53" t="s">
        <v>1756</v>
      </c>
      <c r="E98" s="51" t="str">
        <f>IF(ISBLANK(LeaveTracker[[#This Row],[Employee Name]]),"-----",VLOOKUP(LeaveTracker[[#This Row],[Employee Name]],Employees[[Employee Name]:[Office]],7))</f>
        <v>AGRICULTURE OFFICE</v>
      </c>
      <c r="F98" s="51" t="str">
        <f>IF(ISBLANK(LeaveTracker[[#This Row],[Employee Name]]),"-----",VLOOKUP(LeaveTracker[[#This Row],[Employee Name]],Employees[[Employee Name]:[Office]],6))</f>
        <v>CASUAL</v>
      </c>
      <c r="G98" s="50">
        <v>44743</v>
      </c>
      <c r="H98" s="50">
        <v>44743</v>
      </c>
      <c r="I98" s="51" t="s">
        <v>298</v>
      </c>
      <c r="J98" s="53" t="s">
        <v>1004</v>
      </c>
      <c r="K98" s="51" t="str">
        <f ca="1">LeaveTracker[[#This Row],[Days]]&amp;" "&amp;LeaveTracker[[#This Row],[Type of Leave]]</f>
        <v>1 OTHER</v>
      </c>
      <c r="L98" s="9">
        <f ca="1">NETWORKDAYS(LeaveTracker[[#This Row],[Start Date]],LeaveTracker[[#This Row],[End Date]],lstHolidays)</f>
        <v>1</v>
      </c>
      <c r="M98" s="9"/>
    </row>
    <row r="99" spans="1:13" ht="30" customHeight="1" x14ac:dyDescent="0.3">
      <c r="A99" s="51">
        <v>509</v>
      </c>
      <c r="B99" s="56">
        <v>44778</v>
      </c>
      <c r="C99" s="56">
        <v>44735</v>
      </c>
      <c r="D99" s="53" t="s">
        <v>1756</v>
      </c>
      <c r="E99" s="51" t="str">
        <f>IF(ISBLANK(LeaveTracker[[#This Row],[Employee Name]]),"-----",VLOOKUP(LeaveTracker[[#This Row],[Employee Name]],Employees[[Employee Name]:[Office]],7))</f>
        <v>AGRICULTURE OFFICE</v>
      </c>
      <c r="F99" s="51" t="str">
        <f>IF(ISBLANK(LeaveTracker[[#This Row],[Employee Name]]),"-----",VLOOKUP(LeaveTracker[[#This Row],[Employee Name]],Employees[[Employee Name]:[Office]],6))</f>
        <v>CASUAL</v>
      </c>
      <c r="G99" s="50">
        <v>44748</v>
      </c>
      <c r="H99" s="50">
        <v>44748</v>
      </c>
      <c r="I99" s="51" t="s">
        <v>298</v>
      </c>
      <c r="J99" s="53" t="s">
        <v>1004</v>
      </c>
      <c r="K99" s="51" t="str">
        <f ca="1">LeaveTracker[[#This Row],[Days]]&amp;" "&amp;LeaveTracker[[#This Row],[Type of Leave]]</f>
        <v>1 OTHER</v>
      </c>
      <c r="L99" s="9">
        <f ca="1">NETWORKDAYS(LeaveTracker[[#This Row],[Start Date]],LeaveTracker[[#This Row],[End Date]],lstHolidays)</f>
        <v>1</v>
      </c>
      <c r="M99" s="9"/>
    </row>
    <row r="100" spans="1:13" ht="30" customHeight="1" x14ac:dyDescent="0.3">
      <c r="A100" s="51">
        <v>510</v>
      </c>
      <c r="B100" s="56">
        <v>44778</v>
      </c>
      <c r="C100" s="56">
        <v>44774</v>
      </c>
      <c r="D100" s="53" t="s">
        <v>1770</v>
      </c>
      <c r="E100" s="51" t="str">
        <f>IF(ISBLANK(LeaveTracker[[#This Row],[Employee Name]]),"-----",VLOOKUP(LeaveTracker[[#This Row],[Employee Name]],Employees[[Employee Name]:[Office]],7))</f>
        <v>LIBRARY</v>
      </c>
      <c r="F100" s="51" t="str">
        <f>IF(ISBLANK(LeaveTracker[[#This Row],[Employee Name]]),"-----",VLOOKUP(LeaveTracker[[#This Row],[Employee Name]],Employees[[Employee Name]:[Office]],6))</f>
        <v>CASUAL</v>
      </c>
      <c r="G100" s="50">
        <v>44770</v>
      </c>
      <c r="H100" s="50">
        <v>44770</v>
      </c>
      <c r="I100" s="51" t="s">
        <v>298</v>
      </c>
      <c r="J100" s="53" t="s">
        <v>1784</v>
      </c>
      <c r="K100" s="51" t="str">
        <f ca="1">LeaveTracker[[#This Row],[Days]]&amp;" "&amp;LeaveTracker[[#This Row],[Type of Leave]]</f>
        <v>1 OTHER</v>
      </c>
      <c r="L100" s="9">
        <f ca="1">NETWORKDAYS(LeaveTracker[[#This Row],[Start Date]],LeaveTracker[[#This Row],[End Date]],lstHolidays)</f>
        <v>1</v>
      </c>
      <c r="M100" s="9"/>
    </row>
    <row r="101" spans="1:13" ht="30" customHeight="1" x14ac:dyDescent="0.3">
      <c r="A101" s="51">
        <v>511</v>
      </c>
      <c r="B101" s="56">
        <v>44790</v>
      </c>
      <c r="C101" s="56">
        <v>44760</v>
      </c>
      <c r="D101" s="53" t="s">
        <v>1785</v>
      </c>
      <c r="E101" s="51" t="str">
        <f>IF(ISBLANK(LeaveTracker[[#This Row],[Employee Name]]),"-----",VLOOKUP(LeaveTracker[[#This Row],[Employee Name]],Employees[[Employee Name]:[Office]],7))</f>
        <v>MAHOGANY MARKET</v>
      </c>
      <c r="F101" s="51" t="str">
        <f>IF(ISBLANK(LeaveTracker[[#This Row],[Employee Name]]),"-----",VLOOKUP(LeaveTracker[[#This Row],[Employee Name]],Employees[[Employee Name]:[Office]],6))</f>
        <v>CASUAL</v>
      </c>
      <c r="G101" s="50">
        <v>44755</v>
      </c>
      <c r="H101" s="50">
        <v>44757</v>
      </c>
      <c r="I101" s="51" t="s">
        <v>81</v>
      </c>
      <c r="J101" s="53"/>
      <c r="K101" s="51" t="str">
        <f ca="1">LeaveTracker[[#This Row],[Days]]&amp;" "&amp;LeaveTracker[[#This Row],[Type of Leave]]</f>
        <v>3 SL</v>
      </c>
      <c r="L101" s="9">
        <f ca="1">NETWORKDAYS(LeaveTracker[[#This Row],[Start Date]],LeaveTracker[[#This Row],[End Date]],lstHolidays)</f>
        <v>3</v>
      </c>
      <c r="M101" s="9"/>
    </row>
    <row r="102" spans="1:13" ht="30" customHeight="1" x14ac:dyDescent="0.3">
      <c r="A102" s="51">
        <v>512</v>
      </c>
      <c r="B102" s="56">
        <v>44790</v>
      </c>
      <c r="C102" s="56">
        <v>44760</v>
      </c>
      <c r="D102" s="53" t="s">
        <v>1786</v>
      </c>
      <c r="E102" s="51" t="str">
        <f>IF(ISBLANK(LeaveTracker[[#This Row],[Employee Name]]),"-----",VLOOKUP(LeaveTracker[[#This Row],[Employee Name]],Employees[[Employee Name]:[Office]],7))</f>
        <v>PICNIC GROVE</v>
      </c>
      <c r="F102" s="51" t="str">
        <f>IF(ISBLANK(LeaveTracker[[#This Row],[Employee Name]]),"-----",VLOOKUP(LeaveTracker[[#This Row],[Employee Name]],Employees[[Employee Name]:[Office]],6))</f>
        <v>CASUAL</v>
      </c>
      <c r="G102" s="50">
        <v>44767</v>
      </c>
      <c r="H102" s="50">
        <v>44767</v>
      </c>
      <c r="I102" s="51" t="s">
        <v>298</v>
      </c>
      <c r="J102" s="53" t="s">
        <v>1004</v>
      </c>
      <c r="K102" s="51" t="str">
        <f ca="1">LeaveTracker[[#This Row],[Days]]&amp;" "&amp;LeaveTracker[[#This Row],[Type of Leave]]</f>
        <v>1 OTHER</v>
      </c>
      <c r="L102" s="9">
        <f ca="1">NETWORKDAYS(LeaveTracker[[#This Row],[Start Date]],LeaveTracker[[#This Row],[End Date]],lstHolidays)</f>
        <v>1</v>
      </c>
      <c r="M102" s="9"/>
    </row>
    <row r="103" spans="1:13" ht="30" customHeight="1" x14ac:dyDescent="0.3">
      <c r="A103" s="51">
        <v>512</v>
      </c>
      <c r="B103" s="56">
        <v>44790</v>
      </c>
      <c r="C103" s="56">
        <v>44760</v>
      </c>
      <c r="D103" s="53" t="s">
        <v>1786</v>
      </c>
      <c r="E103" s="51" t="str">
        <f>IF(ISBLANK(LeaveTracker[[#This Row],[Employee Name]]),"-----",VLOOKUP(LeaveTracker[[#This Row],[Employee Name]],Employees[[Employee Name]:[Office]],7))</f>
        <v>PICNIC GROVE</v>
      </c>
      <c r="F103" s="51" t="str">
        <f>IF(ISBLANK(LeaveTracker[[#This Row],[Employee Name]]),"-----",VLOOKUP(LeaveTracker[[#This Row],[Employee Name]],Employees[[Employee Name]:[Office]],6))</f>
        <v>CASUAL</v>
      </c>
      <c r="G103" s="50">
        <v>44769</v>
      </c>
      <c r="H103" s="50">
        <v>44769</v>
      </c>
      <c r="I103" s="51" t="s">
        <v>298</v>
      </c>
      <c r="J103" s="53" t="s">
        <v>1004</v>
      </c>
      <c r="K103" s="51" t="str">
        <f ca="1">LeaveTracker[[#This Row],[Days]]&amp;" "&amp;LeaveTracker[[#This Row],[Type of Leave]]</f>
        <v>1 OTHER</v>
      </c>
      <c r="L103" s="9">
        <f ca="1">NETWORKDAYS(LeaveTracker[[#This Row],[Start Date]],LeaveTracker[[#This Row],[End Date]],lstHolidays)</f>
        <v>1</v>
      </c>
      <c r="M103" s="9"/>
    </row>
    <row r="104" spans="1:13" ht="30" customHeight="1" x14ac:dyDescent="0.3">
      <c r="A104" s="51">
        <v>512</v>
      </c>
      <c r="B104" s="56">
        <v>44790</v>
      </c>
      <c r="C104" s="56">
        <v>44760</v>
      </c>
      <c r="D104" s="53" t="s">
        <v>1786</v>
      </c>
      <c r="E104" s="51" t="str">
        <f>IF(ISBLANK(LeaveTracker[[#This Row],[Employee Name]]),"-----",VLOOKUP(LeaveTracker[[#This Row],[Employee Name]],Employees[[Employee Name]:[Office]],7))</f>
        <v>PICNIC GROVE</v>
      </c>
      <c r="F104" s="51" t="str">
        <f>IF(ISBLANK(LeaveTracker[[#This Row],[Employee Name]]),"-----",VLOOKUP(LeaveTracker[[#This Row],[Employee Name]],Employees[[Employee Name]:[Office]],6))</f>
        <v>CASUAL</v>
      </c>
      <c r="G104" s="50">
        <v>44771</v>
      </c>
      <c r="H104" s="50">
        <v>44771</v>
      </c>
      <c r="I104" s="51" t="s">
        <v>298</v>
      </c>
      <c r="J104" s="53" t="s">
        <v>1004</v>
      </c>
      <c r="K104" s="51" t="str">
        <f ca="1">LeaveTracker[[#This Row],[Days]]&amp;" "&amp;LeaveTracker[[#This Row],[Type of Leave]]</f>
        <v>1 OTHER</v>
      </c>
      <c r="L104" s="9">
        <f ca="1">NETWORKDAYS(LeaveTracker[[#This Row],[Start Date]],LeaveTracker[[#This Row],[End Date]],lstHolidays)</f>
        <v>1</v>
      </c>
      <c r="M104" s="9"/>
    </row>
    <row r="105" spans="1:13" ht="30" customHeight="1" x14ac:dyDescent="0.3">
      <c r="A105" s="51">
        <v>513</v>
      </c>
      <c r="B105" s="56">
        <v>44790</v>
      </c>
      <c r="C105" s="56">
        <v>44762</v>
      </c>
      <c r="D105" s="53" t="s">
        <v>1787</v>
      </c>
      <c r="E105" s="51" t="str">
        <f>IF(ISBLANK(LeaveTracker[[#This Row],[Employee Name]]),"-----",VLOOKUP(LeaveTracker[[#This Row],[Employee Name]],Employees[[Employee Name]:[Office]],7))</f>
        <v>PICNIC GROVE</v>
      </c>
      <c r="F105" s="51" t="str">
        <f>IF(ISBLANK(LeaveTracker[[#This Row],[Employee Name]]),"-----",VLOOKUP(LeaveTracker[[#This Row],[Employee Name]],Employees[[Employee Name]:[Office]],6))</f>
        <v>CASUAL</v>
      </c>
      <c r="G105" s="50">
        <v>44683</v>
      </c>
      <c r="H105" s="50">
        <v>44757</v>
      </c>
      <c r="I105" s="51" t="s">
        <v>81</v>
      </c>
      <c r="J105" s="53"/>
      <c r="K105" s="51" t="str">
        <f ca="1">LeaveTracker[[#This Row],[Days]]&amp;" "&amp;LeaveTracker[[#This Row],[Type of Leave]]</f>
        <v>55 SL</v>
      </c>
      <c r="L105" s="9">
        <f ca="1">NETWORKDAYS(LeaveTracker[[#This Row],[Start Date]],LeaveTracker[[#This Row],[End Date]],lstHolidays)</f>
        <v>55</v>
      </c>
      <c r="M105" s="9"/>
    </row>
    <row r="106" spans="1:13" ht="30" customHeight="1" x14ac:dyDescent="0.3">
      <c r="A106" s="51">
        <v>514</v>
      </c>
      <c r="B106" s="56">
        <v>44790</v>
      </c>
      <c r="C106" s="56">
        <v>44665</v>
      </c>
      <c r="D106" s="53" t="s">
        <v>1788</v>
      </c>
      <c r="E106" s="51" t="str">
        <f>IF(ISBLANK(LeaveTracker[[#This Row],[Employee Name]]),"-----",VLOOKUP(LeaveTracker[[#This Row],[Employee Name]],Employees[[Employee Name]:[Office]],7))</f>
        <v>PICNIC GROVE</v>
      </c>
      <c r="F106" s="51" t="str">
        <f>IF(ISBLANK(LeaveTracker[[#This Row],[Employee Name]]),"-----",VLOOKUP(LeaveTracker[[#This Row],[Employee Name]],Employees[[Employee Name]:[Office]],6))</f>
        <v>CASUAL</v>
      </c>
      <c r="G106" s="50">
        <v>44665</v>
      </c>
      <c r="H106" s="50">
        <v>44756</v>
      </c>
      <c r="I106" s="51" t="s">
        <v>76</v>
      </c>
      <c r="J106" s="53"/>
      <c r="K106" s="51" t="str">
        <f ca="1">LeaveTracker[[#This Row],[Days]]&amp;" "&amp;LeaveTracker[[#This Row],[Type of Leave]]</f>
        <v>66 Maternity</v>
      </c>
      <c r="L106" s="9">
        <f ca="1">NETWORKDAYS(LeaveTracker[[#This Row],[Start Date]],LeaveTracker[[#This Row],[End Date]],lstHolidays)</f>
        <v>66</v>
      </c>
      <c r="M106" s="9"/>
    </row>
    <row r="107" spans="1:13" ht="30" customHeight="1" x14ac:dyDescent="0.3">
      <c r="A107" s="51">
        <v>515</v>
      </c>
      <c r="B107" s="56">
        <v>44790</v>
      </c>
      <c r="C107" s="56">
        <v>44751</v>
      </c>
      <c r="D107" s="53" t="s">
        <v>1789</v>
      </c>
      <c r="E107" s="51" t="str">
        <f>IF(ISBLANK(LeaveTracker[[#This Row],[Employee Name]]),"-----",VLOOKUP(LeaveTracker[[#This Row],[Employee Name]],Employees[[Employee Name]:[Office]],7))</f>
        <v>PICNIC GROVE</v>
      </c>
      <c r="F107" s="51" t="str">
        <f>IF(ISBLANK(LeaveTracker[[#This Row],[Employee Name]]),"-----",VLOOKUP(LeaveTracker[[#This Row],[Employee Name]],Employees[[Employee Name]:[Office]],6))</f>
        <v>CASUAL</v>
      </c>
      <c r="G107" s="50">
        <v>44743</v>
      </c>
      <c r="H107" s="50">
        <v>44748</v>
      </c>
      <c r="I107" s="51" t="s">
        <v>298</v>
      </c>
      <c r="J107" s="53" t="s">
        <v>299</v>
      </c>
      <c r="K107" s="51" t="str">
        <f ca="1">LeaveTracker[[#This Row],[Days]]&amp;" "&amp;LeaveTracker[[#This Row],[Type of Leave]]</f>
        <v>4 OTHER</v>
      </c>
      <c r="L107" s="9">
        <f ca="1">NETWORKDAYS(LeaveTracker[[#This Row],[Start Date]],LeaveTracker[[#This Row],[End Date]],lstHolidays)</f>
        <v>4</v>
      </c>
      <c r="M107" s="9"/>
    </row>
    <row r="108" spans="1:13" ht="30" customHeight="1" x14ac:dyDescent="0.3">
      <c r="A108" s="51">
        <v>516</v>
      </c>
      <c r="B108" s="56">
        <v>44790</v>
      </c>
      <c r="C108" s="56">
        <v>44713</v>
      </c>
      <c r="D108" s="53" t="s">
        <v>1790</v>
      </c>
      <c r="E108" s="51" t="str">
        <f>IF(ISBLANK(LeaveTracker[[#This Row],[Employee Name]]),"-----",VLOOKUP(LeaveTracker[[#This Row],[Employee Name]],Employees[[Employee Name]:[Office]],7))</f>
        <v>PICNIC GROVE</v>
      </c>
      <c r="F108" s="51" t="str">
        <f>IF(ISBLANK(LeaveTracker[[#This Row],[Employee Name]]),"-----",VLOOKUP(LeaveTracker[[#This Row],[Employee Name]],Employees[[Employee Name]:[Office]],6))</f>
        <v>CASUAL</v>
      </c>
      <c r="G108" s="50">
        <v>44718</v>
      </c>
      <c r="H108" s="50">
        <v>44763</v>
      </c>
      <c r="I108" s="51" t="s">
        <v>82</v>
      </c>
      <c r="J108" s="53"/>
      <c r="K108" s="51" t="str">
        <f ca="1">LeaveTracker[[#This Row],[Days]]&amp;" "&amp;LeaveTracker[[#This Row],[Type of Leave]]</f>
        <v>34 VL</v>
      </c>
      <c r="L108" s="9">
        <f ca="1">NETWORKDAYS(LeaveTracker[[#This Row],[Start Date]],LeaveTracker[[#This Row],[End Date]],lstHolidays)</f>
        <v>34</v>
      </c>
      <c r="M108" s="9"/>
    </row>
    <row r="109" spans="1:13" ht="30" customHeight="1" x14ac:dyDescent="0.3">
      <c r="A109" s="51">
        <v>517</v>
      </c>
      <c r="B109" s="56">
        <v>44790</v>
      </c>
      <c r="C109" s="56">
        <v>44716</v>
      </c>
      <c r="D109" s="53" t="s">
        <v>1790</v>
      </c>
      <c r="E109" s="51" t="str">
        <f>IF(ISBLANK(LeaveTracker[[#This Row],[Employee Name]]),"-----",VLOOKUP(LeaveTracker[[#This Row],[Employee Name]],Employees[[Employee Name]:[Office]],7))</f>
        <v>PICNIC GROVE</v>
      </c>
      <c r="F109" s="51" t="str">
        <f>IF(ISBLANK(LeaveTracker[[#This Row],[Employee Name]]),"-----",VLOOKUP(LeaveTracker[[#This Row],[Employee Name]],Employees[[Employee Name]:[Office]],6))</f>
        <v>CASUAL</v>
      </c>
      <c r="G109" s="50">
        <v>44713</v>
      </c>
      <c r="H109" s="50">
        <v>44715</v>
      </c>
      <c r="I109" s="51" t="s">
        <v>81</v>
      </c>
      <c r="J109" s="53"/>
      <c r="K109" s="51" t="str">
        <f ca="1">LeaveTracker[[#This Row],[Days]]&amp;" "&amp;LeaveTracker[[#This Row],[Type of Leave]]</f>
        <v>3 SL</v>
      </c>
      <c r="L109" s="9">
        <f ca="1">NETWORKDAYS(LeaveTracker[[#This Row],[Start Date]],LeaveTracker[[#This Row],[End Date]],lstHolidays)</f>
        <v>3</v>
      </c>
      <c r="M109" s="9"/>
    </row>
    <row r="110" spans="1:13" ht="30" customHeight="1" x14ac:dyDescent="0.3">
      <c r="A110" s="51">
        <v>518</v>
      </c>
      <c r="B110" s="56">
        <v>44790</v>
      </c>
      <c r="C110" s="56">
        <v>44712</v>
      </c>
      <c r="D110" s="53" t="s">
        <v>1791</v>
      </c>
      <c r="E110" s="51" t="str">
        <f>IF(ISBLANK(LeaveTracker[[#This Row],[Employee Name]]),"-----",VLOOKUP(LeaveTracker[[#This Row],[Employee Name]],Employees[[Employee Name]:[Office]],7))</f>
        <v>EEO/CITY MARKET</v>
      </c>
      <c r="F110" s="51" t="str">
        <f>IF(ISBLANK(LeaveTracker[[#This Row],[Employee Name]]),"-----",VLOOKUP(LeaveTracker[[#This Row],[Employee Name]],Employees[[Employee Name]:[Office]],6))</f>
        <v>CASUAL</v>
      </c>
      <c r="G110" s="50">
        <v>44714</v>
      </c>
      <c r="H110" s="50">
        <v>44714</v>
      </c>
      <c r="I110" s="51" t="s">
        <v>298</v>
      </c>
      <c r="J110" s="53" t="s">
        <v>644</v>
      </c>
      <c r="K110" s="51" t="str">
        <f ca="1">LeaveTracker[[#This Row],[Days]]&amp;" "&amp;LeaveTracker[[#This Row],[Type of Leave]]</f>
        <v>1 OTHER</v>
      </c>
      <c r="L110" s="9">
        <f ca="1">NETWORKDAYS(LeaveTracker[[#This Row],[Start Date]],LeaveTracker[[#This Row],[End Date]],lstHolidays)</f>
        <v>1</v>
      </c>
      <c r="M110" s="9"/>
    </row>
    <row r="111" spans="1:13" ht="30" customHeight="1" x14ac:dyDescent="0.3">
      <c r="A111" s="51">
        <v>519</v>
      </c>
      <c r="B111" s="56">
        <v>44790</v>
      </c>
      <c r="C111" s="56">
        <v>44734</v>
      </c>
      <c r="D111" s="53" t="s">
        <v>1792</v>
      </c>
      <c r="E111" s="51" t="str">
        <f>IF(ISBLANK(LeaveTracker[[#This Row],[Employee Name]]),"-----",VLOOKUP(LeaveTracker[[#This Row],[Employee Name]],Employees[[Employee Name]:[Office]],7))</f>
        <v>PICNIC GROVE</v>
      </c>
      <c r="F111" s="51" t="str">
        <f>IF(ISBLANK(LeaveTracker[[#This Row],[Employee Name]]),"-----",VLOOKUP(LeaveTracker[[#This Row],[Employee Name]],Employees[[Employee Name]:[Office]],6))</f>
        <v>CASUAL</v>
      </c>
      <c r="G111" s="50">
        <v>44731</v>
      </c>
      <c r="H111" s="50">
        <v>44732</v>
      </c>
      <c r="I111" s="51" t="s">
        <v>81</v>
      </c>
      <c r="J111" s="53"/>
      <c r="K111" s="51" t="str">
        <f ca="1">LeaveTracker[[#This Row],[Days]]&amp;" "&amp;LeaveTracker[[#This Row],[Type of Leave]]</f>
        <v>1 SL</v>
      </c>
      <c r="L111" s="9">
        <f ca="1">NETWORKDAYS(LeaveTracker[[#This Row],[Start Date]],LeaveTracker[[#This Row],[End Date]],lstHolidays)</f>
        <v>1</v>
      </c>
      <c r="M111" s="9"/>
    </row>
    <row r="112" spans="1:13" ht="30" customHeight="1" x14ac:dyDescent="0.3">
      <c r="A112" s="51">
        <v>520</v>
      </c>
      <c r="B112" s="56">
        <v>44790</v>
      </c>
      <c r="C112" s="56">
        <v>44712</v>
      </c>
      <c r="D112" s="53" t="s">
        <v>1793</v>
      </c>
      <c r="E112" s="51" t="str">
        <f>IF(ISBLANK(LeaveTracker[[#This Row],[Employee Name]]),"-----",VLOOKUP(LeaveTracker[[#This Row],[Employee Name]],Employees[[Employee Name]:[Office]],7))</f>
        <v>PICNIC GROVE</v>
      </c>
      <c r="F112" s="51" t="str">
        <f>IF(ISBLANK(LeaveTracker[[#This Row],[Employee Name]]),"-----",VLOOKUP(LeaveTracker[[#This Row],[Employee Name]],Employees[[Employee Name]:[Office]],6))</f>
        <v>CASUAL</v>
      </c>
      <c r="G112" s="50"/>
      <c r="H112" s="50"/>
      <c r="I112" s="51" t="s">
        <v>298</v>
      </c>
      <c r="J112" s="53" t="s">
        <v>691</v>
      </c>
      <c r="K112" s="51" t="str">
        <f ca="1">LeaveTracker[[#This Row],[Days]]&amp;" "&amp;LeaveTracker[[#This Row],[Type of Leave]]</f>
        <v>0 OTHER</v>
      </c>
      <c r="L112" s="9">
        <f ca="1">NETWORKDAYS(LeaveTracker[[#This Row],[Start Date]],LeaveTracker[[#This Row],[End Date]],lstHolidays)</f>
        <v>0</v>
      </c>
      <c r="M112" s="9"/>
    </row>
    <row r="113" spans="1:13" ht="30" customHeight="1" x14ac:dyDescent="0.3">
      <c r="A113" s="51">
        <v>521</v>
      </c>
      <c r="B113" s="56">
        <v>44790</v>
      </c>
      <c r="C113" s="56">
        <v>44671</v>
      </c>
      <c r="D113" s="53" t="s">
        <v>1794</v>
      </c>
      <c r="E113" s="51" t="str">
        <f>IF(ISBLANK(LeaveTracker[[#This Row],[Employee Name]]),"-----",VLOOKUP(LeaveTracker[[#This Row],[Employee Name]],Employees[[Employee Name]:[Office]],7))</f>
        <v>PICNIC GROVE</v>
      </c>
      <c r="F113" s="51" t="str">
        <f>IF(ISBLANK(LeaveTracker[[#This Row],[Employee Name]]),"-----",VLOOKUP(LeaveTracker[[#This Row],[Employee Name]],Employees[[Employee Name]:[Office]],6))</f>
        <v>CASUAL</v>
      </c>
      <c r="G113" s="50">
        <v>44669</v>
      </c>
      <c r="H113" s="50">
        <v>44673</v>
      </c>
      <c r="I113" s="51" t="s">
        <v>81</v>
      </c>
      <c r="J113" s="53"/>
      <c r="K113" s="51" t="str">
        <f ca="1">LeaveTracker[[#This Row],[Days]]&amp;" "&amp;LeaveTracker[[#This Row],[Type of Leave]]</f>
        <v>5 SL</v>
      </c>
      <c r="L113" s="9">
        <f ca="1">NETWORKDAYS(LeaveTracker[[#This Row],[Start Date]],LeaveTracker[[#This Row],[End Date]],lstHolidays)</f>
        <v>5</v>
      </c>
      <c r="M113" s="9"/>
    </row>
    <row r="114" spans="1:13" ht="30" customHeight="1" x14ac:dyDescent="0.3">
      <c r="A114" s="51">
        <v>522</v>
      </c>
      <c r="B114" s="56">
        <v>44790</v>
      </c>
      <c r="C114" s="56">
        <v>44709</v>
      </c>
      <c r="D114" s="53" t="s">
        <v>1794</v>
      </c>
      <c r="E114" s="51" t="str">
        <f>IF(ISBLANK(LeaveTracker[[#This Row],[Employee Name]]),"-----",VLOOKUP(LeaveTracker[[#This Row],[Employee Name]],Employees[[Employee Name]:[Office]],7))</f>
        <v>PICNIC GROVE</v>
      </c>
      <c r="F114" s="51" t="str">
        <f>IF(ISBLANK(LeaveTracker[[#This Row],[Employee Name]]),"-----",VLOOKUP(LeaveTracker[[#This Row],[Employee Name]],Employees[[Employee Name]:[Office]],6))</f>
        <v>CASUAL</v>
      </c>
      <c r="G114" s="50">
        <v>44699</v>
      </c>
      <c r="H114" s="50">
        <v>44699</v>
      </c>
      <c r="I114" s="51" t="s">
        <v>81</v>
      </c>
      <c r="J114" s="53"/>
      <c r="K114" s="51" t="str">
        <f ca="1">LeaveTracker[[#This Row],[Days]]&amp;" "&amp;LeaveTracker[[#This Row],[Type of Leave]]</f>
        <v>1 SL</v>
      </c>
      <c r="L114" s="9">
        <f ca="1">NETWORKDAYS(LeaveTracker[[#This Row],[Start Date]],LeaveTracker[[#This Row],[End Date]],lstHolidays)</f>
        <v>1</v>
      </c>
      <c r="M114" s="9"/>
    </row>
    <row r="115" spans="1:13" ht="30" customHeight="1" x14ac:dyDescent="0.3">
      <c r="A115" s="51">
        <v>523</v>
      </c>
      <c r="B115" s="56">
        <v>44790</v>
      </c>
      <c r="C115" s="56">
        <v>44683</v>
      </c>
      <c r="D115" s="53" t="s">
        <v>1794</v>
      </c>
      <c r="E115" s="51" t="str">
        <f>IF(ISBLANK(LeaveTracker[[#This Row],[Employee Name]]),"-----",VLOOKUP(LeaveTracker[[#This Row],[Employee Name]],Employees[[Employee Name]:[Office]],7))</f>
        <v>PICNIC GROVE</v>
      </c>
      <c r="F115" s="51" t="str">
        <f>IF(ISBLANK(LeaveTracker[[#This Row],[Employee Name]]),"-----",VLOOKUP(LeaveTracker[[#This Row],[Employee Name]],Employees[[Employee Name]:[Office]],6))</f>
        <v>CASUAL</v>
      </c>
      <c r="G115" s="50">
        <v>44676</v>
      </c>
      <c r="H115" s="50">
        <v>44680</v>
      </c>
      <c r="I115" s="51" t="s">
        <v>81</v>
      </c>
      <c r="J115" s="53"/>
      <c r="K115" s="51" t="str">
        <f ca="1">LeaveTracker[[#This Row],[Days]]&amp;" "&amp;LeaveTracker[[#This Row],[Type of Leave]]</f>
        <v>5 SL</v>
      </c>
      <c r="L115" s="9">
        <f ca="1">NETWORKDAYS(LeaveTracker[[#This Row],[Start Date]],LeaveTracker[[#This Row],[End Date]],lstHolidays)</f>
        <v>5</v>
      </c>
      <c r="M115" s="9"/>
    </row>
    <row r="116" spans="1:13" ht="30" customHeight="1" x14ac:dyDescent="0.3">
      <c r="A116" s="51">
        <v>524</v>
      </c>
      <c r="B116" s="56">
        <v>44790</v>
      </c>
      <c r="C116" s="56">
        <v>44725</v>
      </c>
      <c r="D116" s="53" t="s">
        <v>1795</v>
      </c>
      <c r="E116" s="51" t="str">
        <f>IF(ISBLANK(LeaveTracker[[#This Row],[Employee Name]]),"-----",VLOOKUP(LeaveTracker[[#This Row],[Employee Name]],Employees[[Employee Name]:[Office]],7))</f>
        <v>ONT</v>
      </c>
      <c r="F116" s="51" t="str">
        <f>IF(ISBLANK(LeaveTracker[[#This Row],[Employee Name]]),"-----",VLOOKUP(LeaveTracker[[#This Row],[Employee Name]],Employees[[Employee Name]:[Office]],6))</f>
        <v>CASUAL</v>
      </c>
      <c r="G116" s="50">
        <v>44742</v>
      </c>
      <c r="H116" s="50">
        <v>44742</v>
      </c>
      <c r="I116" s="51" t="s">
        <v>298</v>
      </c>
      <c r="J116" s="53" t="s">
        <v>1004</v>
      </c>
      <c r="K116" s="51" t="str">
        <f ca="1">LeaveTracker[[#This Row],[Days]]&amp;" "&amp;LeaveTracker[[#This Row],[Type of Leave]]</f>
        <v>1 OTHER</v>
      </c>
      <c r="L116" s="9">
        <f ca="1">NETWORKDAYS(LeaveTracker[[#This Row],[Start Date]],LeaveTracker[[#This Row],[End Date]],lstHolidays)</f>
        <v>1</v>
      </c>
      <c r="M116" s="9"/>
    </row>
    <row r="117" spans="1:13" ht="30" customHeight="1" x14ac:dyDescent="0.3">
      <c r="A117" s="51">
        <v>524</v>
      </c>
      <c r="B117" s="56">
        <v>44790</v>
      </c>
      <c r="C117" s="56">
        <v>44725</v>
      </c>
      <c r="D117" s="53" t="s">
        <v>1795</v>
      </c>
      <c r="E117" s="51" t="str">
        <f>IF(ISBLANK(LeaveTracker[[#This Row],[Employee Name]]),"-----",VLOOKUP(LeaveTracker[[#This Row],[Employee Name]],Employees[[Employee Name]:[Office]],7))</f>
        <v>ONT</v>
      </c>
      <c r="F117" s="51" t="str">
        <f>IF(ISBLANK(LeaveTracker[[#This Row],[Employee Name]]),"-----",VLOOKUP(LeaveTracker[[#This Row],[Employee Name]],Employees[[Employee Name]:[Office]],6))</f>
        <v>CASUAL</v>
      </c>
      <c r="G117" s="50">
        <v>44743</v>
      </c>
      <c r="H117" s="50">
        <v>44743</v>
      </c>
      <c r="I117" s="51" t="s">
        <v>298</v>
      </c>
      <c r="J117" s="53" t="s">
        <v>1004</v>
      </c>
      <c r="K117" s="51" t="str">
        <f ca="1">LeaveTracker[[#This Row],[Days]]&amp;" "&amp;LeaveTracker[[#This Row],[Type of Leave]]</f>
        <v>1 OTHER</v>
      </c>
      <c r="L117" s="9">
        <f ca="1">NETWORKDAYS(LeaveTracker[[#This Row],[Start Date]],LeaveTracker[[#This Row],[End Date]],lstHolidays)</f>
        <v>1</v>
      </c>
      <c r="M117" s="9"/>
    </row>
    <row r="118" spans="1:13" ht="30" customHeight="1" x14ac:dyDescent="0.3">
      <c r="A118" s="51">
        <v>525</v>
      </c>
      <c r="B118" s="56">
        <v>44790</v>
      </c>
      <c r="C118" s="56">
        <v>44688</v>
      </c>
      <c r="D118" s="53" t="s">
        <v>1795</v>
      </c>
      <c r="E118" s="51" t="str">
        <f>IF(ISBLANK(LeaveTracker[[#This Row],[Employee Name]]),"-----",VLOOKUP(LeaveTracker[[#This Row],[Employee Name]],Employees[[Employee Name]:[Office]],7))</f>
        <v>ONT</v>
      </c>
      <c r="F118" s="51" t="str">
        <f>IF(ISBLANK(LeaveTracker[[#This Row],[Employee Name]]),"-----",VLOOKUP(LeaveTracker[[#This Row],[Employee Name]],Employees[[Employee Name]:[Office]],6))</f>
        <v>CASUAL</v>
      </c>
      <c r="G118" s="50">
        <v>44699</v>
      </c>
      <c r="H118" s="50">
        <v>44701</v>
      </c>
      <c r="I118" s="51" t="s">
        <v>298</v>
      </c>
      <c r="J118" s="53" t="s">
        <v>1004</v>
      </c>
      <c r="K118" s="51" t="str">
        <f ca="1">LeaveTracker[[#This Row],[Days]]&amp;" "&amp;LeaveTracker[[#This Row],[Type of Leave]]</f>
        <v>3 OTHER</v>
      </c>
      <c r="L118" s="9">
        <f ca="1">NETWORKDAYS(LeaveTracker[[#This Row],[Start Date]],LeaveTracker[[#This Row],[End Date]],lstHolidays)</f>
        <v>3</v>
      </c>
      <c r="M118" s="9"/>
    </row>
    <row r="119" spans="1:13" ht="30" customHeight="1" x14ac:dyDescent="0.3">
      <c r="A119" s="51">
        <v>526</v>
      </c>
      <c r="B119" s="56">
        <v>44790</v>
      </c>
      <c r="C119" s="56">
        <v>44732</v>
      </c>
      <c r="D119" s="53" t="s">
        <v>1796</v>
      </c>
      <c r="E119" s="51" t="str">
        <f>IF(ISBLANK(LeaveTracker[[#This Row],[Employee Name]]),"-----",VLOOKUP(LeaveTracker[[#This Row],[Employee Name]],Employees[[Employee Name]:[Office]],7))</f>
        <v>CTO-LICENSE</v>
      </c>
      <c r="F119" s="51" t="str">
        <f>IF(ISBLANK(LeaveTracker[[#This Row],[Employee Name]]),"-----",VLOOKUP(LeaveTracker[[#This Row],[Employee Name]],Employees[[Employee Name]:[Office]],6))</f>
        <v>CASUAL</v>
      </c>
      <c r="G119" s="50">
        <v>44729</v>
      </c>
      <c r="H119" s="50">
        <v>44729</v>
      </c>
      <c r="I119" s="51" t="s">
        <v>82</v>
      </c>
      <c r="J119" s="53"/>
      <c r="K119" s="51" t="str">
        <f ca="1">LeaveTracker[[#This Row],[Days]]&amp;" "&amp;LeaveTracker[[#This Row],[Type of Leave]]</f>
        <v>1 VL</v>
      </c>
      <c r="L119" s="9">
        <f ca="1">NETWORKDAYS(LeaveTracker[[#This Row],[Start Date]],LeaveTracker[[#This Row],[End Date]],lstHolidays)</f>
        <v>1</v>
      </c>
      <c r="M119" s="9"/>
    </row>
    <row r="120" spans="1:13" ht="30" customHeight="1" x14ac:dyDescent="0.3">
      <c r="A120" s="51">
        <v>527</v>
      </c>
      <c r="B120" s="56">
        <v>44790</v>
      </c>
      <c r="C120" s="56">
        <v>44719</v>
      </c>
      <c r="D120" s="53" t="s">
        <v>1796</v>
      </c>
      <c r="E120" s="51" t="str">
        <f>IF(ISBLANK(LeaveTracker[[#This Row],[Employee Name]]),"-----",VLOOKUP(LeaveTracker[[#This Row],[Employee Name]],Employees[[Employee Name]:[Office]],7))</f>
        <v>CTO-LICENSE</v>
      </c>
      <c r="F120" s="51" t="str">
        <f>IF(ISBLANK(LeaveTracker[[#This Row],[Employee Name]]),"-----",VLOOKUP(LeaveTracker[[#This Row],[Employee Name]],Employees[[Employee Name]:[Office]],6))</f>
        <v>CASUAL</v>
      </c>
      <c r="G120" s="50">
        <v>44718</v>
      </c>
      <c r="H120" s="50">
        <v>44718</v>
      </c>
      <c r="I120" s="51" t="s">
        <v>82</v>
      </c>
      <c r="J120" s="53"/>
      <c r="K120" s="51" t="str">
        <f ca="1">LeaveTracker[[#This Row],[Days]]&amp;" "&amp;LeaveTracker[[#This Row],[Type of Leave]]</f>
        <v>1 VL</v>
      </c>
      <c r="L120" s="9">
        <f ca="1">NETWORKDAYS(LeaveTracker[[#This Row],[Start Date]],LeaveTracker[[#This Row],[End Date]],lstHolidays)</f>
        <v>1</v>
      </c>
      <c r="M120" s="9"/>
    </row>
    <row r="121" spans="1:13" ht="30" customHeight="1" x14ac:dyDescent="0.3">
      <c r="A121" s="51">
        <v>528</v>
      </c>
      <c r="B121" s="56">
        <v>44790</v>
      </c>
      <c r="C121" s="56">
        <v>44718</v>
      </c>
      <c r="D121" s="53" t="s">
        <v>1797</v>
      </c>
      <c r="E121" s="51" t="str">
        <f>IF(ISBLANK(LeaveTracker[[#This Row],[Employee Name]]),"-----",VLOOKUP(LeaveTracker[[#This Row],[Employee Name]],Employees[[Employee Name]:[Office]],7))</f>
        <v>CENRO</v>
      </c>
      <c r="F121" s="51" t="str">
        <f>IF(ISBLANK(LeaveTracker[[#This Row],[Employee Name]]),"-----",VLOOKUP(LeaveTracker[[#This Row],[Employee Name]],Employees[[Employee Name]:[Office]],6))</f>
        <v>CASUAL</v>
      </c>
      <c r="G121" s="50">
        <v>44749</v>
      </c>
      <c r="H121" s="50">
        <v>44750</v>
      </c>
      <c r="I121" s="51" t="s">
        <v>298</v>
      </c>
      <c r="J121" s="53" t="s">
        <v>1003</v>
      </c>
      <c r="K121" s="51" t="str">
        <f ca="1">LeaveTracker[[#This Row],[Days]]&amp;" "&amp;LeaveTracker[[#This Row],[Type of Leave]]</f>
        <v>2 OTHER</v>
      </c>
      <c r="L121" s="9">
        <f ca="1">NETWORKDAYS(LeaveTracker[[#This Row],[Start Date]],LeaveTracker[[#This Row],[End Date]],lstHolidays)</f>
        <v>2</v>
      </c>
      <c r="M121" s="9"/>
    </row>
    <row r="122" spans="1:13" ht="30" customHeight="1" x14ac:dyDescent="0.3">
      <c r="A122" s="51">
        <v>529</v>
      </c>
      <c r="B122" s="56">
        <v>44790</v>
      </c>
      <c r="C122" s="56">
        <v>44741</v>
      </c>
      <c r="D122" s="53" t="s">
        <v>1798</v>
      </c>
      <c r="E122" s="51" t="str">
        <f>IF(ISBLANK(LeaveTracker[[#This Row],[Employee Name]]),"-----",VLOOKUP(LeaveTracker[[#This Row],[Employee Name]],Employees[[Employee Name]:[Office]],7))</f>
        <v>GSO</v>
      </c>
      <c r="F122" s="51" t="str">
        <f>IF(ISBLANK(LeaveTracker[[#This Row],[Employee Name]]),"-----",VLOOKUP(LeaveTracker[[#This Row],[Employee Name]],Employees[[Employee Name]:[Office]],6))</f>
        <v>CASUAL</v>
      </c>
      <c r="G122" s="50">
        <v>44740</v>
      </c>
      <c r="H122" s="50">
        <v>44740</v>
      </c>
      <c r="I122" s="51" t="s">
        <v>81</v>
      </c>
      <c r="J122" s="53"/>
      <c r="K122" s="51" t="str">
        <f ca="1">LeaveTracker[[#This Row],[Days]]&amp;" "&amp;LeaveTracker[[#This Row],[Type of Leave]]</f>
        <v>1 SL</v>
      </c>
      <c r="L122" s="9">
        <f ca="1">NETWORKDAYS(LeaveTracker[[#This Row],[Start Date]],LeaveTracker[[#This Row],[End Date]],lstHolidays)</f>
        <v>1</v>
      </c>
      <c r="M122" s="9"/>
    </row>
    <row r="123" spans="1:13" ht="30" customHeight="1" x14ac:dyDescent="0.3">
      <c r="A123" s="51">
        <v>530</v>
      </c>
      <c r="B123" s="56">
        <v>44790</v>
      </c>
      <c r="C123" s="56">
        <v>44732</v>
      </c>
      <c r="D123" s="53" t="s">
        <v>1799</v>
      </c>
      <c r="E123" s="51" t="str">
        <f>IF(ISBLANK(LeaveTracker[[#This Row],[Employee Name]]),"-----",VLOOKUP(LeaveTracker[[#This Row],[Employee Name]],Employees[[Employee Name]:[Office]],7))</f>
        <v>CENRO</v>
      </c>
      <c r="F123" s="51" t="str">
        <f>IF(ISBLANK(LeaveTracker[[#This Row],[Employee Name]]),"-----",VLOOKUP(LeaveTracker[[#This Row],[Employee Name]],Employees[[Employee Name]:[Office]],6))</f>
        <v>CASUAL</v>
      </c>
      <c r="G123" s="50">
        <v>44732</v>
      </c>
      <c r="H123" s="50">
        <v>44736</v>
      </c>
      <c r="I123" s="51" t="s">
        <v>81</v>
      </c>
      <c r="J123" s="53"/>
      <c r="K123" s="51" t="str">
        <f ca="1">LeaveTracker[[#This Row],[Days]]&amp;" "&amp;LeaveTracker[[#This Row],[Type of Leave]]</f>
        <v>5 SL</v>
      </c>
      <c r="L123" s="9">
        <f ca="1">NETWORKDAYS(LeaveTracker[[#This Row],[Start Date]],LeaveTracker[[#This Row],[End Date]],lstHolidays)</f>
        <v>5</v>
      </c>
      <c r="M123" s="9"/>
    </row>
    <row r="124" spans="1:13" ht="30" customHeight="1" x14ac:dyDescent="0.3">
      <c r="A124" s="51">
        <v>530</v>
      </c>
      <c r="B124" s="56">
        <v>44790</v>
      </c>
      <c r="C124" s="56">
        <v>44732</v>
      </c>
      <c r="D124" s="53" t="s">
        <v>1799</v>
      </c>
      <c r="E124" s="51" t="str">
        <f>IF(ISBLANK(LeaveTracker[[#This Row],[Employee Name]]),"-----",VLOOKUP(LeaveTracker[[#This Row],[Employee Name]],Employees[[Employee Name]:[Office]],7))</f>
        <v>CENRO</v>
      </c>
      <c r="F124" s="51" t="str">
        <f>IF(ISBLANK(LeaveTracker[[#This Row],[Employee Name]]),"-----",VLOOKUP(LeaveTracker[[#This Row],[Employee Name]],Employees[[Employee Name]:[Office]],6))</f>
        <v>CASUAL</v>
      </c>
      <c r="G124" s="50">
        <v>44739</v>
      </c>
      <c r="H124" s="50">
        <v>44742</v>
      </c>
      <c r="I124" s="51" t="s">
        <v>81</v>
      </c>
      <c r="J124" s="53"/>
      <c r="K124" s="51" t="str">
        <f ca="1">LeaveTracker[[#This Row],[Days]]&amp;" "&amp;LeaveTracker[[#This Row],[Type of Leave]]</f>
        <v>4 SL</v>
      </c>
      <c r="L124" s="9">
        <f ca="1">NETWORKDAYS(LeaveTracker[[#This Row],[Start Date]],LeaveTracker[[#This Row],[End Date]],lstHolidays)</f>
        <v>4</v>
      </c>
      <c r="M124" s="9"/>
    </row>
    <row r="125" spans="1:13" ht="30" customHeight="1" x14ac:dyDescent="0.3">
      <c r="A125" s="51">
        <v>530</v>
      </c>
      <c r="B125" s="56">
        <v>44790</v>
      </c>
      <c r="C125" s="56">
        <v>44732</v>
      </c>
      <c r="D125" s="53" t="s">
        <v>1799</v>
      </c>
      <c r="E125" s="51" t="str">
        <f>IF(ISBLANK(LeaveTracker[[#This Row],[Employee Name]]),"-----",VLOOKUP(LeaveTracker[[#This Row],[Employee Name]],Employees[[Employee Name]:[Office]],7))</f>
        <v>CENRO</v>
      </c>
      <c r="F125" s="51" t="str">
        <f>IF(ISBLANK(LeaveTracker[[#This Row],[Employee Name]]),"-----",VLOOKUP(LeaveTracker[[#This Row],[Employee Name]],Employees[[Employee Name]:[Office]],6))</f>
        <v>CASUAL</v>
      </c>
      <c r="G125" s="50">
        <v>44743</v>
      </c>
      <c r="H125" s="50">
        <v>44749</v>
      </c>
      <c r="I125" s="51" t="s">
        <v>81</v>
      </c>
      <c r="J125" s="53"/>
      <c r="K125" s="51" t="str">
        <f ca="1">LeaveTracker[[#This Row],[Days]]&amp;" "&amp;LeaveTracker[[#This Row],[Type of Leave]]</f>
        <v>5 SL</v>
      </c>
      <c r="L125" s="9">
        <f ca="1">NETWORKDAYS(LeaveTracker[[#This Row],[Start Date]],LeaveTracker[[#This Row],[End Date]],lstHolidays)</f>
        <v>5</v>
      </c>
      <c r="M125" s="9"/>
    </row>
    <row r="126" spans="1:13" ht="30" customHeight="1" x14ac:dyDescent="0.3">
      <c r="A126" s="51">
        <v>531</v>
      </c>
      <c r="B126" s="56">
        <v>44790</v>
      </c>
      <c r="C126" s="56">
        <v>44732</v>
      </c>
      <c r="D126" s="53" t="s">
        <v>1799</v>
      </c>
      <c r="E126" s="51" t="str">
        <f>IF(ISBLANK(LeaveTracker[[#This Row],[Employee Name]]),"-----",VLOOKUP(LeaveTracker[[#This Row],[Employee Name]],Employees[[Employee Name]:[Office]],7))</f>
        <v>CENRO</v>
      </c>
      <c r="F126" s="51" t="str">
        <f>IF(ISBLANK(LeaveTracker[[#This Row],[Employee Name]]),"-----",VLOOKUP(LeaveTracker[[#This Row],[Employee Name]],Employees[[Employee Name]:[Office]],6))</f>
        <v>CASUAL</v>
      </c>
      <c r="G126" s="50">
        <v>44723</v>
      </c>
      <c r="H126" s="50">
        <v>44723</v>
      </c>
      <c r="I126" s="51" t="s">
        <v>81</v>
      </c>
      <c r="J126" s="53"/>
      <c r="K126" s="51" t="str">
        <f ca="1">LeaveTracker[[#This Row],[Days]]&amp;" "&amp;LeaveTracker[[#This Row],[Type of Leave]]</f>
        <v>0 SL</v>
      </c>
      <c r="L126" s="9">
        <f ca="1">NETWORKDAYS(LeaveTracker[[#This Row],[Start Date]],LeaveTracker[[#This Row],[End Date]],lstHolidays)</f>
        <v>0</v>
      </c>
      <c r="M126" s="9"/>
    </row>
    <row r="127" spans="1:13" ht="30" customHeight="1" x14ac:dyDescent="0.3">
      <c r="A127" s="51">
        <v>531</v>
      </c>
      <c r="B127" s="56">
        <v>44790</v>
      </c>
      <c r="C127" s="56">
        <v>44732</v>
      </c>
      <c r="D127" s="53" t="s">
        <v>1799</v>
      </c>
      <c r="E127" s="51" t="str">
        <f>IF(ISBLANK(LeaveTracker[[#This Row],[Employee Name]]),"-----",VLOOKUP(LeaveTracker[[#This Row],[Employee Name]],Employees[[Employee Name]:[Office]],7))</f>
        <v>CENRO</v>
      </c>
      <c r="F127" s="51" t="str">
        <f>IF(ISBLANK(LeaveTracker[[#This Row],[Employee Name]]),"-----",VLOOKUP(LeaveTracker[[#This Row],[Employee Name]],Employees[[Employee Name]:[Office]],6))</f>
        <v>CASUAL</v>
      </c>
      <c r="G127" s="50">
        <v>44725</v>
      </c>
      <c r="H127" s="50">
        <v>44730</v>
      </c>
      <c r="I127" s="51"/>
      <c r="J127" s="53"/>
      <c r="K127" s="51"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1">
        <v>532</v>
      </c>
      <c r="B128" s="56">
        <v>44790</v>
      </c>
      <c r="C128" s="56">
        <v>44753</v>
      </c>
      <c r="D128" s="53" t="s">
        <v>1800</v>
      </c>
      <c r="E128" s="51" t="str">
        <f>IF(ISBLANK(LeaveTracker[[#This Row],[Employee Name]]),"-----",VLOOKUP(LeaveTracker[[#This Row],[Employee Name]],Employees[[Employee Name]:[Office]],7))</f>
        <v>CENRO</v>
      </c>
      <c r="F128" s="51" t="str">
        <f>IF(ISBLANK(LeaveTracker[[#This Row],[Employee Name]]),"-----",VLOOKUP(LeaveTracker[[#This Row],[Employee Name]],Employees[[Employee Name]:[Office]],6))</f>
        <v>CASUAL</v>
      </c>
      <c r="G128" s="50">
        <v>44750</v>
      </c>
      <c r="H128" s="50">
        <v>44751</v>
      </c>
      <c r="I128" s="51" t="s">
        <v>81</v>
      </c>
      <c r="J128" s="53"/>
      <c r="K128" s="51" t="str">
        <f ca="1">LeaveTracker[[#This Row],[Days]]&amp;" "&amp;LeaveTracker[[#This Row],[Type of Leave]]</f>
        <v>1 SL</v>
      </c>
      <c r="L128" s="9">
        <f ca="1">NETWORKDAYS(LeaveTracker[[#This Row],[Start Date]],LeaveTracker[[#This Row],[End Date]],lstHolidays)</f>
        <v>1</v>
      </c>
      <c r="M128" s="9"/>
    </row>
    <row r="129" spans="1:13" ht="30" customHeight="1" x14ac:dyDescent="0.3">
      <c r="A129" s="51">
        <v>533</v>
      </c>
      <c r="B129" s="56">
        <v>44790</v>
      </c>
      <c r="C129" s="56">
        <v>44753</v>
      </c>
      <c r="D129" s="53" t="s">
        <v>1801</v>
      </c>
      <c r="E129" s="51" t="str">
        <f>IF(ISBLANK(LeaveTracker[[#This Row],[Employee Name]]),"-----",VLOOKUP(LeaveTracker[[#This Row],[Employee Name]],Employees[[Employee Name]:[Office]],7))</f>
        <v>CENRO</v>
      </c>
      <c r="F129" s="51" t="str">
        <f>IF(ISBLANK(LeaveTracker[[#This Row],[Employee Name]]),"-----",VLOOKUP(LeaveTracker[[#This Row],[Employee Name]],Employees[[Employee Name]:[Office]],6))</f>
        <v>CASUAL</v>
      </c>
      <c r="G129" s="50">
        <v>44760</v>
      </c>
      <c r="H129" s="50">
        <v>44765</v>
      </c>
      <c r="I129" s="51" t="s">
        <v>81</v>
      </c>
      <c r="J129" s="53"/>
      <c r="K129" s="51" t="str">
        <f ca="1">LeaveTracker[[#This Row],[Days]]&amp;" "&amp;LeaveTracker[[#This Row],[Type of Leave]]</f>
        <v>5 SL</v>
      </c>
      <c r="L129" s="9">
        <f ca="1">NETWORKDAYS(LeaveTracker[[#This Row],[Start Date]],LeaveTracker[[#This Row],[End Date]],lstHolidays)</f>
        <v>5</v>
      </c>
      <c r="M129" s="9"/>
    </row>
    <row r="130" spans="1:13" ht="30" customHeight="1" x14ac:dyDescent="0.3">
      <c r="A130" s="51">
        <v>533</v>
      </c>
      <c r="B130" s="56">
        <v>44790</v>
      </c>
      <c r="C130" s="56">
        <v>44753</v>
      </c>
      <c r="D130" s="53" t="s">
        <v>1801</v>
      </c>
      <c r="E130" s="51" t="str">
        <f>IF(ISBLANK(LeaveTracker[[#This Row],[Employee Name]]),"-----",VLOOKUP(LeaveTracker[[#This Row],[Employee Name]],Employees[[Employee Name]:[Office]],7))</f>
        <v>CENRO</v>
      </c>
      <c r="F130" s="51" t="str">
        <f>IF(ISBLANK(LeaveTracker[[#This Row],[Employee Name]]),"-----",VLOOKUP(LeaveTracker[[#This Row],[Employee Name]],Employees[[Employee Name]:[Office]],6))</f>
        <v>CASUAL</v>
      </c>
      <c r="G130" s="50">
        <v>44767</v>
      </c>
      <c r="H130" s="50">
        <v>44772</v>
      </c>
      <c r="I130" s="51" t="s">
        <v>81</v>
      </c>
      <c r="J130" s="53"/>
      <c r="K130" s="51" t="str">
        <f ca="1">LeaveTracker[[#This Row],[Days]]&amp;" "&amp;LeaveTracker[[#This Row],[Type of Leave]]</f>
        <v>5 SL</v>
      </c>
      <c r="L130" s="9">
        <f ca="1">NETWORKDAYS(LeaveTracker[[#This Row],[Start Date]],LeaveTracker[[#This Row],[End Date]],lstHolidays)</f>
        <v>5</v>
      </c>
      <c r="M130" s="9"/>
    </row>
    <row r="131" spans="1:13" ht="30" customHeight="1" x14ac:dyDescent="0.3">
      <c r="A131" s="51">
        <v>533</v>
      </c>
      <c r="B131" s="56">
        <v>44790</v>
      </c>
      <c r="C131" s="56">
        <v>44753</v>
      </c>
      <c r="D131" s="53" t="s">
        <v>1801</v>
      </c>
      <c r="E131" s="51" t="str">
        <f>IF(ISBLANK(LeaveTracker[[#This Row],[Employee Name]]),"-----",VLOOKUP(LeaveTracker[[#This Row],[Employee Name]],Employees[[Employee Name]:[Office]],7))</f>
        <v>CENRO</v>
      </c>
      <c r="F131" s="51" t="str">
        <f>IF(ISBLANK(LeaveTracker[[#This Row],[Employee Name]]),"-----",VLOOKUP(LeaveTracker[[#This Row],[Employee Name]],Employees[[Employee Name]:[Office]],6))</f>
        <v>CASUAL</v>
      </c>
      <c r="G131" s="50">
        <v>44774</v>
      </c>
      <c r="H131" s="50">
        <v>44775</v>
      </c>
      <c r="I131" s="51"/>
      <c r="J131" s="53"/>
      <c r="K131" s="51"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1">
        <v>534</v>
      </c>
      <c r="B132" s="56">
        <v>44790</v>
      </c>
      <c r="C132" s="56">
        <v>44720</v>
      </c>
      <c r="D132" s="53" t="s">
        <v>1802</v>
      </c>
      <c r="E132" s="51" t="str">
        <f>IF(ISBLANK(LeaveTracker[[#This Row],[Employee Name]]),"-----",VLOOKUP(LeaveTracker[[#This Row],[Employee Name]],Employees[[Employee Name]:[Office]],7))</f>
        <v>CENRO</v>
      </c>
      <c r="F132" s="51" t="str">
        <f>IF(ISBLANK(LeaveTracker[[#This Row],[Employee Name]]),"-----",VLOOKUP(LeaveTracker[[#This Row],[Employee Name]],Employees[[Employee Name]:[Office]],6))</f>
        <v>CASUAL</v>
      </c>
      <c r="G132" s="50">
        <v>44718</v>
      </c>
      <c r="H132" s="50">
        <v>44718</v>
      </c>
      <c r="I132" s="51" t="s">
        <v>81</v>
      </c>
      <c r="J132" s="53"/>
      <c r="K132" s="51" t="str">
        <f ca="1">LeaveTracker[[#This Row],[Days]]&amp;" "&amp;LeaveTracker[[#This Row],[Type of Leave]]</f>
        <v>1 SL</v>
      </c>
      <c r="L132" s="9">
        <f ca="1">NETWORKDAYS(LeaveTracker[[#This Row],[Start Date]],LeaveTracker[[#This Row],[End Date]],lstHolidays)</f>
        <v>1</v>
      </c>
      <c r="M132" s="9"/>
    </row>
    <row r="133" spans="1:13" ht="30" customHeight="1" x14ac:dyDescent="0.3">
      <c r="A133" s="51">
        <v>535</v>
      </c>
      <c r="B133" s="56">
        <v>44790</v>
      </c>
      <c r="C133" s="56">
        <v>44757</v>
      </c>
      <c r="D133" s="53" t="s">
        <v>1803</v>
      </c>
      <c r="E133" s="51" t="str">
        <f>IF(ISBLANK(LeaveTracker[[#This Row],[Employee Name]]),"-----",VLOOKUP(LeaveTracker[[#This Row],[Employee Name]],Employees[[Employee Name]:[Office]],7))</f>
        <v>CENRO</v>
      </c>
      <c r="F133" s="51" t="str">
        <f>IF(ISBLANK(LeaveTracker[[#This Row],[Employee Name]]),"-----",VLOOKUP(LeaveTracker[[#This Row],[Employee Name]],Employees[[Employee Name]:[Office]],6))</f>
        <v>CASUAL</v>
      </c>
      <c r="G133" s="50">
        <v>44755</v>
      </c>
      <c r="H133" s="50">
        <v>44756</v>
      </c>
      <c r="I133" s="51" t="s">
        <v>81</v>
      </c>
      <c r="J133" s="53"/>
      <c r="K133" s="51" t="str">
        <f ca="1">LeaveTracker[[#This Row],[Days]]&amp;" "&amp;LeaveTracker[[#This Row],[Type of Leave]]</f>
        <v>2 SL</v>
      </c>
      <c r="L133" s="9">
        <f ca="1">NETWORKDAYS(LeaveTracker[[#This Row],[Start Date]],LeaveTracker[[#This Row],[End Date]],lstHolidays)</f>
        <v>2</v>
      </c>
      <c r="M133" s="9"/>
    </row>
    <row r="134" spans="1:13" ht="30" customHeight="1" x14ac:dyDescent="0.3">
      <c r="A134" s="51">
        <v>535</v>
      </c>
      <c r="B134" s="56">
        <v>44790</v>
      </c>
      <c r="C134" s="56">
        <v>44757</v>
      </c>
      <c r="D134" s="53" t="s">
        <v>1803</v>
      </c>
      <c r="E134" s="51" t="str">
        <f>IF(ISBLANK(LeaveTracker[[#This Row],[Employee Name]]),"-----",VLOOKUP(LeaveTracker[[#This Row],[Employee Name]],Employees[[Employee Name]:[Office]],7))</f>
        <v>CENRO</v>
      </c>
      <c r="F134" s="51" t="str">
        <f>IF(ISBLANK(LeaveTracker[[#This Row],[Employee Name]]),"-----",VLOOKUP(LeaveTracker[[#This Row],[Employee Name]],Employees[[Employee Name]:[Office]],6))</f>
        <v>CASUAL</v>
      </c>
      <c r="G134" s="50">
        <v>44758</v>
      </c>
      <c r="H134" s="50">
        <v>44763</v>
      </c>
      <c r="I134" s="51" t="s">
        <v>81</v>
      </c>
      <c r="J134" s="53"/>
      <c r="K134" s="51" t="str">
        <f ca="1">LeaveTracker[[#This Row],[Days]]&amp;" "&amp;LeaveTracker[[#This Row],[Type of Leave]]</f>
        <v>4 SL</v>
      </c>
      <c r="L134" s="9">
        <f ca="1">NETWORKDAYS(LeaveTracker[[#This Row],[Start Date]],LeaveTracker[[#This Row],[End Date]],lstHolidays)</f>
        <v>4</v>
      </c>
      <c r="M134" s="9"/>
    </row>
    <row r="135" spans="1:13" ht="30" customHeight="1" x14ac:dyDescent="0.3">
      <c r="A135" s="51">
        <v>535</v>
      </c>
      <c r="B135" s="56">
        <v>44790</v>
      </c>
      <c r="C135" s="56">
        <v>44757</v>
      </c>
      <c r="D135" s="53" t="s">
        <v>1803</v>
      </c>
      <c r="E135" s="51" t="str">
        <f>IF(ISBLANK(LeaveTracker[[#This Row],[Employee Name]]),"-----",VLOOKUP(LeaveTracker[[#This Row],[Employee Name]],Employees[[Employee Name]:[Office]],7))</f>
        <v>CENRO</v>
      </c>
      <c r="F135" s="51" t="str">
        <f>IF(ISBLANK(LeaveTracker[[#This Row],[Employee Name]]),"-----",VLOOKUP(LeaveTracker[[#This Row],[Employee Name]],Employees[[Employee Name]:[Office]],6))</f>
        <v>CASUAL</v>
      </c>
      <c r="G135" s="50">
        <v>44765</v>
      </c>
      <c r="H135" s="50">
        <v>44766</v>
      </c>
      <c r="I135" s="51" t="s">
        <v>81</v>
      </c>
      <c r="J135" s="53"/>
      <c r="K135" s="51" t="str">
        <f ca="1">LeaveTracker[[#This Row],[Days]]&amp;" "&amp;LeaveTracker[[#This Row],[Type of Leave]]</f>
        <v>0 SL</v>
      </c>
      <c r="L135" s="9">
        <f ca="1">NETWORKDAYS(LeaveTracker[[#This Row],[Start Date]],LeaveTracker[[#This Row],[End Date]],lstHolidays)</f>
        <v>0</v>
      </c>
      <c r="M135" s="9"/>
    </row>
    <row r="136" spans="1:13" ht="30" customHeight="1" x14ac:dyDescent="0.3">
      <c r="A136" s="51">
        <v>536</v>
      </c>
      <c r="B136" s="56">
        <v>44790</v>
      </c>
      <c r="C136" s="56">
        <v>44760</v>
      </c>
      <c r="D136" s="53" t="s">
        <v>1804</v>
      </c>
      <c r="E136" s="51" t="str">
        <f>IF(ISBLANK(LeaveTracker[[#This Row],[Employee Name]]),"-----",VLOOKUP(LeaveTracker[[#This Row],[Employee Name]],Employees[[Employee Name]:[Office]],7))</f>
        <v>CENRO</v>
      </c>
      <c r="F136" s="51" t="str">
        <f>IF(ISBLANK(LeaveTracker[[#This Row],[Employee Name]]),"-----",VLOOKUP(LeaveTracker[[#This Row],[Employee Name]],Employees[[Employee Name]:[Office]],6))</f>
        <v>CASUAL</v>
      </c>
      <c r="G136" s="50">
        <v>44756</v>
      </c>
      <c r="H136" s="50">
        <v>44757</v>
      </c>
      <c r="I136" s="51" t="s">
        <v>81</v>
      </c>
      <c r="J136" s="53"/>
      <c r="K136" s="51" t="str">
        <f ca="1">LeaveTracker[[#This Row],[Days]]&amp;" "&amp;LeaveTracker[[#This Row],[Type of Leave]]</f>
        <v>2 SL</v>
      </c>
      <c r="L136" s="9">
        <f ca="1">NETWORKDAYS(LeaveTracker[[#This Row],[Start Date]],LeaveTracker[[#This Row],[End Date]],lstHolidays)</f>
        <v>2</v>
      </c>
      <c r="M136" s="9"/>
    </row>
    <row r="137" spans="1:13" ht="30" customHeight="1" x14ac:dyDescent="0.3">
      <c r="A137" s="51">
        <v>537</v>
      </c>
      <c r="B137" s="56">
        <v>44790</v>
      </c>
      <c r="C137" s="56">
        <v>44753</v>
      </c>
      <c r="D137" s="53" t="s">
        <v>1805</v>
      </c>
      <c r="E137" s="51" t="str">
        <f>IF(ISBLANK(LeaveTracker[[#This Row],[Employee Name]]),"-----",VLOOKUP(LeaveTracker[[#This Row],[Employee Name]],Employees[[Employee Name]:[Office]],7))</f>
        <v>CENRO</v>
      </c>
      <c r="F137" s="51" t="str">
        <f>IF(ISBLANK(LeaveTracker[[#This Row],[Employee Name]]),"-----",VLOOKUP(LeaveTracker[[#This Row],[Employee Name]],Employees[[Employee Name]:[Office]],6))</f>
        <v>CASUAL</v>
      </c>
      <c r="G137" s="50">
        <v>44749</v>
      </c>
      <c r="H137" s="50">
        <v>44751</v>
      </c>
      <c r="I137" s="51" t="s">
        <v>81</v>
      </c>
      <c r="J137" s="53"/>
      <c r="K137" s="51" t="str">
        <f ca="1">LeaveTracker[[#This Row],[Days]]&amp;" "&amp;LeaveTracker[[#This Row],[Type of Leave]]</f>
        <v>2 SL</v>
      </c>
      <c r="L137" s="9">
        <f ca="1">NETWORKDAYS(LeaveTracker[[#This Row],[Start Date]],LeaveTracker[[#This Row],[End Date]],lstHolidays)</f>
        <v>2</v>
      </c>
      <c r="M137" s="9"/>
    </row>
    <row r="138" spans="1:13" ht="30" customHeight="1" x14ac:dyDescent="0.3">
      <c r="A138" s="51">
        <v>538</v>
      </c>
      <c r="B138" s="56">
        <v>44790</v>
      </c>
      <c r="C138" s="56">
        <v>44732</v>
      </c>
      <c r="D138" s="53" t="s">
        <v>1806</v>
      </c>
      <c r="E138" s="51" t="str">
        <f>IF(ISBLANK(LeaveTracker[[#This Row],[Employee Name]]),"-----",VLOOKUP(LeaveTracker[[#This Row],[Employee Name]],Employees[[Employee Name]:[Office]],7))</f>
        <v>CENRO</v>
      </c>
      <c r="F138" s="51" t="str">
        <f>IF(ISBLANK(LeaveTracker[[#This Row],[Employee Name]]),"-----",VLOOKUP(LeaveTracker[[#This Row],[Employee Name]],Employees[[Employee Name]:[Office]],6))</f>
        <v>CASUAL</v>
      </c>
      <c r="G138" s="50">
        <v>44740</v>
      </c>
      <c r="H138" s="50">
        <v>44742</v>
      </c>
      <c r="I138" s="51" t="s">
        <v>81</v>
      </c>
      <c r="J138" s="53"/>
      <c r="K138" s="51" t="str">
        <f ca="1">LeaveTracker[[#This Row],[Days]]&amp;" "&amp;LeaveTracker[[#This Row],[Type of Leave]]</f>
        <v>3 SL</v>
      </c>
      <c r="L138" s="9">
        <f ca="1">NETWORKDAYS(LeaveTracker[[#This Row],[Start Date]],LeaveTracker[[#This Row],[End Date]],lstHolidays)</f>
        <v>3</v>
      </c>
      <c r="M138" s="9"/>
    </row>
    <row r="139" spans="1:13" ht="30" customHeight="1" x14ac:dyDescent="0.3">
      <c r="A139" s="51">
        <v>539</v>
      </c>
      <c r="B139" s="56">
        <v>44790</v>
      </c>
      <c r="C139" s="56">
        <v>44733</v>
      </c>
      <c r="D139" s="53" t="s">
        <v>1807</v>
      </c>
      <c r="E139" s="51" t="str">
        <f>IF(ISBLANK(LeaveTracker[[#This Row],[Employee Name]]),"-----",VLOOKUP(LeaveTracker[[#This Row],[Employee Name]],Employees[[Employee Name]:[Office]],7))</f>
        <v>CENRO</v>
      </c>
      <c r="F139" s="51" t="str">
        <f>IF(ISBLANK(LeaveTracker[[#This Row],[Employee Name]]),"-----",VLOOKUP(LeaveTracker[[#This Row],[Employee Name]],Employees[[Employee Name]:[Office]],6))</f>
        <v>CASUAL</v>
      </c>
      <c r="G139" s="50">
        <v>44734</v>
      </c>
      <c r="H139" s="50">
        <v>44734</v>
      </c>
      <c r="I139" s="51" t="s">
        <v>298</v>
      </c>
      <c r="J139" s="53" t="s">
        <v>1003</v>
      </c>
      <c r="K139" s="51" t="str">
        <f ca="1">LeaveTracker[[#This Row],[Days]]&amp;" "&amp;LeaveTracker[[#This Row],[Type of Leave]]</f>
        <v>1 OTHER</v>
      </c>
      <c r="L139" s="9">
        <f ca="1">NETWORKDAYS(LeaveTracker[[#This Row],[Start Date]],LeaveTracker[[#This Row],[End Date]],lstHolidays)</f>
        <v>1</v>
      </c>
      <c r="M139" s="9"/>
    </row>
    <row r="140" spans="1:13" ht="30" customHeight="1" x14ac:dyDescent="0.3">
      <c r="A140" s="51">
        <v>540</v>
      </c>
      <c r="B140" s="56">
        <v>44790</v>
      </c>
      <c r="C140" s="56">
        <v>44727</v>
      </c>
      <c r="D140" s="53" t="s">
        <v>1808</v>
      </c>
      <c r="E140" s="51" t="str">
        <f>IF(ISBLANK(LeaveTracker[[#This Row],[Employee Name]]),"-----",VLOOKUP(LeaveTracker[[#This Row],[Employee Name]],Employees[[Employee Name]:[Office]],7))</f>
        <v>CENRO</v>
      </c>
      <c r="F140" s="51" t="str">
        <f>IF(ISBLANK(LeaveTracker[[#This Row],[Employee Name]]),"-----",VLOOKUP(LeaveTracker[[#This Row],[Employee Name]],Employees[[Employee Name]:[Office]],6))</f>
        <v>CASUAL</v>
      </c>
      <c r="G140" s="50">
        <v>44712</v>
      </c>
      <c r="H140" s="50">
        <v>44717</v>
      </c>
      <c r="I140" s="51" t="s">
        <v>81</v>
      </c>
      <c r="J140" s="53"/>
      <c r="K140" s="51" t="str">
        <f ca="1">LeaveTracker[[#This Row],[Days]]&amp;" "&amp;LeaveTracker[[#This Row],[Type of Leave]]</f>
        <v>4 SL</v>
      </c>
      <c r="L140" s="9">
        <f ca="1">NETWORKDAYS(LeaveTracker[[#This Row],[Start Date]],LeaveTracker[[#This Row],[End Date]],lstHolidays)</f>
        <v>4</v>
      </c>
      <c r="M140" s="9"/>
    </row>
    <row r="141" spans="1:13" ht="30" customHeight="1" x14ac:dyDescent="0.3">
      <c r="A141" s="51">
        <v>540</v>
      </c>
      <c r="B141" s="56">
        <v>44790</v>
      </c>
      <c r="C141" s="56">
        <v>44727</v>
      </c>
      <c r="D141" s="53" t="s">
        <v>1808</v>
      </c>
      <c r="E141" s="51" t="str">
        <f>IF(ISBLANK(LeaveTracker[[#This Row],[Employee Name]]),"-----",VLOOKUP(LeaveTracker[[#This Row],[Employee Name]],Employees[[Employee Name]:[Office]],7))</f>
        <v>CENRO</v>
      </c>
      <c r="F141" s="51" t="str">
        <f>IF(ISBLANK(LeaveTracker[[#This Row],[Employee Name]]),"-----",VLOOKUP(LeaveTracker[[#This Row],[Employee Name]],Employees[[Employee Name]:[Office]],6))</f>
        <v>CASUAL</v>
      </c>
      <c r="G141" s="50">
        <v>44719</v>
      </c>
      <c r="H141" s="50">
        <v>44724</v>
      </c>
      <c r="I141" s="51" t="s">
        <v>81</v>
      </c>
      <c r="J141" s="53"/>
      <c r="K141" s="51" t="str">
        <f ca="1">LeaveTracker[[#This Row],[Days]]&amp;" "&amp;LeaveTracker[[#This Row],[Type of Leave]]</f>
        <v>4 SL</v>
      </c>
      <c r="L141" s="9">
        <f ca="1">NETWORKDAYS(LeaveTracker[[#This Row],[Start Date]],LeaveTracker[[#This Row],[End Date]],lstHolidays)</f>
        <v>4</v>
      </c>
      <c r="M141" s="9"/>
    </row>
    <row r="142" spans="1:13" ht="30" customHeight="1" x14ac:dyDescent="0.3">
      <c r="A142" s="51">
        <v>540</v>
      </c>
      <c r="B142" s="56">
        <v>44790</v>
      </c>
      <c r="C142" s="56">
        <v>44727</v>
      </c>
      <c r="D142" s="53" t="s">
        <v>1808</v>
      </c>
      <c r="E142" s="51" t="str">
        <f>IF(ISBLANK(LeaveTracker[[#This Row],[Employee Name]]),"-----",VLOOKUP(LeaveTracker[[#This Row],[Employee Name]],Employees[[Employee Name]:[Office]],7))</f>
        <v>CENRO</v>
      </c>
      <c r="F142" s="51" t="str">
        <f>IF(ISBLANK(LeaveTracker[[#This Row],[Employee Name]]),"-----",VLOOKUP(LeaveTracker[[#This Row],[Employee Name]],Employees[[Employee Name]:[Office]],6))</f>
        <v>CASUAL</v>
      </c>
      <c r="G142" s="50">
        <v>44726</v>
      </c>
      <c r="H142" s="50">
        <v>44726</v>
      </c>
      <c r="I142" s="51" t="s">
        <v>81</v>
      </c>
      <c r="J142" s="53"/>
      <c r="K142" s="51" t="str">
        <f ca="1">LeaveTracker[[#This Row],[Days]]&amp;" "&amp;LeaveTracker[[#This Row],[Type of Leave]]</f>
        <v>1 SL</v>
      </c>
      <c r="L142" s="9">
        <f ca="1">NETWORKDAYS(LeaveTracker[[#This Row],[Start Date]],LeaveTracker[[#This Row],[End Date]],lstHolidays)</f>
        <v>1</v>
      </c>
      <c r="M142" s="9"/>
    </row>
    <row r="143" spans="1:13" ht="30" customHeight="1" x14ac:dyDescent="0.3">
      <c r="A143" s="51">
        <v>541</v>
      </c>
      <c r="B143" s="56">
        <v>44804</v>
      </c>
      <c r="C143" s="56">
        <v>44719</v>
      </c>
      <c r="D143" s="53" t="s">
        <v>1809</v>
      </c>
      <c r="E143" s="51" t="str">
        <f>IF(ISBLANK(LeaveTracker[[#This Row],[Employee Name]]),"-----",VLOOKUP(LeaveTracker[[#This Row],[Employee Name]],Employees[[Employee Name]:[Office]],7))</f>
        <v>TCNHS</v>
      </c>
      <c r="F143" s="51" t="str">
        <f>IF(ISBLANK(LeaveTracker[[#This Row],[Employee Name]]),"-----",VLOOKUP(LeaveTracker[[#This Row],[Employee Name]],Employees[[Employee Name]:[Office]],6))</f>
        <v>CASUAL</v>
      </c>
      <c r="G143" s="50">
        <v>44719</v>
      </c>
      <c r="H143" s="50">
        <v>44721</v>
      </c>
      <c r="I143" s="51" t="s">
        <v>81</v>
      </c>
      <c r="J143" s="53"/>
      <c r="K143" s="51" t="str">
        <f ca="1">LeaveTracker[[#This Row],[Days]]&amp;" "&amp;LeaveTracker[[#This Row],[Type of Leave]]</f>
        <v>3 SL</v>
      </c>
      <c r="L143" s="9">
        <f ca="1">NETWORKDAYS(LeaveTracker[[#This Row],[Start Date]],LeaveTracker[[#This Row],[End Date]],lstHolidays)</f>
        <v>3</v>
      </c>
      <c r="M143" s="9"/>
    </row>
    <row r="144" spans="1:13" ht="30" customHeight="1" x14ac:dyDescent="0.3">
      <c r="A144" s="51">
        <v>542</v>
      </c>
      <c r="B144" s="56">
        <v>44804</v>
      </c>
      <c r="C144" s="56">
        <v>44693</v>
      </c>
      <c r="D144" s="53" t="s">
        <v>1809</v>
      </c>
      <c r="E144" s="51" t="str">
        <f>IF(ISBLANK(LeaveTracker[[#This Row],[Employee Name]]),"-----",VLOOKUP(LeaveTracker[[#This Row],[Employee Name]],Employees[[Employee Name]:[Office]],7))</f>
        <v>TCNHS</v>
      </c>
      <c r="F144" s="51" t="str">
        <f>IF(ISBLANK(LeaveTracker[[#This Row],[Employee Name]]),"-----",VLOOKUP(LeaveTracker[[#This Row],[Employee Name]],Employees[[Employee Name]:[Office]],6))</f>
        <v>CASUAL</v>
      </c>
      <c r="G144" s="50">
        <v>44704</v>
      </c>
      <c r="H144" s="50">
        <v>44708</v>
      </c>
      <c r="I144" s="51" t="s">
        <v>82</v>
      </c>
      <c r="J144" s="53"/>
      <c r="K144" s="51" t="str">
        <f ca="1">LeaveTracker[[#This Row],[Days]]&amp;" "&amp;LeaveTracker[[#This Row],[Type of Leave]]</f>
        <v>5 VL</v>
      </c>
      <c r="L144" s="9">
        <f ca="1">NETWORKDAYS(LeaveTracker[[#This Row],[Start Date]],LeaveTracker[[#This Row],[End Date]],lstHolidays)</f>
        <v>5</v>
      </c>
      <c r="M144" s="9"/>
    </row>
    <row r="145" spans="1:13" ht="30" customHeight="1" x14ac:dyDescent="0.3">
      <c r="A145" s="51">
        <v>543</v>
      </c>
      <c r="B145" s="56">
        <v>44804</v>
      </c>
      <c r="C145" s="56">
        <v>44699</v>
      </c>
      <c r="D145" s="53" t="s">
        <v>1810</v>
      </c>
      <c r="E145" s="51" t="str">
        <f>IF(ISBLANK(LeaveTracker[[#This Row],[Employee Name]]),"-----",VLOOKUP(LeaveTracker[[#This Row],[Employee Name]],Employees[[Employee Name]:[Office]],7))</f>
        <v>TICC</v>
      </c>
      <c r="F145" s="51" t="str">
        <f>IF(ISBLANK(LeaveTracker[[#This Row],[Employee Name]]),"-----",VLOOKUP(LeaveTracker[[#This Row],[Employee Name]],Employees[[Employee Name]:[Office]],6))</f>
        <v>CASUAL</v>
      </c>
      <c r="G145" s="50">
        <v>44701</v>
      </c>
      <c r="H145" s="50">
        <v>44701</v>
      </c>
      <c r="I145" s="51" t="s">
        <v>1022</v>
      </c>
      <c r="J145" s="53" t="s">
        <v>1022</v>
      </c>
      <c r="K145" s="51" t="str">
        <f ca="1">LeaveTracker[[#This Row],[Days]]&amp;" "&amp;LeaveTracker[[#This Row],[Type of Leave]]</f>
        <v>1 WITHOUTPAY</v>
      </c>
      <c r="L145" s="9">
        <f ca="1">NETWORKDAYS(LeaveTracker[[#This Row],[Start Date]],LeaveTracker[[#This Row],[End Date]],lstHolidays)</f>
        <v>1</v>
      </c>
      <c r="M145" s="9"/>
    </row>
    <row r="146" spans="1:13" ht="30" customHeight="1" x14ac:dyDescent="0.3">
      <c r="A146" s="51">
        <v>544</v>
      </c>
      <c r="B146" s="56">
        <v>44804</v>
      </c>
      <c r="C146" s="56">
        <v>44728</v>
      </c>
      <c r="D146" s="53" t="s">
        <v>1809</v>
      </c>
      <c r="E146" s="51" t="str">
        <f>IF(ISBLANK(LeaveTracker[[#This Row],[Employee Name]]),"-----",VLOOKUP(LeaveTracker[[#This Row],[Employee Name]],Employees[[Employee Name]:[Office]],7))</f>
        <v>TCNHS</v>
      </c>
      <c r="F146" s="51" t="str">
        <f>IF(ISBLANK(LeaveTracker[[#This Row],[Employee Name]]),"-----",VLOOKUP(LeaveTracker[[#This Row],[Employee Name]],Employees[[Employee Name]:[Office]],6))</f>
        <v>CASUAL</v>
      </c>
      <c r="G146" s="50">
        <v>44726</v>
      </c>
      <c r="H146" s="50">
        <v>44727</v>
      </c>
      <c r="I146" s="51" t="s">
        <v>81</v>
      </c>
      <c r="J146" s="53"/>
      <c r="K146" s="51" t="str">
        <f ca="1">LeaveTracker[[#This Row],[Days]]&amp;" "&amp;LeaveTracker[[#This Row],[Type of Leave]]</f>
        <v>2 SL</v>
      </c>
      <c r="L146" s="9">
        <f ca="1">NETWORKDAYS(LeaveTracker[[#This Row],[Start Date]],LeaveTracker[[#This Row],[End Date]],lstHolidays)</f>
        <v>2</v>
      </c>
      <c r="M146" s="9"/>
    </row>
    <row r="147" spans="1:13" ht="30" customHeight="1" x14ac:dyDescent="0.3">
      <c r="A147" s="51">
        <v>545</v>
      </c>
      <c r="B147" s="56">
        <v>44804</v>
      </c>
      <c r="C147" s="56">
        <v>44726</v>
      </c>
      <c r="D147" s="53" t="s">
        <v>1809</v>
      </c>
      <c r="E147" s="51" t="str">
        <f>IF(ISBLANK(LeaveTracker[[#This Row],[Employee Name]]),"-----",VLOOKUP(LeaveTracker[[#This Row],[Employee Name]],Employees[[Employee Name]:[Office]],7))</f>
        <v>TCNHS</v>
      </c>
      <c r="F147" s="51" t="str">
        <f>IF(ISBLANK(LeaveTracker[[#This Row],[Employee Name]]),"-----",VLOOKUP(LeaveTracker[[#This Row],[Employee Name]],Employees[[Employee Name]:[Office]],6))</f>
        <v>CASUAL</v>
      </c>
      <c r="G147" s="50">
        <v>44722</v>
      </c>
      <c r="H147" s="50">
        <v>44722</v>
      </c>
      <c r="I147" s="51" t="s">
        <v>81</v>
      </c>
      <c r="J147" s="53"/>
      <c r="K147" s="51" t="str">
        <f ca="1">LeaveTracker[[#This Row],[Days]]&amp;" "&amp;LeaveTracker[[#This Row],[Type of Leave]]</f>
        <v>1 SL</v>
      </c>
      <c r="L147" s="9">
        <f ca="1">NETWORKDAYS(LeaveTracker[[#This Row],[Start Date]],LeaveTracker[[#This Row],[End Date]],lstHolidays)</f>
        <v>1</v>
      </c>
      <c r="M147" s="9"/>
    </row>
    <row r="148" spans="1:13" ht="30" customHeight="1" x14ac:dyDescent="0.3">
      <c r="A148" s="51">
        <v>545</v>
      </c>
      <c r="B148" s="56">
        <v>44804</v>
      </c>
      <c r="C148" s="56">
        <v>44726</v>
      </c>
      <c r="D148" s="53" t="s">
        <v>1809</v>
      </c>
      <c r="E148" s="51" t="str">
        <f>IF(ISBLANK(LeaveTracker[[#This Row],[Employee Name]]),"-----",VLOOKUP(LeaveTracker[[#This Row],[Employee Name]],Employees[[Employee Name]:[Office]],7))</f>
        <v>TCNHS</v>
      </c>
      <c r="F148" s="51" t="str">
        <f>IF(ISBLANK(LeaveTracker[[#This Row],[Employee Name]]),"-----",VLOOKUP(LeaveTracker[[#This Row],[Employee Name]],Employees[[Employee Name]:[Office]],6))</f>
        <v>CASUAL</v>
      </c>
      <c r="G148" s="50">
        <v>44725</v>
      </c>
      <c r="H148" s="50">
        <v>44725</v>
      </c>
      <c r="I148" s="51" t="s">
        <v>81</v>
      </c>
      <c r="J148" s="53"/>
      <c r="K148" s="51" t="str">
        <f ca="1">LeaveTracker[[#This Row],[Days]]&amp;" "&amp;LeaveTracker[[#This Row],[Type of Leave]]</f>
        <v>1 SL</v>
      </c>
      <c r="L148" s="9">
        <f ca="1">NETWORKDAYS(LeaveTracker[[#This Row],[Start Date]],LeaveTracker[[#This Row],[End Date]],lstHolidays)</f>
        <v>1</v>
      </c>
      <c r="M148" s="9"/>
    </row>
    <row r="149" spans="1:13" ht="30" customHeight="1" x14ac:dyDescent="0.3">
      <c r="A149" s="51">
        <v>546</v>
      </c>
      <c r="B149" s="56">
        <v>44804</v>
      </c>
      <c r="C149" s="56">
        <v>44798</v>
      </c>
      <c r="D149" s="53" t="s">
        <v>1811</v>
      </c>
      <c r="E149" s="51" t="str">
        <f>IF(ISBLANK(LeaveTracker[[#This Row],[Employee Name]]),"-----",VLOOKUP(LeaveTracker[[#This Row],[Employee Name]],Employees[[Employee Name]:[Office]],7))</f>
        <v>CSWDO</v>
      </c>
      <c r="F149" s="51" t="str">
        <f>IF(ISBLANK(LeaveTracker[[#This Row],[Employee Name]]),"-----",VLOOKUP(LeaveTracker[[#This Row],[Employee Name]],Employees[[Employee Name]:[Office]],6))</f>
        <v>REGULAR</v>
      </c>
      <c r="G149" s="50">
        <v>44799</v>
      </c>
      <c r="H149" s="50">
        <v>44799</v>
      </c>
      <c r="I149" s="51" t="s">
        <v>81</v>
      </c>
      <c r="J149" s="53"/>
      <c r="K149" s="51" t="str">
        <f ca="1">LeaveTracker[[#This Row],[Days]]&amp;" "&amp;LeaveTracker[[#This Row],[Type of Leave]]</f>
        <v>1 SL</v>
      </c>
      <c r="L149" s="9">
        <f ca="1">NETWORKDAYS(LeaveTracker[[#This Row],[Start Date]],LeaveTracker[[#This Row],[End Date]],lstHolidays)</f>
        <v>1</v>
      </c>
      <c r="M149" s="9"/>
    </row>
    <row r="150" spans="1:13" ht="30" customHeight="1" x14ac:dyDescent="0.3">
      <c r="A150" s="51">
        <v>547</v>
      </c>
      <c r="B150" s="56">
        <v>44804</v>
      </c>
      <c r="C150" s="56">
        <v>44761</v>
      </c>
      <c r="D150" s="53" t="s">
        <v>1812</v>
      </c>
      <c r="E150" s="51" t="str">
        <f>IF(ISBLANK(LeaveTracker[[#This Row],[Employee Name]]),"-----",VLOOKUP(LeaveTracker[[#This Row],[Employee Name]],Employees[[Employee Name]:[Office]],7))</f>
        <v>HOUSING</v>
      </c>
      <c r="F150" s="51" t="str">
        <f>IF(ISBLANK(LeaveTracker[[#This Row],[Employee Name]]),"-----",VLOOKUP(LeaveTracker[[#This Row],[Employee Name]],Employees[[Employee Name]:[Office]],6))</f>
        <v>CASUAL</v>
      </c>
      <c r="G150" s="50">
        <v>44726</v>
      </c>
      <c r="H150" s="50">
        <v>44726</v>
      </c>
      <c r="I150" s="51" t="s">
        <v>81</v>
      </c>
      <c r="J150" s="53"/>
      <c r="K150" s="51" t="str">
        <f ca="1">LeaveTracker[[#This Row],[Days]]&amp;" "&amp;LeaveTracker[[#This Row],[Type of Leave]]</f>
        <v>1 SL</v>
      </c>
      <c r="L150" s="9">
        <f ca="1">NETWORKDAYS(LeaveTracker[[#This Row],[Start Date]],LeaveTracker[[#This Row],[End Date]],lstHolidays)</f>
        <v>1</v>
      </c>
      <c r="M150" s="9"/>
    </row>
    <row r="151" spans="1:13" ht="30" customHeight="1" x14ac:dyDescent="0.3">
      <c r="A151" s="51">
        <v>548</v>
      </c>
      <c r="B151" s="56">
        <v>44804</v>
      </c>
      <c r="C151" s="56">
        <v>44755</v>
      </c>
      <c r="D151" s="53" t="s">
        <v>1813</v>
      </c>
      <c r="E151" s="51" t="str">
        <f>IF(ISBLANK(LeaveTracker[[#This Row],[Employee Name]]),"-----",VLOOKUP(LeaveTracker[[#This Row],[Employee Name]],Employees[[Employee Name]:[Office]],7))</f>
        <v>CSWDO</v>
      </c>
      <c r="F151" s="51" t="str">
        <f>IF(ISBLANK(LeaveTracker[[#This Row],[Employee Name]]),"-----",VLOOKUP(LeaveTracker[[#This Row],[Employee Name]],Employees[[Employee Name]:[Office]],6))</f>
        <v>CASUAL</v>
      </c>
      <c r="G151" s="50">
        <v>44754</v>
      </c>
      <c r="H151" s="50">
        <v>44754</v>
      </c>
      <c r="I151" s="51" t="s">
        <v>81</v>
      </c>
      <c r="J151" s="53"/>
      <c r="K151" s="51" t="str">
        <f ca="1">LeaveTracker[[#This Row],[Days]]&amp;" "&amp;LeaveTracker[[#This Row],[Type of Leave]]</f>
        <v>1 SL</v>
      </c>
      <c r="L151" s="9">
        <f ca="1">NETWORKDAYS(LeaveTracker[[#This Row],[Start Date]],LeaveTracker[[#This Row],[End Date]],lstHolidays)</f>
        <v>1</v>
      </c>
      <c r="M151" s="9"/>
    </row>
    <row r="152" spans="1:13" ht="30" customHeight="1" x14ac:dyDescent="0.3">
      <c r="A152" s="51">
        <v>549</v>
      </c>
      <c r="B152" s="56">
        <v>44804</v>
      </c>
      <c r="C152" s="56">
        <v>44734</v>
      </c>
      <c r="D152" s="53" t="s">
        <v>1813</v>
      </c>
      <c r="E152" s="51" t="str">
        <f>IF(ISBLANK(LeaveTracker[[#This Row],[Employee Name]]),"-----",VLOOKUP(LeaveTracker[[#This Row],[Employee Name]],Employees[[Employee Name]:[Office]],7))</f>
        <v>CSWDO</v>
      </c>
      <c r="F152" s="51" t="str">
        <f>IF(ISBLANK(LeaveTracker[[#This Row],[Employee Name]]),"-----",VLOOKUP(LeaveTracker[[#This Row],[Employee Name]],Employees[[Employee Name]:[Office]],6))</f>
        <v>CASUAL</v>
      </c>
      <c r="G152" s="50">
        <v>44732</v>
      </c>
      <c r="H152" s="50">
        <v>44732</v>
      </c>
      <c r="I152" s="51" t="s">
        <v>81</v>
      </c>
      <c r="J152" s="53"/>
      <c r="K152" s="51" t="str">
        <f ca="1">LeaveTracker[[#This Row],[Days]]&amp;" "&amp;LeaveTracker[[#This Row],[Type of Leave]]</f>
        <v>1 SL</v>
      </c>
      <c r="L152" s="9">
        <f ca="1">NETWORKDAYS(LeaveTracker[[#This Row],[Start Date]],LeaveTracker[[#This Row],[End Date]],lstHolidays)</f>
        <v>1</v>
      </c>
      <c r="M152" s="9"/>
    </row>
    <row r="153" spans="1:13" ht="30" customHeight="1" x14ac:dyDescent="0.3">
      <c r="A153" s="51">
        <v>550</v>
      </c>
      <c r="B153" s="56">
        <v>44804</v>
      </c>
      <c r="C153" s="56">
        <v>44726</v>
      </c>
      <c r="D153" s="53" t="s">
        <v>1814</v>
      </c>
      <c r="E153" s="51" t="str">
        <f>IF(ISBLANK(LeaveTracker[[#This Row],[Employee Name]]),"-----",VLOOKUP(LeaveTracker[[#This Row],[Employee Name]],Employees[[Employee Name]:[Office]],7))</f>
        <v>CHO</v>
      </c>
      <c r="F153" s="51" t="str">
        <f>IF(ISBLANK(LeaveTracker[[#This Row],[Employee Name]]),"-----",VLOOKUP(LeaveTracker[[#This Row],[Employee Name]],Employees[[Employee Name]:[Office]],6))</f>
        <v>CASUAL</v>
      </c>
      <c r="G153" s="50">
        <v>44729</v>
      </c>
      <c r="H153" s="50">
        <v>44729</v>
      </c>
      <c r="I153" s="51" t="s">
        <v>298</v>
      </c>
      <c r="J153" s="53" t="s">
        <v>158</v>
      </c>
      <c r="K153" s="51" t="str">
        <f ca="1">LeaveTracker[[#This Row],[Days]]&amp;" "&amp;LeaveTracker[[#This Row],[Type of Leave]]</f>
        <v>1 OTHER</v>
      </c>
      <c r="L153" s="9">
        <f ca="1">NETWORKDAYS(LeaveTracker[[#This Row],[Start Date]],LeaveTracker[[#This Row],[End Date]],lstHolidays)</f>
        <v>1</v>
      </c>
      <c r="M153" s="9"/>
    </row>
    <row r="154" spans="1:13" ht="30" customHeight="1" x14ac:dyDescent="0.3">
      <c r="A154" s="51">
        <v>551</v>
      </c>
      <c r="B154" s="56">
        <v>44804</v>
      </c>
      <c r="C154" s="56">
        <v>44725</v>
      </c>
      <c r="D154" s="53" t="s">
        <v>1814</v>
      </c>
      <c r="E154" s="51" t="str">
        <f>IF(ISBLANK(LeaveTracker[[#This Row],[Employee Name]]),"-----",VLOOKUP(LeaveTracker[[#This Row],[Employee Name]],Employees[[Employee Name]:[Office]],7))</f>
        <v>CHO</v>
      </c>
      <c r="F154" s="51" t="str">
        <f>IF(ISBLANK(LeaveTracker[[#This Row],[Employee Name]]),"-----",VLOOKUP(LeaveTracker[[#This Row],[Employee Name]],Employees[[Employee Name]:[Office]],6))</f>
        <v>CASUAL</v>
      </c>
      <c r="G154" s="50">
        <v>44732</v>
      </c>
      <c r="H154" s="50">
        <v>44736</v>
      </c>
      <c r="I154" s="51" t="s">
        <v>82</v>
      </c>
      <c r="J154" s="53"/>
      <c r="K154" s="51" t="str">
        <f ca="1">LeaveTracker[[#This Row],[Days]]&amp;" "&amp;LeaveTracker[[#This Row],[Type of Leave]]</f>
        <v>5 VL</v>
      </c>
      <c r="L154" s="9">
        <f ca="1">NETWORKDAYS(LeaveTracker[[#This Row],[Start Date]],LeaveTracker[[#This Row],[End Date]],lstHolidays)</f>
        <v>5</v>
      </c>
      <c r="M154" s="9"/>
    </row>
    <row r="155" spans="1:13" ht="30" customHeight="1" x14ac:dyDescent="0.3">
      <c r="A155" s="51">
        <v>552</v>
      </c>
      <c r="B155" s="56">
        <v>44804</v>
      </c>
      <c r="C155" s="56">
        <v>44706</v>
      </c>
      <c r="D155" s="53" t="s">
        <v>1815</v>
      </c>
      <c r="E155" s="51" t="str">
        <f>IF(ISBLANK(LeaveTracker[[#This Row],[Employee Name]]),"-----",VLOOKUP(LeaveTracker[[#This Row],[Employee Name]],Employees[[Employee Name]:[Office]],7))</f>
        <v>TCNHS</v>
      </c>
      <c r="F155" s="51" t="str">
        <f>IF(ISBLANK(LeaveTracker[[#This Row],[Employee Name]]),"-----",VLOOKUP(LeaveTracker[[#This Row],[Employee Name]],Employees[[Employee Name]:[Office]],6))</f>
        <v>CASUAL</v>
      </c>
      <c r="G155" s="50">
        <v>44705</v>
      </c>
      <c r="H155" s="50">
        <v>44705</v>
      </c>
      <c r="I155" s="51" t="s">
        <v>81</v>
      </c>
      <c r="J155" s="53"/>
      <c r="K155" s="51" t="str">
        <f ca="1">LeaveTracker[[#This Row],[Days]]&amp;" "&amp;LeaveTracker[[#This Row],[Type of Leave]]</f>
        <v>1 SL</v>
      </c>
      <c r="L155" s="9">
        <f ca="1">NETWORKDAYS(LeaveTracker[[#This Row],[Start Date]],LeaveTracker[[#This Row],[End Date]],lstHolidays)</f>
        <v>1</v>
      </c>
      <c r="M155" s="9"/>
    </row>
    <row r="156" spans="1:13" ht="30" customHeight="1" x14ac:dyDescent="0.3">
      <c r="A156" s="51">
        <v>553</v>
      </c>
      <c r="B156" s="56">
        <v>44804</v>
      </c>
      <c r="C156" s="56">
        <v>44697</v>
      </c>
      <c r="D156" s="53" t="s">
        <v>255</v>
      </c>
      <c r="E156" s="51" t="str">
        <f>IF(ISBLANK(LeaveTracker[[#This Row],[Employee Name]]),"-----",VLOOKUP(LeaveTracker[[#This Row],[Employee Name]],Employees[[Employee Name]:[Office]],7))</f>
        <v>DA</v>
      </c>
      <c r="F156" s="51" t="str">
        <f>IF(ISBLANK(LeaveTracker[[#This Row],[Employee Name]]),"-----",VLOOKUP(LeaveTracker[[#This Row],[Employee Name]],Employees[[Employee Name]:[Office]],6))</f>
        <v>REGULAR</v>
      </c>
      <c r="G156" s="50">
        <v>44694</v>
      </c>
      <c r="H156" s="50">
        <v>44694</v>
      </c>
      <c r="I156" s="51" t="s">
        <v>298</v>
      </c>
      <c r="J156" s="53" t="s">
        <v>1003</v>
      </c>
      <c r="K156" s="51" t="str">
        <f ca="1">LeaveTracker[[#This Row],[Days]]&amp;" "&amp;LeaveTracker[[#This Row],[Type of Leave]]</f>
        <v>1 OTHER</v>
      </c>
      <c r="L156" s="9">
        <f ca="1">NETWORKDAYS(LeaveTracker[[#This Row],[Start Date]],LeaveTracker[[#This Row],[End Date]],lstHolidays)</f>
        <v>1</v>
      </c>
      <c r="M156" s="9"/>
    </row>
    <row r="157" spans="1:13" ht="30" customHeight="1" x14ac:dyDescent="0.3">
      <c r="A157" s="51">
        <v>554</v>
      </c>
      <c r="B157" s="56">
        <v>44804</v>
      </c>
      <c r="C157" s="56">
        <v>44714</v>
      </c>
      <c r="D157" s="53" t="s">
        <v>1816</v>
      </c>
      <c r="E157" s="51" t="str">
        <f>IF(ISBLANK(LeaveTracker[[#This Row],[Employee Name]]),"-----",VLOOKUP(LeaveTracker[[#This Row],[Employee Name]],Employees[[Employee Name]:[Office]],7))</f>
        <v>ONT</v>
      </c>
      <c r="F157" s="51" t="str">
        <f>IF(ISBLANK(LeaveTracker[[#This Row],[Employee Name]]),"-----",VLOOKUP(LeaveTracker[[#This Row],[Employee Name]],Employees[[Employee Name]:[Office]],6))</f>
        <v>CASUAL</v>
      </c>
      <c r="G157" s="50">
        <v>44700</v>
      </c>
      <c r="H157" s="50">
        <v>44701</v>
      </c>
      <c r="I157" s="51" t="s">
        <v>81</v>
      </c>
      <c r="J157" s="53"/>
      <c r="K157" s="51" t="str">
        <f ca="1">LeaveTracker[[#This Row],[Days]]&amp;" "&amp;LeaveTracker[[#This Row],[Type of Leave]]</f>
        <v>2 SL</v>
      </c>
      <c r="L157" s="9">
        <f ca="1">NETWORKDAYS(LeaveTracker[[#This Row],[Start Date]],LeaveTracker[[#This Row],[End Date]],lstHolidays)</f>
        <v>2</v>
      </c>
      <c r="M157" s="9"/>
    </row>
    <row r="158" spans="1:13" ht="30" customHeight="1" x14ac:dyDescent="0.3">
      <c r="A158" s="51">
        <v>554</v>
      </c>
      <c r="B158" s="56">
        <v>44804</v>
      </c>
      <c r="C158" s="56">
        <v>44714</v>
      </c>
      <c r="D158" s="53" t="s">
        <v>1816</v>
      </c>
      <c r="E158" s="51" t="str">
        <f>IF(ISBLANK(LeaveTracker[[#This Row],[Employee Name]]),"-----",VLOOKUP(LeaveTracker[[#This Row],[Employee Name]],Employees[[Employee Name]:[Office]],7))</f>
        <v>ONT</v>
      </c>
      <c r="F158" s="51" t="str">
        <f>IF(ISBLANK(LeaveTracker[[#This Row],[Employee Name]]),"-----",VLOOKUP(LeaveTracker[[#This Row],[Employee Name]],Employees[[Employee Name]:[Office]],6))</f>
        <v>CASUAL</v>
      </c>
      <c r="G158" s="50">
        <v>44704</v>
      </c>
      <c r="H158" s="50">
        <v>44708</v>
      </c>
      <c r="I158" s="51" t="s">
        <v>81</v>
      </c>
      <c r="J158" s="53"/>
      <c r="K158" s="51" t="str">
        <f ca="1">LeaveTracker[[#This Row],[Days]]&amp;" "&amp;LeaveTracker[[#This Row],[Type of Leave]]</f>
        <v>5 SL</v>
      </c>
      <c r="L158" s="9">
        <f ca="1">NETWORKDAYS(LeaveTracker[[#This Row],[Start Date]],LeaveTracker[[#This Row],[End Date]],lstHolidays)</f>
        <v>5</v>
      </c>
      <c r="M158" s="9"/>
    </row>
    <row r="159" spans="1:13" ht="30" customHeight="1" x14ac:dyDescent="0.3">
      <c r="A159" s="51">
        <v>554</v>
      </c>
      <c r="B159" s="56">
        <v>44804</v>
      </c>
      <c r="C159" s="56">
        <v>44714</v>
      </c>
      <c r="D159" s="53" t="s">
        <v>1816</v>
      </c>
      <c r="E159" s="51" t="str">
        <f>IF(ISBLANK(LeaveTracker[[#This Row],[Employee Name]]),"-----",VLOOKUP(LeaveTracker[[#This Row],[Employee Name]],Employees[[Employee Name]:[Office]],7))</f>
        <v>ONT</v>
      </c>
      <c r="F159" s="51" t="str">
        <f>IF(ISBLANK(LeaveTracker[[#This Row],[Employee Name]]),"-----",VLOOKUP(LeaveTracker[[#This Row],[Employee Name]],Employees[[Employee Name]:[Office]],6))</f>
        <v>CASUAL</v>
      </c>
      <c r="G159" s="50">
        <v>44711</v>
      </c>
      <c r="H159" s="50">
        <v>44712</v>
      </c>
      <c r="I159" s="51" t="s">
        <v>81</v>
      </c>
      <c r="J159" s="53"/>
      <c r="K159" s="51" t="str">
        <f ca="1">LeaveTracker[[#This Row],[Days]]&amp;" "&amp;LeaveTracker[[#This Row],[Type of Leave]]</f>
        <v>2 SL</v>
      </c>
      <c r="L159" s="9">
        <f ca="1">NETWORKDAYS(LeaveTracker[[#This Row],[Start Date]],LeaveTracker[[#This Row],[End Date]],lstHolidays)</f>
        <v>2</v>
      </c>
      <c r="M159" s="9"/>
    </row>
    <row r="160" spans="1:13" ht="30" customHeight="1" x14ac:dyDescent="0.3">
      <c r="A160" s="51">
        <v>555</v>
      </c>
      <c r="B160" s="56">
        <v>44804</v>
      </c>
      <c r="C160" s="56">
        <v>44746</v>
      </c>
      <c r="D160" s="53" t="s">
        <v>1817</v>
      </c>
      <c r="E160" s="51" t="str">
        <f>IF(ISBLANK(LeaveTracker[[#This Row],[Employee Name]]),"-----",VLOOKUP(LeaveTracker[[#This Row],[Employee Name]],Employees[[Employee Name]:[Office]],7))</f>
        <v>TICC</v>
      </c>
      <c r="F160" s="51" t="str">
        <f>IF(ISBLANK(LeaveTracker[[#This Row],[Employee Name]]),"-----",VLOOKUP(LeaveTracker[[#This Row],[Employee Name]],Employees[[Employee Name]:[Office]],6))</f>
        <v>CASUAL</v>
      </c>
      <c r="G160" s="50">
        <v>44753</v>
      </c>
      <c r="H160" s="50">
        <v>44754</v>
      </c>
      <c r="I160" s="51" t="s">
        <v>82</v>
      </c>
      <c r="J160" s="53"/>
      <c r="K160" s="51" t="str">
        <f ca="1">LeaveTracker[[#This Row],[Days]]&amp;" "&amp;LeaveTracker[[#This Row],[Type of Leave]]</f>
        <v>2 VL</v>
      </c>
      <c r="L160" s="9">
        <f ca="1">NETWORKDAYS(LeaveTracker[[#This Row],[Start Date]],LeaveTracker[[#This Row],[End Date]],lstHolidays)</f>
        <v>2</v>
      </c>
      <c r="M160" s="9"/>
    </row>
    <row r="161" spans="1:13" ht="30" customHeight="1" x14ac:dyDescent="0.3">
      <c r="A161" s="51">
        <v>556</v>
      </c>
      <c r="B161" s="56">
        <v>44804</v>
      </c>
      <c r="C161" s="56">
        <v>44746</v>
      </c>
      <c r="D161" s="53" t="s">
        <v>1817</v>
      </c>
      <c r="E161" s="51" t="str">
        <f>IF(ISBLANK(LeaveTracker[[#This Row],[Employee Name]]),"-----",VLOOKUP(LeaveTracker[[#This Row],[Employee Name]],Employees[[Employee Name]:[Office]],7))</f>
        <v>TICC</v>
      </c>
      <c r="F161" s="51" t="str">
        <f>IF(ISBLANK(LeaveTracker[[#This Row],[Employee Name]]),"-----",VLOOKUP(LeaveTracker[[#This Row],[Employee Name]],Employees[[Employee Name]:[Office]],6))</f>
        <v>CASUAL</v>
      </c>
      <c r="G161" s="50">
        <v>44743</v>
      </c>
      <c r="H161" s="50">
        <v>44743</v>
      </c>
      <c r="I161" s="51" t="s">
        <v>81</v>
      </c>
      <c r="J161" s="53"/>
      <c r="K161" s="51" t="str">
        <f ca="1">LeaveTracker[[#This Row],[Days]]&amp;" "&amp;LeaveTracker[[#This Row],[Type of Leave]]</f>
        <v>1 SL</v>
      </c>
      <c r="L161" s="9">
        <f ca="1">NETWORKDAYS(LeaveTracker[[#This Row],[Start Date]],LeaveTracker[[#This Row],[End Date]],lstHolidays)</f>
        <v>1</v>
      </c>
      <c r="M161" s="9"/>
    </row>
    <row r="162" spans="1:13" ht="30" customHeight="1" x14ac:dyDescent="0.3">
      <c r="A162" s="51">
        <v>557</v>
      </c>
      <c r="B162" s="56">
        <v>44804</v>
      </c>
      <c r="C162" s="56">
        <v>44741</v>
      </c>
      <c r="D162" s="53" t="s">
        <v>1818</v>
      </c>
      <c r="E162" s="51" t="str">
        <f>IF(ISBLANK(LeaveTracker[[#This Row],[Employee Name]]),"-----",VLOOKUP(LeaveTracker[[#This Row],[Employee Name]],Employees[[Employee Name]:[Office]],7))</f>
        <v>TICC</v>
      </c>
      <c r="F162" s="51" t="str">
        <f>IF(ISBLANK(LeaveTracker[[#This Row],[Employee Name]]),"-----",VLOOKUP(LeaveTracker[[#This Row],[Employee Name]],Employees[[Employee Name]:[Office]],6))</f>
        <v>JOBCON</v>
      </c>
      <c r="G162" s="50">
        <v>44739</v>
      </c>
      <c r="H162" s="50">
        <v>44740</v>
      </c>
      <c r="I162" s="51" t="s">
        <v>81</v>
      </c>
      <c r="J162" s="53"/>
      <c r="K162" s="51" t="str">
        <f ca="1">LeaveTracker[[#This Row],[Days]]&amp;" "&amp;LeaveTracker[[#This Row],[Type of Leave]]</f>
        <v>2 SL</v>
      </c>
      <c r="L162" s="9">
        <f ca="1">NETWORKDAYS(LeaveTracker[[#This Row],[Start Date]],LeaveTracker[[#This Row],[End Date]],lstHolidays)</f>
        <v>2</v>
      </c>
      <c r="M162" s="9"/>
    </row>
    <row r="163" spans="1:13" ht="30" customHeight="1" x14ac:dyDescent="0.3">
      <c r="A163" s="51">
        <v>558</v>
      </c>
      <c r="B163" s="56">
        <v>44804</v>
      </c>
      <c r="C163" s="56">
        <v>44743</v>
      </c>
      <c r="D163" s="53" t="s">
        <v>1819</v>
      </c>
      <c r="E163" s="51" t="str">
        <f>IF(ISBLANK(LeaveTracker[[#This Row],[Employee Name]]),"-----",VLOOKUP(LeaveTracker[[#This Row],[Employee Name]],Employees[[Employee Name]:[Office]],7))</f>
        <v>TICC/TCCH</v>
      </c>
      <c r="F163" s="51" t="str">
        <f>IF(ISBLANK(LeaveTracker[[#This Row],[Employee Name]]),"-----",VLOOKUP(LeaveTracker[[#This Row],[Employee Name]],Employees[[Employee Name]:[Office]],6))</f>
        <v>CASUAL</v>
      </c>
      <c r="G163" s="50">
        <v>44741</v>
      </c>
      <c r="H163" s="50">
        <v>44741</v>
      </c>
      <c r="I163" s="51" t="s">
        <v>81</v>
      </c>
      <c r="J163" s="53"/>
      <c r="K163" s="51" t="str">
        <f ca="1">LeaveTracker[[#This Row],[Days]]&amp;" "&amp;LeaveTracker[[#This Row],[Type of Leave]]</f>
        <v>1 SL</v>
      </c>
      <c r="L163" s="9">
        <f ca="1">NETWORKDAYS(LeaveTracker[[#This Row],[Start Date]],LeaveTracker[[#This Row],[End Date]],lstHolidays)</f>
        <v>1</v>
      </c>
      <c r="M163" s="9"/>
    </row>
    <row r="164" spans="1:13" ht="30" customHeight="1" x14ac:dyDescent="0.3">
      <c r="A164" s="51">
        <v>559</v>
      </c>
      <c r="B164" s="56">
        <v>44804</v>
      </c>
      <c r="C164" s="56">
        <v>44746</v>
      </c>
      <c r="D164" s="53" t="s">
        <v>1820</v>
      </c>
      <c r="E164" s="51" t="str">
        <f>IF(ISBLANK(LeaveTracker[[#This Row],[Employee Name]]),"-----",VLOOKUP(LeaveTracker[[#This Row],[Employee Name]],Employees[[Employee Name]:[Office]],7))</f>
        <v>TICC</v>
      </c>
      <c r="F164" s="51" t="str">
        <f>IF(ISBLANK(LeaveTracker[[#This Row],[Employee Name]]),"-----",VLOOKUP(LeaveTracker[[#This Row],[Employee Name]],Employees[[Employee Name]:[Office]],6))</f>
        <v>CASUAL</v>
      </c>
      <c r="G164" s="50">
        <v>44740</v>
      </c>
      <c r="H164" s="50">
        <v>44741</v>
      </c>
      <c r="I164" s="51" t="s">
        <v>81</v>
      </c>
      <c r="J164" s="53"/>
      <c r="K164" s="51" t="str">
        <f ca="1">LeaveTracker[[#This Row],[Days]]&amp;" "&amp;LeaveTracker[[#This Row],[Type of Leave]]</f>
        <v>2 SL</v>
      </c>
      <c r="L164" s="9">
        <f ca="1">NETWORKDAYS(LeaveTracker[[#This Row],[Start Date]],LeaveTracker[[#This Row],[End Date]],lstHolidays)</f>
        <v>2</v>
      </c>
      <c r="M164" s="9"/>
    </row>
    <row r="165" spans="1:13" ht="30" customHeight="1" x14ac:dyDescent="0.3">
      <c r="A165" s="51">
        <v>560</v>
      </c>
      <c r="B165" s="56">
        <v>44804</v>
      </c>
      <c r="C165" s="56">
        <v>44741</v>
      </c>
      <c r="D165" s="53" t="s">
        <v>1821</v>
      </c>
      <c r="E165" s="51" t="str">
        <f>IF(ISBLANK(LeaveTracker[[#This Row],[Employee Name]]),"-----",VLOOKUP(LeaveTracker[[#This Row],[Employee Name]],Employees[[Employee Name]:[Office]],7))</f>
        <v>TICC</v>
      </c>
      <c r="F165" s="51" t="str">
        <f>IF(ISBLANK(LeaveTracker[[#This Row],[Employee Name]]),"-----",VLOOKUP(LeaveTracker[[#This Row],[Employee Name]],Employees[[Employee Name]:[Office]],6))</f>
        <v>CASUAL</v>
      </c>
      <c r="G165" s="50">
        <v>44739</v>
      </c>
      <c r="H165" s="50">
        <v>44740</v>
      </c>
      <c r="I165" s="51" t="s">
        <v>81</v>
      </c>
      <c r="J165" s="53"/>
      <c r="K165" s="51" t="str">
        <f ca="1">LeaveTracker[[#This Row],[Days]]&amp;" "&amp;LeaveTracker[[#This Row],[Type of Leave]]</f>
        <v>2 SL</v>
      </c>
      <c r="L165" s="9">
        <f ca="1">NETWORKDAYS(LeaveTracker[[#This Row],[Start Date]],LeaveTracker[[#This Row],[End Date]],lstHolidays)</f>
        <v>2</v>
      </c>
      <c r="M165" s="9"/>
    </row>
    <row r="166" spans="1:13" ht="30" customHeight="1" x14ac:dyDescent="0.3">
      <c r="A166" s="51">
        <v>561</v>
      </c>
      <c r="B166" s="56">
        <v>44804</v>
      </c>
      <c r="C166" s="56">
        <v>44739</v>
      </c>
      <c r="D166" s="53" t="s">
        <v>1822</v>
      </c>
      <c r="E166" s="51" t="str">
        <f>IF(ISBLANK(LeaveTracker[[#This Row],[Employee Name]]),"-----",VLOOKUP(LeaveTracker[[#This Row],[Employee Name]],Employees[[Employee Name]:[Office]],7))</f>
        <v>TICC</v>
      </c>
      <c r="F166" s="51" t="str">
        <f>IF(ISBLANK(LeaveTracker[[#This Row],[Employee Name]]),"-----",VLOOKUP(LeaveTracker[[#This Row],[Employee Name]],Employees[[Employee Name]:[Office]],6))</f>
        <v>JOBCON</v>
      </c>
      <c r="G166" s="50">
        <v>44739</v>
      </c>
      <c r="H166" s="50">
        <v>44739</v>
      </c>
      <c r="I166" s="51" t="s">
        <v>81</v>
      </c>
      <c r="J166" s="53"/>
      <c r="K166" s="51" t="str">
        <f ca="1">LeaveTracker[[#This Row],[Days]]&amp;" "&amp;LeaveTracker[[#This Row],[Type of Leave]]</f>
        <v>1 SL</v>
      </c>
      <c r="L166" s="9">
        <f ca="1">NETWORKDAYS(LeaveTracker[[#This Row],[Start Date]],LeaveTracker[[#This Row],[End Date]],lstHolidays)</f>
        <v>1</v>
      </c>
      <c r="M166" s="9"/>
    </row>
    <row r="167" spans="1:13" ht="30" customHeight="1" x14ac:dyDescent="0.3">
      <c r="A167" s="51">
        <v>562</v>
      </c>
      <c r="B167" s="56">
        <v>44804</v>
      </c>
      <c r="C167" s="56">
        <v>44738</v>
      </c>
      <c r="D167" s="53" t="s">
        <v>1823</v>
      </c>
      <c r="E167" s="51" t="str">
        <f>IF(ISBLANK(LeaveTracker[[#This Row],[Employee Name]]),"-----",VLOOKUP(LeaveTracker[[#This Row],[Employee Name]],Employees[[Employee Name]:[Office]],7))</f>
        <v>TICC</v>
      </c>
      <c r="F167" s="51" t="str">
        <f>IF(ISBLANK(LeaveTracker[[#This Row],[Employee Name]]),"-----",VLOOKUP(LeaveTracker[[#This Row],[Employee Name]],Employees[[Employee Name]:[Office]],6))</f>
        <v>JOBCON</v>
      </c>
      <c r="G167" s="50">
        <v>44739</v>
      </c>
      <c r="H167" s="50">
        <v>44739</v>
      </c>
      <c r="I167" s="51" t="s">
        <v>81</v>
      </c>
      <c r="J167" s="53"/>
      <c r="K167" s="51" t="str">
        <f ca="1">LeaveTracker[[#This Row],[Days]]&amp;" "&amp;LeaveTracker[[#This Row],[Type of Leave]]</f>
        <v>1 SL</v>
      </c>
      <c r="L167" s="9">
        <f ca="1">NETWORKDAYS(LeaveTracker[[#This Row],[Start Date]],LeaveTracker[[#This Row],[End Date]],lstHolidays)</f>
        <v>1</v>
      </c>
      <c r="M167" s="9"/>
    </row>
    <row r="168" spans="1:13" ht="30" customHeight="1" x14ac:dyDescent="0.3">
      <c r="A168" s="51">
        <v>563</v>
      </c>
      <c r="B168" s="56">
        <v>44804</v>
      </c>
      <c r="C168" s="56">
        <v>44739</v>
      </c>
      <c r="D168" s="53" t="s">
        <v>344</v>
      </c>
      <c r="E168" s="51" t="str">
        <f>IF(ISBLANK(LeaveTracker[[#This Row],[Employee Name]]),"-----",VLOOKUP(LeaveTracker[[#This Row],[Employee Name]],Employees[[Employee Name]:[Office]],7))</f>
        <v>ONT</v>
      </c>
      <c r="F168" s="51" t="str">
        <f>IF(ISBLANK(LeaveTracker[[#This Row],[Employee Name]]),"-----",VLOOKUP(LeaveTracker[[#This Row],[Employee Name]],Employees[[Employee Name]:[Office]],6))</f>
        <v>REGULAR</v>
      </c>
      <c r="G168" s="50">
        <v>44763</v>
      </c>
      <c r="H168" s="50">
        <v>44763</v>
      </c>
      <c r="I168" s="51" t="s">
        <v>81</v>
      </c>
      <c r="J168" s="53"/>
      <c r="K168" s="51" t="str">
        <f ca="1">LeaveTracker[[#This Row],[Days]]&amp;" "&amp;LeaveTracker[[#This Row],[Type of Leave]]</f>
        <v>1 SL</v>
      </c>
      <c r="L168" s="9">
        <f ca="1">NETWORKDAYS(LeaveTracker[[#This Row],[Start Date]],LeaveTracker[[#This Row],[End Date]],lstHolidays)</f>
        <v>1</v>
      </c>
      <c r="M168" s="9"/>
    </row>
    <row r="169" spans="1:13" ht="30" customHeight="1" x14ac:dyDescent="0.3">
      <c r="A169" s="51">
        <v>564</v>
      </c>
      <c r="B169" s="56">
        <v>44804</v>
      </c>
      <c r="C169" s="56">
        <v>44764</v>
      </c>
      <c r="D169" s="53" t="s">
        <v>1052</v>
      </c>
      <c r="E169" s="51" t="str">
        <f>IF(ISBLANK(LeaveTracker[[#This Row],[Employee Name]]),"-----",VLOOKUP(LeaveTracker[[#This Row],[Employee Name]],Employees[[Employee Name]:[Office]],7))</f>
        <v>CHO</v>
      </c>
      <c r="F169" s="51" t="str">
        <f>IF(ISBLANK(LeaveTracker[[#This Row],[Employee Name]]),"-----",VLOOKUP(LeaveTracker[[#This Row],[Employee Name]],Employees[[Employee Name]:[Office]],6))</f>
        <v>CASUAL</v>
      </c>
      <c r="G169" s="50">
        <v>44761</v>
      </c>
      <c r="H169" s="50">
        <v>44762</v>
      </c>
      <c r="I169" s="51" t="s">
        <v>81</v>
      </c>
      <c r="J169" s="53"/>
      <c r="K169" s="51" t="str">
        <f ca="1">LeaveTracker[[#This Row],[Days]]&amp;" "&amp;LeaveTracker[[#This Row],[Type of Leave]]</f>
        <v>2 SL</v>
      </c>
      <c r="L169" s="9">
        <f ca="1">NETWORKDAYS(LeaveTracker[[#This Row],[Start Date]],LeaveTracker[[#This Row],[End Date]],lstHolidays)</f>
        <v>2</v>
      </c>
      <c r="M169" s="9"/>
    </row>
    <row r="170" spans="1:13" ht="30" customHeight="1" x14ac:dyDescent="0.3">
      <c r="A170" s="51">
        <v>565</v>
      </c>
      <c r="B170" s="56">
        <v>44806</v>
      </c>
      <c r="C170" s="56">
        <v>44742</v>
      </c>
      <c r="D170" s="53" t="s">
        <v>1796</v>
      </c>
      <c r="E170" s="51" t="str">
        <f>IF(ISBLANK(LeaveTracker[[#This Row],[Employee Name]]),"-----",VLOOKUP(LeaveTracker[[#This Row],[Employee Name]],Employees[[Employee Name]:[Office]],7))</f>
        <v>CTO-LICENSE</v>
      </c>
      <c r="F170" s="51" t="str">
        <f>IF(ISBLANK(LeaveTracker[[#This Row],[Employee Name]]),"-----",VLOOKUP(LeaveTracker[[#This Row],[Employee Name]],Employees[[Employee Name]:[Office]],6))</f>
        <v>CASUAL</v>
      </c>
      <c r="G170" s="50">
        <v>44750</v>
      </c>
      <c r="H170" s="50">
        <v>44750</v>
      </c>
      <c r="I170" s="51" t="s">
        <v>298</v>
      </c>
      <c r="J170" s="53" t="s">
        <v>1003</v>
      </c>
      <c r="K170" s="51" t="str">
        <f ca="1">LeaveTracker[[#This Row],[Days]]&amp;" "&amp;LeaveTracker[[#This Row],[Type of Leave]]</f>
        <v>1 OTHER</v>
      </c>
      <c r="L170" s="9">
        <f ca="1">NETWORKDAYS(LeaveTracker[[#This Row],[Start Date]],LeaveTracker[[#This Row],[End Date]],lstHolidays)</f>
        <v>1</v>
      </c>
      <c r="M170" s="9"/>
    </row>
    <row r="171" spans="1:13" ht="30" customHeight="1" x14ac:dyDescent="0.3">
      <c r="A171" s="51">
        <v>566</v>
      </c>
      <c r="B171" s="56">
        <v>44806</v>
      </c>
      <c r="C171" s="56">
        <v>44748</v>
      </c>
      <c r="D171" s="53" t="s">
        <v>1824</v>
      </c>
      <c r="E171" s="51" t="str">
        <f>IF(ISBLANK(LeaveTracker[[#This Row],[Employee Name]]),"-----",VLOOKUP(LeaveTracker[[#This Row],[Employee Name]],Employees[[Employee Name]:[Office]],7))</f>
        <v>CHO</v>
      </c>
      <c r="F171" s="51" t="str">
        <f>IF(ISBLANK(LeaveTracker[[#This Row],[Employee Name]]),"-----",VLOOKUP(LeaveTracker[[#This Row],[Employee Name]],Employees[[Employee Name]:[Office]],6))</f>
        <v>CASUAL</v>
      </c>
      <c r="G171" s="50">
        <v>44757</v>
      </c>
      <c r="H171" s="50">
        <v>44757</v>
      </c>
      <c r="I171" s="51" t="s">
        <v>82</v>
      </c>
      <c r="J171" s="53"/>
      <c r="K171" s="51" t="str">
        <f ca="1">LeaveTracker[[#This Row],[Days]]&amp;" "&amp;LeaveTracker[[#This Row],[Type of Leave]]</f>
        <v>1 VL</v>
      </c>
      <c r="L171" s="9">
        <f ca="1">NETWORKDAYS(LeaveTracker[[#This Row],[Start Date]],LeaveTracker[[#This Row],[End Date]],lstHolidays)</f>
        <v>1</v>
      </c>
      <c r="M171" s="9"/>
    </row>
    <row r="172" spans="1:13" ht="30" customHeight="1" x14ac:dyDescent="0.3">
      <c r="A172" s="51">
        <v>567</v>
      </c>
      <c r="B172" s="56">
        <v>44806</v>
      </c>
      <c r="C172" s="56">
        <v>44673</v>
      </c>
      <c r="D172" s="53" t="s">
        <v>1825</v>
      </c>
      <c r="E172" s="51" t="str">
        <f>IF(ISBLANK(LeaveTracker[[#This Row],[Employee Name]]),"-----",VLOOKUP(LeaveTracker[[#This Row],[Employee Name]],Employees[[Employee Name]:[Office]],7))</f>
        <v>ONT</v>
      </c>
      <c r="F172" s="51" t="str">
        <f>IF(ISBLANK(LeaveTracker[[#This Row],[Employee Name]]),"-----",VLOOKUP(LeaveTracker[[#This Row],[Employee Name]],Employees[[Employee Name]:[Office]],6))</f>
        <v>CASUAL</v>
      </c>
      <c r="G172" s="50">
        <v>44683</v>
      </c>
      <c r="H172" s="50">
        <v>44693</v>
      </c>
      <c r="I172" s="51" t="s">
        <v>82</v>
      </c>
      <c r="J172" s="53"/>
      <c r="K172" s="51" t="str">
        <f ca="1">LeaveTracker[[#This Row],[Days]]&amp;" "&amp;LeaveTracker[[#This Row],[Type of Leave]]</f>
        <v>9 VL</v>
      </c>
      <c r="L172" s="9">
        <f ca="1">NETWORKDAYS(LeaveTracker[[#This Row],[Start Date]],LeaveTracker[[#This Row],[End Date]],lstHolidays)</f>
        <v>9</v>
      </c>
      <c r="M172" s="9"/>
    </row>
    <row r="173" spans="1:13" ht="30" customHeight="1" x14ac:dyDescent="0.3">
      <c r="A173" s="51">
        <v>568</v>
      </c>
      <c r="B173" s="56">
        <v>44806</v>
      </c>
      <c r="C173" s="56">
        <v>44713</v>
      </c>
      <c r="D173" s="53" t="s">
        <v>1826</v>
      </c>
      <c r="E173" s="51" t="str">
        <f>IF(ISBLANK(LeaveTracker[[#This Row],[Employee Name]]),"-----",VLOOKUP(LeaveTracker[[#This Row],[Employee Name]],Employees[[Employee Name]:[Office]],7))</f>
        <v>ONT</v>
      </c>
      <c r="F173" s="51" t="str">
        <f>IF(ISBLANK(LeaveTracker[[#This Row],[Employee Name]]),"-----",VLOOKUP(LeaveTracker[[#This Row],[Employee Name]],Employees[[Employee Name]:[Office]],6))</f>
        <v>CASUAL</v>
      </c>
      <c r="G173" s="50">
        <v>44712</v>
      </c>
      <c r="H173" s="50">
        <v>44712</v>
      </c>
      <c r="I173" s="51" t="s">
        <v>81</v>
      </c>
      <c r="J173" s="53"/>
      <c r="K173" s="51" t="str">
        <f ca="1">LeaveTracker[[#This Row],[Days]]&amp;" "&amp;LeaveTracker[[#This Row],[Type of Leave]]</f>
        <v>1 SL</v>
      </c>
      <c r="L173" s="9">
        <f ca="1">NETWORKDAYS(LeaveTracker[[#This Row],[Start Date]],LeaveTracker[[#This Row],[End Date]],lstHolidays)</f>
        <v>1</v>
      </c>
      <c r="M173" s="9"/>
    </row>
    <row r="174" spans="1:13" ht="30" customHeight="1" x14ac:dyDescent="0.3">
      <c r="A174" s="51">
        <v>569</v>
      </c>
      <c r="B174" s="56">
        <v>44806</v>
      </c>
      <c r="C174" s="56">
        <v>44711</v>
      </c>
      <c r="D174" s="53" t="s">
        <v>1826</v>
      </c>
      <c r="E174" s="51" t="str">
        <f>IF(ISBLANK(LeaveTracker[[#This Row],[Employee Name]]),"-----",VLOOKUP(LeaveTracker[[#This Row],[Employee Name]],Employees[[Employee Name]:[Office]],7))</f>
        <v>ONT</v>
      </c>
      <c r="F174" s="51" t="str">
        <f>IF(ISBLANK(LeaveTracker[[#This Row],[Employee Name]]),"-----",VLOOKUP(LeaveTracker[[#This Row],[Employee Name]],Employees[[Employee Name]:[Office]],6))</f>
        <v>CASUAL</v>
      </c>
      <c r="G174" s="50">
        <v>44708</v>
      </c>
      <c r="H174" s="50">
        <v>44709</v>
      </c>
      <c r="I174" s="51" t="s">
        <v>81</v>
      </c>
      <c r="J174" s="53"/>
      <c r="K174" s="51" t="str">
        <f ca="1">LeaveTracker[[#This Row],[Days]]&amp;" "&amp;LeaveTracker[[#This Row],[Type of Leave]]</f>
        <v>1 SL</v>
      </c>
      <c r="L174" s="9">
        <f ca="1">NETWORKDAYS(LeaveTracker[[#This Row],[Start Date]],LeaveTracker[[#This Row],[End Date]],lstHolidays)</f>
        <v>1</v>
      </c>
      <c r="M174" s="9"/>
    </row>
    <row r="175" spans="1:13" ht="30" customHeight="1" x14ac:dyDescent="0.3">
      <c r="A175" s="51">
        <v>570</v>
      </c>
      <c r="B175" s="56">
        <v>44806</v>
      </c>
      <c r="C175" s="56">
        <v>44763</v>
      </c>
      <c r="D175" s="53" t="s">
        <v>1827</v>
      </c>
      <c r="E175" s="51" t="str">
        <f>IF(ISBLANK(LeaveTracker[[#This Row],[Employee Name]]),"-----",VLOOKUP(LeaveTracker[[#This Row],[Employee Name]],Employees[[Employee Name]:[Office]],7))</f>
        <v>CSWDO</v>
      </c>
      <c r="F175" s="51" t="str">
        <f>IF(ISBLANK(LeaveTracker[[#This Row],[Employee Name]]),"-----",VLOOKUP(LeaveTracker[[#This Row],[Employee Name]],Employees[[Employee Name]:[Office]],6))</f>
        <v>CASUAL</v>
      </c>
      <c r="G175" s="50">
        <v>44762</v>
      </c>
      <c r="H175" s="50">
        <v>44762</v>
      </c>
      <c r="I175" s="51" t="s">
        <v>81</v>
      </c>
      <c r="J175" s="53"/>
      <c r="K175" s="51" t="str">
        <f ca="1">LeaveTracker[[#This Row],[Days]]&amp;" "&amp;LeaveTracker[[#This Row],[Type of Leave]]</f>
        <v>1 SL</v>
      </c>
      <c r="L175" s="9">
        <f ca="1">NETWORKDAYS(LeaveTracker[[#This Row],[Start Date]],LeaveTracker[[#This Row],[End Date]],lstHolidays)</f>
        <v>1</v>
      </c>
      <c r="M175" s="9"/>
    </row>
    <row r="176" spans="1:13" ht="30" customHeight="1" x14ac:dyDescent="0.3">
      <c r="A176" s="51">
        <v>571</v>
      </c>
      <c r="B176" s="56">
        <v>44806</v>
      </c>
      <c r="C176" s="56">
        <v>44734</v>
      </c>
      <c r="D176" s="53" t="s">
        <v>1827</v>
      </c>
      <c r="E176" s="51" t="str">
        <f>IF(ISBLANK(LeaveTracker[[#This Row],[Employee Name]]),"-----",VLOOKUP(LeaveTracker[[#This Row],[Employee Name]],Employees[[Employee Name]:[Office]],7))</f>
        <v>CSWDO</v>
      </c>
      <c r="F176" s="51" t="str">
        <f>IF(ISBLANK(LeaveTracker[[#This Row],[Employee Name]]),"-----",VLOOKUP(LeaveTracker[[#This Row],[Employee Name]],Employees[[Employee Name]:[Office]],6))</f>
        <v>CASUAL</v>
      </c>
      <c r="G176" s="50">
        <v>44742</v>
      </c>
      <c r="H176" s="50">
        <v>44742</v>
      </c>
      <c r="I176" s="51" t="s">
        <v>298</v>
      </c>
      <c r="J176" s="53" t="s">
        <v>1003</v>
      </c>
      <c r="K176" s="51" t="str">
        <f ca="1">LeaveTracker[[#This Row],[Days]]&amp;" "&amp;LeaveTracker[[#This Row],[Type of Leave]]</f>
        <v>1 OTHER</v>
      </c>
      <c r="L176" s="9">
        <f ca="1">NETWORKDAYS(LeaveTracker[[#This Row],[Start Date]],LeaveTracker[[#This Row],[End Date]],lstHolidays)</f>
        <v>1</v>
      </c>
      <c r="M176" s="9"/>
    </row>
    <row r="177" spans="1:13" ht="30" customHeight="1" x14ac:dyDescent="0.3">
      <c r="A177" s="51">
        <v>572</v>
      </c>
      <c r="B177" s="56">
        <v>44806</v>
      </c>
      <c r="C177" s="56">
        <v>44767</v>
      </c>
      <c r="D177" s="53" t="s">
        <v>1826</v>
      </c>
      <c r="E177" s="51" t="str">
        <f>IF(ISBLANK(LeaveTracker[[#This Row],[Employee Name]]),"-----",VLOOKUP(LeaveTracker[[#This Row],[Employee Name]],Employees[[Employee Name]:[Office]],7))</f>
        <v>ONT</v>
      </c>
      <c r="F177" s="51" t="str">
        <f>IF(ISBLANK(LeaveTracker[[#This Row],[Employee Name]]),"-----",VLOOKUP(LeaveTracker[[#This Row],[Employee Name]],Employees[[Employee Name]:[Office]],6))</f>
        <v>CASUAL</v>
      </c>
      <c r="G177" s="50">
        <v>44751</v>
      </c>
      <c r="H177" s="50">
        <v>44751</v>
      </c>
      <c r="I177" s="51" t="s">
        <v>81</v>
      </c>
      <c r="J177" s="53"/>
      <c r="K177" s="51" t="str">
        <f ca="1">LeaveTracker[[#This Row],[Days]]&amp;" "&amp;LeaveTracker[[#This Row],[Type of Leave]]</f>
        <v>0 SL</v>
      </c>
      <c r="L177" s="9">
        <f ca="1">NETWORKDAYS(LeaveTracker[[#This Row],[Start Date]],LeaveTracker[[#This Row],[End Date]],lstHolidays)</f>
        <v>0</v>
      </c>
      <c r="M177" s="9"/>
    </row>
    <row r="178" spans="1:13" ht="30" customHeight="1" x14ac:dyDescent="0.3">
      <c r="A178" s="51">
        <v>572</v>
      </c>
      <c r="B178" s="56">
        <v>44806</v>
      </c>
      <c r="C178" s="56">
        <v>44767</v>
      </c>
      <c r="D178" s="53" t="s">
        <v>1826</v>
      </c>
      <c r="E178" s="51" t="str">
        <f>IF(ISBLANK(LeaveTracker[[#This Row],[Employee Name]]),"-----",VLOOKUP(LeaveTracker[[#This Row],[Employee Name]],Employees[[Employee Name]:[Office]],7))</f>
        <v>ONT</v>
      </c>
      <c r="F178" s="51" t="str">
        <f>IF(ISBLANK(LeaveTracker[[#This Row],[Employee Name]]),"-----",VLOOKUP(LeaveTracker[[#This Row],[Employee Name]],Employees[[Employee Name]:[Office]],6))</f>
        <v>CASUAL</v>
      </c>
      <c r="G178" s="50">
        <v>44758</v>
      </c>
      <c r="H178" s="50">
        <v>44758</v>
      </c>
      <c r="I178" s="51" t="s">
        <v>81</v>
      </c>
      <c r="J178" s="53"/>
      <c r="K178" s="51" t="str">
        <f ca="1">LeaveTracker[[#This Row],[Days]]&amp;" "&amp;LeaveTracker[[#This Row],[Type of Leave]]</f>
        <v>0 SL</v>
      </c>
      <c r="L178" s="9">
        <f ca="1">NETWORKDAYS(LeaveTracker[[#This Row],[Start Date]],LeaveTracker[[#This Row],[End Date]],lstHolidays)</f>
        <v>0</v>
      </c>
      <c r="M178" s="9"/>
    </row>
    <row r="179" spans="1:13" ht="30" customHeight="1" x14ac:dyDescent="0.3">
      <c r="A179" s="51">
        <v>572</v>
      </c>
      <c r="B179" s="56">
        <v>44806</v>
      </c>
      <c r="C179" s="56">
        <v>44767</v>
      </c>
      <c r="D179" s="53" t="s">
        <v>1826</v>
      </c>
      <c r="E179" s="51" t="str">
        <f>IF(ISBLANK(LeaveTracker[[#This Row],[Employee Name]]),"-----",VLOOKUP(LeaveTracker[[#This Row],[Employee Name]],Employees[[Employee Name]:[Office]],7))</f>
        <v>ONT</v>
      </c>
      <c r="F179" s="51" t="str">
        <f>IF(ISBLANK(LeaveTracker[[#This Row],[Employee Name]]),"-----",VLOOKUP(LeaveTracker[[#This Row],[Employee Name]],Employees[[Employee Name]:[Office]],6))</f>
        <v>CASUAL</v>
      </c>
      <c r="G179" s="50">
        <v>44765</v>
      </c>
      <c r="H179" s="50">
        <v>44765</v>
      </c>
      <c r="I179" s="51" t="s">
        <v>81</v>
      </c>
      <c r="J179" s="53"/>
      <c r="K179" s="51" t="str">
        <f ca="1">LeaveTracker[[#This Row],[Days]]&amp;" "&amp;LeaveTracker[[#This Row],[Type of Leave]]</f>
        <v>0 SL</v>
      </c>
      <c r="L179" s="9">
        <f ca="1">NETWORKDAYS(LeaveTracker[[#This Row],[Start Date]],LeaveTracker[[#This Row],[End Date]],lstHolidays)</f>
        <v>0</v>
      </c>
      <c r="M179" s="9"/>
    </row>
    <row r="180" spans="1:13" ht="30" customHeight="1" x14ac:dyDescent="0.3">
      <c r="A180" s="51">
        <v>573</v>
      </c>
      <c r="B180" s="56">
        <v>44806</v>
      </c>
      <c r="C180" s="56">
        <v>44706</v>
      </c>
      <c r="D180" s="53" t="s">
        <v>1826</v>
      </c>
      <c r="E180" s="51" t="str">
        <f>IF(ISBLANK(LeaveTracker[[#This Row],[Employee Name]]),"-----",VLOOKUP(LeaveTracker[[#This Row],[Employee Name]],Employees[[Employee Name]:[Office]],7))</f>
        <v>ONT</v>
      </c>
      <c r="F180" s="51" t="str">
        <f>IF(ISBLANK(LeaveTracker[[#This Row],[Employee Name]]),"-----",VLOOKUP(LeaveTracker[[#This Row],[Employee Name]],Employees[[Employee Name]:[Office]],6))</f>
        <v>CASUAL</v>
      </c>
      <c r="G180" s="50">
        <v>44697</v>
      </c>
      <c r="H180" s="50">
        <v>44697</v>
      </c>
      <c r="I180" s="51" t="s">
        <v>81</v>
      </c>
      <c r="J180" s="53"/>
      <c r="K180" s="51" t="str">
        <f ca="1">LeaveTracker[[#This Row],[Days]]&amp;" "&amp;LeaveTracker[[#This Row],[Type of Leave]]</f>
        <v>1 SL</v>
      </c>
      <c r="L180" s="9">
        <f ca="1">NETWORKDAYS(LeaveTracker[[#This Row],[Start Date]],LeaveTracker[[#This Row],[End Date]],lstHolidays)</f>
        <v>1</v>
      </c>
      <c r="M180" s="9"/>
    </row>
    <row r="181" spans="1:13" ht="30" customHeight="1" x14ac:dyDescent="0.3">
      <c r="A181" s="51">
        <v>573</v>
      </c>
      <c r="B181" s="56">
        <v>44806</v>
      </c>
      <c r="C181" s="56">
        <v>44706</v>
      </c>
      <c r="D181" s="53" t="s">
        <v>1826</v>
      </c>
      <c r="E181" s="51" t="str">
        <f>IF(ISBLANK(LeaveTracker[[#This Row],[Employee Name]]),"-----",VLOOKUP(LeaveTracker[[#This Row],[Employee Name]],Employees[[Employee Name]:[Office]],7))</f>
        <v>ONT</v>
      </c>
      <c r="F181" s="51" t="str">
        <f>IF(ISBLANK(LeaveTracker[[#This Row],[Employee Name]]),"-----",VLOOKUP(LeaveTracker[[#This Row],[Employee Name]],Employees[[Employee Name]:[Office]],6))</f>
        <v>CASUAL</v>
      </c>
      <c r="G181" s="50">
        <v>44702</v>
      </c>
      <c r="H181" s="50">
        <v>44702</v>
      </c>
      <c r="I181" s="51" t="s">
        <v>81</v>
      </c>
      <c r="J181" s="53"/>
      <c r="K181" s="51" t="str">
        <f ca="1">LeaveTracker[[#This Row],[Days]]&amp;" "&amp;LeaveTracker[[#This Row],[Type of Leave]]</f>
        <v>0 SL</v>
      </c>
      <c r="L181" s="9">
        <f ca="1">NETWORKDAYS(LeaveTracker[[#This Row],[Start Date]],LeaveTracker[[#This Row],[End Date]],lstHolidays)</f>
        <v>0</v>
      </c>
      <c r="M181" s="9"/>
    </row>
    <row r="182" spans="1:13" ht="30" customHeight="1" x14ac:dyDescent="0.3">
      <c r="A182" s="51">
        <v>574</v>
      </c>
      <c r="B182" s="56">
        <v>44806</v>
      </c>
      <c r="C182" s="56">
        <v>44740</v>
      </c>
      <c r="D182" s="53" t="s">
        <v>1785</v>
      </c>
      <c r="E182" s="51" t="str">
        <f>IF(ISBLANK(LeaveTracker[[#This Row],[Employee Name]]),"-----",VLOOKUP(LeaveTracker[[#This Row],[Employee Name]],Employees[[Employee Name]:[Office]],7))</f>
        <v>MAHOGANY MARKET</v>
      </c>
      <c r="F182" s="51" t="str">
        <f>IF(ISBLANK(LeaveTracker[[#This Row],[Employee Name]]),"-----",VLOOKUP(LeaveTracker[[#This Row],[Employee Name]],Employees[[Employee Name]:[Office]],6))</f>
        <v>CASUAL</v>
      </c>
      <c r="G182" s="50">
        <v>44734</v>
      </c>
      <c r="H182" s="50">
        <v>44735</v>
      </c>
      <c r="I182" s="51" t="s">
        <v>81</v>
      </c>
      <c r="J182" s="53"/>
      <c r="K182" s="51" t="str">
        <f ca="1">LeaveTracker[[#This Row],[Days]]&amp;" "&amp;LeaveTracker[[#This Row],[Type of Leave]]</f>
        <v>2 SL</v>
      </c>
      <c r="L182" s="9">
        <f ca="1">NETWORKDAYS(LeaveTracker[[#This Row],[Start Date]],LeaveTracker[[#This Row],[End Date]],lstHolidays)</f>
        <v>2</v>
      </c>
      <c r="M182" s="9"/>
    </row>
    <row r="183" spans="1:13" ht="30" customHeight="1" x14ac:dyDescent="0.3">
      <c r="A183" s="51">
        <v>575</v>
      </c>
      <c r="B183" s="56">
        <v>44806</v>
      </c>
      <c r="C183" s="56">
        <v>44739</v>
      </c>
      <c r="D183" s="53" t="s">
        <v>1828</v>
      </c>
      <c r="E183" s="51" t="str">
        <f>IF(ISBLANK(LeaveTracker[[#This Row],[Employee Name]]),"-----",VLOOKUP(LeaveTracker[[#This Row],[Employee Name]],Employees[[Employee Name]:[Office]],7))</f>
        <v>CHO</v>
      </c>
      <c r="F183" s="51" t="str">
        <f>IF(ISBLANK(LeaveTracker[[#This Row],[Employee Name]]),"-----",VLOOKUP(LeaveTracker[[#This Row],[Employee Name]],Employees[[Employee Name]:[Office]],6))</f>
        <v>CASUAL</v>
      </c>
      <c r="G183" s="50">
        <v>44747</v>
      </c>
      <c r="H183" s="50">
        <v>44747</v>
      </c>
      <c r="I183" s="51" t="s">
        <v>82</v>
      </c>
      <c r="J183" s="53"/>
      <c r="K183" s="51" t="str">
        <f ca="1">LeaveTracker[[#This Row],[Days]]&amp;" "&amp;LeaveTracker[[#This Row],[Type of Leave]]</f>
        <v>1 VL</v>
      </c>
      <c r="L183" s="9">
        <f ca="1">NETWORKDAYS(LeaveTracker[[#This Row],[Start Date]],LeaveTracker[[#This Row],[End Date]],lstHolidays)</f>
        <v>1</v>
      </c>
      <c r="M183" s="9"/>
    </row>
    <row r="184" spans="1:13" ht="30" customHeight="1" x14ac:dyDescent="0.3">
      <c r="A184" s="51">
        <v>576</v>
      </c>
      <c r="B184" s="56">
        <v>44806</v>
      </c>
      <c r="C184" s="56">
        <v>44699</v>
      </c>
      <c r="D184" s="53" t="s">
        <v>1829</v>
      </c>
      <c r="E184" s="51" t="str">
        <f>IF(ISBLANK(LeaveTracker[[#This Row],[Employee Name]]),"-----",VLOOKUP(LeaveTracker[[#This Row],[Employee Name]],Employees[[Employee Name]:[Office]],7))</f>
        <v>CENRO</v>
      </c>
      <c r="F184" s="51" t="str">
        <f>IF(ISBLANK(LeaveTracker[[#This Row],[Employee Name]]),"-----",VLOOKUP(LeaveTracker[[#This Row],[Employee Name]],Employees[[Employee Name]:[Office]],6))</f>
        <v>CASUAL</v>
      </c>
      <c r="G184" s="50">
        <v>44697</v>
      </c>
      <c r="H184" s="50">
        <v>44698</v>
      </c>
      <c r="I184" s="51" t="s">
        <v>81</v>
      </c>
      <c r="J184" s="53"/>
      <c r="K184" s="51" t="str">
        <f ca="1">LeaveTracker[[#This Row],[Days]]&amp;" "&amp;LeaveTracker[[#This Row],[Type of Leave]]</f>
        <v>2 SL</v>
      </c>
      <c r="L184" s="9">
        <f ca="1">NETWORKDAYS(LeaveTracker[[#This Row],[Start Date]],LeaveTracker[[#This Row],[End Date]],lstHolidays)</f>
        <v>2</v>
      </c>
      <c r="M184" s="9"/>
    </row>
    <row r="185" spans="1:13" ht="30" customHeight="1" x14ac:dyDescent="0.3">
      <c r="A185" s="51">
        <v>577</v>
      </c>
      <c r="B185" s="56">
        <v>44806</v>
      </c>
      <c r="C185" s="56">
        <v>44760</v>
      </c>
      <c r="D185" s="53" t="s">
        <v>1830</v>
      </c>
      <c r="E185" s="51" t="str">
        <f>IF(ISBLANK(LeaveTracker[[#This Row],[Employee Name]]),"-----",VLOOKUP(LeaveTracker[[#This Row],[Employee Name]],Employees[[Employee Name]:[Office]],7))</f>
        <v>CCT</v>
      </c>
      <c r="F185" s="51" t="str">
        <f>IF(ISBLANK(LeaveTracker[[#This Row],[Employee Name]]),"-----",VLOOKUP(LeaveTracker[[#This Row],[Employee Name]],Employees[[Employee Name]:[Office]],6))</f>
        <v>CASUAL</v>
      </c>
      <c r="G185" s="50">
        <v>44766</v>
      </c>
      <c r="H185" s="50">
        <v>44767</v>
      </c>
      <c r="I185" s="51" t="s">
        <v>82</v>
      </c>
      <c r="J185" s="53"/>
      <c r="K185" s="51" t="str">
        <f ca="1">LeaveTracker[[#This Row],[Days]]&amp;" "&amp;LeaveTracker[[#This Row],[Type of Leave]]</f>
        <v>1 VL</v>
      </c>
      <c r="L185" s="9">
        <f ca="1">NETWORKDAYS(LeaveTracker[[#This Row],[Start Date]],LeaveTracker[[#This Row],[End Date]],lstHolidays)</f>
        <v>1</v>
      </c>
      <c r="M185" s="9"/>
    </row>
    <row r="186" spans="1:13" ht="30" customHeight="1" x14ac:dyDescent="0.3">
      <c r="A186" s="51">
        <v>578</v>
      </c>
      <c r="B186" s="56">
        <v>44806</v>
      </c>
      <c r="C186" s="56">
        <v>44755</v>
      </c>
      <c r="D186" s="53" t="s">
        <v>1830</v>
      </c>
      <c r="E186" s="51" t="str">
        <f>IF(ISBLANK(LeaveTracker[[#This Row],[Employee Name]]),"-----",VLOOKUP(LeaveTracker[[#This Row],[Employee Name]],Employees[[Employee Name]:[Office]],7))</f>
        <v>CCT</v>
      </c>
      <c r="F186" s="51" t="str">
        <f>IF(ISBLANK(LeaveTracker[[#This Row],[Employee Name]]),"-----",VLOOKUP(LeaveTracker[[#This Row],[Employee Name]],Employees[[Employee Name]:[Office]],6))</f>
        <v>CASUAL</v>
      </c>
      <c r="G186" s="50">
        <v>44754</v>
      </c>
      <c r="H186" s="50">
        <v>44754</v>
      </c>
      <c r="I186" s="51" t="s">
        <v>81</v>
      </c>
      <c r="J186" s="53"/>
      <c r="K186" s="51" t="str">
        <f ca="1">LeaveTracker[[#This Row],[Days]]&amp;" "&amp;LeaveTracker[[#This Row],[Type of Leave]]</f>
        <v>1 SL</v>
      </c>
      <c r="L186" s="9">
        <f ca="1">NETWORKDAYS(LeaveTracker[[#This Row],[Start Date]],LeaveTracker[[#This Row],[End Date]],lstHolidays)</f>
        <v>1</v>
      </c>
      <c r="M186" s="9"/>
    </row>
    <row r="187" spans="1:13" ht="30" customHeight="1" x14ac:dyDescent="0.3">
      <c r="A187" s="51">
        <v>579</v>
      </c>
      <c r="B187" s="56">
        <v>44806</v>
      </c>
      <c r="C187" s="56">
        <v>44747</v>
      </c>
      <c r="D187" s="53" t="s">
        <v>1809</v>
      </c>
      <c r="E187" s="51" t="str">
        <f>IF(ISBLANK(LeaveTracker[[#This Row],[Employee Name]]),"-----",VLOOKUP(LeaveTracker[[#This Row],[Employee Name]],Employees[[Employee Name]:[Office]],7))</f>
        <v>TCNHS</v>
      </c>
      <c r="F187" s="51" t="str">
        <f>IF(ISBLANK(LeaveTracker[[#This Row],[Employee Name]]),"-----",VLOOKUP(LeaveTracker[[#This Row],[Employee Name]],Employees[[Employee Name]:[Office]],6))</f>
        <v>CASUAL</v>
      </c>
      <c r="G187" s="50">
        <v>44739</v>
      </c>
      <c r="H187" s="50">
        <v>44741</v>
      </c>
      <c r="I187" s="51" t="s">
        <v>82</v>
      </c>
      <c r="J187" s="53"/>
      <c r="K187" s="51" t="str">
        <f ca="1">LeaveTracker[[#This Row],[Days]]&amp;" "&amp;LeaveTracker[[#This Row],[Type of Leave]]</f>
        <v>3 VL</v>
      </c>
      <c r="L187" s="9">
        <f ca="1">NETWORKDAYS(LeaveTracker[[#This Row],[Start Date]],LeaveTracker[[#This Row],[End Date]],lstHolidays)</f>
        <v>3</v>
      </c>
      <c r="M187" s="9"/>
    </row>
    <row r="188" spans="1:13" ht="30" customHeight="1" x14ac:dyDescent="0.3">
      <c r="A188" s="51">
        <v>580</v>
      </c>
      <c r="B188" s="56">
        <v>44806</v>
      </c>
      <c r="C188" s="56">
        <v>44748</v>
      </c>
      <c r="D188" s="53" t="s">
        <v>1809</v>
      </c>
      <c r="E188" s="51" t="str">
        <f>IF(ISBLANK(LeaveTracker[[#This Row],[Employee Name]]),"-----",VLOOKUP(LeaveTracker[[#This Row],[Employee Name]],Employees[[Employee Name]:[Office]],7))</f>
        <v>TCNHS</v>
      </c>
      <c r="F188" s="51" t="str">
        <f>IF(ISBLANK(LeaveTracker[[#This Row],[Employee Name]]),"-----",VLOOKUP(LeaveTracker[[#This Row],[Employee Name]],Employees[[Employee Name]:[Office]],6))</f>
        <v>CASUAL</v>
      </c>
      <c r="G188" s="50">
        <v>44732</v>
      </c>
      <c r="H188" s="50">
        <v>44732</v>
      </c>
      <c r="I188" s="51" t="s">
        <v>81</v>
      </c>
      <c r="J188" s="53"/>
      <c r="K188" s="51" t="str">
        <f ca="1">LeaveTracker[[#This Row],[Days]]&amp;" "&amp;LeaveTracker[[#This Row],[Type of Leave]]</f>
        <v>1 SL</v>
      </c>
      <c r="L188" s="9">
        <f ca="1">NETWORKDAYS(LeaveTracker[[#This Row],[Start Date]],LeaveTracker[[#This Row],[End Date]],lstHolidays)</f>
        <v>1</v>
      </c>
      <c r="M188" s="9"/>
    </row>
    <row r="189" spans="1:13" ht="30" customHeight="1" x14ac:dyDescent="0.3">
      <c r="A189" s="51">
        <v>581</v>
      </c>
      <c r="B189" s="56">
        <v>44806</v>
      </c>
      <c r="C189" s="56">
        <v>44747</v>
      </c>
      <c r="D189" s="53" t="s">
        <v>1831</v>
      </c>
      <c r="E189" s="51" t="str">
        <f>IF(ISBLANK(LeaveTracker[[#This Row],[Employee Name]]),"-----",VLOOKUP(LeaveTracker[[#This Row],[Employee Name]],Employees[[Employee Name]:[Office]],7))</f>
        <v>CHO</v>
      </c>
      <c r="F189" s="51" t="str">
        <f>IF(ISBLANK(LeaveTracker[[#This Row],[Employee Name]]),"-----",VLOOKUP(LeaveTracker[[#This Row],[Employee Name]],Employees[[Employee Name]:[Office]],6))</f>
        <v>CASUAL</v>
      </c>
      <c r="G189" s="50">
        <v>44753</v>
      </c>
      <c r="H189" s="50">
        <v>44757</v>
      </c>
      <c r="I189" s="51" t="s">
        <v>82</v>
      </c>
      <c r="J189" s="53"/>
      <c r="K189" s="51" t="str">
        <f ca="1">LeaveTracker[[#This Row],[Days]]&amp;" "&amp;LeaveTracker[[#This Row],[Type of Leave]]</f>
        <v>5 VL</v>
      </c>
      <c r="L189" s="9">
        <f ca="1">NETWORKDAYS(LeaveTracker[[#This Row],[Start Date]],LeaveTracker[[#This Row],[End Date]],lstHolidays)</f>
        <v>5</v>
      </c>
      <c r="M189" s="9"/>
    </row>
    <row r="190" spans="1:13" ht="30" customHeight="1" x14ac:dyDescent="0.3">
      <c r="A190" s="51">
        <v>582</v>
      </c>
      <c r="B190" s="56">
        <v>44806</v>
      </c>
      <c r="C190" s="56">
        <v>44748</v>
      </c>
      <c r="D190" s="53" t="s">
        <v>1832</v>
      </c>
      <c r="E190" s="51" t="str">
        <f>IF(ISBLANK(LeaveTracker[[#This Row],[Employee Name]]),"-----",VLOOKUP(LeaveTracker[[#This Row],[Employee Name]],Employees[[Employee Name]:[Office]],7))</f>
        <v>EEO/CITY MARKET</v>
      </c>
      <c r="F190" s="51" t="str">
        <f>IF(ISBLANK(LeaveTracker[[#This Row],[Employee Name]]),"-----",VLOOKUP(LeaveTracker[[#This Row],[Employee Name]],Employees[[Employee Name]:[Office]],6))</f>
        <v>CASUAL</v>
      </c>
      <c r="G190" s="50">
        <v>44746</v>
      </c>
      <c r="H190" s="50">
        <v>44747</v>
      </c>
      <c r="I190" s="51" t="s">
        <v>81</v>
      </c>
      <c r="J190" s="53"/>
      <c r="K190" s="51" t="str">
        <f ca="1">LeaveTracker[[#This Row],[Days]]&amp;" "&amp;LeaveTracker[[#This Row],[Type of Leave]]</f>
        <v>2 SL</v>
      </c>
      <c r="L190" s="9">
        <f ca="1">NETWORKDAYS(LeaveTracker[[#This Row],[Start Date]],LeaveTracker[[#This Row],[End Date]],lstHolidays)</f>
        <v>2</v>
      </c>
      <c r="M190" s="9"/>
    </row>
    <row r="191" spans="1:13" ht="30" customHeight="1" x14ac:dyDescent="0.3">
      <c r="A191" s="51">
        <v>583</v>
      </c>
      <c r="B191" s="56">
        <v>44806</v>
      </c>
      <c r="C191" s="56">
        <v>44747</v>
      </c>
      <c r="D191" s="53" t="s">
        <v>1815</v>
      </c>
      <c r="E191" s="51" t="str">
        <f>IF(ISBLANK(LeaveTracker[[#This Row],[Employee Name]]),"-----",VLOOKUP(LeaveTracker[[#This Row],[Employee Name]],Employees[[Employee Name]:[Office]],7))</f>
        <v>TCNHS</v>
      </c>
      <c r="F191" s="51" t="str">
        <f>IF(ISBLANK(LeaveTracker[[#This Row],[Employee Name]]),"-----",VLOOKUP(LeaveTracker[[#This Row],[Employee Name]],Employees[[Employee Name]:[Office]],6))</f>
        <v>CASUAL</v>
      </c>
      <c r="G191" s="50">
        <v>44746</v>
      </c>
      <c r="H191" s="50">
        <v>44746</v>
      </c>
      <c r="I191" s="51" t="s">
        <v>81</v>
      </c>
      <c r="J191" s="53"/>
      <c r="K191" s="51" t="str">
        <f ca="1">LeaveTracker[[#This Row],[Days]]&amp;" "&amp;LeaveTracker[[#This Row],[Type of Leave]]</f>
        <v>1 SL</v>
      </c>
      <c r="L191" s="9">
        <f ca="1">NETWORKDAYS(LeaveTracker[[#This Row],[Start Date]],LeaveTracker[[#This Row],[End Date]],lstHolidays)</f>
        <v>1</v>
      </c>
      <c r="M191" s="9"/>
    </row>
    <row r="192" spans="1:13" ht="30" customHeight="1" x14ac:dyDescent="0.3">
      <c r="A192" s="51">
        <v>584</v>
      </c>
      <c r="B192" s="56">
        <v>44806</v>
      </c>
      <c r="C192" s="56">
        <v>44753</v>
      </c>
      <c r="D192" s="53" t="s">
        <v>1833</v>
      </c>
      <c r="E192" s="51" t="str">
        <f>IF(ISBLANK(LeaveTracker[[#This Row],[Employee Name]]),"-----",VLOOKUP(LeaveTracker[[#This Row],[Employee Name]],Employees[[Employee Name]:[Office]],7))</f>
        <v>EEO/CITY MARKET</v>
      </c>
      <c r="F192" s="51" t="str">
        <f>IF(ISBLANK(LeaveTracker[[#This Row],[Employee Name]]),"-----",VLOOKUP(LeaveTracker[[#This Row],[Employee Name]],Employees[[Employee Name]:[Office]],6))</f>
        <v>CASUAL</v>
      </c>
      <c r="G192" s="50">
        <v>44751</v>
      </c>
      <c r="H192" s="50">
        <v>44752</v>
      </c>
      <c r="I192" s="51" t="s">
        <v>81</v>
      </c>
      <c r="J192" s="53"/>
      <c r="K192" s="51" t="str">
        <f ca="1">LeaveTracker[[#This Row],[Days]]&amp;" "&amp;LeaveTracker[[#This Row],[Type of Leave]]</f>
        <v>0 SL</v>
      </c>
      <c r="L192" s="9">
        <f ca="1">NETWORKDAYS(LeaveTracker[[#This Row],[Start Date]],LeaveTracker[[#This Row],[End Date]],lstHolidays)</f>
        <v>0</v>
      </c>
      <c r="M192" s="9"/>
    </row>
    <row r="193" spans="1:13" ht="30" customHeight="1" x14ac:dyDescent="0.3">
      <c r="A193" s="51">
        <v>585</v>
      </c>
      <c r="B193" s="56">
        <v>44806</v>
      </c>
      <c r="C193" s="56">
        <v>44686</v>
      </c>
      <c r="D193" s="53" t="s">
        <v>1831</v>
      </c>
      <c r="E193" s="51" t="str">
        <f>IF(ISBLANK(LeaveTracker[[#This Row],[Employee Name]]),"-----",VLOOKUP(LeaveTracker[[#This Row],[Employee Name]],Employees[[Employee Name]:[Office]],7))</f>
        <v>CHO</v>
      </c>
      <c r="F193" s="51" t="str">
        <f>IF(ISBLANK(LeaveTracker[[#This Row],[Employee Name]]),"-----",VLOOKUP(LeaveTracker[[#This Row],[Employee Name]],Employees[[Employee Name]:[Office]],6))</f>
        <v>CASUAL</v>
      </c>
      <c r="G193" s="50">
        <v>44685</v>
      </c>
      <c r="H193" s="50">
        <v>44685</v>
      </c>
      <c r="I193" s="51" t="s">
        <v>81</v>
      </c>
      <c r="J193" s="53"/>
      <c r="K193" s="51" t="str">
        <f ca="1">LeaveTracker[[#This Row],[Days]]&amp;" "&amp;LeaveTracker[[#This Row],[Type of Leave]]</f>
        <v>1 SL</v>
      </c>
      <c r="L193" s="9">
        <f ca="1">NETWORKDAYS(LeaveTracker[[#This Row],[Start Date]],LeaveTracker[[#This Row],[End Date]],lstHolidays)</f>
        <v>1</v>
      </c>
      <c r="M193" s="9"/>
    </row>
    <row r="194" spans="1:13" ht="30" customHeight="1" x14ac:dyDescent="0.3">
      <c r="A194" s="51">
        <v>586</v>
      </c>
      <c r="B194" s="56">
        <v>44806</v>
      </c>
      <c r="C194" s="56">
        <v>44725</v>
      </c>
      <c r="D194" s="53" t="s">
        <v>1830</v>
      </c>
      <c r="E194" s="51" t="str">
        <f>IF(ISBLANK(LeaveTracker[[#This Row],[Employee Name]]),"-----",VLOOKUP(LeaveTracker[[#This Row],[Employee Name]],Employees[[Employee Name]:[Office]],7))</f>
        <v>CCT</v>
      </c>
      <c r="F194" s="51" t="str">
        <f>IF(ISBLANK(LeaveTracker[[#This Row],[Employee Name]]),"-----",VLOOKUP(LeaveTracker[[#This Row],[Employee Name]],Employees[[Employee Name]:[Office]],6))</f>
        <v>CASUAL</v>
      </c>
      <c r="G194" s="50">
        <v>44722</v>
      </c>
      <c r="H194" s="50">
        <v>44722</v>
      </c>
      <c r="I194" s="51" t="s">
        <v>81</v>
      </c>
      <c r="J194" s="53"/>
      <c r="K194" s="51" t="str">
        <f ca="1">LeaveTracker[[#This Row],[Days]]&amp;" "&amp;LeaveTracker[[#This Row],[Type of Leave]]</f>
        <v>1 SL</v>
      </c>
      <c r="L194" s="9">
        <f ca="1">NETWORKDAYS(LeaveTracker[[#This Row],[Start Date]],LeaveTracker[[#This Row],[End Date]],lstHolidays)</f>
        <v>1</v>
      </c>
      <c r="M194" s="9"/>
    </row>
    <row r="195" spans="1:13" ht="30" customHeight="1" x14ac:dyDescent="0.3">
      <c r="A195" s="51">
        <v>587</v>
      </c>
      <c r="B195" s="56">
        <v>44806</v>
      </c>
      <c r="C195" s="56">
        <v>44746</v>
      </c>
      <c r="D195" s="53" t="s">
        <v>1834</v>
      </c>
      <c r="E195" s="51" t="str">
        <f>IF(ISBLANK(LeaveTracker[[#This Row],[Employee Name]]),"-----",VLOOKUP(LeaveTracker[[#This Row],[Employee Name]],Employees[[Employee Name]:[Office]],7))</f>
        <v>GSO</v>
      </c>
      <c r="F195" s="51" t="str">
        <f>IF(ISBLANK(LeaveTracker[[#This Row],[Employee Name]]),"-----",VLOOKUP(LeaveTracker[[#This Row],[Employee Name]],Employees[[Employee Name]:[Office]],6))</f>
        <v>CASUAL</v>
      </c>
      <c r="G195" s="50">
        <v>44718</v>
      </c>
      <c r="H195" s="50">
        <v>44743</v>
      </c>
      <c r="I195" s="51" t="s">
        <v>81</v>
      </c>
      <c r="J195" s="53"/>
      <c r="K195" s="51" t="str">
        <f ca="1">LeaveTracker[[#This Row],[Days]]&amp;" "&amp;LeaveTracker[[#This Row],[Type of Leave]]</f>
        <v>20 SL</v>
      </c>
      <c r="L195" s="9">
        <f ca="1">NETWORKDAYS(LeaveTracker[[#This Row],[Start Date]],LeaveTracker[[#This Row],[End Date]],lstHolidays)</f>
        <v>20</v>
      </c>
      <c r="M195" s="9"/>
    </row>
    <row r="196" spans="1:13" ht="30" customHeight="1" x14ac:dyDescent="0.3">
      <c r="A196" s="51">
        <v>588</v>
      </c>
      <c r="B196" s="56">
        <v>44806</v>
      </c>
      <c r="C196" s="56">
        <v>44767</v>
      </c>
      <c r="D196" s="53" t="s">
        <v>1835</v>
      </c>
      <c r="E196" s="51" t="str">
        <f>IF(ISBLANK(LeaveTracker[[#This Row],[Employee Name]]),"-----",VLOOKUP(LeaveTracker[[#This Row],[Employee Name]],Employees[[Employee Name]:[Office]],7))</f>
        <v>SP</v>
      </c>
      <c r="F196" s="51" t="str">
        <f>IF(ISBLANK(LeaveTracker[[#This Row],[Employee Name]]),"-----",VLOOKUP(LeaveTracker[[#This Row],[Employee Name]],Employees[[Employee Name]:[Office]],6))</f>
        <v>CASUAL</v>
      </c>
      <c r="G196" s="50">
        <v>44753</v>
      </c>
      <c r="H196" s="50">
        <v>44757</v>
      </c>
      <c r="I196" s="51" t="s">
        <v>81</v>
      </c>
      <c r="J196" s="53"/>
      <c r="K196" s="51" t="str">
        <f ca="1">LeaveTracker[[#This Row],[Days]]&amp;" "&amp;LeaveTracker[[#This Row],[Type of Leave]]</f>
        <v>5 SL</v>
      </c>
      <c r="L196" s="9">
        <f ca="1">NETWORKDAYS(LeaveTracker[[#This Row],[Start Date]],LeaveTracker[[#This Row],[End Date]],lstHolidays)</f>
        <v>5</v>
      </c>
      <c r="M196" s="9"/>
    </row>
    <row r="197" spans="1:13" ht="30" customHeight="1" x14ac:dyDescent="0.3">
      <c r="A197" s="51">
        <v>588</v>
      </c>
      <c r="B197" s="56">
        <v>44806</v>
      </c>
      <c r="C197" s="56">
        <v>44767</v>
      </c>
      <c r="D197" s="53" t="s">
        <v>1835</v>
      </c>
      <c r="E197" s="51" t="str">
        <f>IF(ISBLANK(LeaveTracker[[#This Row],[Employee Name]]),"-----",VLOOKUP(LeaveTracker[[#This Row],[Employee Name]],Employees[[Employee Name]:[Office]],7))</f>
        <v>SP</v>
      </c>
      <c r="F197" s="51" t="str">
        <f>IF(ISBLANK(LeaveTracker[[#This Row],[Employee Name]]),"-----",VLOOKUP(LeaveTracker[[#This Row],[Employee Name]],Employees[[Employee Name]:[Office]],6))</f>
        <v>CASUAL</v>
      </c>
      <c r="G197" s="50">
        <v>44760</v>
      </c>
      <c r="H197" s="50">
        <v>44764</v>
      </c>
      <c r="I197" s="51" t="s">
        <v>81</v>
      </c>
      <c r="J197" s="53"/>
      <c r="K197" s="51" t="str">
        <f ca="1">LeaveTracker[[#This Row],[Days]]&amp;" "&amp;LeaveTracker[[#This Row],[Type of Leave]]</f>
        <v>5 SL</v>
      </c>
      <c r="L197" s="9">
        <f ca="1">NETWORKDAYS(LeaveTracker[[#This Row],[Start Date]],LeaveTracker[[#This Row],[End Date]],lstHolidays)</f>
        <v>5</v>
      </c>
      <c r="M197" s="9"/>
    </row>
    <row r="198" spans="1:13" ht="30" customHeight="1" x14ac:dyDescent="0.3">
      <c r="A198" s="51">
        <v>589</v>
      </c>
      <c r="B198" s="56">
        <v>44806</v>
      </c>
      <c r="C198" s="56">
        <v>44756</v>
      </c>
      <c r="D198" s="53" t="s">
        <v>1783</v>
      </c>
      <c r="E198" s="51" t="str">
        <f>IF(ISBLANK(LeaveTracker[[#This Row],[Employee Name]]),"-----",VLOOKUP(LeaveTracker[[#This Row],[Employee Name]],Employees[[Employee Name]:[Office]],7))</f>
        <v>SP</v>
      </c>
      <c r="F198" s="51" t="str">
        <f>IF(ISBLANK(LeaveTracker[[#This Row],[Employee Name]]),"-----",VLOOKUP(LeaveTracker[[#This Row],[Employee Name]],Employees[[Employee Name]:[Office]],6))</f>
        <v>CASUAL</v>
      </c>
      <c r="G198" s="50">
        <v>44755</v>
      </c>
      <c r="H198" s="50">
        <v>44755</v>
      </c>
      <c r="I198" s="51" t="s">
        <v>81</v>
      </c>
      <c r="J198" s="53"/>
      <c r="K198" s="51" t="str">
        <f ca="1">LeaveTracker[[#This Row],[Days]]&amp;" "&amp;LeaveTracker[[#This Row],[Type of Leave]]</f>
        <v>1 SL</v>
      </c>
      <c r="L198" s="9">
        <f ca="1">NETWORKDAYS(LeaveTracker[[#This Row],[Start Date]],LeaveTracker[[#This Row],[End Date]],lstHolidays)</f>
        <v>1</v>
      </c>
      <c r="M198" s="9"/>
    </row>
    <row r="199" spans="1:13" ht="30" customHeight="1" x14ac:dyDescent="0.3">
      <c r="A199" s="51">
        <v>590</v>
      </c>
      <c r="B199" s="56">
        <v>44806</v>
      </c>
      <c r="C199" s="56">
        <v>44767</v>
      </c>
      <c r="D199" s="53" t="s">
        <v>1836</v>
      </c>
      <c r="E199" s="51" t="str">
        <f>IF(ISBLANK(LeaveTracker[[#This Row],[Employee Name]]),"-----",VLOOKUP(LeaveTracker[[#This Row],[Employee Name]],Employees[[Employee Name]:[Office]],7))</f>
        <v>SP</v>
      </c>
      <c r="F199" s="51" t="str">
        <f>IF(ISBLANK(LeaveTracker[[#This Row],[Employee Name]]),"-----",VLOOKUP(LeaveTracker[[#This Row],[Employee Name]],Employees[[Employee Name]:[Office]],6))</f>
        <v>CASUAL</v>
      </c>
      <c r="G199" s="50">
        <v>44760</v>
      </c>
      <c r="H199" s="50">
        <v>44763</v>
      </c>
      <c r="I199" s="51" t="s">
        <v>81</v>
      </c>
      <c r="J199" s="53"/>
      <c r="K199" s="51" t="str">
        <f ca="1">LeaveTracker[[#This Row],[Days]]&amp;" "&amp;LeaveTracker[[#This Row],[Type of Leave]]</f>
        <v>4 SL</v>
      </c>
      <c r="L199" s="9">
        <f ca="1">NETWORKDAYS(LeaveTracker[[#This Row],[Start Date]],LeaveTracker[[#This Row],[End Date]],lstHolidays)</f>
        <v>4</v>
      </c>
      <c r="M199" s="9"/>
    </row>
    <row r="200" spans="1:13" ht="30" customHeight="1" x14ac:dyDescent="0.3">
      <c r="A200" s="51">
        <v>591</v>
      </c>
      <c r="B200" s="56">
        <v>44806</v>
      </c>
      <c r="C200" s="56">
        <v>44727</v>
      </c>
      <c r="D200" s="53" t="s">
        <v>1837</v>
      </c>
      <c r="E200" s="51" t="str">
        <f>IF(ISBLANK(LeaveTracker[[#This Row],[Employee Name]]),"-----",VLOOKUP(LeaveTracker[[#This Row],[Employee Name]],Employees[[Employee Name]:[Office]],7))</f>
        <v>TCIS</v>
      </c>
      <c r="F200" s="51" t="str">
        <f>IF(ISBLANK(LeaveTracker[[#This Row],[Employee Name]]),"-----",VLOOKUP(LeaveTracker[[#This Row],[Employee Name]],Employees[[Employee Name]:[Office]],6))</f>
        <v>CASUAL</v>
      </c>
      <c r="G200" s="50">
        <v>44725</v>
      </c>
      <c r="H200" s="50">
        <v>44726</v>
      </c>
      <c r="I200" s="51" t="s">
        <v>81</v>
      </c>
      <c r="J200" s="53"/>
      <c r="K200" s="51" t="str">
        <f ca="1">LeaveTracker[[#This Row],[Days]]&amp;" "&amp;LeaveTracker[[#This Row],[Type of Leave]]</f>
        <v>2 SL</v>
      </c>
      <c r="L200" s="9">
        <f ca="1">NETWORKDAYS(LeaveTracker[[#This Row],[Start Date]],LeaveTracker[[#This Row],[End Date]],lstHolidays)</f>
        <v>2</v>
      </c>
      <c r="M200" s="9"/>
    </row>
    <row r="201" spans="1:13" ht="30" customHeight="1" x14ac:dyDescent="0.3">
      <c r="A201" s="51">
        <v>592</v>
      </c>
      <c r="B201" s="56">
        <v>44806</v>
      </c>
      <c r="C201" s="56">
        <v>44677</v>
      </c>
      <c r="D201" s="53" t="s">
        <v>1837</v>
      </c>
      <c r="E201" s="51" t="str">
        <f>IF(ISBLANK(LeaveTracker[[#This Row],[Employee Name]]),"-----",VLOOKUP(LeaveTracker[[#This Row],[Employee Name]],Employees[[Employee Name]:[Office]],7))</f>
        <v>TCIS</v>
      </c>
      <c r="F201" s="51" t="str">
        <f>IF(ISBLANK(LeaveTracker[[#This Row],[Employee Name]]),"-----",VLOOKUP(LeaveTracker[[#This Row],[Employee Name]],Employees[[Employee Name]:[Office]],6))</f>
        <v>CASUAL</v>
      </c>
      <c r="G201" s="50">
        <v>44669</v>
      </c>
      <c r="H201" s="50">
        <v>44673</v>
      </c>
      <c r="I201" s="51" t="s">
        <v>81</v>
      </c>
      <c r="J201" s="53"/>
      <c r="K201" s="51" t="str">
        <f ca="1">LeaveTracker[[#This Row],[Days]]&amp;" "&amp;LeaveTracker[[#This Row],[Type of Leave]]</f>
        <v>5 SL</v>
      </c>
      <c r="L201" s="9">
        <f ca="1">NETWORKDAYS(LeaveTracker[[#This Row],[Start Date]],LeaveTracker[[#This Row],[End Date]],lstHolidays)</f>
        <v>5</v>
      </c>
      <c r="M201" s="9"/>
    </row>
    <row r="202" spans="1:13" ht="30" customHeight="1" x14ac:dyDescent="0.3">
      <c r="A202" s="51">
        <v>593</v>
      </c>
      <c r="B202" s="56">
        <v>44806</v>
      </c>
      <c r="C202" s="56">
        <v>44748</v>
      </c>
      <c r="D202" s="53" t="s">
        <v>1838</v>
      </c>
      <c r="E202" s="51" t="str">
        <f>IF(ISBLANK(LeaveTracker[[#This Row],[Employee Name]]),"-----",VLOOKUP(LeaveTracker[[#This Row],[Employee Name]],Employees[[Employee Name]:[Office]],7))</f>
        <v>ONT</v>
      </c>
      <c r="F202" s="51" t="str">
        <f>IF(ISBLANK(LeaveTracker[[#This Row],[Employee Name]]),"-----",VLOOKUP(LeaveTracker[[#This Row],[Employee Name]],Employees[[Employee Name]:[Office]],6))</f>
        <v>CASUAL</v>
      </c>
      <c r="G202" s="50">
        <v>44762</v>
      </c>
      <c r="H202" s="50">
        <v>44763</v>
      </c>
      <c r="I202" s="51" t="s">
        <v>298</v>
      </c>
      <c r="J202" s="53" t="s">
        <v>1004</v>
      </c>
      <c r="K202" s="51" t="str">
        <f ca="1">LeaveTracker[[#This Row],[Days]]&amp;" "&amp;LeaveTracker[[#This Row],[Type of Leave]]</f>
        <v>2 OTHER</v>
      </c>
      <c r="L202" s="9">
        <f ca="1">NETWORKDAYS(LeaveTracker[[#This Row],[Start Date]],LeaveTracker[[#This Row],[End Date]],lstHolidays)</f>
        <v>2</v>
      </c>
      <c r="M202" s="9"/>
    </row>
    <row r="203" spans="1:13" ht="30" customHeight="1" x14ac:dyDescent="0.3">
      <c r="A203" s="51">
        <v>594</v>
      </c>
      <c r="B203" s="56">
        <v>44806</v>
      </c>
      <c r="C203" s="56">
        <v>44697</v>
      </c>
      <c r="D203" s="53" t="s">
        <v>1838</v>
      </c>
      <c r="E203" s="51" t="str">
        <f>IF(ISBLANK(LeaveTracker[[#This Row],[Employee Name]]),"-----",VLOOKUP(LeaveTracker[[#This Row],[Employee Name]],Employees[[Employee Name]:[Office]],7))</f>
        <v>ONT</v>
      </c>
      <c r="F203" s="51" t="str">
        <f>IF(ISBLANK(LeaveTracker[[#This Row],[Employee Name]]),"-----",VLOOKUP(LeaveTracker[[#This Row],[Employee Name]],Employees[[Employee Name]:[Office]],6))</f>
        <v>CASUAL</v>
      </c>
      <c r="G203" s="50">
        <v>44737</v>
      </c>
      <c r="H203" s="50">
        <v>44737</v>
      </c>
      <c r="I203" s="51" t="s">
        <v>298</v>
      </c>
      <c r="J203" s="53" t="s">
        <v>1003</v>
      </c>
      <c r="K203" s="51" t="str">
        <f ca="1">LeaveTracker[[#This Row],[Days]]&amp;" "&amp;LeaveTracker[[#This Row],[Type of Leave]]</f>
        <v>0 OTHER</v>
      </c>
      <c r="L203" s="9">
        <f ca="1">NETWORKDAYS(LeaveTracker[[#This Row],[Start Date]],LeaveTracker[[#This Row],[End Date]],lstHolidays)</f>
        <v>0</v>
      </c>
      <c r="M203" s="9"/>
    </row>
    <row r="204" spans="1:13" ht="30" customHeight="1" x14ac:dyDescent="0.3">
      <c r="A204" s="51">
        <v>595</v>
      </c>
      <c r="B204" s="56">
        <v>44806</v>
      </c>
      <c r="C204" s="56">
        <v>44697</v>
      </c>
      <c r="D204" s="53" t="s">
        <v>1838</v>
      </c>
      <c r="E204" s="51" t="str">
        <f>IF(ISBLANK(LeaveTracker[[#This Row],[Employee Name]]),"-----",VLOOKUP(LeaveTracker[[#This Row],[Employee Name]],Employees[[Employee Name]:[Office]],7))</f>
        <v>ONT</v>
      </c>
      <c r="F204" s="51" t="str">
        <f>IF(ISBLANK(LeaveTracker[[#This Row],[Employee Name]]),"-----",VLOOKUP(LeaveTracker[[#This Row],[Employee Name]],Employees[[Employee Name]:[Office]],6))</f>
        <v>CASUAL</v>
      </c>
      <c r="G204" s="50">
        <v>44713</v>
      </c>
      <c r="H204" s="50">
        <v>44715</v>
      </c>
      <c r="I204" s="51" t="s">
        <v>298</v>
      </c>
      <c r="J204" s="53" t="s">
        <v>1004</v>
      </c>
      <c r="K204" s="51" t="str">
        <f ca="1">LeaveTracker[[#This Row],[Days]]&amp;" "&amp;LeaveTracker[[#This Row],[Type of Leave]]</f>
        <v>3 OTHER</v>
      </c>
      <c r="L204" s="9">
        <f ca="1">NETWORKDAYS(LeaveTracker[[#This Row],[Start Date]],LeaveTracker[[#This Row],[End Date]],lstHolidays)</f>
        <v>3</v>
      </c>
      <c r="M204" s="9"/>
    </row>
    <row r="205" spans="1:13" ht="30" customHeight="1" x14ac:dyDescent="0.3">
      <c r="A205" s="51">
        <v>596</v>
      </c>
      <c r="B205" s="56">
        <v>44806</v>
      </c>
      <c r="C205" s="56">
        <v>44677</v>
      </c>
      <c r="D205" s="53" t="s">
        <v>1839</v>
      </c>
      <c r="E205" s="51" t="str">
        <f>IF(ISBLANK(LeaveTracker[[#This Row],[Employee Name]]),"-----",VLOOKUP(LeaveTracker[[#This Row],[Employee Name]],Employees[[Employee Name]:[Office]],7))</f>
        <v>ONT</v>
      </c>
      <c r="F205" s="51" t="str">
        <f>IF(ISBLANK(LeaveTracker[[#This Row],[Employee Name]]),"-----",VLOOKUP(LeaveTracker[[#This Row],[Employee Name]],Employees[[Employee Name]:[Office]],6))</f>
        <v>CASUAL</v>
      </c>
      <c r="G205" s="50">
        <v>44693</v>
      </c>
      <c r="H205" s="50">
        <v>44694</v>
      </c>
      <c r="I205" s="51" t="s">
        <v>298</v>
      </c>
      <c r="J205" s="53" t="s">
        <v>1004</v>
      </c>
      <c r="K205" s="51" t="str">
        <f ca="1">LeaveTracker[[#This Row],[Days]]&amp;" "&amp;LeaveTracker[[#This Row],[Type of Leave]]</f>
        <v>2 OTHER</v>
      </c>
      <c r="L205" s="9">
        <f ca="1">NETWORKDAYS(LeaveTracker[[#This Row],[Start Date]],LeaveTracker[[#This Row],[End Date]],lstHolidays)</f>
        <v>2</v>
      </c>
      <c r="M205" s="9"/>
    </row>
    <row r="206" spans="1:13" ht="30" customHeight="1" x14ac:dyDescent="0.3">
      <c r="A206" s="51">
        <v>596</v>
      </c>
      <c r="B206" s="56">
        <v>44806</v>
      </c>
      <c r="C206" s="56">
        <v>44677</v>
      </c>
      <c r="D206" s="53" t="s">
        <v>1839</v>
      </c>
      <c r="E206" s="51" t="str">
        <f>IF(ISBLANK(LeaveTracker[[#This Row],[Employee Name]]),"-----",VLOOKUP(LeaveTracker[[#This Row],[Employee Name]],Employees[[Employee Name]:[Office]],7))</f>
        <v>ONT</v>
      </c>
      <c r="F206" s="51" t="str">
        <f>IF(ISBLANK(LeaveTracker[[#This Row],[Employee Name]]),"-----",VLOOKUP(LeaveTracker[[#This Row],[Employee Name]],Employees[[Employee Name]:[Office]],6))</f>
        <v>CASUAL</v>
      </c>
      <c r="G206" s="50">
        <v>44697</v>
      </c>
      <c r="H206" s="50">
        <v>44699</v>
      </c>
      <c r="I206" s="51" t="s">
        <v>298</v>
      </c>
      <c r="J206" s="53" t="s">
        <v>1004</v>
      </c>
      <c r="K206" s="51" t="str">
        <f ca="1">LeaveTracker[[#This Row],[Days]]&amp;" "&amp;LeaveTracker[[#This Row],[Type of Leave]]</f>
        <v>3 OTHER</v>
      </c>
      <c r="L206" s="9">
        <f ca="1">NETWORKDAYS(LeaveTracker[[#This Row],[Start Date]],LeaveTracker[[#This Row],[End Date]],lstHolidays)</f>
        <v>3</v>
      </c>
      <c r="M206" s="9"/>
    </row>
    <row r="207" spans="1:13" ht="30" customHeight="1" x14ac:dyDescent="0.3">
      <c r="A207" s="51">
        <v>597</v>
      </c>
      <c r="B207" s="56">
        <v>44806</v>
      </c>
      <c r="C207" s="56">
        <v>44753</v>
      </c>
      <c r="D207" s="53" t="s">
        <v>1840</v>
      </c>
      <c r="E207" s="51" t="str">
        <f>IF(ISBLANK(LeaveTracker[[#This Row],[Employee Name]]),"-----",VLOOKUP(LeaveTracker[[#This Row],[Employee Name]],Employees[[Employee Name]:[Office]],7))</f>
        <v>CPDO</v>
      </c>
      <c r="F207" s="51" t="str">
        <f>IF(ISBLANK(LeaveTracker[[#This Row],[Employee Name]]),"-----",VLOOKUP(LeaveTracker[[#This Row],[Employee Name]],Employees[[Employee Name]:[Office]],6))</f>
        <v>CASUAL</v>
      </c>
      <c r="G207" s="50">
        <v>44753</v>
      </c>
      <c r="H207" s="50">
        <v>44753</v>
      </c>
      <c r="I207" s="51" t="s">
        <v>298</v>
      </c>
      <c r="J207" s="53" t="s">
        <v>1035</v>
      </c>
      <c r="K207" s="51" t="str">
        <f ca="1">LeaveTracker[[#This Row],[Days]]&amp;" "&amp;LeaveTracker[[#This Row],[Type of Leave]]</f>
        <v>1 OTHER</v>
      </c>
      <c r="L207" s="9">
        <f ca="1">NETWORKDAYS(LeaveTracker[[#This Row],[Start Date]],LeaveTracker[[#This Row],[End Date]],lstHolidays)</f>
        <v>1</v>
      </c>
      <c r="M207" s="9"/>
    </row>
    <row r="208" spans="1:13" ht="30" customHeight="1" x14ac:dyDescent="0.3">
      <c r="A208" s="51">
        <v>598</v>
      </c>
      <c r="B208" s="56">
        <v>44806</v>
      </c>
      <c r="C208" s="56">
        <v>44739</v>
      </c>
      <c r="D208" s="53" t="s">
        <v>1836</v>
      </c>
      <c r="E208" s="51" t="str">
        <f>IF(ISBLANK(LeaveTracker[[#This Row],[Employee Name]]),"-----",VLOOKUP(LeaveTracker[[#This Row],[Employee Name]],Employees[[Employee Name]:[Office]],7))</f>
        <v>SP</v>
      </c>
      <c r="F208" s="51" t="str">
        <f>IF(ISBLANK(LeaveTracker[[#This Row],[Employee Name]]),"-----",VLOOKUP(LeaveTracker[[#This Row],[Employee Name]],Employees[[Employee Name]:[Office]],6))</f>
        <v>CASUAL</v>
      </c>
      <c r="G208" s="50">
        <v>44739</v>
      </c>
      <c r="H208" s="50">
        <v>44740</v>
      </c>
      <c r="I208" s="51" t="s">
        <v>81</v>
      </c>
      <c r="J208" s="53"/>
      <c r="K208" s="51" t="str">
        <f ca="1">LeaveTracker[[#This Row],[Days]]&amp;" "&amp;LeaveTracker[[#This Row],[Type of Leave]]</f>
        <v>2 SL</v>
      </c>
      <c r="L208" s="9">
        <f ca="1">NETWORKDAYS(LeaveTracker[[#This Row],[Start Date]],LeaveTracker[[#This Row],[End Date]],lstHolidays)</f>
        <v>2</v>
      </c>
      <c r="M208" s="9"/>
    </row>
    <row r="209" spans="1:13" ht="30" customHeight="1" x14ac:dyDescent="0.3">
      <c r="A209" s="51">
        <v>599</v>
      </c>
      <c r="B209" s="56">
        <v>44806</v>
      </c>
      <c r="C209" s="56">
        <v>44755</v>
      </c>
      <c r="D209" s="53" t="s">
        <v>1841</v>
      </c>
      <c r="E209" s="51" t="str">
        <f>IF(ISBLANK(LeaveTracker[[#This Row],[Employee Name]]),"-----",VLOOKUP(LeaveTracker[[#This Row],[Employee Name]],Employees[[Employee Name]:[Office]],7))</f>
        <v>CSWDO</v>
      </c>
      <c r="F209" s="51" t="str">
        <f>IF(ISBLANK(LeaveTracker[[#This Row],[Employee Name]]),"-----",VLOOKUP(LeaveTracker[[#This Row],[Employee Name]],Employees[[Employee Name]:[Office]],6))</f>
        <v>CASUAL</v>
      </c>
      <c r="G209" s="50">
        <v>44755</v>
      </c>
      <c r="H209" s="50">
        <v>44755</v>
      </c>
      <c r="I209" s="51" t="s">
        <v>298</v>
      </c>
      <c r="J209" s="53" t="s">
        <v>1003</v>
      </c>
      <c r="K209" s="51" t="str">
        <f ca="1">LeaveTracker[[#This Row],[Days]]&amp;" "&amp;LeaveTracker[[#This Row],[Type of Leave]]</f>
        <v>1 OTHER</v>
      </c>
      <c r="L209" s="9">
        <f ca="1">NETWORKDAYS(LeaveTracker[[#This Row],[Start Date]],LeaveTracker[[#This Row],[End Date]],lstHolidays)</f>
        <v>1</v>
      </c>
      <c r="M209" s="9"/>
    </row>
    <row r="210" spans="1:13" ht="30" customHeight="1" x14ac:dyDescent="0.3">
      <c r="A210" s="51">
        <v>600</v>
      </c>
      <c r="B210" s="56">
        <v>44806</v>
      </c>
      <c r="C210" s="56">
        <v>44757</v>
      </c>
      <c r="D210" s="53" t="s">
        <v>1836</v>
      </c>
      <c r="E210" s="51" t="str">
        <f>IF(ISBLANK(LeaveTracker[[#This Row],[Employee Name]]),"-----",VLOOKUP(LeaveTracker[[#This Row],[Employee Name]],Employees[[Employee Name]:[Office]],7))</f>
        <v>SP</v>
      </c>
      <c r="F210" s="51" t="str">
        <f>IF(ISBLANK(LeaveTracker[[#This Row],[Employee Name]]),"-----",VLOOKUP(LeaveTracker[[#This Row],[Employee Name]],Employees[[Employee Name]:[Office]],6))</f>
        <v>CASUAL</v>
      </c>
      <c r="G210" s="50">
        <v>44763</v>
      </c>
      <c r="H210" s="50">
        <v>44764</v>
      </c>
      <c r="I210" s="51" t="s">
        <v>298</v>
      </c>
      <c r="J210" s="53" t="s">
        <v>1003</v>
      </c>
      <c r="K210" s="51" t="str">
        <f ca="1">LeaveTracker[[#This Row],[Days]]&amp;" "&amp;LeaveTracker[[#This Row],[Type of Leave]]</f>
        <v>2 OTHER</v>
      </c>
      <c r="L210" s="9">
        <f ca="1">NETWORKDAYS(LeaveTracker[[#This Row],[Start Date]],LeaveTracker[[#This Row],[End Date]],lstHolidays)</f>
        <v>2</v>
      </c>
      <c r="M210" s="9"/>
    </row>
    <row r="211" spans="1:13" ht="30" customHeight="1" x14ac:dyDescent="0.3">
      <c r="A211" s="51">
        <v>601</v>
      </c>
      <c r="B211" s="56">
        <v>44806</v>
      </c>
      <c r="C211" s="56">
        <v>44719</v>
      </c>
      <c r="D211" s="53" t="s">
        <v>1836</v>
      </c>
      <c r="E211" s="51" t="str">
        <f>IF(ISBLANK(LeaveTracker[[#This Row],[Employee Name]]),"-----",VLOOKUP(LeaveTracker[[#This Row],[Employee Name]],Employees[[Employee Name]:[Office]],7))</f>
        <v>SP</v>
      </c>
      <c r="F211" s="51" t="str">
        <f>IF(ISBLANK(LeaveTracker[[#This Row],[Employee Name]]),"-----",VLOOKUP(LeaveTracker[[#This Row],[Employee Name]],Employees[[Employee Name]:[Office]],6))</f>
        <v>CASUAL</v>
      </c>
      <c r="G211" s="50">
        <v>44714</v>
      </c>
      <c r="H211" s="50">
        <v>44715</v>
      </c>
      <c r="I211" s="51" t="s">
        <v>81</v>
      </c>
      <c r="J211" s="53"/>
      <c r="K211" s="51" t="str">
        <f ca="1">LeaveTracker[[#This Row],[Days]]&amp;" "&amp;LeaveTracker[[#This Row],[Type of Leave]]</f>
        <v>2 SL</v>
      </c>
      <c r="L211" s="9">
        <f ca="1">NETWORKDAYS(LeaveTracker[[#This Row],[Start Date]],LeaveTracker[[#This Row],[End Date]],lstHolidays)</f>
        <v>2</v>
      </c>
      <c r="M211" s="9"/>
    </row>
    <row r="212" spans="1:13" ht="30" customHeight="1" x14ac:dyDescent="0.3">
      <c r="A212" s="51">
        <v>602</v>
      </c>
      <c r="B212" s="56">
        <v>44806</v>
      </c>
      <c r="C212" s="56">
        <v>44756</v>
      </c>
      <c r="D212" s="53" t="s">
        <v>1841</v>
      </c>
      <c r="E212" s="51" t="str">
        <f>IF(ISBLANK(LeaveTracker[[#This Row],[Employee Name]]),"-----",VLOOKUP(LeaveTracker[[#This Row],[Employee Name]],Employees[[Employee Name]:[Office]],7))</f>
        <v>CSWDO</v>
      </c>
      <c r="F212" s="51" t="str">
        <f>IF(ISBLANK(LeaveTracker[[#This Row],[Employee Name]]),"-----",VLOOKUP(LeaveTracker[[#This Row],[Employee Name]],Employees[[Employee Name]:[Office]],6))</f>
        <v>CASUAL</v>
      </c>
      <c r="G212" s="50">
        <v>44754</v>
      </c>
      <c r="H212" s="50">
        <v>44754</v>
      </c>
      <c r="I212" s="51" t="s">
        <v>81</v>
      </c>
      <c r="J212" s="53"/>
      <c r="K212" s="51" t="str">
        <f ca="1">LeaveTracker[[#This Row],[Days]]&amp;" "&amp;LeaveTracker[[#This Row],[Type of Leave]]</f>
        <v>1 SL</v>
      </c>
      <c r="L212" s="9">
        <f ca="1">NETWORKDAYS(LeaveTracker[[#This Row],[Start Date]],LeaveTracker[[#This Row],[End Date]],lstHolidays)</f>
        <v>1</v>
      </c>
      <c r="M212" s="9"/>
    </row>
    <row r="213" spans="1:13" ht="30" customHeight="1" x14ac:dyDescent="0.3">
      <c r="A213" s="51">
        <v>603</v>
      </c>
      <c r="B213" s="56">
        <v>44806</v>
      </c>
      <c r="C213" s="56">
        <v>44705</v>
      </c>
      <c r="D213" s="53" t="s">
        <v>1842</v>
      </c>
      <c r="E213" s="51" t="str">
        <f>IF(ISBLANK(LeaveTracker[[#This Row],[Employee Name]]),"-----",VLOOKUP(LeaveTracker[[#This Row],[Employee Name]],Employees[[Employee Name]:[Office]],7))</f>
        <v>DA</v>
      </c>
      <c r="F213" s="51" t="str">
        <f>IF(ISBLANK(LeaveTracker[[#This Row],[Employee Name]]),"-----",VLOOKUP(LeaveTracker[[#This Row],[Employee Name]],Employees[[Employee Name]:[Office]],6))</f>
        <v>CASUAL</v>
      </c>
      <c r="G213" s="50">
        <v>44697</v>
      </c>
      <c r="H213" s="50">
        <v>44700</v>
      </c>
      <c r="I213" s="51" t="s">
        <v>81</v>
      </c>
      <c r="J213" s="53"/>
      <c r="K213" s="51" t="str">
        <f ca="1">LeaveTracker[[#This Row],[Days]]&amp;" "&amp;LeaveTracker[[#This Row],[Type of Leave]]</f>
        <v>4 SL</v>
      </c>
      <c r="L213" s="9">
        <f ca="1">NETWORKDAYS(LeaveTracker[[#This Row],[Start Date]],LeaveTracker[[#This Row],[End Date]],lstHolidays)</f>
        <v>4</v>
      </c>
      <c r="M213" s="9"/>
    </row>
    <row r="214" spans="1:13" ht="30" customHeight="1" x14ac:dyDescent="0.3">
      <c r="A214" s="51">
        <v>604</v>
      </c>
      <c r="B214" s="56">
        <v>44806</v>
      </c>
      <c r="C214" s="56">
        <v>44751</v>
      </c>
      <c r="D214" s="53" t="s">
        <v>1843</v>
      </c>
      <c r="E214" s="51" t="str">
        <f>IF(ISBLANK(LeaveTracker[[#This Row],[Employee Name]]),"-----",VLOOKUP(LeaveTracker[[#This Row],[Employee Name]],Employees[[Employee Name]:[Office]],7))</f>
        <v>EEO/CITY MARKET</v>
      </c>
      <c r="F214" s="51" t="str">
        <f>IF(ISBLANK(LeaveTracker[[#This Row],[Employee Name]]),"-----",VLOOKUP(LeaveTracker[[#This Row],[Employee Name]],Employees[[Employee Name]:[Office]],6))</f>
        <v>CASUAL</v>
      </c>
      <c r="G214" s="50">
        <v>44747</v>
      </c>
      <c r="H214" s="50">
        <v>44749</v>
      </c>
      <c r="I214" s="51" t="s">
        <v>81</v>
      </c>
      <c r="J214" s="53"/>
      <c r="K214" s="51" t="str">
        <f ca="1">LeaveTracker[[#This Row],[Days]]&amp;" "&amp;LeaveTracker[[#This Row],[Type of Leave]]</f>
        <v>3 SL</v>
      </c>
      <c r="L214" s="9">
        <f ca="1">NETWORKDAYS(LeaveTracker[[#This Row],[Start Date]],LeaveTracker[[#This Row],[End Date]],lstHolidays)</f>
        <v>3</v>
      </c>
      <c r="M214" s="9"/>
    </row>
    <row r="215" spans="1:13" ht="30" customHeight="1" x14ac:dyDescent="0.3">
      <c r="A215" s="51">
        <v>605</v>
      </c>
      <c r="B215" s="56">
        <v>44806</v>
      </c>
      <c r="C215" s="56">
        <v>44755</v>
      </c>
      <c r="D215" s="53" t="s">
        <v>1844</v>
      </c>
      <c r="E215" s="51" t="str">
        <f>IF(ISBLANK(LeaveTracker[[#This Row],[Employee Name]]),"-----",VLOOKUP(LeaveTracker[[#This Row],[Employee Name]],Employees[[Employee Name]:[Office]],7))</f>
        <v>ACCOUNTING</v>
      </c>
      <c r="F215" s="51" t="str">
        <f>IF(ISBLANK(LeaveTracker[[#This Row],[Employee Name]]),"-----",VLOOKUP(LeaveTracker[[#This Row],[Employee Name]],Employees[[Employee Name]:[Office]],6))</f>
        <v>CASUAL</v>
      </c>
      <c r="G215" s="50">
        <v>44753</v>
      </c>
      <c r="H215" s="50">
        <v>44753</v>
      </c>
      <c r="I215" s="51" t="s">
        <v>81</v>
      </c>
      <c r="J215" s="53"/>
      <c r="K215" s="51" t="str">
        <f ca="1">LeaveTracker[[#This Row],[Days]]&amp;" "&amp;LeaveTracker[[#This Row],[Type of Leave]]</f>
        <v>1 SL</v>
      </c>
      <c r="L215" s="9">
        <f ca="1">NETWORKDAYS(LeaveTracker[[#This Row],[Start Date]],LeaveTracker[[#This Row],[End Date]],lstHolidays)</f>
        <v>1</v>
      </c>
      <c r="M215" s="9"/>
    </row>
    <row r="216" spans="1:13" ht="30" customHeight="1" x14ac:dyDescent="0.3">
      <c r="A216" s="51">
        <v>606</v>
      </c>
      <c r="B216" s="56">
        <v>44806</v>
      </c>
      <c r="C216" s="56">
        <v>44701</v>
      </c>
      <c r="D216" s="53" t="s">
        <v>1830</v>
      </c>
      <c r="E216" s="51" t="str">
        <f>IF(ISBLANK(LeaveTracker[[#This Row],[Employee Name]]),"-----",VLOOKUP(LeaveTracker[[#This Row],[Employee Name]],Employees[[Employee Name]:[Office]],7))</f>
        <v>CCT</v>
      </c>
      <c r="F216" s="51" t="str">
        <f>IF(ISBLANK(LeaveTracker[[#This Row],[Employee Name]]),"-----",VLOOKUP(LeaveTracker[[#This Row],[Employee Name]],Employees[[Employee Name]:[Office]],6))</f>
        <v>CASUAL</v>
      </c>
      <c r="G216" s="50">
        <v>44707</v>
      </c>
      <c r="H216" s="50">
        <v>44707</v>
      </c>
      <c r="I216" s="51" t="s">
        <v>298</v>
      </c>
      <c r="J216" s="53" t="s">
        <v>1003</v>
      </c>
      <c r="K216" s="51" t="str">
        <f ca="1">LeaveTracker[[#This Row],[Days]]&amp;" "&amp;LeaveTracker[[#This Row],[Type of Leave]]</f>
        <v>1 OTHER</v>
      </c>
      <c r="L216" s="9">
        <f ca="1">NETWORKDAYS(LeaveTracker[[#This Row],[Start Date]],LeaveTracker[[#This Row],[End Date]],lstHolidays)</f>
        <v>1</v>
      </c>
      <c r="M216" s="9"/>
    </row>
    <row r="217" spans="1:13" ht="30" customHeight="1" x14ac:dyDescent="0.3">
      <c r="A217" s="51">
        <v>607</v>
      </c>
      <c r="B217" s="56">
        <v>44806</v>
      </c>
      <c r="C217" s="56">
        <v>44683</v>
      </c>
      <c r="D217" s="53" t="s">
        <v>1830</v>
      </c>
      <c r="E217" s="51" t="str">
        <f>IF(ISBLANK(LeaveTracker[[#This Row],[Employee Name]]),"-----",VLOOKUP(LeaveTracker[[#This Row],[Employee Name]],Employees[[Employee Name]:[Office]],7))</f>
        <v>CCT</v>
      </c>
      <c r="F217" s="51" t="str">
        <f>IF(ISBLANK(LeaveTracker[[#This Row],[Employee Name]]),"-----",VLOOKUP(LeaveTracker[[#This Row],[Employee Name]],Employees[[Employee Name]:[Office]],6))</f>
        <v>CASUAL</v>
      </c>
      <c r="G217" s="50">
        <v>44677</v>
      </c>
      <c r="H217" s="50">
        <v>44679</v>
      </c>
      <c r="I217" s="51" t="s">
        <v>81</v>
      </c>
      <c r="J217" s="53"/>
      <c r="K217" s="51" t="str">
        <f ca="1">LeaveTracker[[#This Row],[Days]]&amp;" "&amp;LeaveTracker[[#This Row],[Type of Leave]]</f>
        <v>3 SL</v>
      </c>
      <c r="L217" s="9">
        <f ca="1">NETWORKDAYS(LeaveTracker[[#This Row],[Start Date]],LeaveTracker[[#This Row],[End Date]],lstHolidays)</f>
        <v>3</v>
      </c>
      <c r="M217" s="9"/>
    </row>
    <row r="218" spans="1:13" ht="30" customHeight="1" x14ac:dyDescent="0.3">
      <c r="A218" s="51">
        <v>608</v>
      </c>
      <c r="B218" s="56">
        <v>44811</v>
      </c>
      <c r="C218" s="56">
        <v>44670</v>
      </c>
      <c r="D218" s="53" t="s">
        <v>1782</v>
      </c>
      <c r="E218" s="51" t="str">
        <f>IF(ISBLANK(LeaveTracker[[#This Row],[Employee Name]]),"-----",VLOOKUP(LeaveTracker[[#This Row],[Employee Name]],Employees[[Employee Name]:[Office]],7))</f>
        <v>GSO</v>
      </c>
      <c r="F218" s="51" t="str">
        <f>IF(ISBLANK(LeaveTracker[[#This Row],[Employee Name]]),"-----",VLOOKUP(LeaveTracker[[#This Row],[Employee Name]],Employees[[Employee Name]:[Office]],6))</f>
        <v>CASUAL</v>
      </c>
      <c r="G218" s="50">
        <v>44676</v>
      </c>
      <c r="H218" s="50">
        <v>44771</v>
      </c>
      <c r="I218" s="51" t="s">
        <v>82</v>
      </c>
      <c r="J218" s="53"/>
      <c r="K218" s="51" t="str">
        <f ca="1">LeaveTracker[[#This Row],[Days]]&amp;" "&amp;LeaveTracker[[#This Row],[Type of Leave]]</f>
        <v>70 VL</v>
      </c>
      <c r="L218" s="9">
        <f ca="1">NETWORKDAYS(LeaveTracker[[#This Row],[Start Date]],LeaveTracker[[#This Row],[End Date]],lstHolidays)</f>
        <v>70</v>
      </c>
      <c r="M218" s="9"/>
    </row>
    <row r="219" spans="1:13" ht="30" customHeight="1" x14ac:dyDescent="0.3">
      <c r="A219" s="51">
        <v>609</v>
      </c>
      <c r="B219" s="56">
        <v>44811</v>
      </c>
      <c r="C219" s="56">
        <v>44589</v>
      </c>
      <c r="D219" s="53" t="s">
        <v>1770</v>
      </c>
      <c r="E219" s="51" t="str">
        <f>IF(ISBLANK(LeaveTracker[[#This Row],[Employee Name]]),"-----",VLOOKUP(LeaveTracker[[#This Row],[Employee Name]],Employees[[Employee Name]:[Office]],7))</f>
        <v>LIBRARY</v>
      </c>
      <c r="F219" s="51" t="str">
        <f>IF(ISBLANK(LeaveTracker[[#This Row],[Employee Name]]),"-----",VLOOKUP(LeaveTracker[[#This Row],[Employee Name]],Employees[[Employee Name]:[Office]],6))</f>
        <v>CASUAL</v>
      </c>
      <c r="G219" s="50">
        <v>44739</v>
      </c>
      <c r="H219" s="50">
        <v>44739</v>
      </c>
      <c r="I219" s="51" t="s">
        <v>298</v>
      </c>
      <c r="J219" s="53" t="s">
        <v>1003</v>
      </c>
      <c r="K219" s="51" t="str">
        <f ca="1">LeaveTracker[[#This Row],[Days]]&amp;" "&amp;LeaveTracker[[#This Row],[Type of Leave]]</f>
        <v>1 OTHER</v>
      </c>
      <c r="L219" s="9">
        <f ca="1">NETWORKDAYS(LeaveTracker[[#This Row],[Start Date]],LeaveTracker[[#This Row],[End Date]],lstHolidays)</f>
        <v>1</v>
      </c>
      <c r="M219" s="9"/>
    </row>
    <row r="220" spans="1:13" ht="30" customHeight="1" x14ac:dyDescent="0.3">
      <c r="A220" s="51">
        <v>610</v>
      </c>
      <c r="B220" s="56">
        <v>44811</v>
      </c>
      <c r="C220" s="56">
        <v>44750</v>
      </c>
      <c r="D220" s="53" t="s">
        <v>1768</v>
      </c>
      <c r="E220" s="51" t="str">
        <f>IF(ISBLANK(LeaveTracker[[#This Row],[Employee Name]]),"-----",VLOOKUP(LeaveTracker[[#This Row],[Employee Name]],Employees[[Employee Name]:[Office]],7))</f>
        <v>CHARACTER</v>
      </c>
      <c r="F220" s="51" t="str">
        <f>IF(ISBLANK(LeaveTracker[[#This Row],[Employee Name]]),"-----",VLOOKUP(LeaveTracker[[#This Row],[Employee Name]],Employees[[Employee Name]:[Office]],6))</f>
        <v>CASUAL</v>
      </c>
      <c r="G220" s="50">
        <v>44748</v>
      </c>
      <c r="H220" s="50">
        <v>44748</v>
      </c>
      <c r="I220" s="51" t="s">
        <v>81</v>
      </c>
      <c r="J220" s="53"/>
      <c r="K220" s="51" t="str">
        <f ca="1">LeaveTracker[[#This Row],[Days]]&amp;" "&amp;LeaveTracker[[#This Row],[Type of Leave]]</f>
        <v>1 SL</v>
      </c>
      <c r="L220" s="9">
        <f ca="1">NETWORKDAYS(LeaveTracker[[#This Row],[Start Date]],LeaveTracker[[#This Row],[End Date]],lstHolidays)</f>
        <v>1</v>
      </c>
      <c r="M220" s="9"/>
    </row>
    <row r="221" spans="1:13" ht="30" customHeight="1" x14ac:dyDescent="0.3">
      <c r="A221" s="51">
        <v>611</v>
      </c>
      <c r="B221" s="56">
        <v>44811</v>
      </c>
      <c r="C221" s="56">
        <v>44741</v>
      </c>
      <c r="D221" s="53" t="s">
        <v>1768</v>
      </c>
      <c r="E221" s="51" t="str">
        <f>IF(ISBLANK(LeaveTracker[[#This Row],[Employee Name]]),"-----",VLOOKUP(LeaveTracker[[#This Row],[Employee Name]],Employees[[Employee Name]:[Office]],7))</f>
        <v>CHARACTER</v>
      </c>
      <c r="F221" s="51" t="str">
        <f>IF(ISBLANK(LeaveTracker[[#This Row],[Employee Name]]),"-----",VLOOKUP(LeaveTracker[[#This Row],[Employee Name]],Employees[[Employee Name]:[Office]],6))</f>
        <v>CASUAL</v>
      </c>
      <c r="G221" s="50">
        <v>44740</v>
      </c>
      <c r="H221" s="50">
        <v>44740</v>
      </c>
      <c r="I221" s="51" t="s">
        <v>81</v>
      </c>
      <c r="J221" s="53"/>
      <c r="K221" s="51" t="str">
        <f ca="1">LeaveTracker[[#This Row],[Days]]&amp;" "&amp;LeaveTracker[[#This Row],[Type of Leave]]</f>
        <v>1 SL</v>
      </c>
      <c r="L221" s="9">
        <f ca="1">NETWORKDAYS(LeaveTracker[[#This Row],[Start Date]],LeaveTracker[[#This Row],[End Date]],lstHolidays)</f>
        <v>1</v>
      </c>
      <c r="M221" s="9"/>
    </row>
    <row r="222" spans="1:13" ht="30" customHeight="1" x14ac:dyDescent="0.3">
      <c r="A222" s="51">
        <v>612</v>
      </c>
      <c r="B222" s="56">
        <v>44811</v>
      </c>
      <c r="C222" s="56">
        <v>44746</v>
      </c>
      <c r="D222" s="53" t="s">
        <v>1131</v>
      </c>
      <c r="E222" s="51" t="str">
        <f>IF(ISBLANK(LeaveTracker[[#This Row],[Employee Name]]),"-----",VLOOKUP(LeaveTracker[[#This Row],[Employee Name]],Employees[[Employee Name]:[Office]],7))</f>
        <v>PICNIC GROVE</v>
      </c>
      <c r="F222" s="51" t="str">
        <f>IF(ISBLANK(LeaveTracker[[#This Row],[Employee Name]]),"-----",VLOOKUP(LeaveTracker[[#This Row],[Employee Name]],Employees[[Employee Name]:[Office]],6))</f>
        <v>CASUAL</v>
      </c>
      <c r="G222" s="50">
        <v>44737</v>
      </c>
      <c r="H222" s="50">
        <v>44741</v>
      </c>
      <c r="I222" s="51" t="s">
        <v>81</v>
      </c>
      <c r="J222" s="53"/>
      <c r="K222" s="51" t="str">
        <f ca="1">LeaveTracker[[#This Row],[Days]]&amp;" "&amp;LeaveTracker[[#This Row],[Type of Leave]]</f>
        <v>3 SL</v>
      </c>
      <c r="L222" s="9">
        <f ca="1">NETWORKDAYS(LeaveTracker[[#This Row],[Start Date]],LeaveTracker[[#This Row],[End Date]],lstHolidays)</f>
        <v>3</v>
      </c>
      <c r="M222" s="9"/>
    </row>
    <row r="223" spans="1:13" ht="30" customHeight="1" x14ac:dyDescent="0.3">
      <c r="A223" s="51">
        <v>612</v>
      </c>
      <c r="B223" s="56">
        <v>44811</v>
      </c>
      <c r="C223" s="56">
        <v>44746</v>
      </c>
      <c r="D223" s="53" t="s">
        <v>1131</v>
      </c>
      <c r="E223" s="51" t="str">
        <f>IF(ISBLANK(LeaveTracker[[#This Row],[Employee Name]]),"-----",VLOOKUP(LeaveTracker[[#This Row],[Employee Name]],Employees[[Employee Name]:[Office]],7))</f>
        <v>PICNIC GROVE</v>
      </c>
      <c r="F223" s="51" t="str">
        <f>IF(ISBLANK(LeaveTracker[[#This Row],[Employee Name]]),"-----",VLOOKUP(LeaveTracker[[#This Row],[Employee Name]],Employees[[Employee Name]:[Office]],6))</f>
        <v>CASUAL</v>
      </c>
      <c r="G223" s="50">
        <v>44743</v>
      </c>
      <c r="H223" s="50">
        <v>44743</v>
      </c>
      <c r="I223" s="51" t="s">
        <v>81</v>
      </c>
      <c r="J223" s="53"/>
      <c r="K223" s="51" t="str">
        <f ca="1">LeaveTracker[[#This Row],[Days]]&amp;" "&amp;LeaveTracker[[#This Row],[Type of Leave]]</f>
        <v>1 SL</v>
      </c>
      <c r="L223" s="9">
        <f ca="1">NETWORKDAYS(LeaveTracker[[#This Row],[Start Date]],LeaveTracker[[#This Row],[End Date]],lstHolidays)</f>
        <v>1</v>
      </c>
      <c r="M223" s="9"/>
    </row>
    <row r="224" spans="1:13" ht="30" customHeight="1" x14ac:dyDescent="0.3">
      <c r="A224" s="51">
        <v>613</v>
      </c>
      <c r="B224" s="56">
        <v>44811</v>
      </c>
      <c r="C224" s="56">
        <v>44740</v>
      </c>
      <c r="D224" s="53" t="s">
        <v>1728</v>
      </c>
      <c r="E224" s="51" t="str">
        <f>IF(ISBLANK(LeaveTracker[[#This Row],[Employee Name]]),"-----",VLOOKUP(LeaveTracker[[#This Row],[Employee Name]],Employees[[Employee Name]:[Office]],7))</f>
        <v>LEGAL</v>
      </c>
      <c r="F224" s="51" t="str">
        <f>IF(ISBLANK(LeaveTracker[[#This Row],[Employee Name]]),"-----",VLOOKUP(LeaveTracker[[#This Row],[Employee Name]],Employees[[Employee Name]:[Office]],6))</f>
        <v>CASUAL</v>
      </c>
      <c r="G224" s="50">
        <v>44742</v>
      </c>
      <c r="H224" s="50">
        <v>44743</v>
      </c>
      <c r="I224" s="51" t="s">
        <v>298</v>
      </c>
      <c r="J224" s="53" t="s">
        <v>1004</v>
      </c>
      <c r="K224" s="51" t="str">
        <f ca="1">LeaveTracker[[#This Row],[Days]]&amp;" "&amp;LeaveTracker[[#This Row],[Type of Leave]]</f>
        <v>2 OTHER</v>
      </c>
      <c r="L224" s="9">
        <f ca="1">NETWORKDAYS(LeaveTracker[[#This Row],[Start Date]],LeaveTracker[[#This Row],[End Date]],lstHolidays)</f>
        <v>2</v>
      </c>
      <c r="M224" s="9"/>
    </row>
    <row r="225" spans="1:13" ht="30" customHeight="1" x14ac:dyDescent="0.3">
      <c r="A225" s="51">
        <v>614</v>
      </c>
      <c r="B225" s="56">
        <v>44811</v>
      </c>
      <c r="C225" s="56">
        <v>44742</v>
      </c>
      <c r="D225" s="53" t="s">
        <v>1845</v>
      </c>
      <c r="E225" s="51" t="str">
        <f>IF(ISBLANK(LeaveTracker[[#This Row],[Employee Name]]),"-----",VLOOKUP(LeaveTracker[[#This Row],[Employee Name]],Employees[[Employee Name]:[Office]],7))</f>
        <v>CENRO</v>
      </c>
      <c r="F225" s="51">
        <f>IF(ISBLANK(LeaveTracker[[#This Row],[Employee Name]]),"-----",VLOOKUP(LeaveTracker[[#This Row],[Employee Name]],Employees[[Employee Name]:[Office]],6))</f>
        <v>0</v>
      </c>
      <c r="G225" s="50">
        <v>44754</v>
      </c>
      <c r="H225" s="50">
        <v>44756</v>
      </c>
      <c r="I225" s="51" t="s">
        <v>298</v>
      </c>
      <c r="J225" s="53" t="s">
        <v>1004</v>
      </c>
      <c r="K225" s="51" t="str">
        <f ca="1">LeaveTracker[[#This Row],[Days]]&amp;" "&amp;LeaveTracker[[#This Row],[Type of Leave]]</f>
        <v>3 OTHER</v>
      </c>
      <c r="L225" s="9">
        <f ca="1">NETWORKDAYS(LeaveTracker[[#This Row],[Start Date]],LeaveTracker[[#This Row],[End Date]],lstHolidays)</f>
        <v>3</v>
      </c>
      <c r="M225" s="9"/>
    </row>
    <row r="226" spans="1:13" ht="30" customHeight="1" x14ac:dyDescent="0.3">
      <c r="A226" s="51">
        <v>615</v>
      </c>
      <c r="B226" s="56">
        <v>44811</v>
      </c>
      <c r="C226" s="56">
        <v>44753</v>
      </c>
      <c r="D226" s="53" t="s">
        <v>1846</v>
      </c>
      <c r="E226" s="51" t="str">
        <f>IF(ISBLANK(LeaveTracker[[#This Row],[Employee Name]]),"-----",VLOOKUP(LeaveTracker[[#This Row],[Employee Name]],Employees[[Employee Name]:[Office]],7))</f>
        <v>ONT</v>
      </c>
      <c r="F226" s="51" t="str">
        <f>IF(ISBLANK(LeaveTracker[[#This Row],[Employee Name]]),"-----",VLOOKUP(LeaveTracker[[#This Row],[Employee Name]],Employees[[Employee Name]:[Office]],6))</f>
        <v>CASUAL</v>
      </c>
      <c r="G226" s="50">
        <v>44753</v>
      </c>
      <c r="H226" s="50">
        <v>44755</v>
      </c>
      <c r="I226" s="51" t="s">
        <v>298</v>
      </c>
      <c r="J226" s="53" t="s">
        <v>1003</v>
      </c>
      <c r="K226" s="51" t="str">
        <f ca="1">LeaveTracker[[#This Row],[Days]]&amp;" "&amp;LeaveTracker[[#This Row],[Type of Leave]]</f>
        <v>3 OTHER</v>
      </c>
      <c r="L226" s="9">
        <f ca="1">NETWORKDAYS(LeaveTracker[[#This Row],[Start Date]],LeaveTracker[[#This Row],[End Date]],lstHolidays)</f>
        <v>3</v>
      </c>
      <c r="M226" s="9"/>
    </row>
    <row r="227" spans="1:13" ht="30" customHeight="1" x14ac:dyDescent="0.3">
      <c r="A227" s="51">
        <v>616</v>
      </c>
      <c r="B227" s="56">
        <v>44811</v>
      </c>
      <c r="C227" s="56">
        <v>44749</v>
      </c>
      <c r="D227" s="53" t="s">
        <v>1847</v>
      </c>
      <c r="E227" s="51" t="str">
        <f>IF(ISBLANK(LeaveTracker[[#This Row],[Employee Name]]),"-----",VLOOKUP(LeaveTracker[[#This Row],[Employee Name]],Employees[[Employee Name]:[Office]],7))</f>
        <v>CCR</v>
      </c>
      <c r="F227" s="51" t="str">
        <f>IF(ISBLANK(LeaveTracker[[#This Row],[Employee Name]]),"-----",VLOOKUP(LeaveTracker[[#This Row],[Employee Name]],Employees[[Employee Name]:[Office]],6))</f>
        <v>CASUAL</v>
      </c>
      <c r="G227" s="50">
        <v>44753</v>
      </c>
      <c r="H227" s="50">
        <v>44757</v>
      </c>
      <c r="I227" s="51" t="s">
        <v>82</v>
      </c>
      <c r="J227" s="53"/>
      <c r="K227" s="51" t="str">
        <f ca="1">LeaveTracker[[#This Row],[Days]]&amp;" "&amp;LeaveTracker[[#This Row],[Type of Leave]]</f>
        <v>5 VL</v>
      </c>
      <c r="L227" s="9">
        <f ca="1">NETWORKDAYS(LeaveTracker[[#This Row],[Start Date]],LeaveTracker[[#This Row],[End Date]],lstHolidays)</f>
        <v>5</v>
      </c>
      <c r="M227" s="9"/>
    </row>
    <row r="228" spans="1:13" ht="30" customHeight="1" x14ac:dyDescent="0.3">
      <c r="A228" s="51">
        <v>617</v>
      </c>
      <c r="B228" s="56">
        <v>44811</v>
      </c>
      <c r="C228" s="56">
        <v>44750</v>
      </c>
      <c r="D228" s="53" t="s">
        <v>1848</v>
      </c>
      <c r="E228" s="51" t="str">
        <f>IF(ISBLANK(LeaveTracker[[#This Row],[Employee Name]]),"-----",VLOOKUP(LeaveTracker[[#This Row],[Employee Name]],Employees[[Employee Name]:[Office]],7))</f>
        <v>CENRO</v>
      </c>
      <c r="F228" s="51" t="str">
        <f>IF(ISBLANK(LeaveTracker[[#This Row],[Employee Name]]),"-----",VLOOKUP(LeaveTracker[[#This Row],[Employee Name]],Employees[[Employee Name]:[Office]],6))</f>
        <v>CASUAL</v>
      </c>
      <c r="G228" s="50">
        <v>44748</v>
      </c>
      <c r="H228" s="50">
        <v>44749</v>
      </c>
      <c r="I228" s="51" t="s">
        <v>81</v>
      </c>
      <c r="J228" s="53"/>
      <c r="K228" s="51" t="str">
        <f ca="1">LeaveTracker[[#This Row],[Days]]&amp;" "&amp;LeaveTracker[[#This Row],[Type of Leave]]</f>
        <v>2 SL</v>
      </c>
      <c r="L228" s="9">
        <f ca="1">NETWORKDAYS(LeaveTracker[[#This Row],[Start Date]],LeaveTracker[[#This Row],[End Date]],lstHolidays)</f>
        <v>2</v>
      </c>
      <c r="M228" s="9"/>
    </row>
    <row r="229" spans="1:13" ht="30" customHeight="1" x14ac:dyDescent="0.3">
      <c r="A229" s="51">
        <v>618</v>
      </c>
      <c r="B229" s="56">
        <v>44811</v>
      </c>
      <c r="C229" s="56">
        <v>44718</v>
      </c>
      <c r="D229" s="53" t="s">
        <v>1841</v>
      </c>
      <c r="E229" s="51" t="str">
        <f>IF(ISBLANK(LeaveTracker[[#This Row],[Employee Name]]),"-----",VLOOKUP(LeaveTracker[[#This Row],[Employee Name]],Employees[[Employee Name]:[Office]],7))</f>
        <v>CSWDO</v>
      </c>
      <c r="F229" s="51" t="str">
        <f>IF(ISBLANK(LeaveTracker[[#This Row],[Employee Name]]),"-----",VLOOKUP(LeaveTracker[[#This Row],[Employee Name]],Employees[[Employee Name]:[Office]],6))</f>
        <v>CASUAL</v>
      </c>
      <c r="G229" s="50">
        <v>44715</v>
      </c>
      <c r="H229" s="50">
        <v>44715</v>
      </c>
      <c r="I229" s="51" t="s">
        <v>81</v>
      </c>
      <c r="J229" s="53"/>
      <c r="K229" s="51" t="str">
        <f ca="1">LeaveTracker[[#This Row],[Days]]&amp;" "&amp;LeaveTracker[[#This Row],[Type of Leave]]</f>
        <v>1 SL</v>
      </c>
      <c r="L229" s="9">
        <f ca="1">NETWORKDAYS(LeaveTracker[[#This Row],[Start Date]],LeaveTracker[[#This Row],[End Date]],lstHolidays)</f>
        <v>1</v>
      </c>
      <c r="M229" s="9"/>
    </row>
    <row r="230" spans="1:13" ht="30" customHeight="1" x14ac:dyDescent="0.3">
      <c r="A230" s="51">
        <v>619</v>
      </c>
      <c r="B230" s="56">
        <v>44811</v>
      </c>
      <c r="C230" s="56">
        <v>44799</v>
      </c>
      <c r="D230" s="53" t="s">
        <v>1849</v>
      </c>
      <c r="E230" s="51" t="str">
        <f>IF(ISBLANK(LeaveTracker[[#This Row],[Employee Name]]),"-----",VLOOKUP(LeaveTracker[[#This Row],[Employee Name]],Employees[[Employee Name]:[Office]],7))</f>
        <v>BIR</v>
      </c>
      <c r="F230" s="51" t="str">
        <f>IF(ISBLANK(LeaveTracker[[#This Row],[Employee Name]]),"-----",VLOOKUP(LeaveTracker[[#This Row],[Employee Name]],Employees[[Employee Name]:[Office]],6))</f>
        <v>CASUAL</v>
      </c>
      <c r="G230" s="50">
        <v>44796</v>
      </c>
      <c r="H230" s="50">
        <v>44796</v>
      </c>
      <c r="I230" s="51" t="s">
        <v>81</v>
      </c>
      <c r="J230" s="53"/>
      <c r="K230" s="51" t="str">
        <f ca="1">LeaveTracker[[#This Row],[Days]]&amp;" "&amp;LeaveTracker[[#This Row],[Type of Leave]]</f>
        <v>1 SL</v>
      </c>
      <c r="L230" s="9">
        <f ca="1">NETWORKDAYS(LeaveTracker[[#This Row],[Start Date]],LeaveTracker[[#This Row],[End Date]],lstHolidays)</f>
        <v>1</v>
      </c>
      <c r="M230" s="9"/>
    </row>
    <row r="231" spans="1:13" ht="30" customHeight="1" x14ac:dyDescent="0.3">
      <c r="A231" s="51">
        <v>619</v>
      </c>
      <c r="B231" s="56">
        <v>44811</v>
      </c>
      <c r="C231" s="56">
        <v>44799</v>
      </c>
      <c r="D231" s="53" t="s">
        <v>1849</v>
      </c>
      <c r="E231" s="51" t="str">
        <f>IF(ISBLANK(LeaveTracker[[#This Row],[Employee Name]]),"-----",VLOOKUP(LeaveTracker[[#This Row],[Employee Name]],Employees[[Employee Name]:[Office]],7))</f>
        <v>BIR</v>
      </c>
      <c r="F231" s="51" t="str">
        <f>IF(ISBLANK(LeaveTracker[[#This Row],[Employee Name]]),"-----",VLOOKUP(LeaveTracker[[#This Row],[Employee Name]],Employees[[Employee Name]:[Office]],6))</f>
        <v>CASUAL</v>
      </c>
      <c r="G231" s="50">
        <v>44798</v>
      </c>
      <c r="H231" s="50">
        <v>44798</v>
      </c>
      <c r="I231" s="51" t="s">
        <v>81</v>
      </c>
      <c r="J231" s="53"/>
      <c r="K231" s="51" t="str">
        <f ca="1">LeaveTracker[[#This Row],[Days]]&amp;" "&amp;LeaveTracker[[#This Row],[Type of Leave]]</f>
        <v>1 SL</v>
      </c>
      <c r="L231" s="9">
        <f ca="1">NETWORKDAYS(LeaveTracker[[#This Row],[Start Date]],LeaveTracker[[#This Row],[End Date]],lstHolidays)</f>
        <v>1</v>
      </c>
      <c r="M231" s="9"/>
    </row>
    <row r="232" spans="1:13" ht="30" customHeight="1" x14ac:dyDescent="0.3">
      <c r="A232" s="51">
        <v>620</v>
      </c>
      <c r="B232" s="56">
        <v>44811</v>
      </c>
      <c r="C232" s="56">
        <v>44692</v>
      </c>
      <c r="D232" s="53" t="s">
        <v>1849</v>
      </c>
      <c r="E232" s="51" t="str">
        <f>IF(ISBLANK(LeaveTracker[[#This Row],[Employee Name]]),"-----",VLOOKUP(LeaveTracker[[#This Row],[Employee Name]],Employees[[Employee Name]:[Office]],7))</f>
        <v>BIR</v>
      </c>
      <c r="F232" s="51" t="str">
        <f>IF(ISBLANK(LeaveTracker[[#This Row],[Employee Name]]),"-----",VLOOKUP(LeaveTracker[[#This Row],[Employee Name]],Employees[[Employee Name]:[Office]],6))</f>
        <v>CASUAL</v>
      </c>
      <c r="G232" s="50">
        <v>44686</v>
      </c>
      <c r="H232" s="50">
        <v>44686</v>
      </c>
      <c r="I232" s="51" t="s">
        <v>81</v>
      </c>
      <c r="J232" s="53"/>
      <c r="K232" s="51" t="str">
        <f ca="1">LeaveTracker[[#This Row],[Days]]&amp;" "&amp;LeaveTracker[[#This Row],[Type of Leave]]</f>
        <v>1 SL</v>
      </c>
      <c r="L232" s="9">
        <f ca="1">NETWORKDAYS(LeaveTracker[[#This Row],[Start Date]],LeaveTracker[[#This Row],[End Date]],lstHolidays)</f>
        <v>1</v>
      </c>
      <c r="M232" s="9"/>
    </row>
    <row r="233" spans="1:13" ht="30" customHeight="1" x14ac:dyDescent="0.3">
      <c r="A233" s="51">
        <v>621</v>
      </c>
      <c r="B233" s="56">
        <v>44811</v>
      </c>
      <c r="C233" s="56">
        <v>44781</v>
      </c>
      <c r="D233" s="53" t="s">
        <v>1780</v>
      </c>
      <c r="E233" s="51" t="str">
        <f>IF(ISBLANK(LeaveTracker[[#This Row],[Employee Name]]),"-----",VLOOKUP(LeaveTracker[[#This Row],[Employee Name]],Employees[[Employee Name]:[Office]],7))</f>
        <v>CHO</v>
      </c>
      <c r="F233" s="51" t="str">
        <f>IF(ISBLANK(LeaveTracker[[#This Row],[Employee Name]]),"-----",VLOOKUP(LeaveTracker[[#This Row],[Employee Name]],Employees[[Employee Name]:[Office]],6))</f>
        <v>CASUAL</v>
      </c>
      <c r="G233" s="50">
        <v>44771</v>
      </c>
      <c r="H233" s="50">
        <v>44771</v>
      </c>
      <c r="I233" s="51" t="s">
        <v>81</v>
      </c>
      <c r="J233" s="53"/>
      <c r="K233" s="51" t="str">
        <f ca="1">LeaveTracker[[#This Row],[Days]]&amp;" "&amp;LeaveTracker[[#This Row],[Type of Leave]]</f>
        <v>1 SL</v>
      </c>
      <c r="L233" s="9">
        <f ca="1">NETWORKDAYS(LeaveTracker[[#This Row],[Start Date]],LeaveTracker[[#This Row],[End Date]],lstHolidays)</f>
        <v>1</v>
      </c>
      <c r="M233" s="9"/>
    </row>
    <row r="234" spans="1:13" ht="30" customHeight="1" x14ac:dyDescent="0.3">
      <c r="A234" s="51">
        <v>621</v>
      </c>
      <c r="B234" s="56">
        <v>44811</v>
      </c>
      <c r="C234" s="56">
        <v>44781</v>
      </c>
      <c r="D234" s="53" t="s">
        <v>1780</v>
      </c>
      <c r="E234" s="51" t="str">
        <f>IF(ISBLANK(LeaveTracker[[#This Row],[Employee Name]]),"-----",VLOOKUP(LeaveTracker[[#This Row],[Employee Name]],Employees[[Employee Name]:[Office]],7))</f>
        <v>CHO</v>
      </c>
      <c r="F234" s="51" t="str">
        <f>IF(ISBLANK(LeaveTracker[[#This Row],[Employee Name]]),"-----",VLOOKUP(LeaveTracker[[#This Row],[Employee Name]],Employees[[Employee Name]:[Office]],6))</f>
        <v>CASUAL</v>
      </c>
      <c r="G234" s="50">
        <v>44774</v>
      </c>
      <c r="H234" s="50">
        <v>44774</v>
      </c>
      <c r="I234" s="51" t="s">
        <v>81</v>
      </c>
      <c r="J234" s="53"/>
      <c r="K234" s="51" t="str">
        <f ca="1">LeaveTracker[[#This Row],[Days]]&amp;" "&amp;LeaveTracker[[#This Row],[Type of Leave]]</f>
        <v>1 SL</v>
      </c>
      <c r="L234" s="9">
        <f ca="1">NETWORKDAYS(LeaveTracker[[#This Row],[Start Date]],LeaveTracker[[#This Row],[End Date]],lstHolidays)</f>
        <v>1</v>
      </c>
      <c r="M234" s="9"/>
    </row>
    <row r="235" spans="1:13" ht="30" customHeight="1" x14ac:dyDescent="0.3">
      <c r="A235" s="51">
        <v>622</v>
      </c>
      <c r="B235" s="56">
        <v>44811</v>
      </c>
      <c r="C235" s="56">
        <v>44777</v>
      </c>
      <c r="D235" s="53" t="s">
        <v>735</v>
      </c>
      <c r="E235" s="51" t="str">
        <f>IF(ISBLANK(LeaveTracker[[#This Row],[Employee Name]]),"-----",VLOOKUP(LeaveTracker[[#This Row],[Employee Name]],Employees[[Employee Name]:[Office]],7))</f>
        <v>SP</v>
      </c>
      <c r="F235" s="51" t="str">
        <f>IF(ISBLANK(LeaveTracker[[#This Row],[Employee Name]]),"-----",VLOOKUP(LeaveTracker[[#This Row],[Employee Name]],Employees[[Employee Name]:[Office]],6))</f>
        <v>REGULAR</v>
      </c>
      <c r="G235" s="50">
        <v>44789</v>
      </c>
      <c r="H235" s="50">
        <v>44789</v>
      </c>
      <c r="I235" s="51" t="s">
        <v>298</v>
      </c>
      <c r="J235" s="53" t="s">
        <v>1003</v>
      </c>
      <c r="K235" s="51" t="str">
        <f ca="1">LeaveTracker[[#This Row],[Days]]&amp;" "&amp;LeaveTracker[[#This Row],[Type of Leave]]</f>
        <v>1 OTHER</v>
      </c>
      <c r="L235" s="9">
        <f ca="1">NETWORKDAYS(LeaveTracker[[#This Row],[Start Date]],LeaveTracker[[#This Row],[End Date]],lstHolidays)</f>
        <v>1</v>
      </c>
      <c r="M235" s="9"/>
    </row>
    <row r="236" spans="1:13" ht="30" customHeight="1" x14ac:dyDescent="0.3">
      <c r="A236" s="51">
        <v>623</v>
      </c>
      <c r="B236" s="56">
        <v>44811</v>
      </c>
      <c r="C236" s="56">
        <v>44757</v>
      </c>
      <c r="D236" s="53" t="s">
        <v>1850</v>
      </c>
      <c r="E236" s="51" t="str">
        <f>IF(ISBLANK(LeaveTracker[[#This Row],[Employee Name]]),"-----",VLOOKUP(LeaveTracker[[#This Row],[Employee Name]],Employees[[Employee Name]:[Office]],7))</f>
        <v>CCT</v>
      </c>
      <c r="F236" s="51" t="str">
        <f>IF(ISBLANK(LeaveTracker[[#This Row],[Employee Name]]),"-----",VLOOKUP(LeaveTracker[[#This Row],[Employee Name]],Employees[[Employee Name]:[Office]],6))</f>
        <v>CASUAL</v>
      </c>
      <c r="G236" s="50">
        <v>44754</v>
      </c>
      <c r="H236" s="50">
        <v>44756</v>
      </c>
      <c r="I236" s="51" t="s">
        <v>81</v>
      </c>
      <c r="J236" s="53"/>
      <c r="K236" s="51" t="str">
        <f ca="1">LeaveTracker[[#This Row],[Days]]&amp;" "&amp;LeaveTracker[[#This Row],[Type of Leave]]</f>
        <v>3 SL</v>
      </c>
      <c r="L236" s="9">
        <f ca="1">NETWORKDAYS(LeaveTracker[[#This Row],[Start Date]],LeaveTracker[[#This Row],[End Date]],lstHolidays)</f>
        <v>3</v>
      </c>
      <c r="M236" s="9"/>
    </row>
    <row r="237" spans="1:13" ht="30" customHeight="1" x14ac:dyDescent="0.3">
      <c r="A237" s="51">
        <v>624</v>
      </c>
      <c r="B237" s="56">
        <v>44811</v>
      </c>
      <c r="C237" s="56">
        <v>44776</v>
      </c>
      <c r="D237" s="53" t="s">
        <v>1851</v>
      </c>
      <c r="E237" s="51" t="str">
        <f>IF(ISBLANK(LeaveTracker[[#This Row],[Employee Name]]),"-----",VLOOKUP(LeaveTracker[[#This Row],[Employee Name]],Employees[[Employee Name]:[Office]],7))</f>
        <v>VMO/SP</v>
      </c>
      <c r="F237" s="51" t="str">
        <f>IF(ISBLANK(LeaveTracker[[#This Row],[Employee Name]]),"-----",VLOOKUP(LeaveTracker[[#This Row],[Employee Name]],Employees[[Employee Name]:[Office]],6))</f>
        <v>CASUAL</v>
      </c>
      <c r="G237" s="50">
        <v>44775</v>
      </c>
      <c r="H237" s="50">
        <v>44775</v>
      </c>
      <c r="I237" s="51" t="s">
        <v>81</v>
      </c>
      <c r="J237" s="53"/>
      <c r="K237" s="51" t="str">
        <f ca="1">LeaveTracker[[#This Row],[Days]]&amp;" "&amp;LeaveTracker[[#This Row],[Type of Leave]]</f>
        <v>1 SL</v>
      </c>
      <c r="L237" s="9">
        <f ca="1">NETWORKDAYS(LeaveTracker[[#This Row],[Start Date]],LeaveTracker[[#This Row],[End Date]],lstHolidays)</f>
        <v>1</v>
      </c>
      <c r="M237" s="9"/>
    </row>
    <row r="238" spans="1:13" ht="30" customHeight="1" x14ac:dyDescent="0.3">
      <c r="A238" s="51">
        <v>625</v>
      </c>
      <c r="B238" s="56">
        <v>44811</v>
      </c>
      <c r="C238" s="56">
        <v>44741</v>
      </c>
      <c r="D238" s="53" t="s">
        <v>1852</v>
      </c>
      <c r="E238" s="51" t="str">
        <f>IF(ISBLANK(LeaveTracker[[#This Row],[Employee Name]]),"-----",VLOOKUP(LeaveTracker[[#This Row],[Employee Name]],Employees[[Employee Name]:[Office]],7))</f>
        <v>EEO/CITY MARKET</v>
      </c>
      <c r="F238" s="51" t="str">
        <f>IF(ISBLANK(LeaveTracker[[#This Row],[Employee Name]]),"-----",VLOOKUP(LeaveTracker[[#This Row],[Employee Name]],Employees[[Employee Name]:[Office]],6))</f>
        <v>CASUAL</v>
      </c>
      <c r="G238" s="50">
        <v>44740</v>
      </c>
      <c r="H238" s="50">
        <v>44740</v>
      </c>
      <c r="I238" s="51" t="s">
        <v>81</v>
      </c>
      <c r="J238" s="53"/>
      <c r="K238" s="51" t="str">
        <f ca="1">LeaveTracker[[#This Row],[Days]]&amp;" "&amp;LeaveTracker[[#This Row],[Type of Leave]]</f>
        <v>1 SL</v>
      </c>
      <c r="L238" s="9">
        <f ca="1">NETWORKDAYS(LeaveTracker[[#This Row],[Start Date]],LeaveTracker[[#This Row],[End Date]],lstHolidays)</f>
        <v>1</v>
      </c>
      <c r="M238" s="9"/>
    </row>
    <row r="239" spans="1:13" ht="30" customHeight="1" x14ac:dyDescent="0.3">
      <c r="A239" s="51">
        <v>626</v>
      </c>
      <c r="B239" s="56">
        <v>44811</v>
      </c>
      <c r="C239" s="56">
        <v>44747</v>
      </c>
      <c r="D239" s="53" t="s">
        <v>1853</v>
      </c>
      <c r="E239" s="51" t="str">
        <f>IF(ISBLANK(LeaveTracker[[#This Row],[Employee Name]]),"-----",VLOOKUP(LeaveTracker[[#This Row],[Employee Name]],Employees[[Employee Name]:[Office]],7))</f>
        <v>SUNGAY ELEM SCH</v>
      </c>
      <c r="F239" s="51" t="str">
        <f>IF(ISBLANK(LeaveTracker[[#This Row],[Employee Name]]),"-----",VLOOKUP(LeaveTracker[[#This Row],[Employee Name]],Employees[[Employee Name]:[Office]],6))</f>
        <v>CASUAL</v>
      </c>
      <c r="G239" s="50">
        <v>44747</v>
      </c>
      <c r="H239" s="50">
        <v>44753</v>
      </c>
      <c r="I239" s="51" t="s">
        <v>82</v>
      </c>
      <c r="J239" s="53"/>
      <c r="K239" s="51" t="str">
        <f ca="1">LeaveTracker[[#This Row],[Days]]&amp;" "&amp;LeaveTracker[[#This Row],[Type of Leave]]</f>
        <v>5 VL</v>
      </c>
      <c r="L239" s="9">
        <f ca="1">NETWORKDAYS(LeaveTracker[[#This Row],[Start Date]],LeaveTracker[[#This Row],[End Date]],lstHolidays)</f>
        <v>5</v>
      </c>
      <c r="M239" s="9"/>
    </row>
    <row r="240" spans="1:13" ht="30" customHeight="1" x14ac:dyDescent="0.3">
      <c r="A240" s="51">
        <v>627</v>
      </c>
      <c r="B240" s="56">
        <v>44811</v>
      </c>
      <c r="C240" s="56">
        <v>44785</v>
      </c>
      <c r="D240" s="53" t="s">
        <v>1836</v>
      </c>
      <c r="E240" s="51" t="str">
        <f>IF(ISBLANK(LeaveTracker[[#This Row],[Employee Name]]),"-----",VLOOKUP(LeaveTracker[[#This Row],[Employee Name]],Employees[[Employee Name]:[Office]],7))</f>
        <v>SP</v>
      </c>
      <c r="F240" s="51" t="str">
        <f>IF(ISBLANK(LeaveTracker[[#This Row],[Employee Name]]),"-----",VLOOKUP(LeaveTracker[[#This Row],[Employee Name]],Employees[[Employee Name]:[Office]],6))</f>
        <v>CASUAL</v>
      </c>
      <c r="G240" s="50">
        <v>44777</v>
      </c>
      <c r="H240" s="50">
        <v>44778</v>
      </c>
      <c r="I240" s="51" t="s">
        <v>81</v>
      </c>
      <c r="J240" s="53"/>
      <c r="K240" s="51" t="str">
        <f ca="1">LeaveTracker[[#This Row],[Days]]&amp;" "&amp;LeaveTracker[[#This Row],[Type of Leave]]</f>
        <v>2 SL</v>
      </c>
      <c r="L240" s="9">
        <f ca="1">NETWORKDAYS(LeaveTracker[[#This Row],[Start Date]],LeaveTracker[[#This Row],[End Date]],lstHolidays)</f>
        <v>2</v>
      </c>
      <c r="M240" s="9"/>
    </row>
    <row r="241" spans="1:13" ht="30" customHeight="1" x14ac:dyDescent="0.3">
      <c r="A241" s="51">
        <v>628</v>
      </c>
      <c r="B241" s="56">
        <v>44811</v>
      </c>
      <c r="C241" s="56">
        <v>44781</v>
      </c>
      <c r="D241" s="53" t="s">
        <v>1836</v>
      </c>
      <c r="E241" s="51" t="str">
        <f>IF(ISBLANK(LeaveTracker[[#This Row],[Employee Name]]),"-----",VLOOKUP(LeaveTracker[[#This Row],[Employee Name]],Employees[[Employee Name]:[Office]],7))</f>
        <v>SP</v>
      </c>
      <c r="F241" s="51" t="str">
        <f>IF(ISBLANK(LeaveTracker[[#This Row],[Employee Name]]),"-----",VLOOKUP(LeaveTracker[[#This Row],[Employee Name]],Employees[[Employee Name]:[Office]],6))</f>
        <v>CASUAL</v>
      </c>
      <c r="G241" s="50">
        <v>44775</v>
      </c>
      <c r="H241" s="50">
        <v>44776</v>
      </c>
      <c r="I241" s="51" t="s">
        <v>81</v>
      </c>
      <c r="J241" s="53"/>
      <c r="K241" s="51" t="str">
        <f ca="1">LeaveTracker[[#This Row],[Days]]&amp;" "&amp;LeaveTracker[[#This Row],[Type of Leave]]</f>
        <v>2 SL</v>
      </c>
      <c r="L241" s="9">
        <f ca="1">NETWORKDAYS(LeaveTracker[[#This Row],[Start Date]],LeaveTracker[[#This Row],[End Date]],lstHolidays)</f>
        <v>2</v>
      </c>
      <c r="M241" s="9"/>
    </row>
    <row r="242" spans="1:13" ht="30" customHeight="1" x14ac:dyDescent="0.3">
      <c r="A242" s="51">
        <v>629</v>
      </c>
      <c r="B242" s="56">
        <v>44819</v>
      </c>
      <c r="C242" s="56">
        <v>44783</v>
      </c>
      <c r="D242" s="53" t="s">
        <v>1854</v>
      </c>
      <c r="E242" s="51" t="str">
        <f>IF(ISBLANK(LeaveTracker[[#This Row],[Employee Name]]),"-----",VLOOKUP(LeaveTracker[[#This Row],[Employee Name]],Employees[[Employee Name]:[Office]],7))</f>
        <v>SP</v>
      </c>
      <c r="F242" s="51" t="str">
        <f>IF(ISBLANK(LeaveTracker[[#This Row],[Employee Name]]),"-----",VLOOKUP(LeaveTracker[[#This Row],[Employee Name]],Employees[[Employee Name]:[Office]],6))</f>
        <v>CASUAL</v>
      </c>
      <c r="G242" s="50"/>
      <c r="H242" s="50"/>
      <c r="I242" s="51" t="s">
        <v>298</v>
      </c>
      <c r="J242" s="53" t="s">
        <v>691</v>
      </c>
      <c r="K242" s="51" t="str">
        <f ca="1">LeaveTracker[[#This Row],[Days]]&amp;" "&amp;LeaveTracker[[#This Row],[Type of Leave]]</f>
        <v>0 OTHER</v>
      </c>
      <c r="L242" s="9">
        <f ca="1">NETWORKDAYS(LeaveTracker[[#This Row],[Start Date]],LeaveTracker[[#This Row],[End Date]],lstHolidays)</f>
        <v>0</v>
      </c>
      <c r="M242" s="9"/>
    </row>
    <row r="243" spans="1:13" ht="30" customHeight="1" x14ac:dyDescent="0.3">
      <c r="A243" s="51">
        <v>630</v>
      </c>
      <c r="B243" s="56">
        <v>44831</v>
      </c>
      <c r="C243" s="56">
        <v>44826</v>
      </c>
      <c r="D243" s="53" t="s">
        <v>1063</v>
      </c>
      <c r="E243" s="51" t="str">
        <f>IF(ISBLANK(LeaveTracker[[#This Row],[Employee Name]]),"-----",VLOOKUP(LeaveTracker[[#This Row],[Employee Name]],Employees[[Employee Name]:[Office]],7))</f>
        <v>COA</v>
      </c>
      <c r="F243" s="51" t="str">
        <f>IF(ISBLANK(LeaveTracker[[#This Row],[Employee Name]]),"-----",VLOOKUP(LeaveTracker[[#This Row],[Employee Name]],Employees[[Employee Name]:[Office]],6))</f>
        <v>REGULAR</v>
      </c>
      <c r="G243" s="50"/>
      <c r="H243" s="50"/>
      <c r="I243" s="51" t="s">
        <v>298</v>
      </c>
      <c r="J243" s="53" t="s">
        <v>691</v>
      </c>
      <c r="K243" s="51" t="str">
        <f ca="1">LeaveTracker[[#This Row],[Days]]&amp;" "&amp;LeaveTracker[[#This Row],[Type of Leave]]</f>
        <v>0 OTHER</v>
      </c>
      <c r="L243" s="9">
        <f ca="1">NETWORKDAYS(LeaveTracker[[#This Row],[Start Date]],LeaveTracker[[#This Row],[End Date]],lstHolidays)</f>
        <v>0</v>
      </c>
      <c r="M243" s="9"/>
    </row>
    <row r="244" spans="1:13" ht="30" customHeight="1" x14ac:dyDescent="0.3">
      <c r="A244" s="51">
        <v>631</v>
      </c>
      <c r="B244" s="56">
        <v>44838</v>
      </c>
      <c r="C244" s="56">
        <v>44757</v>
      </c>
      <c r="D244" s="53" t="s">
        <v>1762</v>
      </c>
      <c r="E244" s="51" t="str">
        <f>IF(ISBLANK(LeaveTracker[[#This Row],[Employee Name]]),"-----",VLOOKUP(LeaveTracker[[#This Row],[Employee Name]],Employees[[Employee Name]:[Office]],7))</f>
        <v>SP</v>
      </c>
      <c r="F244" s="51" t="str">
        <f>IF(ISBLANK(LeaveTracker[[#This Row],[Employee Name]]),"-----",VLOOKUP(LeaveTracker[[#This Row],[Employee Name]],Employees[[Employee Name]:[Office]],6))</f>
        <v>CASUAL</v>
      </c>
      <c r="G244" s="50">
        <v>44762</v>
      </c>
      <c r="H244" s="50">
        <v>44764</v>
      </c>
      <c r="I244" s="51" t="s">
        <v>82</v>
      </c>
      <c r="J244" s="53"/>
      <c r="K244" s="51" t="str">
        <f ca="1">LeaveTracker[[#This Row],[Days]]&amp;" "&amp;LeaveTracker[[#This Row],[Type of Leave]]</f>
        <v>3 VL</v>
      </c>
      <c r="L244" s="9">
        <f ca="1">NETWORKDAYS(LeaveTracker[[#This Row],[Start Date]],LeaveTracker[[#This Row],[End Date]],lstHolidays)</f>
        <v>3</v>
      </c>
      <c r="M244" s="9"/>
    </row>
    <row r="245" spans="1:13" ht="30" customHeight="1" x14ac:dyDescent="0.3">
      <c r="A245" s="51">
        <v>632</v>
      </c>
      <c r="B245" s="56">
        <v>44838</v>
      </c>
      <c r="C245" s="56">
        <v>44770</v>
      </c>
      <c r="D245" s="53" t="s">
        <v>1762</v>
      </c>
      <c r="E245" s="51" t="str">
        <f>IF(ISBLANK(LeaveTracker[[#This Row],[Employee Name]]),"-----",VLOOKUP(LeaveTracker[[#This Row],[Employee Name]],Employees[[Employee Name]:[Office]],7))</f>
        <v>SP</v>
      </c>
      <c r="F245" s="51" t="str">
        <f>IF(ISBLANK(LeaveTracker[[#This Row],[Employee Name]]),"-----",VLOOKUP(LeaveTracker[[#This Row],[Employee Name]],Employees[[Employee Name]:[Office]],6))</f>
        <v>CASUAL</v>
      </c>
      <c r="G245" s="50">
        <v>44767</v>
      </c>
      <c r="H245" s="50">
        <v>44769</v>
      </c>
      <c r="I245" s="51" t="s">
        <v>81</v>
      </c>
      <c r="J245" s="53"/>
      <c r="K245" s="51" t="str">
        <f ca="1">LeaveTracker[[#This Row],[Days]]&amp;" "&amp;LeaveTracker[[#This Row],[Type of Leave]]</f>
        <v>3 SL</v>
      </c>
      <c r="L245" s="9">
        <f ca="1">NETWORKDAYS(LeaveTracker[[#This Row],[Start Date]],LeaveTracker[[#This Row],[End Date]],lstHolidays)</f>
        <v>3</v>
      </c>
      <c r="M245" s="9"/>
    </row>
    <row r="246" spans="1:13" ht="30" customHeight="1" x14ac:dyDescent="0.3">
      <c r="A246" s="51">
        <v>633</v>
      </c>
      <c r="B246" s="56">
        <v>44838</v>
      </c>
      <c r="C246" s="56">
        <v>44833</v>
      </c>
      <c r="D246" s="53" t="s">
        <v>1762</v>
      </c>
      <c r="E246" s="51" t="str">
        <f>IF(ISBLANK(LeaveTracker[[#This Row],[Employee Name]]),"-----",VLOOKUP(LeaveTracker[[#This Row],[Employee Name]],Employees[[Employee Name]:[Office]],7))</f>
        <v>SP</v>
      </c>
      <c r="F246" s="51" t="str">
        <f>IF(ISBLANK(LeaveTracker[[#This Row],[Employee Name]]),"-----",VLOOKUP(LeaveTracker[[#This Row],[Employee Name]],Employees[[Employee Name]:[Office]],6))</f>
        <v>CASUAL</v>
      </c>
      <c r="G246" s="50">
        <v>44832</v>
      </c>
      <c r="H246" s="50">
        <v>44832</v>
      </c>
      <c r="I246" s="51" t="s">
        <v>81</v>
      </c>
      <c r="J246" s="53"/>
      <c r="K246" s="51" t="str">
        <f ca="1">LeaveTracker[[#This Row],[Days]]&amp;" "&amp;LeaveTracker[[#This Row],[Type of Leave]]</f>
        <v>1 SL</v>
      </c>
      <c r="L246" s="9">
        <f ca="1">NETWORKDAYS(LeaveTracker[[#This Row],[Start Date]],LeaveTracker[[#This Row],[End Date]],lstHolidays)</f>
        <v>1</v>
      </c>
      <c r="M246" s="9"/>
    </row>
    <row r="247" spans="1:13" ht="30" customHeight="1" x14ac:dyDescent="0.3">
      <c r="A247" s="51">
        <v>634</v>
      </c>
      <c r="B247" s="56">
        <v>44838</v>
      </c>
      <c r="C247" s="56">
        <v>44774</v>
      </c>
      <c r="D247" s="53" t="s">
        <v>1283</v>
      </c>
      <c r="E247" s="51" t="str">
        <f>IF(ISBLANK(LeaveTracker[[#This Row],[Employee Name]]),"-----",VLOOKUP(LeaveTracker[[#This Row],[Employee Name]],Employees[[Employee Name]:[Office]],7))</f>
        <v>MO</v>
      </c>
      <c r="F247" s="51" t="str">
        <f>IF(ISBLANK(LeaveTracker[[#This Row],[Employee Name]]),"-----",VLOOKUP(LeaveTracker[[#This Row],[Employee Name]],Employees[[Employee Name]:[Office]],6))</f>
        <v>REGULAR</v>
      </c>
      <c r="G247" s="50">
        <v>44770</v>
      </c>
      <c r="H247" s="50">
        <v>44771</v>
      </c>
      <c r="I247" s="51" t="s">
        <v>81</v>
      </c>
      <c r="J247" s="53"/>
      <c r="K247" s="51" t="str">
        <f ca="1">LeaveTracker[[#This Row],[Days]]&amp;" "&amp;LeaveTracker[[#This Row],[Type of Leave]]</f>
        <v>2 SL</v>
      </c>
      <c r="L247" s="9">
        <f ca="1">NETWORKDAYS(LeaveTracker[[#This Row],[Start Date]],LeaveTracker[[#This Row],[End Date]],lstHolidays)</f>
        <v>2</v>
      </c>
      <c r="M247" s="9"/>
    </row>
    <row r="248" spans="1:13" ht="30" customHeight="1" x14ac:dyDescent="0.3">
      <c r="A248" s="51">
        <v>635</v>
      </c>
      <c r="B248" s="56">
        <v>44838</v>
      </c>
      <c r="C248" s="56">
        <v>44795</v>
      </c>
      <c r="D248" s="53" t="s">
        <v>1855</v>
      </c>
      <c r="E248" s="51" t="str">
        <f>IF(ISBLANK(LeaveTracker[[#This Row],[Employee Name]]),"-----",VLOOKUP(LeaveTracker[[#This Row],[Employee Name]],Employees[[Employee Name]:[Office]],7))</f>
        <v>SP</v>
      </c>
      <c r="F248" s="51" t="str">
        <f>IF(ISBLANK(LeaveTracker[[#This Row],[Employee Name]]),"-----",VLOOKUP(LeaveTracker[[#This Row],[Employee Name]],Employees[[Employee Name]:[Office]],6))</f>
        <v>CASUAL</v>
      </c>
      <c r="G248" s="50">
        <v>44790</v>
      </c>
      <c r="H248" s="50">
        <v>44790</v>
      </c>
      <c r="I248" s="51" t="s">
        <v>81</v>
      </c>
      <c r="J248" s="53"/>
      <c r="K248" s="51" t="str">
        <f ca="1">LeaveTracker[[#This Row],[Days]]&amp;" "&amp;LeaveTracker[[#This Row],[Type of Leave]]</f>
        <v>1 SL</v>
      </c>
      <c r="L248" s="9">
        <f ca="1">NETWORKDAYS(LeaveTracker[[#This Row],[Start Date]],LeaveTracker[[#This Row],[End Date]],lstHolidays)</f>
        <v>1</v>
      </c>
      <c r="M248" s="9"/>
    </row>
    <row r="249" spans="1:13" ht="30" customHeight="1" x14ac:dyDescent="0.3">
      <c r="A249" s="51">
        <v>636</v>
      </c>
      <c r="B249" s="56">
        <v>44838</v>
      </c>
      <c r="C249" s="56">
        <v>44795</v>
      </c>
      <c r="D249" s="53" t="s">
        <v>1855</v>
      </c>
      <c r="E249" s="51" t="str">
        <f>IF(ISBLANK(LeaveTracker[[#This Row],[Employee Name]]),"-----",VLOOKUP(LeaveTracker[[#This Row],[Employee Name]],Employees[[Employee Name]:[Office]],7))</f>
        <v>SP</v>
      </c>
      <c r="F249" s="51" t="str">
        <f>IF(ISBLANK(LeaveTracker[[#This Row],[Employee Name]]),"-----",VLOOKUP(LeaveTracker[[#This Row],[Employee Name]],Employees[[Employee Name]:[Office]],6))</f>
        <v>CASUAL</v>
      </c>
      <c r="G249" s="50">
        <v>44792</v>
      </c>
      <c r="H249" s="50">
        <v>44792</v>
      </c>
      <c r="I249" s="51" t="s">
        <v>81</v>
      </c>
      <c r="J249" s="53"/>
      <c r="K249" s="51" t="str">
        <f ca="1">LeaveTracker[[#This Row],[Days]]&amp;" "&amp;LeaveTracker[[#This Row],[Type of Leave]]</f>
        <v>1 SL</v>
      </c>
      <c r="L249" s="9">
        <f ca="1">NETWORKDAYS(LeaveTracker[[#This Row],[Start Date]],LeaveTracker[[#This Row],[End Date]],lstHolidays)</f>
        <v>1</v>
      </c>
      <c r="M249" s="9"/>
    </row>
    <row r="250" spans="1:13" ht="30" customHeight="1" x14ac:dyDescent="0.3">
      <c r="A250" s="51">
        <v>637</v>
      </c>
      <c r="B250" s="56">
        <v>44838</v>
      </c>
      <c r="C250" s="56">
        <v>44809</v>
      </c>
      <c r="D250" s="53" t="s">
        <v>1855</v>
      </c>
      <c r="E250" s="51" t="str">
        <f>IF(ISBLANK(LeaveTracker[[#This Row],[Employee Name]]),"-----",VLOOKUP(LeaveTracker[[#This Row],[Employee Name]],Employees[[Employee Name]:[Office]],7))</f>
        <v>SP</v>
      </c>
      <c r="F250" s="51" t="str">
        <f>IF(ISBLANK(LeaveTracker[[#This Row],[Employee Name]]),"-----",VLOOKUP(LeaveTracker[[#This Row],[Employee Name]],Employees[[Employee Name]:[Office]],6))</f>
        <v>CASUAL</v>
      </c>
      <c r="G250" s="50">
        <v>44806</v>
      </c>
      <c r="H250" s="50">
        <v>44806</v>
      </c>
      <c r="I250" s="51" t="s">
        <v>81</v>
      </c>
      <c r="J250" s="53"/>
      <c r="K250" s="51" t="str">
        <f ca="1">LeaveTracker[[#This Row],[Days]]&amp;" "&amp;LeaveTracker[[#This Row],[Type of Leave]]</f>
        <v>1 SL</v>
      </c>
      <c r="L250" s="9">
        <f ca="1">NETWORKDAYS(LeaveTracker[[#This Row],[Start Date]],LeaveTracker[[#This Row],[End Date]],lstHolidays)</f>
        <v>1</v>
      </c>
      <c r="M250" s="9"/>
    </row>
    <row r="251" spans="1:13" ht="30" customHeight="1" x14ac:dyDescent="0.3">
      <c r="A251" s="51">
        <v>638</v>
      </c>
      <c r="B251" s="56">
        <v>44838</v>
      </c>
      <c r="C251" s="56">
        <v>44811</v>
      </c>
      <c r="D251" s="53" t="s">
        <v>1856</v>
      </c>
      <c r="E251" s="51" t="str">
        <f>IF(ISBLANK(LeaveTracker[[#This Row],[Employee Name]]),"-----",VLOOKUP(LeaveTracker[[#This Row],[Employee Name]],Employees[[Employee Name]:[Office]],7))</f>
        <v>SP</v>
      </c>
      <c r="F251" s="51" t="str">
        <f>IF(ISBLANK(LeaveTracker[[#This Row],[Employee Name]]),"-----",VLOOKUP(LeaveTracker[[#This Row],[Employee Name]],Employees[[Employee Name]:[Office]],6))</f>
        <v>CASUAL</v>
      </c>
      <c r="G251" s="50">
        <v>44809</v>
      </c>
      <c r="H251" s="50">
        <v>44810</v>
      </c>
      <c r="I251" s="51" t="s">
        <v>81</v>
      </c>
      <c r="J251" s="53"/>
      <c r="K251" s="51" t="str">
        <f ca="1">LeaveTracker[[#This Row],[Days]]&amp;" "&amp;LeaveTracker[[#This Row],[Type of Leave]]</f>
        <v>2 SL</v>
      </c>
      <c r="L251" s="9">
        <f ca="1">NETWORKDAYS(LeaveTracker[[#This Row],[Start Date]],LeaveTracker[[#This Row],[End Date]],lstHolidays)</f>
        <v>2</v>
      </c>
      <c r="M251" s="9"/>
    </row>
    <row r="252" spans="1:13" ht="30" customHeight="1" x14ac:dyDescent="0.3">
      <c r="A252" s="51">
        <v>639</v>
      </c>
      <c r="B252" s="56">
        <v>44838</v>
      </c>
      <c r="C252" s="56">
        <v>44803</v>
      </c>
      <c r="D252" s="53" t="s">
        <v>1764</v>
      </c>
      <c r="E252" s="51" t="str">
        <f>IF(ISBLANK(LeaveTracker[[#This Row],[Employee Name]]),"-----",VLOOKUP(LeaveTracker[[#This Row],[Employee Name]],Employees[[Employee Name]:[Office]],7))</f>
        <v>SP</v>
      </c>
      <c r="F252" s="51" t="str">
        <f>IF(ISBLANK(LeaveTracker[[#This Row],[Employee Name]]),"-----",VLOOKUP(LeaveTracker[[#This Row],[Employee Name]],Employees[[Employee Name]:[Office]],6))</f>
        <v>CASUAL</v>
      </c>
      <c r="G252" s="50">
        <v>44799</v>
      </c>
      <c r="H252" s="50">
        <v>44799</v>
      </c>
      <c r="I252" s="51" t="s">
        <v>81</v>
      </c>
      <c r="J252" s="53"/>
      <c r="K252" s="51" t="str">
        <f ca="1">LeaveTracker[[#This Row],[Days]]&amp;" "&amp;LeaveTracker[[#This Row],[Type of Leave]]</f>
        <v>1 SL</v>
      </c>
      <c r="L252" s="9">
        <f ca="1">NETWORKDAYS(LeaveTracker[[#This Row],[Start Date]],LeaveTracker[[#This Row],[End Date]],lstHolidays)</f>
        <v>1</v>
      </c>
      <c r="M252" s="9"/>
    </row>
    <row r="253" spans="1:13" ht="30" customHeight="1" x14ac:dyDescent="0.3">
      <c r="A253" s="51">
        <v>640</v>
      </c>
      <c r="B253" s="56">
        <v>44838</v>
      </c>
      <c r="C253" s="56">
        <v>44811</v>
      </c>
      <c r="D253" s="53" t="s">
        <v>1857</v>
      </c>
      <c r="E253" s="51" t="str">
        <f>IF(ISBLANK(LeaveTracker[[#This Row],[Employee Name]]),"-----",VLOOKUP(LeaveTracker[[#This Row],[Employee Name]],Employees[[Employee Name]:[Office]],7))</f>
        <v>TCNHS-ISHS</v>
      </c>
      <c r="F253" s="51" t="str">
        <f>IF(ISBLANK(LeaveTracker[[#This Row],[Employee Name]]),"-----",VLOOKUP(LeaveTracker[[#This Row],[Employee Name]],Employees[[Employee Name]:[Office]],6))</f>
        <v>CASUAL</v>
      </c>
      <c r="G253" s="50">
        <v>44812</v>
      </c>
      <c r="H253" s="50">
        <v>44813</v>
      </c>
      <c r="I253" s="51" t="s">
        <v>1022</v>
      </c>
      <c r="J253" s="53" t="s">
        <v>1022</v>
      </c>
      <c r="K253" s="51" t="str">
        <f ca="1">LeaveTracker[[#This Row],[Days]]&amp;" "&amp;LeaveTracker[[#This Row],[Type of Leave]]</f>
        <v>2 WITHOUTPAY</v>
      </c>
      <c r="L253" s="9">
        <f ca="1">NETWORKDAYS(LeaveTracker[[#This Row],[Start Date]],LeaveTracker[[#This Row],[End Date]],lstHolidays)</f>
        <v>2</v>
      </c>
      <c r="M253" s="9"/>
    </row>
    <row r="254" spans="1:13" ht="30" customHeight="1" x14ac:dyDescent="0.3">
      <c r="A254" s="51">
        <v>641</v>
      </c>
      <c r="B254" s="56">
        <v>44838</v>
      </c>
      <c r="C254" s="56">
        <v>44769</v>
      </c>
      <c r="D254" s="53" t="s">
        <v>1745</v>
      </c>
      <c r="E254" s="51" t="str">
        <f>IF(ISBLANK(LeaveTracker[[#This Row],[Employee Name]]),"-----",VLOOKUP(LeaveTracker[[#This Row],[Employee Name]],Employees[[Employee Name]:[Office]],7))</f>
        <v>ONT</v>
      </c>
      <c r="F254" s="51" t="str">
        <f>IF(ISBLANK(LeaveTracker[[#This Row],[Employee Name]]),"-----",VLOOKUP(LeaveTracker[[#This Row],[Employee Name]],Employees[[Employee Name]:[Office]],6))</f>
        <v>CASUAL</v>
      </c>
      <c r="G254" s="50">
        <v>44762</v>
      </c>
      <c r="H254" s="50">
        <v>44762</v>
      </c>
      <c r="I254" s="51" t="s">
        <v>81</v>
      </c>
      <c r="J254" s="53"/>
      <c r="K254" s="51" t="str">
        <f ca="1">LeaveTracker[[#This Row],[Days]]&amp;" "&amp;LeaveTracker[[#This Row],[Type of Leave]]</f>
        <v>1 SL</v>
      </c>
      <c r="L254" s="9">
        <f ca="1">NETWORKDAYS(LeaveTracker[[#This Row],[Start Date]],LeaveTracker[[#This Row],[End Date]],lstHolidays)</f>
        <v>1</v>
      </c>
      <c r="M254" s="9"/>
    </row>
    <row r="255" spans="1:13" ht="30" customHeight="1" x14ac:dyDescent="0.3">
      <c r="A255" s="51">
        <v>642</v>
      </c>
      <c r="B255" s="56">
        <v>44838</v>
      </c>
      <c r="C255" s="56">
        <v>44770</v>
      </c>
      <c r="D255" s="53" t="s">
        <v>1796</v>
      </c>
      <c r="E255" s="51" t="str">
        <f>IF(ISBLANK(LeaveTracker[[#This Row],[Employee Name]]),"-----",VLOOKUP(LeaveTracker[[#This Row],[Employee Name]],Employees[[Employee Name]:[Office]],7))</f>
        <v>CTO-LICENSE</v>
      </c>
      <c r="F255" s="51" t="str">
        <f>IF(ISBLANK(LeaveTracker[[#This Row],[Employee Name]]),"-----",VLOOKUP(LeaveTracker[[#This Row],[Employee Name]],Employees[[Employee Name]:[Office]],6))</f>
        <v>CASUAL</v>
      </c>
      <c r="G255" s="50">
        <v>44769</v>
      </c>
      <c r="H255" s="50">
        <v>44769</v>
      </c>
      <c r="I255" s="51" t="s">
        <v>82</v>
      </c>
      <c r="J255" s="53"/>
      <c r="K255" s="51" t="str">
        <f ca="1">LeaveTracker[[#This Row],[Days]]&amp;" "&amp;LeaveTracker[[#This Row],[Type of Leave]]</f>
        <v>1 VL</v>
      </c>
      <c r="L255" s="9">
        <f ca="1">NETWORKDAYS(LeaveTracker[[#This Row],[Start Date]],LeaveTracker[[#This Row],[End Date]],lstHolidays)</f>
        <v>1</v>
      </c>
      <c r="M255" s="9"/>
    </row>
    <row r="256" spans="1:13" ht="30" customHeight="1" x14ac:dyDescent="0.3">
      <c r="A256" s="51">
        <v>643</v>
      </c>
      <c r="B256" s="56">
        <v>44838</v>
      </c>
      <c r="C256" s="56">
        <v>44767</v>
      </c>
      <c r="D256" s="53" t="s">
        <v>1791</v>
      </c>
      <c r="E256" s="51" t="str">
        <f>IF(ISBLANK(LeaveTracker[[#This Row],[Employee Name]]),"-----",VLOOKUP(LeaveTracker[[#This Row],[Employee Name]],Employees[[Employee Name]:[Office]],7))</f>
        <v>EEO/CITY MARKET</v>
      </c>
      <c r="F256" s="51" t="str">
        <f>IF(ISBLANK(LeaveTracker[[#This Row],[Employee Name]]),"-----",VLOOKUP(LeaveTracker[[#This Row],[Employee Name]],Employees[[Employee Name]:[Office]],6))</f>
        <v>CASUAL</v>
      </c>
      <c r="G256" s="50">
        <v>44774</v>
      </c>
      <c r="H256" s="50">
        <v>44777</v>
      </c>
      <c r="I256" s="51" t="s">
        <v>82</v>
      </c>
      <c r="J256" s="53"/>
      <c r="K256" s="51" t="str">
        <f ca="1">LeaveTracker[[#This Row],[Days]]&amp;" "&amp;LeaveTracker[[#This Row],[Type of Leave]]</f>
        <v>4 VL</v>
      </c>
      <c r="L256" s="9">
        <f ca="1">NETWORKDAYS(LeaveTracker[[#This Row],[Start Date]],LeaveTracker[[#This Row],[End Date]],lstHolidays)</f>
        <v>4</v>
      </c>
      <c r="M256" s="9"/>
    </row>
    <row r="257" spans="1:13" ht="30" customHeight="1" x14ac:dyDescent="0.3">
      <c r="A257" s="51">
        <v>643</v>
      </c>
      <c r="B257" s="56">
        <v>44838</v>
      </c>
      <c r="C257" s="56">
        <v>44768</v>
      </c>
      <c r="D257" s="53" t="s">
        <v>1791</v>
      </c>
      <c r="E257" s="51" t="str">
        <f>IF(ISBLANK(LeaveTracker[[#This Row],[Employee Name]]),"-----",VLOOKUP(LeaveTracker[[#This Row],[Employee Name]],Employees[[Employee Name]:[Office]],7))</f>
        <v>EEO/CITY MARKET</v>
      </c>
      <c r="F257" s="51" t="str">
        <f>IF(ISBLANK(LeaveTracker[[#This Row],[Employee Name]]),"-----",VLOOKUP(LeaveTracker[[#This Row],[Employee Name]],Employees[[Employee Name]:[Office]],6))</f>
        <v>CASUAL</v>
      </c>
      <c r="G257" s="50">
        <v>44779</v>
      </c>
      <c r="H257" s="50">
        <v>44779</v>
      </c>
      <c r="I257" s="51" t="s">
        <v>82</v>
      </c>
      <c r="J257" s="53"/>
      <c r="K257" s="51" t="str">
        <f ca="1">LeaveTracker[[#This Row],[Days]]&amp;" "&amp;LeaveTracker[[#This Row],[Type of Leave]]</f>
        <v>0 VL</v>
      </c>
      <c r="L257" s="9">
        <f ca="1">NETWORKDAYS(LeaveTracker[[#This Row],[Start Date]],LeaveTracker[[#This Row],[End Date]],lstHolidays)</f>
        <v>0</v>
      </c>
      <c r="M257" s="9"/>
    </row>
    <row r="258" spans="1:13" ht="30" customHeight="1" x14ac:dyDescent="0.3">
      <c r="A258" s="51">
        <v>644</v>
      </c>
      <c r="B258" s="56">
        <v>44838</v>
      </c>
      <c r="C258" s="56">
        <v>44768</v>
      </c>
      <c r="D258" s="53" t="s">
        <v>1739</v>
      </c>
      <c r="E258" s="51" t="str">
        <f>IF(ISBLANK(LeaveTracker[[#This Row],[Employee Name]]),"-----",VLOOKUP(LeaveTracker[[#This Row],[Employee Name]],Employees[[Employee Name]:[Office]],7))</f>
        <v>ASSESSOR</v>
      </c>
      <c r="F258" s="51" t="str">
        <f>IF(ISBLANK(LeaveTracker[[#This Row],[Employee Name]]),"-----",VLOOKUP(LeaveTracker[[#This Row],[Employee Name]],Employees[[Employee Name]:[Office]],6))</f>
        <v>CASUAL</v>
      </c>
      <c r="G258" s="50">
        <v>44767</v>
      </c>
      <c r="H258" s="50">
        <v>44767</v>
      </c>
      <c r="I258" s="51" t="s">
        <v>81</v>
      </c>
      <c r="J258" s="53"/>
      <c r="K258" s="51" t="str">
        <f ca="1">LeaveTracker[[#This Row],[Days]]&amp;" "&amp;LeaveTracker[[#This Row],[Type of Leave]]</f>
        <v>1 SL</v>
      </c>
      <c r="L258" s="9">
        <f ca="1">NETWORKDAYS(LeaveTracker[[#This Row],[Start Date]],LeaveTracker[[#This Row],[End Date]],lstHolidays)</f>
        <v>1</v>
      </c>
      <c r="M258" s="9"/>
    </row>
    <row r="259" spans="1:13" ht="30" customHeight="1" x14ac:dyDescent="0.3">
      <c r="A259" s="51">
        <v>645</v>
      </c>
      <c r="B259" s="56">
        <v>44838</v>
      </c>
      <c r="C259" s="56">
        <v>44763</v>
      </c>
      <c r="D259" s="53" t="s">
        <v>1739</v>
      </c>
      <c r="E259" s="51" t="str">
        <f>IF(ISBLANK(LeaveTracker[[#This Row],[Employee Name]]),"-----",VLOOKUP(LeaveTracker[[#This Row],[Employee Name]],Employees[[Employee Name]:[Office]],7))</f>
        <v>ASSESSOR</v>
      </c>
      <c r="F259" s="51" t="str">
        <f>IF(ISBLANK(LeaveTracker[[#This Row],[Employee Name]]),"-----",VLOOKUP(LeaveTracker[[#This Row],[Employee Name]],Employees[[Employee Name]:[Office]],6))</f>
        <v>CASUAL</v>
      </c>
      <c r="G259" s="50">
        <v>44762</v>
      </c>
      <c r="H259" s="50">
        <v>44762</v>
      </c>
      <c r="I259" s="51" t="s">
        <v>81</v>
      </c>
      <c r="J259" s="53"/>
      <c r="K259" s="51" t="str">
        <f ca="1">LeaveTracker[[#This Row],[Days]]&amp;" "&amp;LeaveTracker[[#This Row],[Type of Leave]]</f>
        <v>1 SL</v>
      </c>
      <c r="L259" s="9">
        <f ca="1">NETWORKDAYS(LeaveTracker[[#This Row],[Start Date]],LeaveTracker[[#This Row],[End Date]],lstHolidays)</f>
        <v>1</v>
      </c>
      <c r="M259" s="9"/>
    </row>
    <row r="260" spans="1:13" ht="30" customHeight="1" x14ac:dyDescent="0.3">
      <c r="A260" s="51">
        <v>646</v>
      </c>
      <c r="B260" s="56">
        <v>44838</v>
      </c>
      <c r="C260" s="56">
        <v>44739</v>
      </c>
      <c r="D260" s="53" t="s">
        <v>1858</v>
      </c>
      <c r="E260" s="51" t="str">
        <f>IF(ISBLANK(LeaveTracker[[#This Row],[Employee Name]]),"-----",VLOOKUP(LeaveTracker[[#This Row],[Employee Name]],Employees[[Employee Name]:[Office]],7))</f>
        <v>ASSESSOR</v>
      </c>
      <c r="F260" s="51" t="str">
        <f>IF(ISBLANK(LeaveTracker[[#This Row],[Employee Name]]),"-----",VLOOKUP(LeaveTracker[[#This Row],[Employee Name]],Employees[[Employee Name]:[Office]],6))</f>
        <v>CASUAL</v>
      </c>
      <c r="G260" s="50">
        <v>44736</v>
      </c>
      <c r="H260" s="50">
        <v>44736</v>
      </c>
      <c r="I260" s="51" t="s">
        <v>81</v>
      </c>
      <c r="J260" s="53"/>
      <c r="K260" s="51" t="str">
        <f ca="1">LeaveTracker[[#This Row],[Days]]&amp;" "&amp;LeaveTracker[[#This Row],[Type of Leave]]</f>
        <v>1 SL</v>
      </c>
      <c r="L260" s="9">
        <f ca="1">NETWORKDAYS(LeaveTracker[[#This Row],[Start Date]],LeaveTracker[[#This Row],[End Date]],lstHolidays)</f>
        <v>1</v>
      </c>
      <c r="M260" s="9"/>
    </row>
    <row r="261" spans="1:13" ht="30" customHeight="1" x14ac:dyDescent="0.3">
      <c r="A261" s="51">
        <v>647</v>
      </c>
      <c r="B261" s="56">
        <v>44838</v>
      </c>
      <c r="C261" s="56">
        <v>44718</v>
      </c>
      <c r="D261" s="53" t="s">
        <v>1858</v>
      </c>
      <c r="E261" s="51" t="str">
        <f>IF(ISBLANK(LeaveTracker[[#This Row],[Employee Name]]),"-----",VLOOKUP(LeaveTracker[[#This Row],[Employee Name]],Employees[[Employee Name]:[Office]],7))</f>
        <v>ASSESSOR</v>
      </c>
      <c r="F261" s="51" t="str">
        <f>IF(ISBLANK(LeaveTracker[[#This Row],[Employee Name]]),"-----",VLOOKUP(LeaveTracker[[#This Row],[Employee Name]],Employees[[Employee Name]:[Office]],6))</f>
        <v>CASUAL</v>
      </c>
      <c r="G261" s="50">
        <v>44694</v>
      </c>
      <c r="H261" s="50">
        <v>44697</v>
      </c>
      <c r="I261" s="51" t="s">
        <v>82</v>
      </c>
      <c r="J261" s="53"/>
      <c r="K261" s="51" t="str">
        <f ca="1">LeaveTracker[[#This Row],[Days]]&amp;" "&amp;LeaveTracker[[#This Row],[Type of Leave]]</f>
        <v>2 VL</v>
      </c>
      <c r="L261" s="9">
        <f ca="1">NETWORKDAYS(LeaveTracker[[#This Row],[Start Date]],LeaveTracker[[#This Row],[End Date]],lstHolidays)</f>
        <v>2</v>
      </c>
      <c r="M261" s="9"/>
    </row>
    <row r="262" spans="1:13" ht="30" customHeight="1" x14ac:dyDescent="0.3">
      <c r="A262" s="51">
        <v>648</v>
      </c>
      <c r="B262" s="56">
        <v>44838</v>
      </c>
      <c r="C262" s="56">
        <v>44767</v>
      </c>
      <c r="D262" s="53" t="s">
        <v>1858</v>
      </c>
      <c r="E262" s="51" t="str">
        <f>IF(ISBLANK(LeaveTracker[[#This Row],[Employee Name]]),"-----",VLOOKUP(LeaveTracker[[#This Row],[Employee Name]],Employees[[Employee Name]:[Office]],7))</f>
        <v>ASSESSOR</v>
      </c>
      <c r="F262" s="51" t="str">
        <f>IF(ISBLANK(LeaveTracker[[#This Row],[Employee Name]]),"-----",VLOOKUP(LeaveTracker[[#This Row],[Employee Name]],Employees[[Employee Name]:[Office]],6))</f>
        <v>CASUAL</v>
      </c>
      <c r="G262" s="50">
        <v>44771</v>
      </c>
      <c r="H262" s="50">
        <v>44771</v>
      </c>
      <c r="I262" s="51" t="s">
        <v>298</v>
      </c>
      <c r="J262" s="53" t="s">
        <v>158</v>
      </c>
      <c r="K262" s="51" t="str">
        <f ca="1">LeaveTracker[[#This Row],[Days]]&amp;" "&amp;LeaveTracker[[#This Row],[Type of Leave]]</f>
        <v>1 OTHER</v>
      </c>
      <c r="L262" s="9">
        <f ca="1">NETWORKDAYS(LeaveTracker[[#This Row],[Start Date]],LeaveTracker[[#This Row],[End Date]],lstHolidays)</f>
        <v>1</v>
      </c>
      <c r="M262" s="9"/>
    </row>
    <row r="263" spans="1:13" ht="30" customHeight="1" x14ac:dyDescent="0.3">
      <c r="A263" s="51">
        <v>649</v>
      </c>
      <c r="B263" s="56">
        <v>44838</v>
      </c>
      <c r="C263" s="56">
        <v>44770</v>
      </c>
      <c r="D263" s="53" t="s">
        <v>1773</v>
      </c>
      <c r="E263" s="51" t="str">
        <f>IF(ISBLANK(LeaveTracker[[#This Row],[Employee Name]]),"-----",VLOOKUP(LeaveTracker[[#This Row],[Employee Name]],Employees[[Employee Name]:[Office]],7))</f>
        <v>GSO</v>
      </c>
      <c r="F263" s="51" t="str">
        <f>IF(ISBLANK(LeaveTracker[[#This Row],[Employee Name]]),"-----",VLOOKUP(LeaveTracker[[#This Row],[Employee Name]],Employees[[Employee Name]:[Office]],6))</f>
        <v>CASUAL</v>
      </c>
      <c r="G263" s="50">
        <v>44768</v>
      </c>
      <c r="H263" s="50">
        <v>44769</v>
      </c>
      <c r="I263" s="51" t="s">
        <v>81</v>
      </c>
      <c r="J263" s="53"/>
      <c r="K263" s="51" t="str">
        <f ca="1">LeaveTracker[[#This Row],[Days]]&amp;" "&amp;LeaveTracker[[#This Row],[Type of Leave]]</f>
        <v>2 SL</v>
      </c>
      <c r="L263" s="9">
        <f ca="1">NETWORKDAYS(LeaveTracker[[#This Row],[Start Date]],LeaveTracker[[#This Row],[End Date]],lstHolidays)</f>
        <v>2</v>
      </c>
      <c r="M263" s="9"/>
    </row>
    <row r="264" spans="1:13" ht="30" customHeight="1" x14ac:dyDescent="0.3">
      <c r="A264" s="51">
        <v>650</v>
      </c>
      <c r="B264" s="56">
        <v>44838</v>
      </c>
      <c r="C264" s="56">
        <v>44770</v>
      </c>
      <c r="D264" s="53" t="s">
        <v>1764</v>
      </c>
      <c r="E264" s="51" t="str">
        <f>IF(ISBLANK(LeaveTracker[[#This Row],[Employee Name]]),"-----",VLOOKUP(LeaveTracker[[#This Row],[Employee Name]],Employees[[Employee Name]:[Office]],7))</f>
        <v>SP</v>
      </c>
      <c r="F264" s="51" t="str">
        <f>IF(ISBLANK(LeaveTracker[[#This Row],[Employee Name]]),"-----",VLOOKUP(LeaveTracker[[#This Row],[Employee Name]],Employees[[Employee Name]:[Office]],6))</f>
        <v>CASUAL</v>
      </c>
      <c r="G264" s="50">
        <v>44769</v>
      </c>
      <c r="H264" s="50">
        <v>44769</v>
      </c>
      <c r="I264" s="51" t="s">
        <v>81</v>
      </c>
      <c r="J264" s="53"/>
      <c r="K264" s="51" t="str">
        <f ca="1">LeaveTracker[[#This Row],[Days]]&amp;" "&amp;LeaveTracker[[#This Row],[Type of Leave]]</f>
        <v>1 SL</v>
      </c>
      <c r="L264" s="9">
        <f ca="1">NETWORKDAYS(LeaveTracker[[#This Row],[Start Date]],LeaveTracker[[#This Row],[End Date]],lstHolidays)</f>
        <v>1</v>
      </c>
      <c r="M264" s="9"/>
    </row>
    <row r="265" spans="1:13" ht="30" customHeight="1" x14ac:dyDescent="0.3">
      <c r="A265" s="51">
        <v>651</v>
      </c>
      <c r="B265" s="56">
        <v>44838</v>
      </c>
      <c r="C265" s="56">
        <v>44812</v>
      </c>
      <c r="D265" s="53" t="s">
        <v>1858</v>
      </c>
      <c r="E265" s="51" t="str">
        <f>IF(ISBLANK(LeaveTracker[[#This Row],[Employee Name]]),"-----",VLOOKUP(LeaveTracker[[#This Row],[Employee Name]],Employees[[Employee Name]:[Office]],7))</f>
        <v>ASSESSOR</v>
      </c>
      <c r="F265" s="51" t="str">
        <f>IF(ISBLANK(LeaveTracker[[#This Row],[Employee Name]]),"-----",VLOOKUP(LeaveTracker[[#This Row],[Employee Name]],Employees[[Employee Name]:[Office]],6))</f>
        <v>CASUAL</v>
      </c>
      <c r="G265" s="50">
        <v>44810</v>
      </c>
      <c r="H265" s="50">
        <v>44811</v>
      </c>
      <c r="I265" s="51" t="s">
        <v>81</v>
      </c>
      <c r="J265" s="53"/>
      <c r="K265" s="51" t="str">
        <f ca="1">LeaveTracker[[#This Row],[Days]]&amp;" "&amp;LeaveTracker[[#This Row],[Type of Leave]]</f>
        <v>2 SL</v>
      </c>
      <c r="L265" s="9">
        <f ca="1">NETWORKDAYS(LeaveTracker[[#This Row],[Start Date]],LeaveTracker[[#This Row],[End Date]],lstHolidays)</f>
        <v>2</v>
      </c>
      <c r="M265" s="9"/>
    </row>
    <row r="266" spans="1:13" ht="30" customHeight="1" x14ac:dyDescent="0.3">
      <c r="A266" s="51">
        <v>652</v>
      </c>
      <c r="B266" s="56">
        <v>44838</v>
      </c>
      <c r="C266" s="56">
        <v>44811</v>
      </c>
      <c r="D266" s="53" t="s">
        <v>302</v>
      </c>
      <c r="E266" s="51" t="str">
        <f>IF(ISBLANK(LeaveTracker[[#This Row],[Employee Name]]),"-----",VLOOKUP(LeaveTracker[[#This Row],[Employee Name]],Employees[[Employee Name]:[Office]],7))</f>
        <v>TOPS (ADMIN CSU)</v>
      </c>
      <c r="F266" s="51" t="str">
        <f>IF(ISBLANK(LeaveTracker[[#This Row],[Employee Name]]),"-----",VLOOKUP(LeaveTracker[[#This Row],[Employee Name]],Employees[[Employee Name]:[Office]],6))</f>
        <v>REGULAR</v>
      </c>
      <c r="G266" s="50">
        <v>44809</v>
      </c>
      <c r="H266" s="50">
        <v>44810</v>
      </c>
      <c r="I266" s="51" t="s">
        <v>81</v>
      </c>
      <c r="J266" s="53"/>
      <c r="K266" s="51" t="str">
        <f ca="1">LeaveTracker[[#This Row],[Days]]&amp;" "&amp;LeaveTracker[[#This Row],[Type of Leave]]</f>
        <v>2 SL</v>
      </c>
      <c r="L266" s="9">
        <f ca="1">NETWORKDAYS(LeaveTracker[[#This Row],[Start Date]],LeaveTracker[[#This Row],[End Date]],lstHolidays)</f>
        <v>2</v>
      </c>
      <c r="M266" s="9"/>
    </row>
    <row r="267" spans="1:13" ht="30" customHeight="1" x14ac:dyDescent="0.3">
      <c r="A267" s="51">
        <v>653</v>
      </c>
      <c r="B267" s="56">
        <v>44838</v>
      </c>
      <c r="C267" s="56">
        <v>44743</v>
      </c>
      <c r="D267" s="53" t="s">
        <v>1859</v>
      </c>
      <c r="E267" s="51" t="str">
        <f>IF(ISBLANK(LeaveTracker[[#This Row],[Employee Name]]),"-----",VLOOKUP(LeaveTracker[[#This Row],[Employee Name]],Employees[[Employee Name]:[Office]],7))</f>
        <v>ONT</v>
      </c>
      <c r="F267" s="51" t="str">
        <f>IF(ISBLANK(LeaveTracker[[#This Row],[Employee Name]]),"-----",VLOOKUP(LeaveTracker[[#This Row],[Employee Name]],Employees[[Employee Name]:[Office]],6))</f>
        <v>CASUAL</v>
      </c>
      <c r="G267" s="50">
        <v>44760</v>
      </c>
      <c r="H267" s="50">
        <v>44764</v>
      </c>
      <c r="I267" s="51" t="s">
        <v>82</v>
      </c>
      <c r="J267" s="53"/>
      <c r="K267" s="51" t="str">
        <f ca="1">LeaveTracker[[#This Row],[Days]]&amp;" "&amp;LeaveTracker[[#This Row],[Type of Leave]]</f>
        <v>5 VL</v>
      </c>
      <c r="L267" s="9">
        <f ca="1">NETWORKDAYS(LeaveTracker[[#This Row],[Start Date]],LeaveTracker[[#This Row],[End Date]],lstHolidays)</f>
        <v>5</v>
      </c>
      <c r="M267" s="9"/>
    </row>
    <row r="268" spans="1:13" ht="30" customHeight="1" x14ac:dyDescent="0.3">
      <c r="A268" s="51">
        <v>654</v>
      </c>
      <c r="B268" s="56">
        <v>44838</v>
      </c>
      <c r="C268" s="56">
        <v>44795</v>
      </c>
      <c r="D268" s="53" t="s">
        <v>1860</v>
      </c>
      <c r="E268" s="51" t="str">
        <f>IF(ISBLANK(LeaveTracker[[#This Row],[Employee Name]]),"-----",VLOOKUP(LeaveTracker[[#This Row],[Employee Name]],Employees[[Employee Name]:[Office]],7))</f>
        <v>ONT</v>
      </c>
      <c r="F268" s="51" t="str">
        <f>IF(ISBLANK(LeaveTracker[[#This Row],[Employee Name]]),"-----",VLOOKUP(LeaveTracker[[#This Row],[Employee Name]],Employees[[Employee Name]:[Office]],6))</f>
        <v>CASUAL</v>
      </c>
      <c r="G268" s="50">
        <v>44796</v>
      </c>
      <c r="H268" s="50">
        <v>44799</v>
      </c>
      <c r="I268" s="51" t="s">
        <v>298</v>
      </c>
      <c r="J268" s="53" t="s">
        <v>299</v>
      </c>
      <c r="K268" s="51" t="str">
        <f ca="1">LeaveTracker[[#This Row],[Days]]&amp;" "&amp;LeaveTracker[[#This Row],[Type of Leave]]</f>
        <v>4 OTHER</v>
      </c>
      <c r="L268" s="9">
        <f ca="1">NETWORKDAYS(LeaveTracker[[#This Row],[Start Date]],LeaveTracker[[#This Row],[End Date]],lstHolidays)</f>
        <v>4</v>
      </c>
      <c r="M268" s="9"/>
    </row>
    <row r="269" spans="1:13" ht="30" customHeight="1" x14ac:dyDescent="0.3">
      <c r="A269" s="51">
        <v>655</v>
      </c>
      <c r="B269" s="56">
        <v>44838</v>
      </c>
      <c r="C269" s="56">
        <v>44797</v>
      </c>
      <c r="D269" s="53" t="s">
        <v>1861</v>
      </c>
      <c r="E269" s="51" t="str">
        <f>IF(ISBLANK(LeaveTracker[[#This Row],[Employee Name]]),"-----",VLOOKUP(LeaveTracker[[#This Row],[Employee Name]],Employees[[Employee Name]:[Office]],7))</f>
        <v>ONT</v>
      </c>
      <c r="F269" s="51" t="str">
        <f>IF(ISBLANK(LeaveTracker[[#This Row],[Employee Name]]),"-----",VLOOKUP(LeaveTracker[[#This Row],[Employee Name]],Employees[[Employee Name]:[Office]],6))</f>
        <v>REGULAR</v>
      </c>
      <c r="G269" s="50">
        <v>44790</v>
      </c>
      <c r="H269" s="50">
        <v>44790</v>
      </c>
      <c r="I269" s="51" t="s">
        <v>81</v>
      </c>
      <c r="J269" s="53"/>
      <c r="K269" s="51" t="str">
        <f ca="1">LeaveTracker[[#This Row],[Days]]&amp;" "&amp;LeaveTracker[[#This Row],[Type of Leave]]</f>
        <v>1 SL</v>
      </c>
      <c r="L269" s="9">
        <f ca="1">NETWORKDAYS(LeaveTracker[[#This Row],[Start Date]],LeaveTracker[[#This Row],[End Date]],lstHolidays)</f>
        <v>1</v>
      </c>
      <c r="M269" s="9"/>
    </row>
    <row r="270" spans="1:13" ht="30" customHeight="1" x14ac:dyDescent="0.3">
      <c r="A270" s="51">
        <v>656</v>
      </c>
      <c r="B270" s="56">
        <v>44838</v>
      </c>
      <c r="C270" s="56">
        <v>44797</v>
      </c>
      <c r="D270" s="53" t="s">
        <v>708</v>
      </c>
      <c r="E270" s="51" t="str">
        <f>IF(ISBLANK(LeaveTracker[[#This Row],[Employee Name]]),"-----",VLOOKUP(LeaveTracker[[#This Row],[Employee Name]],Employees[[Employee Name]:[Office]],7))</f>
        <v>ONT</v>
      </c>
      <c r="F270" s="51" t="str">
        <f>IF(ISBLANK(LeaveTracker[[#This Row],[Employee Name]]),"-----",VLOOKUP(LeaveTracker[[#This Row],[Employee Name]],Employees[[Employee Name]:[Office]],6))</f>
        <v>CASUAL</v>
      </c>
      <c r="G270" s="50">
        <v>44787</v>
      </c>
      <c r="H270" s="50">
        <v>44788</v>
      </c>
      <c r="I270" s="51" t="s">
        <v>81</v>
      </c>
      <c r="J270" s="53"/>
      <c r="K270" s="51" t="str">
        <f ca="1">LeaveTracker[[#This Row],[Days]]&amp;" "&amp;LeaveTracker[[#This Row],[Type of Leave]]</f>
        <v>1 SL</v>
      </c>
      <c r="L270" s="9">
        <f ca="1">NETWORKDAYS(LeaveTracker[[#This Row],[Start Date]],LeaveTracker[[#This Row],[End Date]],lstHolidays)</f>
        <v>1</v>
      </c>
      <c r="M270" s="9"/>
    </row>
    <row r="271" spans="1:13" ht="30" customHeight="1" x14ac:dyDescent="0.3">
      <c r="A271" s="51">
        <v>656</v>
      </c>
      <c r="B271" s="56">
        <v>44838</v>
      </c>
      <c r="C271" s="56">
        <v>44797</v>
      </c>
      <c r="D271" s="53" t="s">
        <v>708</v>
      </c>
      <c r="E271" s="51" t="str">
        <f>IF(ISBLANK(LeaveTracker[[#This Row],[Employee Name]]),"-----",VLOOKUP(LeaveTracker[[#This Row],[Employee Name]],Employees[[Employee Name]:[Office]],7))</f>
        <v>ONT</v>
      </c>
      <c r="F271" s="51" t="str">
        <f>IF(ISBLANK(LeaveTracker[[#This Row],[Employee Name]]),"-----",VLOOKUP(LeaveTracker[[#This Row],[Employee Name]],Employees[[Employee Name]:[Office]],6))</f>
        <v>CASUAL</v>
      </c>
      <c r="G271" s="50">
        <v>44791</v>
      </c>
      <c r="H271" s="50">
        <v>44792</v>
      </c>
      <c r="I271" s="51" t="s">
        <v>81</v>
      </c>
      <c r="J271" s="53"/>
      <c r="K271" s="51" t="str">
        <f ca="1">LeaveTracker[[#This Row],[Days]]&amp;" "&amp;LeaveTracker[[#This Row],[Type of Leave]]</f>
        <v>2 SL</v>
      </c>
      <c r="L271" s="9">
        <f ca="1">NETWORKDAYS(LeaveTracker[[#This Row],[Start Date]],LeaveTracker[[#This Row],[End Date]],lstHolidays)</f>
        <v>2</v>
      </c>
      <c r="M271" s="9"/>
    </row>
    <row r="272" spans="1:13" ht="30" customHeight="1" x14ac:dyDescent="0.3">
      <c r="A272" s="51">
        <v>657</v>
      </c>
      <c r="B272" s="56">
        <v>44844</v>
      </c>
      <c r="C272" s="56">
        <v>44769</v>
      </c>
      <c r="D272" s="53" t="s">
        <v>1759</v>
      </c>
      <c r="E272" s="51" t="str">
        <f>IF(ISBLANK(LeaveTracker[[#This Row],[Employee Name]]),"-----",VLOOKUP(LeaveTracker[[#This Row],[Employee Name]],Employees[[Employee Name]:[Office]],7))</f>
        <v>CSWDO</v>
      </c>
      <c r="F272" s="51" t="str">
        <f>IF(ISBLANK(LeaveTracker[[#This Row],[Employee Name]]),"-----",VLOOKUP(LeaveTracker[[#This Row],[Employee Name]],Employees[[Employee Name]:[Office]],6))</f>
        <v>CASUAL</v>
      </c>
      <c r="G272" s="50">
        <v>44768</v>
      </c>
      <c r="H272" s="50">
        <v>44768</v>
      </c>
      <c r="I272" s="51" t="s">
        <v>81</v>
      </c>
      <c r="J272" s="53"/>
      <c r="K272" s="51" t="str">
        <f ca="1">LeaveTracker[[#This Row],[Days]]&amp;" "&amp;LeaveTracker[[#This Row],[Type of Leave]]</f>
        <v>1 SL</v>
      </c>
      <c r="L272" s="9">
        <f ca="1">NETWORKDAYS(LeaveTracker[[#This Row],[Start Date]],LeaveTracker[[#This Row],[End Date]],lstHolidays)</f>
        <v>1</v>
      </c>
      <c r="M272" s="9"/>
    </row>
    <row r="273" spans="1:13" ht="30" customHeight="1" x14ac:dyDescent="0.3">
      <c r="A273" s="51">
        <v>658</v>
      </c>
      <c r="B273" s="56">
        <v>44844</v>
      </c>
      <c r="C273" s="56">
        <v>44768</v>
      </c>
      <c r="D273" s="53" t="s">
        <v>1849</v>
      </c>
      <c r="E273" s="51" t="str">
        <f>IF(ISBLANK(LeaveTracker[[#This Row],[Employee Name]]),"-----",VLOOKUP(LeaveTracker[[#This Row],[Employee Name]],Employees[[Employee Name]:[Office]],7))</f>
        <v>BIR</v>
      </c>
      <c r="F273" s="51" t="str">
        <f>IF(ISBLANK(LeaveTracker[[#This Row],[Employee Name]]),"-----",VLOOKUP(LeaveTracker[[#This Row],[Employee Name]],Employees[[Employee Name]:[Office]],6))</f>
        <v>CASUAL</v>
      </c>
      <c r="G273" s="50">
        <v>44762</v>
      </c>
      <c r="H273" s="50">
        <v>44762</v>
      </c>
      <c r="I273" s="51" t="s">
        <v>298</v>
      </c>
      <c r="J273" s="53" t="s">
        <v>1003</v>
      </c>
      <c r="K273" s="51" t="str">
        <f ca="1">LeaveTracker[[#This Row],[Days]]&amp;" "&amp;LeaveTracker[[#This Row],[Type of Leave]]</f>
        <v>1 OTHER</v>
      </c>
      <c r="L273" s="9">
        <f ca="1">NETWORKDAYS(LeaveTracker[[#This Row],[Start Date]],LeaveTracker[[#This Row],[End Date]],lstHolidays)</f>
        <v>1</v>
      </c>
      <c r="M273" s="9"/>
    </row>
    <row r="274" spans="1:13" ht="30" customHeight="1" x14ac:dyDescent="0.3">
      <c r="A274" s="51">
        <v>658</v>
      </c>
      <c r="B274" s="56">
        <v>44844</v>
      </c>
      <c r="C274" s="56">
        <v>44768</v>
      </c>
      <c r="D274" s="53" t="s">
        <v>1849</v>
      </c>
      <c r="E274" s="51" t="str">
        <f>IF(ISBLANK(LeaveTracker[[#This Row],[Employee Name]]),"-----",VLOOKUP(LeaveTracker[[#This Row],[Employee Name]],Employees[[Employee Name]:[Office]],7))</f>
        <v>BIR</v>
      </c>
      <c r="F274" s="51" t="str">
        <f>IF(ISBLANK(LeaveTracker[[#This Row],[Employee Name]]),"-----",VLOOKUP(LeaveTracker[[#This Row],[Employee Name]],Employees[[Employee Name]:[Office]],6))</f>
        <v>CASUAL</v>
      </c>
      <c r="G274" s="50">
        <v>44770</v>
      </c>
      <c r="H274" s="50">
        <v>44770</v>
      </c>
      <c r="I274" s="51" t="s">
        <v>298</v>
      </c>
      <c r="J274" s="53" t="s">
        <v>1003</v>
      </c>
      <c r="K274" s="51" t="str">
        <f ca="1">LeaveTracker[[#This Row],[Days]]&amp;" "&amp;LeaveTracker[[#This Row],[Type of Leave]]</f>
        <v>1 OTHER</v>
      </c>
      <c r="L274" s="9">
        <f ca="1">NETWORKDAYS(LeaveTracker[[#This Row],[Start Date]],LeaveTracker[[#This Row],[End Date]],lstHolidays)</f>
        <v>1</v>
      </c>
      <c r="M274" s="9"/>
    </row>
    <row r="275" spans="1:13" ht="30" customHeight="1" x14ac:dyDescent="0.3">
      <c r="A275" s="51">
        <v>659</v>
      </c>
      <c r="B275" s="56">
        <v>44844</v>
      </c>
      <c r="C275" s="56">
        <v>44767</v>
      </c>
      <c r="D275" s="53" t="s">
        <v>1862</v>
      </c>
      <c r="E275" s="51" t="str">
        <f>IF(ISBLANK(LeaveTracker[[#This Row],[Employee Name]]),"-----",VLOOKUP(LeaveTracker[[#This Row],[Employee Name]],Employees[[Employee Name]:[Office]],7))</f>
        <v>TICC</v>
      </c>
      <c r="F275" s="51" t="str">
        <f>IF(ISBLANK(LeaveTracker[[#This Row],[Employee Name]]),"-----",VLOOKUP(LeaveTracker[[#This Row],[Employee Name]],Employees[[Employee Name]:[Office]],6))</f>
        <v>CASUAL</v>
      </c>
      <c r="G275" s="50">
        <v>44778</v>
      </c>
      <c r="H275" s="50">
        <v>44778</v>
      </c>
      <c r="I275" s="51" t="s">
        <v>82</v>
      </c>
      <c r="J275" s="53"/>
      <c r="K275" s="51" t="str">
        <f ca="1">LeaveTracker[[#This Row],[Days]]&amp;" "&amp;LeaveTracker[[#This Row],[Type of Leave]]</f>
        <v>1 VL</v>
      </c>
      <c r="L275" s="9">
        <f ca="1">NETWORKDAYS(LeaveTracker[[#This Row],[Start Date]],LeaveTracker[[#This Row],[End Date]],lstHolidays)</f>
        <v>1</v>
      </c>
      <c r="M275" s="9"/>
    </row>
    <row r="276" spans="1:13" ht="30" customHeight="1" x14ac:dyDescent="0.3">
      <c r="A276" s="51">
        <v>660</v>
      </c>
      <c r="B276" s="56">
        <v>44844</v>
      </c>
      <c r="C276" s="56">
        <v>44767</v>
      </c>
      <c r="D276" s="53" t="s">
        <v>1863</v>
      </c>
      <c r="E276" s="51" t="str">
        <f>IF(ISBLANK(LeaveTracker[[#This Row],[Employee Name]]),"-----",VLOOKUP(LeaveTracker[[#This Row],[Employee Name]],Employees[[Employee Name]:[Office]],7))</f>
        <v>TICC</v>
      </c>
      <c r="F276" s="51" t="str">
        <f>IF(ISBLANK(LeaveTracker[[#This Row],[Employee Name]]),"-----",VLOOKUP(LeaveTracker[[#This Row],[Employee Name]],Employees[[Employee Name]:[Office]],6))</f>
        <v>CASUAL</v>
      </c>
      <c r="G276" s="50">
        <v>44763</v>
      </c>
      <c r="H276" s="50">
        <v>44764</v>
      </c>
      <c r="I276" s="51" t="s">
        <v>81</v>
      </c>
      <c r="J276" s="53"/>
      <c r="K276" s="51" t="str">
        <f ca="1">LeaveTracker[[#This Row],[Days]]&amp;" "&amp;LeaveTracker[[#This Row],[Type of Leave]]</f>
        <v>2 SL</v>
      </c>
      <c r="L276" s="9">
        <f ca="1">NETWORKDAYS(LeaveTracker[[#This Row],[Start Date]],LeaveTracker[[#This Row],[End Date]],lstHolidays)</f>
        <v>2</v>
      </c>
      <c r="M276" s="9"/>
    </row>
    <row r="277" spans="1:13" ht="30" customHeight="1" x14ac:dyDescent="0.3">
      <c r="A277" s="51">
        <v>661</v>
      </c>
      <c r="B277" s="56">
        <v>44844</v>
      </c>
      <c r="C277" s="56">
        <v>44767</v>
      </c>
      <c r="D277" s="53" t="s">
        <v>1804</v>
      </c>
      <c r="E277" s="51" t="str">
        <f>IF(ISBLANK(LeaveTracker[[#This Row],[Employee Name]]),"-----",VLOOKUP(LeaveTracker[[#This Row],[Employee Name]],Employees[[Employee Name]:[Office]],7))</f>
        <v>CENRO</v>
      </c>
      <c r="F277" s="51" t="str">
        <f>IF(ISBLANK(LeaveTracker[[#This Row],[Employee Name]]),"-----",VLOOKUP(LeaveTracker[[#This Row],[Employee Name]],Employees[[Employee Name]:[Office]],6))</f>
        <v>CASUAL</v>
      </c>
      <c r="G277" s="50">
        <v>44774</v>
      </c>
      <c r="H277" s="50">
        <v>44774</v>
      </c>
      <c r="I277" s="51" t="s">
        <v>298</v>
      </c>
      <c r="J277" s="53" t="s">
        <v>1004</v>
      </c>
      <c r="K277" s="51" t="str">
        <f ca="1">LeaveTracker[[#This Row],[Days]]&amp;" "&amp;LeaveTracker[[#This Row],[Type of Leave]]</f>
        <v>1 OTHER</v>
      </c>
      <c r="L277" s="9">
        <f ca="1">NETWORKDAYS(LeaveTracker[[#This Row],[Start Date]],LeaveTracker[[#This Row],[End Date]],lstHolidays)</f>
        <v>1</v>
      </c>
      <c r="M277" s="9"/>
    </row>
    <row r="278" spans="1:13" ht="30" customHeight="1" x14ac:dyDescent="0.3">
      <c r="A278" s="51">
        <v>662</v>
      </c>
      <c r="B278" s="56">
        <v>44844</v>
      </c>
      <c r="C278" s="56">
        <v>44769</v>
      </c>
      <c r="D278" s="53" t="s">
        <v>1799</v>
      </c>
      <c r="E278" s="51" t="str">
        <f>IF(ISBLANK(LeaveTracker[[#This Row],[Employee Name]]),"-----",VLOOKUP(LeaveTracker[[#This Row],[Employee Name]],Employees[[Employee Name]:[Office]],7))</f>
        <v>CENRO</v>
      </c>
      <c r="F278" s="51" t="str">
        <f>IF(ISBLANK(LeaveTracker[[#This Row],[Employee Name]]),"-----",VLOOKUP(LeaveTracker[[#This Row],[Employee Name]],Employees[[Employee Name]:[Office]],6))</f>
        <v>CASUAL</v>
      </c>
      <c r="G278" s="50">
        <v>44767</v>
      </c>
      <c r="H278" s="50">
        <v>44768</v>
      </c>
      <c r="I278" s="51" t="s">
        <v>81</v>
      </c>
      <c r="J278" s="53"/>
      <c r="K278" s="51" t="str">
        <f ca="1">LeaveTracker[[#This Row],[Days]]&amp;" "&amp;LeaveTracker[[#This Row],[Type of Leave]]</f>
        <v>2 SL</v>
      </c>
      <c r="L278" s="9">
        <f ca="1">NETWORKDAYS(LeaveTracker[[#This Row],[Start Date]],LeaveTracker[[#This Row],[End Date]],lstHolidays)</f>
        <v>2</v>
      </c>
      <c r="M278" s="9"/>
    </row>
    <row r="279" spans="1:13" ht="30" customHeight="1" x14ac:dyDescent="0.3">
      <c r="A279" s="51">
        <v>663</v>
      </c>
      <c r="B279" s="56">
        <v>44844</v>
      </c>
      <c r="C279" s="56">
        <v>44770</v>
      </c>
      <c r="D279" s="53" t="s">
        <v>1800</v>
      </c>
      <c r="E279" s="51" t="str">
        <f>IF(ISBLANK(LeaveTracker[[#This Row],[Employee Name]]),"-----",VLOOKUP(LeaveTracker[[#This Row],[Employee Name]],Employees[[Employee Name]:[Office]],7))</f>
        <v>CENRO</v>
      </c>
      <c r="F279" s="51" t="str">
        <f>IF(ISBLANK(LeaveTracker[[#This Row],[Employee Name]]),"-----",VLOOKUP(LeaveTracker[[#This Row],[Employee Name]],Employees[[Employee Name]:[Office]],6))</f>
        <v>CASUAL</v>
      </c>
      <c r="G279" s="50">
        <v>44768</v>
      </c>
      <c r="H279" s="50">
        <v>44769</v>
      </c>
      <c r="I279" s="51" t="s">
        <v>82</v>
      </c>
      <c r="J279" s="53"/>
      <c r="K279" s="51" t="str">
        <f ca="1">LeaveTracker[[#This Row],[Days]]&amp;" "&amp;LeaveTracker[[#This Row],[Type of Leave]]</f>
        <v>2 VL</v>
      </c>
      <c r="L279" s="9">
        <f ca="1">NETWORKDAYS(LeaveTracker[[#This Row],[Start Date]],LeaveTracker[[#This Row],[End Date]],lstHolidays)</f>
        <v>2</v>
      </c>
      <c r="M279" s="9"/>
    </row>
    <row r="280" spans="1:13" ht="30" customHeight="1" x14ac:dyDescent="0.3">
      <c r="A280" s="51">
        <v>664</v>
      </c>
      <c r="B280" s="56">
        <v>44844</v>
      </c>
      <c r="C280" s="56">
        <v>44767</v>
      </c>
      <c r="D280" s="53" t="s">
        <v>1801</v>
      </c>
      <c r="E280" s="51" t="str">
        <f>IF(ISBLANK(LeaveTracker[[#This Row],[Employee Name]]),"-----",VLOOKUP(LeaveTracker[[#This Row],[Employee Name]],Employees[[Employee Name]:[Office]],7))</f>
        <v>CENRO</v>
      </c>
      <c r="F280" s="51" t="str">
        <f>IF(ISBLANK(LeaveTracker[[#This Row],[Employee Name]]),"-----",VLOOKUP(LeaveTracker[[#This Row],[Employee Name]],Employees[[Employee Name]:[Office]],6))</f>
        <v>CASUAL</v>
      </c>
      <c r="G280" s="50">
        <v>44774</v>
      </c>
      <c r="H280" s="50">
        <v>44778</v>
      </c>
      <c r="I280" s="51" t="s">
        <v>82</v>
      </c>
      <c r="J280" s="53"/>
      <c r="K280" s="51" t="str">
        <f ca="1">LeaveTracker[[#This Row],[Days]]&amp;" "&amp;LeaveTracker[[#This Row],[Type of Leave]]</f>
        <v>5 VL</v>
      </c>
      <c r="L280" s="9">
        <f ca="1">NETWORKDAYS(LeaveTracker[[#This Row],[Start Date]],LeaveTracker[[#This Row],[End Date]],lstHolidays)</f>
        <v>5</v>
      </c>
      <c r="M280" s="9"/>
    </row>
    <row r="281" spans="1:13" ht="30" customHeight="1" x14ac:dyDescent="0.3">
      <c r="A281" s="51">
        <v>664</v>
      </c>
      <c r="B281" s="56">
        <v>44844</v>
      </c>
      <c r="C281" s="56">
        <v>44767</v>
      </c>
      <c r="D281" s="53" t="s">
        <v>1801</v>
      </c>
      <c r="E281" s="51" t="str">
        <f>IF(ISBLANK(LeaveTracker[[#This Row],[Employee Name]]),"-----",VLOOKUP(LeaveTracker[[#This Row],[Employee Name]],Employees[[Employee Name]:[Office]],7))</f>
        <v>CENRO</v>
      </c>
      <c r="F281" s="51" t="str">
        <f>IF(ISBLANK(LeaveTracker[[#This Row],[Employee Name]]),"-----",VLOOKUP(LeaveTracker[[#This Row],[Employee Name]],Employees[[Employee Name]:[Office]],6))</f>
        <v>CASUAL</v>
      </c>
      <c r="G281" s="50">
        <v>44781</v>
      </c>
      <c r="H281" s="50">
        <v>44785</v>
      </c>
      <c r="I281" s="51" t="s">
        <v>82</v>
      </c>
      <c r="J281" s="53"/>
      <c r="K281" s="51" t="str">
        <f ca="1">LeaveTracker[[#This Row],[Days]]&amp;" "&amp;LeaveTracker[[#This Row],[Type of Leave]]</f>
        <v>5 VL</v>
      </c>
      <c r="L281" s="9">
        <f ca="1">NETWORKDAYS(LeaveTracker[[#This Row],[Start Date]],LeaveTracker[[#This Row],[End Date]],lstHolidays)</f>
        <v>5</v>
      </c>
      <c r="M281" s="9"/>
    </row>
    <row r="282" spans="1:13" ht="30" customHeight="1" x14ac:dyDescent="0.3">
      <c r="A282" s="51">
        <v>664</v>
      </c>
      <c r="B282" s="56">
        <v>44844</v>
      </c>
      <c r="C282" s="56">
        <v>44768</v>
      </c>
      <c r="D282" s="53" t="s">
        <v>1801</v>
      </c>
      <c r="E282" s="51" t="str">
        <f>IF(ISBLANK(LeaveTracker[[#This Row],[Employee Name]]),"-----",VLOOKUP(LeaveTracker[[#This Row],[Employee Name]],Employees[[Employee Name]:[Office]],7))</f>
        <v>CENRO</v>
      </c>
      <c r="F282" s="51" t="str">
        <f>IF(ISBLANK(LeaveTracker[[#This Row],[Employee Name]]),"-----",VLOOKUP(LeaveTracker[[#This Row],[Employee Name]],Employees[[Employee Name]:[Office]],6))</f>
        <v>CASUAL</v>
      </c>
      <c r="G282" s="50">
        <v>44788</v>
      </c>
      <c r="H282" s="50">
        <v>44791</v>
      </c>
      <c r="I282" s="51" t="s">
        <v>82</v>
      </c>
      <c r="J282" s="53"/>
      <c r="K282" s="51" t="str">
        <f ca="1">LeaveTracker[[#This Row],[Days]]&amp;" "&amp;LeaveTracker[[#This Row],[Type of Leave]]</f>
        <v>4 VL</v>
      </c>
      <c r="L282" s="9">
        <f ca="1">NETWORKDAYS(LeaveTracker[[#This Row],[Start Date]],LeaveTracker[[#This Row],[End Date]],lstHolidays)</f>
        <v>4</v>
      </c>
      <c r="M282" s="9"/>
    </row>
    <row r="283" spans="1:13" ht="30" customHeight="1" x14ac:dyDescent="0.3">
      <c r="A283" s="51">
        <v>665</v>
      </c>
      <c r="B283" s="56">
        <v>44844</v>
      </c>
      <c r="C283" s="56">
        <v>44767</v>
      </c>
      <c r="D283" s="53" t="s">
        <v>1766</v>
      </c>
      <c r="E283" s="51" t="str">
        <f>IF(ISBLANK(LeaveTracker[[#This Row],[Employee Name]]),"-----",VLOOKUP(LeaveTracker[[#This Row],[Employee Name]],Employees[[Employee Name]:[Office]],7))</f>
        <v>GSO</v>
      </c>
      <c r="F283" s="51" t="str">
        <f>IF(ISBLANK(LeaveTracker[[#This Row],[Employee Name]]),"-----",VLOOKUP(LeaveTracker[[#This Row],[Employee Name]],Employees[[Employee Name]:[Office]],6))</f>
        <v>CASUAL</v>
      </c>
      <c r="G283" s="50">
        <v>44771</v>
      </c>
      <c r="H283" s="50">
        <v>44771</v>
      </c>
      <c r="I283" s="51" t="s">
        <v>82</v>
      </c>
      <c r="J283" s="53"/>
      <c r="K283" s="51" t="str">
        <f ca="1">LeaveTracker[[#This Row],[Days]]&amp;" "&amp;LeaveTracker[[#This Row],[Type of Leave]]</f>
        <v>1 VL</v>
      </c>
      <c r="L283" s="9">
        <f ca="1">NETWORKDAYS(LeaveTracker[[#This Row],[Start Date]],LeaveTracker[[#This Row],[End Date]],lstHolidays)</f>
        <v>1</v>
      </c>
      <c r="M283" s="9"/>
    </row>
    <row r="284" spans="1:13" ht="30" customHeight="1" x14ac:dyDescent="0.3">
      <c r="A284" s="51">
        <v>666</v>
      </c>
      <c r="B284" s="56">
        <v>44844</v>
      </c>
      <c r="C284" s="56">
        <v>44769</v>
      </c>
      <c r="D284" s="53" t="s">
        <v>1838</v>
      </c>
      <c r="E284" s="51" t="str">
        <f>IF(ISBLANK(LeaveTracker[[#This Row],[Employee Name]]),"-----",VLOOKUP(LeaveTracker[[#This Row],[Employee Name]],Employees[[Employee Name]:[Office]],7))</f>
        <v>ONT</v>
      </c>
      <c r="F284" s="51" t="str">
        <f>IF(ISBLANK(LeaveTracker[[#This Row],[Employee Name]]),"-----",VLOOKUP(LeaveTracker[[#This Row],[Employee Name]],Employees[[Employee Name]:[Office]],6))</f>
        <v>CASUAL</v>
      </c>
      <c r="G284" s="50">
        <v>44783</v>
      </c>
      <c r="H284" s="50">
        <v>44783</v>
      </c>
      <c r="I284" s="51" t="s">
        <v>298</v>
      </c>
      <c r="J284" s="53" t="s">
        <v>1003</v>
      </c>
      <c r="K284" s="51" t="str">
        <f ca="1">LeaveTracker[[#This Row],[Days]]&amp;" "&amp;LeaveTracker[[#This Row],[Type of Leave]]</f>
        <v>1 OTHER</v>
      </c>
      <c r="L284" s="9">
        <f ca="1">NETWORKDAYS(LeaveTracker[[#This Row],[Start Date]],LeaveTracker[[#This Row],[End Date]],lstHolidays)</f>
        <v>1</v>
      </c>
      <c r="M284" s="9"/>
    </row>
    <row r="285" spans="1:13" ht="30" customHeight="1" x14ac:dyDescent="0.3">
      <c r="A285" s="51">
        <v>667</v>
      </c>
      <c r="B285" s="56">
        <v>44844</v>
      </c>
      <c r="C285" s="56">
        <v>44708</v>
      </c>
      <c r="D285" s="53" t="s">
        <v>1864</v>
      </c>
      <c r="E285" s="51" t="str">
        <f>IF(ISBLANK(LeaveTracker[[#This Row],[Employee Name]]),"-----",VLOOKUP(LeaveTracker[[#This Row],[Employee Name]],Employees[[Employee Name]:[Office]],7))</f>
        <v>GSO</v>
      </c>
      <c r="F285" s="51" t="str">
        <f>IF(ISBLANK(LeaveTracker[[#This Row],[Employee Name]]),"-----",VLOOKUP(LeaveTracker[[#This Row],[Employee Name]],Employees[[Employee Name]:[Office]],6))</f>
        <v>CASUAL</v>
      </c>
      <c r="G285" s="50">
        <v>44712</v>
      </c>
      <c r="H285" s="50">
        <v>44742</v>
      </c>
      <c r="I285" s="51" t="s">
        <v>1022</v>
      </c>
      <c r="J285" s="53" t="s">
        <v>1022</v>
      </c>
      <c r="K285" s="51" t="str">
        <f ca="1">LeaveTracker[[#This Row],[Days]]&amp;" "&amp;LeaveTracker[[#This Row],[Type of Leave]]</f>
        <v>23 WITHOUTPAY</v>
      </c>
      <c r="L285" s="9">
        <f ca="1">NETWORKDAYS(LeaveTracker[[#This Row],[Start Date]],LeaveTracker[[#This Row],[End Date]],lstHolidays)</f>
        <v>23</v>
      </c>
      <c r="M285" s="9"/>
    </row>
    <row r="286" spans="1:13" ht="30" customHeight="1" x14ac:dyDescent="0.3">
      <c r="A286" s="51">
        <v>668</v>
      </c>
      <c r="B286" s="56">
        <v>44844</v>
      </c>
      <c r="C286" s="56">
        <v>44768</v>
      </c>
      <c r="D286" s="53" t="s">
        <v>1832</v>
      </c>
      <c r="E286" s="51" t="str">
        <f>IF(ISBLANK(LeaveTracker[[#This Row],[Employee Name]]),"-----",VLOOKUP(LeaveTracker[[#This Row],[Employee Name]],Employees[[Employee Name]:[Office]],7))</f>
        <v>EEO/CITY MARKET</v>
      </c>
      <c r="F286" s="51" t="str">
        <f>IF(ISBLANK(LeaveTracker[[#This Row],[Employee Name]]),"-----",VLOOKUP(LeaveTracker[[#This Row],[Employee Name]],Employees[[Employee Name]:[Office]],6))</f>
        <v>CASUAL</v>
      </c>
      <c r="G286" s="50">
        <v>44767</v>
      </c>
      <c r="H286" s="50">
        <v>44767</v>
      </c>
      <c r="I286" s="51" t="s">
        <v>81</v>
      </c>
      <c r="J286" s="53"/>
      <c r="K286" s="51" t="str">
        <f ca="1">LeaveTracker[[#This Row],[Days]]&amp;" "&amp;LeaveTracker[[#This Row],[Type of Leave]]</f>
        <v>1 SL</v>
      </c>
      <c r="L286" s="9">
        <f ca="1">NETWORKDAYS(LeaveTracker[[#This Row],[Start Date]],LeaveTracker[[#This Row],[End Date]],lstHolidays)</f>
        <v>1</v>
      </c>
      <c r="M286" s="9"/>
    </row>
    <row r="287" spans="1:13" ht="30" customHeight="1" x14ac:dyDescent="0.3">
      <c r="A287" s="51">
        <v>669</v>
      </c>
      <c r="B287" s="56">
        <v>44844</v>
      </c>
      <c r="C287" s="56">
        <v>44770</v>
      </c>
      <c r="D287" s="53" t="s">
        <v>1834</v>
      </c>
      <c r="E287" s="51" t="str">
        <f>IF(ISBLANK(LeaveTracker[[#This Row],[Employee Name]]),"-----",VLOOKUP(LeaveTracker[[#This Row],[Employee Name]],Employees[[Employee Name]:[Office]],7))</f>
        <v>GSO</v>
      </c>
      <c r="F287" s="51" t="str">
        <f>IF(ISBLANK(LeaveTracker[[#This Row],[Employee Name]]),"-----",VLOOKUP(LeaveTracker[[#This Row],[Employee Name]],Employees[[Employee Name]:[Office]],6))</f>
        <v>CASUAL</v>
      </c>
      <c r="G287" s="50">
        <v>44764</v>
      </c>
      <c r="H287" s="50">
        <v>44764</v>
      </c>
      <c r="I287" s="51" t="s">
        <v>81</v>
      </c>
      <c r="J287" s="53"/>
      <c r="K287" s="51" t="str">
        <f ca="1">LeaveTracker[[#This Row],[Days]]&amp;" "&amp;LeaveTracker[[#This Row],[Type of Leave]]</f>
        <v>1 SL</v>
      </c>
      <c r="L287" s="9">
        <f ca="1">NETWORKDAYS(LeaveTracker[[#This Row],[Start Date]],LeaveTracker[[#This Row],[End Date]],lstHolidays)</f>
        <v>1</v>
      </c>
      <c r="M287" s="9"/>
    </row>
    <row r="288" spans="1:13" ht="30" customHeight="1" x14ac:dyDescent="0.3">
      <c r="A288" s="51">
        <v>669</v>
      </c>
      <c r="B288" s="56">
        <v>44844</v>
      </c>
      <c r="C288" s="56">
        <v>44770</v>
      </c>
      <c r="D288" s="53" t="s">
        <v>1834</v>
      </c>
      <c r="E288" s="51" t="str">
        <f>IF(ISBLANK(LeaveTracker[[#This Row],[Employee Name]]),"-----",VLOOKUP(LeaveTracker[[#This Row],[Employee Name]],Employees[[Employee Name]:[Office]],7))</f>
        <v>GSO</v>
      </c>
      <c r="F288" s="51" t="str">
        <f>IF(ISBLANK(LeaveTracker[[#This Row],[Employee Name]]),"-----",VLOOKUP(LeaveTracker[[#This Row],[Employee Name]],Employees[[Employee Name]:[Office]],6))</f>
        <v>CASUAL</v>
      </c>
      <c r="G288" s="50">
        <v>44767</v>
      </c>
      <c r="H288" s="50">
        <v>44769</v>
      </c>
      <c r="I288" s="51" t="s">
        <v>81</v>
      </c>
      <c r="J288" s="53"/>
      <c r="K288" s="51" t="str">
        <f ca="1">LeaveTracker[[#This Row],[Days]]&amp;" "&amp;LeaveTracker[[#This Row],[Type of Leave]]</f>
        <v>3 SL</v>
      </c>
      <c r="L288" s="9">
        <f ca="1">NETWORKDAYS(LeaveTracker[[#This Row],[Start Date]],LeaveTracker[[#This Row],[End Date]],lstHolidays)</f>
        <v>3</v>
      </c>
      <c r="M288" s="9"/>
    </row>
    <row r="289" spans="1:13" ht="30" customHeight="1" x14ac:dyDescent="0.3">
      <c r="A289" s="51">
        <v>670</v>
      </c>
      <c r="B289" s="56">
        <v>44844</v>
      </c>
      <c r="C289" s="56">
        <v>44767</v>
      </c>
      <c r="D289" s="53" t="s">
        <v>1843</v>
      </c>
      <c r="E289" s="51" t="str">
        <f>IF(ISBLANK(LeaveTracker[[#This Row],[Employee Name]]),"-----",VLOOKUP(LeaveTracker[[#This Row],[Employee Name]],Employees[[Employee Name]:[Office]],7))</f>
        <v>EEO/CITY MARKET</v>
      </c>
      <c r="F289" s="51" t="str">
        <f>IF(ISBLANK(LeaveTracker[[#This Row],[Employee Name]]),"-----",VLOOKUP(LeaveTracker[[#This Row],[Employee Name]],Employees[[Employee Name]:[Office]],6))</f>
        <v>CASUAL</v>
      </c>
      <c r="G289" s="50">
        <v>44756</v>
      </c>
      <c r="H289" s="50">
        <v>44756</v>
      </c>
      <c r="I289" s="51" t="s">
        <v>81</v>
      </c>
      <c r="J289" s="53"/>
      <c r="K289" s="51" t="str">
        <f ca="1">LeaveTracker[[#This Row],[Days]]&amp;" "&amp;LeaveTracker[[#This Row],[Type of Leave]]</f>
        <v>1 SL</v>
      </c>
      <c r="L289" s="9">
        <f ca="1">NETWORKDAYS(LeaveTracker[[#This Row],[Start Date]],LeaveTracker[[#This Row],[End Date]],lstHolidays)</f>
        <v>1</v>
      </c>
      <c r="M289" s="9"/>
    </row>
    <row r="290" spans="1:13" ht="30" customHeight="1" x14ac:dyDescent="0.3">
      <c r="A290" s="51">
        <v>671</v>
      </c>
      <c r="B290" s="56">
        <v>44844</v>
      </c>
      <c r="C290" s="56">
        <v>44760</v>
      </c>
      <c r="D290" s="53" t="s">
        <v>1840</v>
      </c>
      <c r="E290" s="51" t="str">
        <f>IF(ISBLANK(LeaveTracker[[#This Row],[Employee Name]]),"-----",VLOOKUP(LeaveTracker[[#This Row],[Employee Name]],Employees[[Employee Name]:[Office]],7))</f>
        <v>CPDO</v>
      </c>
      <c r="F290" s="51" t="str">
        <f>IF(ISBLANK(LeaveTracker[[#This Row],[Employee Name]]),"-----",VLOOKUP(LeaveTracker[[#This Row],[Employee Name]],Employees[[Employee Name]:[Office]],6))</f>
        <v>CASUAL</v>
      </c>
      <c r="G290" s="50">
        <v>44764</v>
      </c>
      <c r="H290" s="50">
        <v>44764</v>
      </c>
      <c r="I290" s="51" t="s">
        <v>82</v>
      </c>
      <c r="J290" s="53"/>
      <c r="K290" s="51" t="str">
        <f ca="1">LeaveTracker[[#This Row],[Days]]&amp;" "&amp;LeaveTracker[[#This Row],[Type of Leave]]</f>
        <v>1 VL</v>
      </c>
      <c r="L290" s="9">
        <f ca="1">NETWORKDAYS(LeaveTracker[[#This Row],[Start Date]],LeaveTracker[[#This Row],[End Date]],lstHolidays)</f>
        <v>1</v>
      </c>
      <c r="M290" s="9"/>
    </row>
    <row r="291" spans="1:13" ht="30" customHeight="1" x14ac:dyDescent="0.3">
      <c r="A291" s="51">
        <v>671</v>
      </c>
      <c r="B291" s="56">
        <v>44844</v>
      </c>
      <c r="C291" s="56">
        <v>44760</v>
      </c>
      <c r="D291" s="53" t="s">
        <v>1840</v>
      </c>
      <c r="E291" s="51" t="str">
        <f>IF(ISBLANK(LeaveTracker[[#This Row],[Employee Name]]),"-----",VLOOKUP(LeaveTracker[[#This Row],[Employee Name]],Employees[[Employee Name]:[Office]],7))</f>
        <v>CPDO</v>
      </c>
      <c r="F291" s="51" t="str">
        <f>IF(ISBLANK(LeaveTracker[[#This Row],[Employee Name]]),"-----",VLOOKUP(LeaveTracker[[#This Row],[Employee Name]],Employees[[Employee Name]:[Office]],6))</f>
        <v>CASUAL</v>
      </c>
      <c r="G291" s="50">
        <v>44767</v>
      </c>
      <c r="H291" s="50">
        <v>44767</v>
      </c>
      <c r="I291" s="51" t="s">
        <v>82</v>
      </c>
      <c r="J291" s="53"/>
      <c r="K291" s="51" t="str">
        <f ca="1">LeaveTracker[[#This Row],[Days]]&amp;" "&amp;LeaveTracker[[#This Row],[Type of Leave]]</f>
        <v>1 VL</v>
      </c>
      <c r="L291" s="9">
        <f ca="1">NETWORKDAYS(LeaveTracker[[#This Row],[Start Date]],LeaveTracker[[#This Row],[End Date]],lstHolidays)</f>
        <v>1</v>
      </c>
      <c r="M291" s="9"/>
    </row>
    <row r="292" spans="1:13" ht="30" customHeight="1" x14ac:dyDescent="0.3">
      <c r="A292" s="51">
        <v>672</v>
      </c>
      <c r="B292" s="56">
        <v>44845</v>
      </c>
      <c r="C292" s="56">
        <v>44676</v>
      </c>
      <c r="D292" s="53" t="s">
        <v>1865</v>
      </c>
      <c r="E292" s="51" t="str">
        <f>IF(ISBLANK(LeaveTracker[[#This Row],[Employee Name]]),"-----",VLOOKUP(LeaveTracker[[#This Row],[Employee Name]],Employees[[Employee Name]:[Office]],7))</f>
        <v>TCSNHS-ISHS</v>
      </c>
      <c r="F292" s="51" t="str">
        <f>IF(ISBLANK(LeaveTracker[[#This Row],[Employee Name]]),"-----",VLOOKUP(LeaveTracker[[#This Row],[Employee Name]],Employees[[Employee Name]:[Office]],6))</f>
        <v>CASUAL</v>
      </c>
      <c r="G292" s="50">
        <v>44669</v>
      </c>
      <c r="H292" s="50">
        <v>44670</v>
      </c>
      <c r="I292" s="51" t="s">
        <v>81</v>
      </c>
      <c r="J292" s="53"/>
      <c r="K292" s="51" t="str">
        <f ca="1">LeaveTracker[[#This Row],[Days]]&amp;" "&amp;LeaveTracker[[#This Row],[Type of Leave]]</f>
        <v>2 SL</v>
      </c>
      <c r="L292" s="9">
        <f ca="1">NETWORKDAYS(LeaveTracker[[#This Row],[Start Date]],LeaveTracker[[#This Row],[End Date]],lstHolidays)</f>
        <v>2</v>
      </c>
      <c r="M292" s="9"/>
    </row>
    <row r="293" spans="1:13" ht="30" customHeight="1" x14ac:dyDescent="0.3">
      <c r="A293" s="51">
        <v>673</v>
      </c>
      <c r="B293" s="56">
        <v>44845</v>
      </c>
      <c r="C293" s="56">
        <v>44793</v>
      </c>
      <c r="D293" s="53" t="s">
        <v>1848</v>
      </c>
      <c r="E293" s="51" t="str">
        <f>IF(ISBLANK(LeaveTracker[[#This Row],[Employee Name]]),"-----",VLOOKUP(LeaveTracker[[#This Row],[Employee Name]],Employees[[Employee Name]:[Office]],7))</f>
        <v>CENRO</v>
      </c>
      <c r="F293" s="51" t="str">
        <f>IF(ISBLANK(LeaveTracker[[#This Row],[Employee Name]]),"-----",VLOOKUP(LeaveTracker[[#This Row],[Employee Name]],Employees[[Employee Name]:[Office]],6))</f>
        <v>CASUAL</v>
      </c>
      <c r="G293" s="50">
        <v>44774</v>
      </c>
      <c r="H293" s="50">
        <v>44774</v>
      </c>
      <c r="I293" s="51" t="s">
        <v>298</v>
      </c>
      <c r="J293" s="53" t="s">
        <v>1003</v>
      </c>
      <c r="K293" s="51" t="str">
        <f ca="1">LeaveTracker[[#This Row],[Days]]&amp;" "&amp;LeaveTracker[[#This Row],[Type of Leave]]</f>
        <v>1 OTHER</v>
      </c>
      <c r="L293" s="9">
        <f ca="1">NETWORKDAYS(LeaveTracker[[#This Row],[Start Date]],LeaveTracker[[#This Row],[End Date]],lstHolidays)</f>
        <v>1</v>
      </c>
      <c r="M293" s="9"/>
    </row>
    <row r="294" spans="1:13" ht="30" customHeight="1" x14ac:dyDescent="0.3">
      <c r="A294" s="51">
        <v>674</v>
      </c>
      <c r="B294" s="56">
        <v>44845</v>
      </c>
      <c r="C294" s="56">
        <v>44775</v>
      </c>
      <c r="D294" s="53" t="s">
        <v>1772</v>
      </c>
      <c r="E294" s="51" t="str">
        <f>IF(ISBLANK(LeaveTracker[[#This Row],[Employee Name]]),"-----",VLOOKUP(LeaveTracker[[#This Row],[Employee Name]],Employees[[Employee Name]:[Office]],7))</f>
        <v>EEO/CITY MARKET</v>
      </c>
      <c r="F294" s="51" t="str">
        <f>IF(ISBLANK(LeaveTracker[[#This Row],[Employee Name]]),"-----",VLOOKUP(LeaveTracker[[#This Row],[Employee Name]],Employees[[Employee Name]:[Office]],6))</f>
        <v>CASUAL</v>
      </c>
      <c r="G294" s="50">
        <v>44777</v>
      </c>
      <c r="H294" s="50">
        <v>44777</v>
      </c>
      <c r="I294" s="51" t="s">
        <v>82</v>
      </c>
      <c r="J294" s="53"/>
      <c r="K294" s="51" t="str">
        <f ca="1">LeaveTracker[[#This Row],[Days]]&amp;" "&amp;LeaveTracker[[#This Row],[Type of Leave]]</f>
        <v>1 VL</v>
      </c>
      <c r="L294" s="9">
        <f ca="1">NETWORKDAYS(LeaveTracker[[#This Row],[Start Date]],LeaveTracker[[#This Row],[End Date]],lstHolidays)</f>
        <v>1</v>
      </c>
      <c r="M294" s="9"/>
    </row>
    <row r="295" spans="1:13" ht="30" customHeight="1" x14ac:dyDescent="0.3">
      <c r="A295" s="51">
        <v>674</v>
      </c>
      <c r="B295" s="56">
        <v>44845</v>
      </c>
      <c r="C295" s="56">
        <v>44775</v>
      </c>
      <c r="D295" s="53" t="s">
        <v>1772</v>
      </c>
      <c r="E295" s="51" t="str">
        <f>IF(ISBLANK(LeaveTracker[[#This Row],[Employee Name]]),"-----",VLOOKUP(LeaveTracker[[#This Row],[Employee Name]],Employees[[Employee Name]:[Office]],7))</f>
        <v>EEO/CITY MARKET</v>
      </c>
      <c r="F295" s="51" t="str">
        <f>IF(ISBLANK(LeaveTracker[[#This Row],[Employee Name]]),"-----",VLOOKUP(LeaveTracker[[#This Row],[Employee Name]],Employees[[Employee Name]:[Office]],6))</f>
        <v>CASUAL</v>
      </c>
      <c r="G295" s="50">
        <v>44783</v>
      </c>
      <c r="H295" s="50">
        <v>44784</v>
      </c>
      <c r="I295" s="51" t="s">
        <v>82</v>
      </c>
      <c r="J295" s="53"/>
      <c r="K295" s="51" t="str">
        <f ca="1">LeaveTracker[[#This Row],[Days]]&amp;" "&amp;LeaveTracker[[#This Row],[Type of Leave]]</f>
        <v>2 VL</v>
      </c>
      <c r="L295" s="9">
        <f ca="1">NETWORKDAYS(LeaveTracker[[#This Row],[Start Date]],LeaveTracker[[#This Row],[End Date]],lstHolidays)</f>
        <v>2</v>
      </c>
      <c r="M295" s="9"/>
    </row>
    <row r="296" spans="1:13" ht="30" customHeight="1" x14ac:dyDescent="0.3">
      <c r="A296" s="51">
        <v>675</v>
      </c>
      <c r="B296" s="56">
        <v>44845</v>
      </c>
      <c r="C296" s="56">
        <v>44775</v>
      </c>
      <c r="D296" s="53" t="s">
        <v>1763</v>
      </c>
      <c r="E296" s="51" t="str">
        <f>IF(ISBLANK(LeaveTracker[[#This Row],[Employee Name]]),"-----",VLOOKUP(LeaveTracker[[#This Row],[Employee Name]],Employees[[Employee Name]:[Office]],7))</f>
        <v>EEO/CITY MARKET</v>
      </c>
      <c r="F296" s="51" t="str">
        <f>IF(ISBLANK(LeaveTracker[[#This Row],[Employee Name]]),"-----",VLOOKUP(LeaveTracker[[#This Row],[Employee Name]],Employees[[Employee Name]:[Office]],6))</f>
        <v>CASUAL</v>
      </c>
      <c r="G296" s="50">
        <v>44783</v>
      </c>
      <c r="H296" s="50">
        <v>44783</v>
      </c>
      <c r="I296" s="51" t="s">
        <v>82</v>
      </c>
      <c r="J296" s="53"/>
      <c r="K296" s="51" t="str">
        <f ca="1">LeaveTracker[[#This Row],[Days]]&amp;" "&amp;LeaveTracker[[#This Row],[Type of Leave]]</f>
        <v>1 VL</v>
      </c>
      <c r="L296" s="9">
        <f ca="1">NETWORKDAYS(LeaveTracker[[#This Row],[Start Date]],LeaveTracker[[#This Row],[End Date]],lstHolidays)</f>
        <v>1</v>
      </c>
      <c r="M296" s="9"/>
    </row>
    <row r="297" spans="1:13" ht="30" customHeight="1" x14ac:dyDescent="0.3">
      <c r="A297" s="51">
        <v>675</v>
      </c>
      <c r="B297" s="56">
        <v>44845</v>
      </c>
      <c r="C297" s="56">
        <v>44775</v>
      </c>
      <c r="D297" s="53" t="s">
        <v>1763</v>
      </c>
      <c r="E297" s="51" t="str">
        <f>IF(ISBLANK(LeaveTracker[[#This Row],[Employee Name]]),"-----",VLOOKUP(LeaveTracker[[#This Row],[Employee Name]],Employees[[Employee Name]:[Office]],7))</f>
        <v>EEO/CITY MARKET</v>
      </c>
      <c r="F297" s="51" t="str">
        <f>IF(ISBLANK(LeaveTracker[[#This Row],[Employee Name]]),"-----",VLOOKUP(LeaveTracker[[#This Row],[Employee Name]],Employees[[Employee Name]:[Office]],6))</f>
        <v>CASUAL</v>
      </c>
      <c r="G297" s="50">
        <v>44791</v>
      </c>
      <c r="H297" s="50">
        <v>44792</v>
      </c>
      <c r="I297" s="51" t="s">
        <v>82</v>
      </c>
      <c r="J297" s="53"/>
      <c r="K297" s="51" t="str">
        <f ca="1">LeaveTracker[[#This Row],[Days]]&amp;" "&amp;LeaveTracker[[#This Row],[Type of Leave]]</f>
        <v>2 VL</v>
      </c>
      <c r="L297" s="9">
        <f ca="1">NETWORKDAYS(LeaveTracker[[#This Row],[Start Date]],LeaveTracker[[#This Row],[End Date]],lstHolidays)</f>
        <v>2</v>
      </c>
      <c r="M297" s="9"/>
    </row>
    <row r="298" spans="1:13" ht="30" customHeight="1" x14ac:dyDescent="0.3">
      <c r="A298" s="51">
        <v>676</v>
      </c>
      <c r="B298" s="56">
        <v>44845</v>
      </c>
      <c r="C298" s="56">
        <v>44754</v>
      </c>
      <c r="D298" s="53" t="s">
        <v>1834</v>
      </c>
      <c r="E298" s="51" t="str">
        <f>IF(ISBLANK(LeaveTracker[[#This Row],[Employee Name]]),"-----",VLOOKUP(LeaveTracker[[#This Row],[Employee Name]],Employees[[Employee Name]:[Office]],7))</f>
        <v>GSO</v>
      </c>
      <c r="F298" s="51" t="str">
        <f>IF(ISBLANK(LeaveTracker[[#This Row],[Employee Name]]),"-----",VLOOKUP(LeaveTracker[[#This Row],[Employee Name]],Employees[[Employee Name]:[Office]],6))</f>
        <v>CASUAL</v>
      </c>
      <c r="G298" s="50">
        <v>44753</v>
      </c>
      <c r="H298" s="50">
        <v>44753</v>
      </c>
      <c r="I298" s="51" t="s">
        <v>81</v>
      </c>
      <c r="J298" s="53"/>
      <c r="K298" s="51" t="str">
        <f ca="1">LeaveTracker[[#This Row],[Days]]&amp;" "&amp;LeaveTracker[[#This Row],[Type of Leave]]</f>
        <v>1 SL</v>
      </c>
      <c r="L298" s="9">
        <f ca="1">NETWORKDAYS(LeaveTracker[[#This Row],[Start Date]],LeaveTracker[[#This Row],[End Date]],lstHolidays)</f>
        <v>1</v>
      </c>
      <c r="M298" s="9"/>
    </row>
    <row r="299" spans="1:13" ht="30" customHeight="1" x14ac:dyDescent="0.3">
      <c r="A299" s="51">
        <v>677</v>
      </c>
      <c r="B299" s="56">
        <v>44845</v>
      </c>
      <c r="C299" s="56">
        <v>44685</v>
      </c>
      <c r="D299" s="53" t="s">
        <v>1834</v>
      </c>
      <c r="E299" s="51" t="str">
        <f>IF(ISBLANK(LeaveTracker[[#This Row],[Employee Name]]),"-----",VLOOKUP(LeaveTracker[[#This Row],[Employee Name]],Employees[[Employee Name]:[Office]],7))</f>
        <v>GSO</v>
      </c>
      <c r="F299" s="51" t="str">
        <f>IF(ISBLANK(LeaveTracker[[#This Row],[Employee Name]]),"-----",VLOOKUP(LeaveTracker[[#This Row],[Employee Name]],Employees[[Employee Name]:[Office]],6))</f>
        <v>CASUAL</v>
      </c>
      <c r="G299" s="50">
        <v>44691</v>
      </c>
      <c r="H299" s="50">
        <v>44712</v>
      </c>
      <c r="I299" s="51" t="s">
        <v>1022</v>
      </c>
      <c r="J299" s="53" t="s">
        <v>1022</v>
      </c>
      <c r="K299" s="51" t="str">
        <f ca="1">LeaveTracker[[#This Row],[Days]]&amp;" "&amp;LeaveTracker[[#This Row],[Type of Leave]]</f>
        <v>16 WITHOUTPAY</v>
      </c>
      <c r="L299" s="9">
        <f ca="1">NETWORKDAYS(LeaveTracker[[#This Row],[Start Date]],LeaveTracker[[#This Row],[End Date]],lstHolidays)</f>
        <v>16</v>
      </c>
      <c r="M299" s="9"/>
    </row>
    <row r="300" spans="1:13" ht="30" customHeight="1" x14ac:dyDescent="0.3">
      <c r="A300" s="51">
        <v>678</v>
      </c>
      <c r="B300" s="56">
        <v>44845</v>
      </c>
      <c r="C300" s="56">
        <v>44762</v>
      </c>
      <c r="D300" s="53" t="s">
        <v>1834</v>
      </c>
      <c r="E300" s="51" t="str">
        <f>IF(ISBLANK(LeaveTracker[[#This Row],[Employee Name]]),"-----",VLOOKUP(LeaveTracker[[#This Row],[Employee Name]],Employees[[Employee Name]:[Office]],7))</f>
        <v>GSO</v>
      </c>
      <c r="F300" s="51" t="str">
        <f>IF(ISBLANK(LeaveTracker[[#This Row],[Employee Name]]),"-----",VLOOKUP(LeaveTracker[[#This Row],[Employee Name]],Employees[[Employee Name]:[Office]],6))</f>
        <v>CASUAL</v>
      </c>
      <c r="G300" s="50">
        <v>44756</v>
      </c>
      <c r="H300" s="50">
        <v>44757</v>
      </c>
      <c r="I300" s="51" t="s">
        <v>1022</v>
      </c>
      <c r="J300" s="53" t="s">
        <v>1022</v>
      </c>
      <c r="K300" s="51" t="str">
        <f ca="1">LeaveTracker[[#This Row],[Days]]&amp;" "&amp;LeaveTracker[[#This Row],[Type of Leave]]</f>
        <v>2 WITHOUTPAY</v>
      </c>
      <c r="L300" s="9">
        <f ca="1">NETWORKDAYS(LeaveTracker[[#This Row],[Start Date]],LeaveTracker[[#This Row],[End Date]],lstHolidays)</f>
        <v>2</v>
      </c>
      <c r="M300" s="9"/>
    </row>
    <row r="301" spans="1:13" ht="30" customHeight="1" x14ac:dyDescent="0.3">
      <c r="A301" s="51">
        <v>678</v>
      </c>
      <c r="B301" s="56">
        <v>44845</v>
      </c>
      <c r="C301" s="56">
        <v>44762</v>
      </c>
      <c r="D301" s="53" t="s">
        <v>1834</v>
      </c>
      <c r="E301" s="51" t="str">
        <f>IF(ISBLANK(LeaveTracker[[#This Row],[Employee Name]]),"-----",VLOOKUP(LeaveTracker[[#This Row],[Employee Name]],Employees[[Employee Name]:[Office]],7))</f>
        <v>GSO</v>
      </c>
      <c r="F301" s="51" t="str">
        <f>IF(ISBLANK(LeaveTracker[[#This Row],[Employee Name]]),"-----",VLOOKUP(LeaveTracker[[#This Row],[Employee Name]],Employees[[Employee Name]:[Office]],6))</f>
        <v>CASUAL</v>
      </c>
      <c r="G301" s="50">
        <v>44760</v>
      </c>
      <c r="H301" s="50">
        <v>44761</v>
      </c>
      <c r="I301" s="51" t="s">
        <v>1022</v>
      </c>
      <c r="J301" s="53" t="s">
        <v>1866</v>
      </c>
      <c r="K301" s="51" t="str">
        <f ca="1">LeaveTracker[[#This Row],[Days]]&amp;" "&amp;LeaveTracker[[#This Row],[Type of Leave]]</f>
        <v>2 WITHOUTPAY</v>
      </c>
      <c r="L301" s="9">
        <f ca="1">NETWORKDAYS(LeaveTracker[[#This Row],[Start Date]],LeaveTracker[[#This Row],[End Date]],lstHolidays)</f>
        <v>2</v>
      </c>
      <c r="M301" s="9"/>
    </row>
    <row r="302" spans="1:13" ht="30" customHeight="1" x14ac:dyDescent="0.3">
      <c r="A302" s="51">
        <v>679</v>
      </c>
      <c r="B302" s="56">
        <v>44845</v>
      </c>
      <c r="C302" s="56">
        <v>44782</v>
      </c>
      <c r="D302" s="53" t="s">
        <v>1796</v>
      </c>
      <c r="E302" s="51" t="str">
        <f>IF(ISBLANK(LeaveTracker[[#This Row],[Employee Name]]),"-----",VLOOKUP(LeaveTracker[[#This Row],[Employee Name]],Employees[[Employee Name]:[Office]],7))</f>
        <v>CTO-LICENSE</v>
      </c>
      <c r="F302" s="51" t="str">
        <f>IF(ISBLANK(LeaveTracker[[#This Row],[Employee Name]]),"-----",VLOOKUP(LeaveTracker[[#This Row],[Employee Name]],Employees[[Employee Name]:[Office]],6))</f>
        <v>CASUAL</v>
      </c>
      <c r="G302" s="50">
        <v>44781</v>
      </c>
      <c r="H302" s="50">
        <v>44781</v>
      </c>
      <c r="I302" s="51" t="s">
        <v>298</v>
      </c>
      <c r="J302" s="53" t="s">
        <v>1003</v>
      </c>
      <c r="K302" s="51" t="str">
        <f ca="1">LeaveTracker[[#This Row],[Days]]&amp;" "&amp;LeaveTracker[[#This Row],[Type of Leave]]</f>
        <v>1 OTHER</v>
      </c>
      <c r="L302" s="9">
        <f ca="1">NETWORKDAYS(LeaveTracker[[#This Row],[Start Date]],LeaveTracker[[#This Row],[End Date]],lstHolidays)</f>
        <v>1</v>
      </c>
      <c r="M302" s="9"/>
    </row>
    <row r="303" spans="1:13" ht="30" customHeight="1" x14ac:dyDescent="0.3">
      <c r="A303" s="51">
        <v>680</v>
      </c>
      <c r="B303" s="56">
        <v>44845</v>
      </c>
      <c r="C303" s="56">
        <v>44670</v>
      </c>
      <c r="D303" s="53" t="s">
        <v>1834</v>
      </c>
      <c r="E303" s="51" t="str">
        <f>IF(ISBLANK(LeaveTracker[[#This Row],[Employee Name]]),"-----",VLOOKUP(LeaveTracker[[#This Row],[Employee Name]],Employees[[Employee Name]:[Office]],7))</f>
        <v>GSO</v>
      </c>
      <c r="F303" s="51" t="str">
        <f>IF(ISBLANK(LeaveTracker[[#This Row],[Employee Name]]),"-----",VLOOKUP(LeaveTracker[[#This Row],[Employee Name]],Employees[[Employee Name]:[Office]],6))</f>
        <v>CASUAL</v>
      </c>
      <c r="G303" s="50">
        <v>44677</v>
      </c>
      <c r="H303" s="50">
        <v>44680</v>
      </c>
      <c r="I303" s="51" t="s">
        <v>1022</v>
      </c>
      <c r="J303" s="53" t="s">
        <v>1022</v>
      </c>
      <c r="K303" s="51" t="str">
        <f ca="1">LeaveTracker[[#This Row],[Days]]&amp;" "&amp;LeaveTracker[[#This Row],[Type of Leave]]</f>
        <v>4 WITHOUTPAY</v>
      </c>
      <c r="L303" s="9">
        <f ca="1">NETWORKDAYS(LeaveTracker[[#This Row],[Start Date]],LeaveTracker[[#This Row],[End Date]],lstHolidays)</f>
        <v>4</v>
      </c>
      <c r="M303" s="9"/>
    </row>
    <row r="304" spans="1:13" ht="30" customHeight="1" x14ac:dyDescent="0.3">
      <c r="A304" s="51">
        <v>680</v>
      </c>
      <c r="B304" s="56">
        <v>44845</v>
      </c>
      <c r="C304" s="56">
        <v>44670</v>
      </c>
      <c r="D304" s="53" t="s">
        <v>1834</v>
      </c>
      <c r="E304" s="51" t="str">
        <f>IF(ISBLANK(LeaveTracker[[#This Row],[Employee Name]]),"-----",VLOOKUP(LeaveTracker[[#This Row],[Employee Name]],Employees[[Employee Name]:[Office]],7))</f>
        <v>GSO</v>
      </c>
      <c r="F304" s="51" t="str">
        <f>IF(ISBLANK(LeaveTracker[[#This Row],[Employee Name]]),"-----",VLOOKUP(LeaveTracker[[#This Row],[Employee Name]],Employees[[Employee Name]:[Office]],6))</f>
        <v>CASUAL</v>
      </c>
      <c r="G304" s="50">
        <v>44683</v>
      </c>
      <c r="H304" s="50">
        <v>44687</v>
      </c>
      <c r="I304" s="51" t="s">
        <v>1022</v>
      </c>
      <c r="J304" s="53" t="s">
        <v>1022</v>
      </c>
      <c r="K304" s="51" t="str">
        <f ca="1">LeaveTracker[[#This Row],[Days]]&amp;" "&amp;LeaveTracker[[#This Row],[Type of Leave]]</f>
        <v>5 WITHOUTPAY</v>
      </c>
      <c r="L304" s="9">
        <f ca="1">NETWORKDAYS(LeaveTracker[[#This Row],[Start Date]],LeaveTracker[[#This Row],[End Date]],lstHolidays)</f>
        <v>5</v>
      </c>
      <c r="M304" s="9"/>
    </row>
    <row r="305" spans="1:13" ht="30" customHeight="1" x14ac:dyDescent="0.3">
      <c r="A305" s="51">
        <v>681</v>
      </c>
      <c r="B305" s="56">
        <v>44845</v>
      </c>
      <c r="C305" s="56">
        <v>44781</v>
      </c>
      <c r="D305" s="53" t="s">
        <v>1867</v>
      </c>
      <c r="E305" s="51" t="str">
        <f>IF(ISBLANK(LeaveTracker[[#This Row],[Employee Name]]),"-----",VLOOKUP(LeaveTracker[[#This Row],[Employee Name]],Employees[[Employee Name]:[Office]],7))</f>
        <v>CHO</v>
      </c>
      <c r="F305" s="51" t="str">
        <f>IF(ISBLANK(LeaveTracker[[#This Row],[Employee Name]]),"-----",VLOOKUP(LeaveTracker[[#This Row],[Employee Name]],Employees[[Employee Name]:[Office]],6))</f>
        <v>CASUAL</v>
      </c>
      <c r="G305" s="50">
        <v>44774</v>
      </c>
      <c r="H305" s="50">
        <v>44776</v>
      </c>
      <c r="I305" s="51" t="s">
        <v>81</v>
      </c>
      <c r="J305" s="53"/>
      <c r="K305" s="51" t="str">
        <f ca="1">LeaveTracker[[#This Row],[Days]]&amp;" "&amp;LeaveTracker[[#This Row],[Type of Leave]]</f>
        <v>3 SL</v>
      </c>
      <c r="L305" s="9">
        <f ca="1">NETWORKDAYS(LeaveTracker[[#This Row],[Start Date]],LeaveTracker[[#This Row],[End Date]],lstHolidays)</f>
        <v>3</v>
      </c>
      <c r="M305" s="9"/>
    </row>
    <row r="306" spans="1:13" ht="30" customHeight="1" x14ac:dyDescent="0.3">
      <c r="A306" s="51">
        <v>681</v>
      </c>
      <c r="B306" s="56">
        <v>44845</v>
      </c>
      <c r="C306" s="56">
        <v>44781</v>
      </c>
      <c r="D306" s="53" t="s">
        <v>1867</v>
      </c>
      <c r="E306" s="51" t="str">
        <f>IF(ISBLANK(LeaveTracker[[#This Row],[Employee Name]]),"-----",VLOOKUP(LeaveTracker[[#This Row],[Employee Name]],Employees[[Employee Name]:[Office]],7))</f>
        <v>CHO</v>
      </c>
      <c r="F306" s="51" t="str">
        <f>IF(ISBLANK(LeaveTracker[[#This Row],[Employee Name]]),"-----",VLOOKUP(LeaveTracker[[#This Row],[Employee Name]],Employees[[Employee Name]:[Office]],6))</f>
        <v>CASUAL</v>
      </c>
      <c r="G306" s="50">
        <v>44778</v>
      </c>
      <c r="H306" s="50">
        <v>44778</v>
      </c>
      <c r="I306" s="51" t="s">
        <v>298</v>
      </c>
      <c r="J306" s="53" t="s">
        <v>158</v>
      </c>
      <c r="K306" s="51" t="str">
        <f ca="1">LeaveTracker[[#This Row],[Days]]&amp;" "&amp;LeaveTracker[[#This Row],[Type of Leave]]</f>
        <v>1 OTHER</v>
      </c>
      <c r="L306" s="9">
        <f ca="1">NETWORKDAYS(LeaveTracker[[#This Row],[Start Date]],LeaveTracker[[#This Row],[End Date]],lstHolidays)</f>
        <v>1</v>
      </c>
      <c r="M306" s="9"/>
    </row>
    <row r="307" spans="1:13" ht="30" customHeight="1" x14ac:dyDescent="0.3">
      <c r="A307" s="51">
        <v>682</v>
      </c>
      <c r="B307" s="56">
        <v>44845</v>
      </c>
      <c r="C307" s="56">
        <v>44776</v>
      </c>
      <c r="D307" s="53" t="s">
        <v>1868</v>
      </c>
      <c r="E307" s="51" t="str">
        <f>IF(ISBLANK(LeaveTracker[[#This Row],[Employee Name]]),"-----",VLOOKUP(LeaveTracker[[#This Row],[Employee Name]],Employees[[Employee Name]:[Office]],7))</f>
        <v>CHO</v>
      </c>
      <c r="F307" s="51" t="str">
        <f>IF(ISBLANK(LeaveTracker[[#This Row],[Employee Name]]),"-----",VLOOKUP(LeaveTracker[[#This Row],[Employee Name]],Employees[[Employee Name]:[Office]],6))</f>
        <v>CASUAL</v>
      </c>
      <c r="G307" s="50">
        <v>44776</v>
      </c>
      <c r="H307" s="50">
        <v>44776</v>
      </c>
      <c r="I307" s="51" t="s">
        <v>81</v>
      </c>
      <c r="J307" s="53"/>
      <c r="K307" s="51" t="str">
        <f ca="1">LeaveTracker[[#This Row],[Days]]&amp;" "&amp;LeaveTracker[[#This Row],[Type of Leave]]</f>
        <v>1 SL</v>
      </c>
      <c r="L307" s="9">
        <f ca="1">NETWORKDAYS(LeaveTracker[[#This Row],[Start Date]],LeaveTracker[[#This Row],[End Date]],lstHolidays)</f>
        <v>1</v>
      </c>
      <c r="M307" s="9"/>
    </row>
    <row r="308" spans="1:13" ht="30" customHeight="1" x14ac:dyDescent="0.3">
      <c r="A308" s="51">
        <v>683</v>
      </c>
      <c r="B308" s="56">
        <v>44845</v>
      </c>
      <c r="C308" s="56">
        <v>44685</v>
      </c>
      <c r="D308" s="53" t="s">
        <v>1869</v>
      </c>
      <c r="E308" s="51" t="str">
        <f>IF(ISBLANK(LeaveTracker[[#This Row],[Employee Name]]),"-----",VLOOKUP(LeaveTracker[[#This Row],[Employee Name]],Employees[[Employee Name]:[Office]],7))</f>
        <v>LCR</v>
      </c>
      <c r="F308" s="51" t="str">
        <f>IF(ISBLANK(LeaveTracker[[#This Row],[Employee Name]]),"-----",VLOOKUP(LeaveTracker[[#This Row],[Employee Name]],Employees[[Employee Name]:[Office]],6))</f>
        <v>CASUAL</v>
      </c>
      <c r="G308" s="50">
        <v>44683</v>
      </c>
      <c r="H308" s="50">
        <v>44683</v>
      </c>
      <c r="I308" s="51" t="s">
        <v>81</v>
      </c>
      <c r="J308" s="53"/>
      <c r="K308" s="51" t="str">
        <f ca="1">LeaveTracker[[#This Row],[Days]]&amp;" "&amp;LeaveTracker[[#This Row],[Type of Leave]]</f>
        <v>1 SL</v>
      </c>
      <c r="L308" s="9">
        <f ca="1">NETWORKDAYS(LeaveTracker[[#This Row],[Start Date]],LeaveTracker[[#This Row],[End Date]],lstHolidays)</f>
        <v>1</v>
      </c>
      <c r="M308" s="9"/>
    </row>
    <row r="309" spans="1:13" ht="30" customHeight="1" x14ac:dyDescent="0.3">
      <c r="A309" s="51">
        <v>684</v>
      </c>
      <c r="B309" s="56">
        <v>44845</v>
      </c>
      <c r="C309" s="56">
        <v>44719</v>
      </c>
      <c r="D309" s="53" t="s">
        <v>1869</v>
      </c>
      <c r="E309" s="51" t="str">
        <f>IF(ISBLANK(LeaveTracker[[#This Row],[Employee Name]]),"-----",VLOOKUP(LeaveTracker[[#This Row],[Employee Name]],Employees[[Employee Name]:[Office]],7))</f>
        <v>LCR</v>
      </c>
      <c r="F309" s="51" t="str">
        <f>IF(ISBLANK(LeaveTracker[[#This Row],[Employee Name]]),"-----",VLOOKUP(LeaveTracker[[#This Row],[Employee Name]],Employees[[Employee Name]:[Office]],6))</f>
        <v>CASUAL</v>
      </c>
      <c r="G309" s="50">
        <v>44718</v>
      </c>
      <c r="H309" s="50">
        <v>44718</v>
      </c>
      <c r="I309" s="51" t="s">
        <v>81</v>
      </c>
      <c r="J309" s="53"/>
      <c r="K309" s="51" t="str">
        <f ca="1">LeaveTracker[[#This Row],[Days]]&amp;" "&amp;LeaveTracker[[#This Row],[Type of Leave]]</f>
        <v>1 SL</v>
      </c>
      <c r="L309" s="9">
        <f ca="1">NETWORKDAYS(LeaveTracker[[#This Row],[Start Date]],LeaveTracker[[#This Row],[End Date]],lstHolidays)</f>
        <v>1</v>
      </c>
      <c r="M309" s="9"/>
    </row>
    <row r="310" spans="1:13" ht="30" customHeight="1" x14ac:dyDescent="0.3">
      <c r="A310" s="51">
        <v>685</v>
      </c>
      <c r="B310" s="56">
        <v>44845</v>
      </c>
      <c r="C310" s="56">
        <v>44700</v>
      </c>
      <c r="D310" s="53" t="s">
        <v>1870</v>
      </c>
      <c r="E310" s="51" t="str">
        <f>IF(ISBLANK(LeaveTracker[[#This Row],[Employee Name]]),"-----",VLOOKUP(LeaveTracker[[#This Row],[Employee Name]],Employees[[Employee Name]:[Office]],7))</f>
        <v>BPLO</v>
      </c>
      <c r="F310" s="51" t="str">
        <f>IF(ISBLANK(LeaveTracker[[#This Row],[Employee Name]]),"-----",VLOOKUP(LeaveTracker[[#This Row],[Employee Name]],Employees[[Employee Name]:[Office]],6))</f>
        <v>CASUAL</v>
      </c>
      <c r="G310" s="50">
        <v>44699</v>
      </c>
      <c r="H310" s="50">
        <v>44699</v>
      </c>
      <c r="I310" s="51" t="s">
        <v>81</v>
      </c>
      <c r="J310" s="53"/>
      <c r="K310" s="51" t="str">
        <f ca="1">LeaveTracker[[#This Row],[Days]]&amp;" "&amp;LeaveTracker[[#This Row],[Type of Leave]]</f>
        <v>1 SL</v>
      </c>
      <c r="L310" s="9">
        <f ca="1">NETWORKDAYS(LeaveTracker[[#This Row],[Start Date]],LeaveTracker[[#This Row],[End Date]],lstHolidays)</f>
        <v>1</v>
      </c>
      <c r="M310" s="9"/>
    </row>
    <row r="311" spans="1:13" ht="30" customHeight="1" x14ac:dyDescent="0.3">
      <c r="A311" s="51">
        <v>686</v>
      </c>
      <c r="B311" s="56">
        <v>44845</v>
      </c>
      <c r="C311" s="56">
        <v>44774</v>
      </c>
      <c r="D311" s="53" t="s">
        <v>1870</v>
      </c>
      <c r="E311" s="51" t="str">
        <f>IF(ISBLANK(LeaveTracker[[#This Row],[Employee Name]]),"-----",VLOOKUP(LeaveTracker[[#This Row],[Employee Name]],Employees[[Employee Name]:[Office]],7))</f>
        <v>BPLO</v>
      </c>
      <c r="F311" s="51" t="str">
        <f>IF(ISBLANK(LeaveTracker[[#This Row],[Employee Name]]),"-----",VLOOKUP(LeaveTracker[[#This Row],[Employee Name]],Employees[[Employee Name]:[Office]],6))</f>
        <v>CASUAL</v>
      </c>
      <c r="G311" s="50">
        <v>44781</v>
      </c>
      <c r="H311" s="50">
        <v>44781</v>
      </c>
      <c r="I311" s="51" t="s">
        <v>298</v>
      </c>
      <c r="J311" s="53" t="s">
        <v>1003</v>
      </c>
      <c r="K311" s="51" t="str">
        <f ca="1">LeaveTracker[[#This Row],[Days]]&amp;" "&amp;LeaveTracker[[#This Row],[Type of Leave]]</f>
        <v>1 OTHER</v>
      </c>
      <c r="L311" s="9">
        <f ca="1">NETWORKDAYS(LeaveTracker[[#This Row],[Start Date]],LeaveTracker[[#This Row],[End Date]],lstHolidays)</f>
        <v>1</v>
      </c>
      <c r="M311" s="9"/>
    </row>
    <row r="312" spans="1:13" ht="30" customHeight="1" x14ac:dyDescent="0.3">
      <c r="A312" s="51">
        <v>687</v>
      </c>
      <c r="B312" s="56">
        <v>44845</v>
      </c>
      <c r="C312" s="56">
        <v>44692</v>
      </c>
      <c r="D312" s="53" t="s">
        <v>1871</v>
      </c>
      <c r="E312" s="51" t="str">
        <f>IF(ISBLANK(LeaveTracker[[#This Row],[Employee Name]]),"-----",VLOOKUP(LeaveTracker[[#This Row],[Employee Name]],Employees[[Employee Name]:[Office]],7))</f>
        <v>MO</v>
      </c>
      <c r="F312" s="51" t="str">
        <f>IF(ISBLANK(LeaveTracker[[#This Row],[Employee Name]]),"-----",VLOOKUP(LeaveTracker[[#This Row],[Employee Name]],Employees[[Employee Name]:[Office]],6))</f>
        <v>CASUAL</v>
      </c>
      <c r="G312" s="50">
        <v>44697</v>
      </c>
      <c r="H312" s="50">
        <v>44697</v>
      </c>
      <c r="I312" s="51" t="s">
        <v>298</v>
      </c>
      <c r="J312" s="53" t="s">
        <v>1004</v>
      </c>
      <c r="K312" s="51" t="str">
        <f ca="1">LeaveTracker[[#This Row],[Days]]&amp;" "&amp;LeaveTracker[[#This Row],[Type of Leave]]</f>
        <v>1 OTHER</v>
      </c>
      <c r="L312" s="9">
        <f ca="1">NETWORKDAYS(LeaveTracker[[#This Row],[Start Date]],LeaveTracker[[#This Row],[End Date]],lstHolidays)</f>
        <v>1</v>
      </c>
      <c r="M312" s="9"/>
    </row>
    <row r="313" spans="1:13" ht="30" customHeight="1" x14ac:dyDescent="0.3">
      <c r="A313" s="51">
        <v>688</v>
      </c>
      <c r="B313" s="56">
        <v>44845</v>
      </c>
      <c r="C313" s="56">
        <v>44774</v>
      </c>
      <c r="D313" s="53" t="s">
        <v>1871</v>
      </c>
      <c r="E313" s="51" t="str">
        <f>IF(ISBLANK(LeaveTracker[[#This Row],[Employee Name]]),"-----",VLOOKUP(LeaveTracker[[#This Row],[Employee Name]],Employees[[Employee Name]:[Office]],7))</f>
        <v>MO</v>
      </c>
      <c r="F313" s="51" t="str">
        <f>IF(ISBLANK(LeaveTracker[[#This Row],[Employee Name]]),"-----",VLOOKUP(LeaveTracker[[#This Row],[Employee Name]],Employees[[Employee Name]:[Office]],6))</f>
        <v>CASUAL</v>
      </c>
      <c r="G313" s="50">
        <v>44770</v>
      </c>
      <c r="H313" s="50">
        <v>44771</v>
      </c>
      <c r="I313" s="51" t="s">
        <v>81</v>
      </c>
      <c r="J313" s="53"/>
      <c r="K313" s="51" t="str">
        <f ca="1">LeaveTracker[[#This Row],[Days]]&amp;" "&amp;LeaveTracker[[#This Row],[Type of Leave]]</f>
        <v>2 SL</v>
      </c>
      <c r="L313" s="9">
        <f ca="1">NETWORKDAYS(LeaveTracker[[#This Row],[Start Date]],LeaveTracker[[#This Row],[End Date]],lstHolidays)</f>
        <v>2</v>
      </c>
      <c r="M313" s="9"/>
    </row>
    <row r="314" spans="1:13" ht="30" customHeight="1" x14ac:dyDescent="0.3">
      <c r="A314" s="51">
        <v>689</v>
      </c>
      <c r="B314" s="56">
        <v>44845</v>
      </c>
      <c r="C314" s="56">
        <v>44824</v>
      </c>
      <c r="D314" s="53" t="s">
        <v>1834</v>
      </c>
      <c r="E314" s="51" t="str">
        <f>IF(ISBLANK(LeaveTracker[[#This Row],[Employee Name]]),"-----",VLOOKUP(LeaveTracker[[#This Row],[Employee Name]],Employees[[Employee Name]:[Office]],7))</f>
        <v>GSO</v>
      </c>
      <c r="F314" s="51" t="str">
        <f>IF(ISBLANK(LeaveTracker[[#This Row],[Employee Name]]),"-----",VLOOKUP(LeaveTracker[[#This Row],[Employee Name]],Employees[[Employee Name]:[Office]],6))</f>
        <v>CASUAL</v>
      </c>
      <c r="G314" s="50">
        <v>44823</v>
      </c>
      <c r="H314" s="50">
        <v>44823</v>
      </c>
      <c r="I314" s="51" t="s">
        <v>81</v>
      </c>
      <c r="J314" s="53"/>
      <c r="K314" s="51" t="str">
        <f ca="1">LeaveTracker[[#This Row],[Days]]&amp;" "&amp;LeaveTracker[[#This Row],[Type of Leave]]</f>
        <v>1 SL</v>
      </c>
      <c r="L314" s="9">
        <f ca="1">NETWORKDAYS(LeaveTracker[[#This Row],[Start Date]],LeaveTracker[[#This Row],[End Date]],lstHolidays)</f>
        <v>1</v>
      </c>
      <c r="M314" s="9"/>
    </row>
    <row r="315" spans="1:13" ht="30" customHeight="1" x14ac:dyDescent="0.3">
      <c r="A315" s="51">
        <v>690</v>
      </c>
      <c r="B315" s="56">
        <v>44845</v>
      </c>
      <c r="C315" s="56">
        <v>44795</v>
      </c>
      <c r="D315" s="53" t="s">
        <v>1834</v>
      </c>
      <c r="E315" s="51" t="str">
        <f>IF(ISBLANK(LeaveTracker[[#This Row],[Employee Name]]),"-----",VLOOKUP(LeaveTracker[[#This Row],[Employee Name]],Employees[[Employee Name]:[Office]],7))</f>
        <v>GSO</v>
      </c>
      <c r="F315" s="51" t="str">
        <f>IF(ISBLANK(LeaveTracker[[#This Row],[Employee Name]]),"-----",VLOOKUP(LeaveTracker[[#This Row],[Employee Name]],Employees[[Employee Name]:[Office]],6))</f>
        <v>CASUAL</v>
      </c>
      <c r="G315" s="50">
        <v>44816</v>
      </c>
      <c r="H315" s="50">
        <v>44820</v>
      </c>
      <c r="I315" s="51" t="s">
        <v>82</v>
      </c>
      <c r="J315" s="53"/>
      <c r="K315" s="51" t="str">
        <f ca="1">LeaveTracker[[#This Row],[Days]]&amp;" "&amp;LeaveTracker[[#This Row],[Type of Leave]]</f>
        <v>5 VL</v>
      </c>
      <c r="L315" s="9">
        <f ca="1">NETWORKDAYS(LeaveTracker[[#This Row],[Start Date]],LeaveTracker[[#This Row],[End Date]],lstHolidays)</f>
        <v>5</v>
      </c>
      <c r="M315" s="9"/>
    </row>
    <row r="316" spans="1:13" ht="30" customHeight="1" x14ac:dyDescent="0.3">
      <c r="A316" s="51">
        <v>691</v>
      </c>
      <c r="B316" s="56">
        <v>44845</v>
      </c>
      <c r="C316" s="56">
        <v>44841</v>
      </c>
      <c r="D316" s="53" t="s">
        <v>1872</v>
      </c>
      <c r="E316" s="51" t="str">
        <f>IF(ISBLANK(LeaveTracker[[#This Row],[Employee Name]]),"-----",VLOOKUP(LeaveTracker[[#This Row],[Employee Name]],Employees[[Employee Name]:[Office]],7))</f>
        <v>ONT</v>
      </c>
      <c r="F316" s="51" t="str">
        <f>IF(ISBLANK(LeaveTracker[[#This Row],[Employee Name]]),"-----",VLOOKUP(LeaveTracker[[#This Row],[Employee Name]],Employees[[Employee Name]:[Office]],6))</f>
        <v>CASUAL</v>
      </c>
      <c r="G316" s="50">
        <v>44860</v>
      </c>
      <c r="H316" s="50">
        <v>44862</v>
      </c>
      <c r="I316" s="51" t="s">
        <v>298</v>
      </c>
      <c r="J316" s="53" t="s">
        <v>1004</v>
      </c>
      <c r="K316" s="51" t="str">
        <f ca="1">LeaveTracker[[#This Row],[Days]]&amp;" "&amp;LeaveTracker[[#This Row],[Type of Leave]]</f>
        <v>3 OTHER</v>
      </c>
      <c r="L316" s="9">
        <f ca="1">NETWORKDAYS(LeaveTracker[[#This Row],[Start Date]],LeaveTracker[[#This Row],[End Date]],lstHolidays)</f>
        <v>3</v>
      </c>
      <c r="M316" s="9"/>
    </row>
    <row r="317" spans="1:13" ht="30" customHeight="1" x14ac:dyDescent="0.3">
      <c r="A317" s="51">
        <v>692</v>
      </c>
      <c r="B317" s="56">
        <v>44845</v>
      </c>
      <c r="C317" s="56">
        <v>44841</v>
      </c>
      <c r="D317" s="53" t="s">
        <v>1872</v>
      </c>
      <c r="E317" s="51" t="str">
        <f>IF(ISBLANK(LeaveTracker[[#This Row],[Employee Name]]),"-----",VLOOKUP(LeaveTracker[[#This Row],[Employee Name]],Employees[[Employee Name]:[Office]],7))</f>
        <v>ONT</v>
      </c>
      <c r="F317" s="51" t="str">
        <f>IF(ISBLANK(LeaveTracker[[#This Row],[Employee Name]]),"-----",VLOOKUP(LeaveTracker[[#This Row],[Employee Name]],Employees[[Employee Name]:[Office]],6))</f>
        <v>CASUAL</v>
      </c>
      <c r="G317" s="50">
        <v>44855</v>
      </c>
      <c r="H317" s="50">
        <v>44855</v>
      </c>
      <c r="I317" s="51" t="s">
        <v>298</v>
      </c>
      <c r="J317" s="53" t="s">
        <v>1003</v>
      </c>
      <c r="K317" s="51" t="str">
        <f ca="1">LeaveTracker[[#This Row],[Days]]&amp;" "&amp;LeaveTracker[[#This Row],[Type of Leave]]</f>
        <v>1 OTHER</v>
      </c>
      <c r="L317" s="9">
        <f ca="1">NETWORKDAYS(LeaveTracker[[#This Row],[Start Date]],LeaveTracker[[#This Row],[End Date]],lstHolidays)</f>
        <v>1</v>
      </c>
      <c r="M317" s="9"/>
    </row>
    <row r="318" spans="1:13" ht="30" customHeight="1" x14ac:dyDescent="0.3">
      <c r="A318" s="51">
        <v>693</v>
      </c>
      <c r="B318" s="56">
        <v>44845</v>
      </c>
      <c r="C318" s="56">
        <v>44844</v>
      </c>
      <c r="D318" s="53" t="s">
        <v>1873</v>
      </c>
      <c r="E318" s="51" t="str">
        <f>IF(ISBLANK(LeaveTracker[[#This Row],[Employee Name]]),"-----",VLOOKUP(LeaveTracker[[#This Row],[Employee Name]],Employees[[Employee Name]:[Office]],7))</f>
        <v>TCIS</v>
      </c>
      <c r="F318" s="51" t="str">
        <f>IF(ISBLANK(LeaveTracker[[#This Row],[Employee Name]]),"-----",VLOOKUP(LeaveTracker[[#This Row],[Employee Name]],Employees[[Employee Name]:[Office]],6))</f>
        <v>JOBCON</v>
      </c>
      <c r="G318" s="50">
        <v>44847</v>
      </c>
      <c r="H318" s="50">
        <v>44848</v>
      </c>
      <c r="I318" s="51" t="s">
        <v>1022</v>
      </c>
      <c r="J318" s="53" t="s">
        <v>1895</v>
      </c>
      <c r="K318" s="51" t="str">
        <f ca="1">LeaveTracker[[#This Row],[Days]]&amp;" "&amp;LeaveTracker[[#This Row],[Type of Leave]]</f>
        <v>2 WITHOUTPAY</v>
      </c>
      <c r="L318" s="9">
        <f ca="1">NETWORKDAYS(LeaveTracker[[#This Row],[Start Date]],LeaveTracker[[#This Row],[End Date]],lstHolidays)</f>
        <v>2</v>
      </c>
      <c r="M318" s="9"/>
    </row>
    <row r="319" spans="1:13" ht="30" customHeight="1" x14ac:dyDescent="0.3">
      <c r="A319" s="51">
        <v>693</v>
      </c>
      <c r="B319" s="56">
        <v>44845</v>
      </c>
      <c r="C319" s="56">
        <v>44844</v>
      </c>
      <c r="D319" s="53" t="s">
        <v>1873</v>
      </c>
      <c r="E319" s="51" t="str">
        <f>IF(ISBLANK(LeaveTracker[[#This Row],[Employee Name]]),"-----",VLOOKUP(LeaveTracker[[#This Row],[Employee Name]],Employees[[Employee Name]:[Office]],7))</f>
        <v>TCIS</v>
      </c>
      <c r="F319" s="51" t="str">
        <f>IF(ISBLANK(LeaveTracker[[#This Row],[Employee Name]]),"-----",VLOOKUP(LeaveTracker[[#This Row],[Employee Name]],Employees[[Employee Name]:[Office]],6))</f>
        <v>JOBCON</v>
      </c>
      <c r="G319" s="50">
        <v>44851</v>
      </c>
      <c r="H319" s="50">
        <v>44855</v>
      </c>
      <c r="I319" s="51" t="s">
        <v>1022</v>
      </c>
      <c r="J319" s="53" t="s">
        <v>1895</v>
      </c>
      <c r="K319" s="51" t="str">
        <f ca="1">LeaveTracker[[#This Row],[Days]]&amp;" "&amp;LeaveTracker[[#This Row],[Type of Leave]]</f>
        <v>5 WITHOUTPAY</v>
      </c>
      <c r="L319" s="9">
        <f ca="1">NETWORKDAYS(LeaveTracker[[#This Row],[Start Date]],LeaveTracker[[#This Row],[End Date]],lstHolidays)</f>
        <v>5</v>
      </c>
      <c r="M319" s="9"/>
    </row>
    <row r="320" spans="1:13" ht="30" customHeight="1" x14ac:dyDescent="0.3">
      <c r="A320" s="51">
        <v>693</v>
      </c>
      <c r="B320" s="56">
        <v>44845</v>
      </c>
      <c r="C320" s="56">
        <v>44844</v>
      </c>
      <c r="D320" s="53" t="s">
        <v>1873</v>
      </c>
      <c r="E320" s="51" t="str">
        <f>IF(ISBLANK(LeaveTracker[[#This Row],[Employee Name]]),"-----",VLOOKUP(LeaveTracker[[#This Row],[Employee Name]],Employees[[Employee Name]:[Office]],7))</f>
        <v>TCIS</v>
      </c>
      <c r="F320" s="51" t="str">
        <f>IF(ISBLANK(LeaveTracker[[#This Row],[Employee Name]]),"-----",VLOOKUP(LeaveTracker[[#This Row],[Employee Name]],Employees[[Employee Name]:[Office]],6))</f>
        <v>JOBCON</v>
      </c>
      <c r="G320" s="50">
        <v>44858</v>
      </c>
      <c r="H320" s="50">
        <v>44862</v>
      </c>
      <c r="I320" s="51" t="s">
        <v>1022</v>
      </c>
      <c r="J320" s="53" t="s">
        <v>1895</v>
      </c>
      <c r="K320" s="51" t="str">
        <f ca="1">LeaveTracker[[#This Row],[Days]]&amp;" "&amp;LeaveTracker[[#This Row],[Type of Leave]]</f>
        <v>5 WITHOUTPAY</v>
      </c>
      <c r="L320" s="9">
        <f ca="1">NETWORKDAYS(LeaveTracker[[#This Row],[Start Date]],LeaveTracker[[#This Row],[End Date]],lstHolidays)</f>
        <v>5</v>
      </c>
      <c r="M320" s="9"/>
    </row>
    <row r="321" spans="1:13" ht="30" customHeight="1" x14ac:dyDescent="0.3">
      <c r="A321" s="51">
        <v>693</v>
      </c>
      <c r="B321" s="56">
        <v>44845</v>
      </c>
      <c r="C321" s="56">
        <v>44844</v>
      </c>
      <c r="D321" s="53" t="s">
        <v>1873</v>
      </c>
      <c r="E321" s="51" t="str">
        <f>IF(ISBLANK(LeaveTracker[[#This Row],[Employee Name]]),"-----",VLOOKUP(LeaveTracker[[#This Row],[Employee Name]],Employees[[Employee Name]:[Office]],7))</f>
        <v>TCIS</v>
      </c>
      <c r="F321" s="51" t="str">
        <f>IF(ISBLANK(LeaveTracker[[#This Row],[Employee Name]]),"-----",VLOOKUP(LeaveTracker[[#This Row],[Employee Name]],Employees[[Employee Name]:[Office]],6))</f>
        <v>JOBCON</v>
      </c>
      <c r="G321" s="50">
        <v>44865</v>
      </c>
      <c r="H321" s="50">
        <v>44865</v>
      </c>
      <c r="I321" s="51" t="s">
        <v>1022</v>
      </c>
      <c r="J321" s="53" t="s">
        <v>1895</v>
      </c>
      <c r="K321" s="51" t="str">
        <f ca="1">LeaveTracker[[#This Row],[Days]]&amp;" "&amp;LeaveTracker[[#This Row],[Type of Leave]]</f>
        <v>1 WITHOUTPAY</v>
      </c>
      <c r="L321" s="9">
        <f ca="1">NETWORKDAYS(LeaveTracker[[#This Row],[Start Date]],LeaveTracker[[#This Row],[End Date]],lstHolidays)</f>
        <v>1</v>
      </c>
      <c r="M321" s="9"/>
    </row>
    <row r="322" spans="1:13" ht="30" customHeight="1" x14ac:dyDescent="0.3">
      <c r="A322" s="51">
        <v>694</v>
      </c>
      <c r="B322" s="56">
        <v>44846</v>
      </c>
      <c r="C322" s="56">
        <v>44827</v>
      </c>
      <c r="D322" s="53" t="s">
        <v>1806</v>
      </c>
      <c r="E322" s="51" t="str">
        <f>IF(ISBLANK(LeaveTracker[[#This Row],[Employee Name]]),"-----",VLOOKUP(LeaveTracker[[#This Row],[Employee Name]],Employees[[Employee Name]:[Office]],7))</f>
        <v>CENRO</v>
      </c>
      <c r="F322" s="51" t="str">
        <f>IF(ISBLANK(LeaveTracker[[#This Row],[Employee Name]]),"-----",VLOOKUP(LeaveTracker[[#This Row],[Employee Name]],Employees[[Employee Name]:[Office]],6))</f>
        <v>CASUAL</v>
      </c>
      <c r="G322" s="50">
        <v>44825</v>
      </c>
      <c r="H322" s="50">
        <v>44826</v>
      </c>
      <c r="I322" s="51" t="s">
        <v>81</v>
      </c>
      <c r="J322" s="53"/>
      <c r="K322" s="51" t="str">
        <f ca="1">LeaveTracker[[#This Row],[Days]]&amp;" "&amp;LeaveTracker[[#This Row],[Type of Leave]]</f>
        <v>2 SL</v>
      </c>
      <c r="L322" s="9">
        <f ca="1">NETWORKDAYS(LeaveTracker[[#This Row],[Start Date]],LeaveTracker[[#This Row],[End Date]],lstHolidays)</f>
        <v>2</v>
      </c>
      <c r="M322" s="9"/>
    </row>
    <row r="323" spans="1:13" ht="30" customHeight="1" x14ac:dyDescent="0.3">
      <c r="A323" s="51">
        <v>695</v>
      </c>
      <c r="B323" s="56">
        <v>44846</v>
      </c>
      <c r="C323" s="56">
        <v>44804</v>
      </c>
      <c r="D323" s="53" t="s">
        <v>1824</v>
      </c>
      <c r="E323" s="51" t="str">
        <f>IF(ISBLANK(LeaveTracker[[#This Row],[Employee Name]]),"-----",VLOOKUP(LeaveTracker[[#This Row],[Employee Name]],Employees[[Employee Name]:[Office]],7))</f>
        <v>CHO</v>
      </c>
      <c r="F323" s="51" t="str">
        <f>IF(ISBLANK(LeaveTracker[[#This Row],[Employee Name]]),"-----",VLOOKUP(LeaveTracker[[#This Row],[Employee Name]],Employees[[Employee Name]:[Office]],6))</f>
        <v>CASUAL</v>
      </c>
      <c r="G323" s="50">
        <v>44812</v>
      </c>
      <c r="H323" s="50">
        <v>44812</v>
      </c>
      <c r="I323" s="51" t="s">
        <v>82</v>
      </c>
      <c r="J323" s="53"/>
      <c r="K323" s="51" t="str">
        <f ca="1">LeaveTracker[[#This Row],[Days]]&amp;" "&amp;LeaveTracker[[#This Row],[Type of Leave]]</f>
        <v>1 VL</v>
      </c>
      <c r="L323" s="9">
        <f ca="1">NETWORKDAYS(LeaveTracker[[#This Row],[Start Date]],LeaveTracker[[#This Row],[End Date]],lstHolidays)</f>
        <v>1</v>
      </c>
      <c r="M323" s="9"/>
    </row>
    <row r="324" spans="1:13" ht="30" customHeight="1" x14ac:dyDescent="0.3">
      <c r="A324" s="51">
        <v>696</v>
      </c>
      <c r="B324" s="56">
        <v>44846</v>
      </c>
      <c r="C324" s="56">
        <v>44831</v>
      </c>
      <c r="D324" s="53" t="s">
        <v>1737</v>
      </c>
      <c r="E324" s="51" t="str">
        <f>IF(ISBLANK(LeaveTracker[[#This Row],[Employee Name]]),"-----",VLOOKUP(LeaveTracker[[#This Row],[Employee Name]],Employees[[Employee Name]:[Office]],7))</f>
        <v>TCNHS-ISHS</v>
      </c>
      <c r="F324" s="51" t="str">
        <f>IF(ISBLANK(LeaveTracker[[#This Row],[Employee Name]]),"-----",VLOOKUP(LeaveTracker[[#This Row],[Employee Name]],Employees[[Employee Name]:[Office]],6))</f>
        <v>CASUAL</v>
      </c>
      <c r="G324" s="50">
        <v>44811</v>
      </c>
      <c r="H324" s="50">
        <v>44811</v>
      </c>
      <c r="I324" s="51" t="s">
        <v>82</v>
      </c>
      <c r="J324" s="53"/>
      <c r="K324" s="51" t="str">
        <f ca="1">LeaveTracker[[#This Row],[Days]]&amp;" "&amp;LeaveTracker[[#This Row],[Type of Leave]]</f>
        <v>1 VL</v>
      </c>
      <c r="L324" s="9">
        <f ca="1">NETWORKDAYS(LeaveTracker[[#This Row],[Start Date]],LeaveTracker[[#This Row],[End Date]],lstHolidays)</f>
        <v>1</v>
      </c>
      <c r="M324" s="9"/>
    </row>
    <row r="325" spans="1:13" ht="30" customHeight="1" x14ac:dyDescent="0.3">
      <c r="A325" s="51">
        <v>697</v>
      </c>
      <c r="B325" s="56">
        <v>44846</v>
      </c>
      <c r="C325" s="56">
        <v>44774</v>
      </c>
      <c r="D325" s="53" t="s">
        <v>1874</v>
      </c>
      <c r="E325" s="51" t="str">
        <f>IF(ISBLANK(LeaveTracker[[#This Row],[Employee Name]]),"-----",VLOOKUP(LeaveTracker[[#This Row],[Employee Name]],Employees[[Employee Name]:[Office]],7))</f>
        <v>CENRO</v>
      </c>
      <c r="F325" s="51" t="str">
        <f>IF(ISBLANK(LeaveTracker[[#This Row],[Employee Name]]),"-----",VLOOKUP(LeaveTracker[[#This Row],[Employee Name]],Employees[[Employee Name]:[Office]],6))</f>
        <v>CASUAL</v>
      </c>
      <c r="G325" s="50">
        <v>44770</v>
      </c>
      <c r="H325" s="50">
        <v>44771</v>
      </c>
      <c r="I325" s="51" t="s">
        <v>81</v>
      </c>
      <c r="J325" s="53"/>
      <c r="K325" s="51" t="str">
        <f ca="1">LeaveTracker[[#This Row],[Days]]&amp;" "&amp;LeaveTracker[[#This Row],[Type of Leave]]</f>
        <v>2 SL</v>
      </c>
      <c r="L325" s="9">
        <f ca="1">NETWORKDAYS(LeaveTracker[[#This Row],[Start Date]],LeaveTracker[[#This Row],[End Date]],lstHolidays)</f>
        <v>2</v>
      </c>
      <c r="M325" s="9"/>
    </row>
    <row r="326" spans="1:13" ht="30" customHeight="1" x14ac:dyDescent="0.3">
      <c r="A326" s="51">
        <v>698</v>
      </c>
      <c r="B326" s="56">
        <v>44846</v>
      </c>
      <c r="C326" s="56">
        <v>44777</v>
      </c>
      <c r="D326" s="53" t="s">
        <v>1759</v>
      </c>
      <c r="E326" s="51" t="str">
        <f>IF(ISBLANK(LeaveTracker[[#This Row],[Employee Name]]),"-----",VLOOKUP(LeaveTracker[[#This Row],[Employee Name]],Employees[[Employee Name]:[Office]],7))</f>
        <v>CSWDO</v>
      </c>
      <c r="F326" s="51" t="str">
        <f>IF(ISBLANK(LeaveTracker[[#This Row],[Employee Name]]),"-----",VLOOKUP(LeaveTracker[[#This Row],[Employee Name]],Employees[[Employee Name]:[Office]],6))</f>
        <v>CASUAL</v>
      </c>
      <c r="G326" s="50">
        <v>44783</v>
      </c>
      <c r="H326" s="50">
        <v>44783</v>
      </c>
      <c r="I326" s="51" t="s">
        <v>298</v>
      </c>
      <c r="J326" s="53" t="s">
        <v>1003</v>
      </c>
      <c r="K326" s="51" t="str">
        <f ca="1">LeaveTracker[[#This Row],[Days]]&amp;" "&amp;LeaveTracker[[#This Row],[Type of Leave]]</f>
        <v>1 OTHER</v>
      </c>
      <c r="L326" s="9">
        <f ca="1">NETWORKDAYS(LeaveTracker[[#This Row],[Start Date]],LeaveTracker[[#This Row],[End Date]],lstHolidays)</f>
        <v>1</v>
      </c>
      <c r="M326" s="9"/>
    </row>
    <row r="327" spans="1:13" ht="30" customHeight="1" x14ac:dyDescent="0.3">
      <c r="A327" s="51">
        <v>699</v>
      </c>
      <c r="B327" s="56">
        <v>44846</v>
      </c>
      <c r="C327" s="56">
        <v>44777</v>
      </c>
      <c r="D327" s="53" t="s">
        <v>1817</v>
      </c>
      <c r="E327" s="51" t="str">
        <f>IF(ISBLANK(LeaveTracker[[#This Row],[Employee Name]]),"-----",VLOOKUP(LeaveTracker[[#This Row],[Employee Name]],Employees[[Employee Name]:[Office]],7))</f>
        <v>TICC</v>
      </c>
      <c r="F327" s="51" t="str">
        <f>IF(ISBLANK(LeaveTracker[[#This Row],[Employee Name]]),"-----",VLOOKUP(LeaveTracker[[#This Row],[Employee Name]],Employees[[Employee Name]:[Office]],6))</f>
        <v>CASUAL</v>
      </c>
      <c r="G327" s="50">
        <v>44763</v>
      </c>
      <c r="H327" s="50">
        <v>44764</v>
      </c>
      <c r="I327" s="51" t="s">
        <v>81</v>
      </c>
      <c r="J327" s="53"/>
      <c r="K327" s="51" t="str">
        <f ca="1">LeaveTracker[[#This Row],[Days]]&amp;" "&amp;LeaveTracker[[#This Row],[Type of Leave]]</f>
        <v>2 SL</v>
      </c>
      <c r="L327" s="9">
        <f ca="1">NETWORKDAYS(LeaveTracker[[#This Row],[Start Date]],LeaveTracker[[#This Row],[End Date]],lstHolidays)</f>
        <v>2</v>
      </c>
      <c r="M327" s="9"/>
    </row>
    <row r="328" spans="1:13" ht="30" customHeight="1" x14ac:dyDescent="0.3">
      <c r="A328" s="51">
        <v>699</v>
      </c>
      <c r="B328" s="56">
        <v>44846</v>
      </c>
      <c r="C328" s="56">
        <v>44777</v>
      </c>
      <c r="D328" s="53" t="s">
        <v>1817</v>
      </c>
      <c r="E328" s="51" t="str">
        <f>IF(ISBLANK(LeaveTracker[[#This Row],[Employee Name]]),"-----",VLOOKUP(LeaveTracker[[#This Row],[Employee Name]],Employees[[Employee Name]:[Office]],7))</f>
        <v>TICC</v>
      </c>
      <c r="F328" s="51" t="str">
        <f>IF(ISBLANK(LeaveTracker[[#This Row],[Employee Name]]),"-----",VLOOKUP(LeaveTracker[[#This Row],[Employee Name]],Employees[[Employee Name]:[Office]],6))</f>
        <v>CASUAL</v>
      </c>
      <c r="G328" s="50">
        <v>44766</v>
      </c>
      <c r="H328" s="50">
        <v>44766</v>
      </c>
      <c r="I328" s="51" t="s">
        <v>81</v>
      </c>
      <c r="J328" s="53"/>
      <c r="K328" s="51" t="str">
        <f ca="1">LeaveTracker[[#This Row],[Days]]&amp;" "&amp;LeaveTracker[[#This Row],[Type of Leave]]</f>
        <v>0 SL</v>
      </c>
      <c r="L328" s="9">
        <f ca="1">NETWORKDAYS(LeaveTracker[[#This Row],[Start Date]],LeaveTracker[[#This Row],[End Date]],lstHolidays)</f>
        <v>0</v>
      </c>
      <c r="M328" s="9"/>
    </row>
    <row r="329" spans="1:13" ht="30" customHeight="1" x14ac:dyDescent="0.3">
      <c r="A329" s="51">
        <v>700</v>
      </c>
      <c r="B329" s="56">
        <v>44846</v>
      </c>
      <c r="C329" s="56">
        <v>44777</v>
      </c>
      <c r="D329" s="53" t="s">
        <v>1875</v>
      </c>
      <c r="E329" s="51" t="str">
        <f>IF(ISBLANK(LeaveTracker[[#This Row],[Employee Name]]),"-----",VLOOKUP(LeaveTracker[[#This Row],[Employee Name]],Employees[[Employee Name]:[Office]],7))</f>
        <v>TICC</v>
      </c>
      <c r="F329" s="51" t="str">
        <f>IF(ISBLANK(LeaveTracker[[#This Row],[Employee Name]]),"-----",VLOOKUP(LeaveTracker[[#This Row],[Employee Name]],Employees[[Employee Name]:[Office]],6))</f>
        <v>CASUAL</v>
      </c>
      <c r="G329" s="50">
        <v>44783</v>
      </c>
      <c r="H329" s="50">
        <v>44783</v>
      </c>
      <c r="I329" s="51" t="s">
        <v>298</v>
      </c>
      <c r="J329" s="53" t="s">
        <v>1003</v>
      </c>
      <c r="K329" s="51" t="str">
        <f ca="1">LeaveTracker[[#This Row],[Days]]&amp;" "&amp;LeaveTracker[[#This Row],[Type of Leave]]</f>
        <v>1 OTHER</v>
      </c>
      <c r="L329" s="9">
        <f ca="1">NETWORKDAYS(LeaveTracker[[#This Row],[Start Date]],LeaveTracker[[#This Row],[End Date]],lstHolidays)</f>
        <v>1</v>
      </c>
      <c r="M329" s="9"/>
    </row>
    <row r="330" spans="1:13" ht="30" customHeight="1" x14ac:dyDescent="0.3">
      <c r="A330" s="51">
        <v>701</v>
      </c>
      <c r="B330" s="56">
        <v>44846</v>
      </c>
      <c r="C330" s="56">
        <v>44776</v>
      </c>
      <c r="D330" s="53" t="s">
        <v>1876</v>
      </c>
      <c r="E330" s="51" t="str">
        <f>IF(ISBLANK(LeaveTracker[[#This Row],[Employee Name]]),"-----",VLOOKUP(LeaveTracker[[#This Row],[Employee Name]],Employees[[Employee Name]:[Office]],7))</f>
        <v>MAHOGANY MARKET</v>
      </c>
      <c r="F330" s="51" t="str">
        <f>IF(ISBLANK(LeaveTracker[[#This Row],[Employee Name]]),"-----",VLOOKUP(LeaveTracker[[#This Row],[Employee Name]],Employees[[Employee Name]:[Office]],6))</f>
        <v>REGULAR</v>
      </c>
      <c r="G330" s="50">
        <v>44771</v>
      </c>
      <c r="H330" s="50">
        <v>44771</v>
      </c>
      <c r="I330" s="51" t="s">
        <v>298</v>
      </c>
      <c r="J330" s="53" t="s">
        <v>1003</v>
      </c>
      <c r="K330" s="51" t="str">
        <f ca="1">LeaveTracker[[#This Row],[Days]]&amp;" "&amp;LeaveTracker[[#This Row],[Type of Leave]]</f>
        <v>1 OTHER</v>
      </c>
      <c r="L330" s="9">
        <f ca="1">NETWORKDAYS(LeaveTracker[[#This Row],[Start Date]],LeaveTracker[[#This Row],[End Date]],lstHolidays)</f>
        <v>1</v>
      </c>
      <c r="M330" s="9"/>
    </row>
    <row r="331" spans="1:13" ht="30" customHeight="1" x14ac:dyDescent="0.3">
      <c r="A331" s="51">
        <v>702</v>
      </c>
      <c r="B331" s="56">
        <v>44846</v>
      </c>
      <c r="C331" s="56">
        <v>44776</v>
      </c>
      <c r="D331" s="53" t="s">
        <v>1876</v>
      </c>
      <c r="E331" s="51" t="str">
        <f>IF(ISBLANK(LeaveTracker[[#This Row],[Employee Name]]),"-----",VLOOKUP(LeaveTracker[[#This Row],[Employee Name]],Employees[[Employee Name]:[Office]],7))</f>
        <v>MAHOGANY MARKET</v>
      </c>
      <c r="F331" s="51" t="str">
        <f>IF(ISBLANK(LeaveTracker[[#This Row],[Employee Name]]),"-----",VLOOKUP(LeaveTracker[[#This Row],[Employee Name]],Employees[[Employee Name]:[Office]],6))</f>
        <v>REGULAR</v>
      </c>
      <c r="G331" s="50">
        <v>44774</v>
      </c>
      <c r="H331" s="50">
        <v>44774</v>
      </c>
      <c r="I331" s="51" t="s">
        <v>81</v>
      </c>
      <c r="J331" s="53"/>
      <c r="K331" s="51" t="str">
        <f ca="1">LeaveTracker[[#This Row],[Days]]&amp;" "&amp;LeaveTracker[[#This Row],[Type of Leave]]</f>
        <v>1 SL</v>
      </c>
      <c r="L331" s="9">
        <f ca="1">NETWORKDAYS(LeaveTracker[[#This Row],[Start Date]],LeaveTracker[[#This Row],[End Date]],lstHolidays)</f>
        <v>1</v>
      </c>
      <c r="M331" s="9"/>
    </row>
    <row r="332" spans="1:13" ht="30" customHeight="1" x14ac:dyDescent="0.3">
      <c r="A332" s="51">
        <v>703</v>
      </c>
      <c r="B332" s="56">
        <v>44846</v>
      </c>
      <c r="C332" s="56">
        <v>44774</v>
      </c>
      <c r="D332" s="53" t="s">
        <v>1821</v>
      </c>
      <c r="E332" s="51" t="str">
        <f>IF(ISBLANK(LeaveTracker[[#This Row],[Employee Name]]),"-----",VLOOKUP(LeaveTracker[[#This Row],[Employee Name]],Employees[[Employee Name]:[Office]],7))</f>
        <v>TICC</v>
      </c>
      <c r="F332" s="51" t="str">
        <f>IF(ISBLANK(LeaveTracker[[#This Row],[Employee Name]]),"-----",VLOOKUP(LeaveTracker[[#This Row],[Employee Name]],Employees[[Employee Name]:[Office]],6))</f>
        <v>CASUAL</v>
      </c>
      <c r="G332" s="50">
        <v>44773</v>
      </c>
      <c r="H332" s="50">
        <v>44773</v>
      </c>
      <c r="I332" s="51" t="s">
        <v>81</v>
      </c>
      <c r="J332" s="53"/>
      <c r="K332" s="51" t="str">
        <f ca="1">LeaveTracker[[#This Row],[Days]]&amp;" "&amp;LeaveTracker[[#This Row],[Type of Leave]]</f>
        <v>0 SL</v>
      </c>
      <c r="L332" s="9">
        <f ca="1">NETWORKDAYS(LeaveTracker[[#This Row],[Start Date]],LeaveTracker[[#This Row],[End Date]],lstHolidays)</f>
        <v>0</v>
      </c>
      <c r="M332" s="9"/>
    </row>
    <row r="333" spans="1:13" ht="30" customHeight="1" x14ac:dyDescent="0.3">
      <c r="A333" s="51">
        <v>704</v>
      </c>
      <c r="B333" s="56">
        <v>44846</v>
      </c>
      <c r="C333" s="56">
        <v>44774</v>
      </c>
      <c r="D333" s="53" t="s">
        <v>1809</v>
      </c>
      <c r="E333" s="51" t="str">
        <f>IF(ISBLANK(LeaveTracker[[#This Row],[Employee Name]]),"-----",VLOOKUP(LeaveTracker[[#This Row],[Employee Name]],Employees[[Employee Name]:[Office]],7))</f>
        <v>TCNHS</v>
      </c>
      <c r="F333" s="51" t="str">
        <f>IF(ISBLANK(LeaveTracker[[#This Row],[Employee Name]]),"-----",VLOOKUP(LeaveTracker[[#This Row],[Employee Name]],Employees[[Employee Name]:[Office]],6))</f>
        <v>CASUAL</v>
      </c>
      <c r="G333" s="50">
        <v>44767</v>
      </c>
      <c r="H333" s="50">
        <v>44769</v>
      </c>
      <c r="I333" s="51" t="s">
        <v>81</v>
      </c>
      <c r="J333" s="53"/>
      <c r="K333" s="51" t="str">
        <f ca="1">LeaveTracker[[#This Row],[Days]]&amp;" "&amp;LeaveTracker[[#This Row],[Type of Leave]]</f>
        <v>3 SL</v>
      </c>
      <c r="L333" s="9">
        <f ca="1">NETWORKDAYS(LeaveTracker[[#This Row],[Start Date]],LeaveTracker[[#This Row],[End Date]],lstHolidays)</f>
        <v>3</v>
      </c>
      <c r="M333" s="9"/>
    </row>
    <row r="334" spans="1:13" ht="30" customHeight="1" x14ac:dyDescent="0.3">
      <c r="A334" s="51">
        <v>705</v>
      </c>
      <c r="B334" s="56">
        <v>44846</v>
      </c>
      <c r="C334" s="56">
        <v>44769</v>
      </c>
      <c r="D334" s="53" t="s">
        <v>1865</v>
      </c>
      <c r="E334" s="51" t="str">
        <f>IF(ISBLANK(LeaveTracker[[#This Row],[Employee Name]]),"-----",VLOOKUP(LeaveTracker[[#This Row],[Employee Name]],Employees[[Employee Name]:[Office]],7))</f>
        <v>TCSNHS-ISHS</v>
      </c>
      <c r="F334" s="51" t="str">
        <f>IF(ISBLANK(LeaveTracker[[#This Row],[Employee Name]]),"-----",VLOOKUP(LeaveTracker[[#This Row],[Employee Name]],Employees[[Employee Name]:[Office]],6))</f>
        <v>CASUAL</v>
      </c>
      <c r="G334" s="50">
        <v>44767</v>
      </c>
      <c r="H334" s="50">
        <v>44769</v>
      </c>
      <c r="I334" s="51" t="s">
        <v>298</v>
      </c>
      <c r="J334" s="53" t="s">
        <v>158</v>
      </c>
      <c r="K334" s="51" t="str">
        <f ca="1">LeaveTracker[[#This Row],[Days]]&amp;" "&amp;LeaveTracker[[#This Row],[Type of Leave]]</f>
        <v>3 OTHER</v>
      </c>
      <c r="L334" s="9">
        <f ca="1">NETWORKDAYS(LeaveTracker[[#This Row],[Start Date]],LeaveTracker[[#This Row],[End Date]],lstHolidays)</f>
        <v>3</v>
      </c>
      <c r="M334" s="9"/>
    </row>
    <row r="335" spans="1:13" ht="30" customHeight="1" x14ac:dyDescent="0.3">
      <c r="A335" s="51">
        <v>706</v>
      </c>
      <c r="B335" s="56">
        <v>44846</v>
      </c>
      <c r="C335" s="56">
        <v>44774</v>
      </c>
      <c r="D335" s="53" t="s">
        <v>1877</v>
      </c>
      <c r="E335" s="51" t="str">
        <f>IF(ISBLANK(LeaveTracker[[#This Row],[Employee Name]]),"-----",VLOOKUP(LeaveTracker[[#This Row],[Employee Name]],Employees[[Employee Name]:[Office]],7))</f>
        <v>TICC</v>
      </c>
      <c r="F335" s="51" t="str">
        <f>IF(ISBLANK(LeaveTracker[[#This Row],[Employee Name]]),"-----",VLOOKUP(LeaveTracker[[#This Row],[Employee Name]],Employees[[Employee Name]:[Office]],6))</f>
        <v>CASUAL</v>
      </c>
      <c r="G335" s="50">
        <v>44770</v>
      </c>
      <c r="H335" s="50">
        <v>44770</v>
      </c>
      <c r="I335" s="51" t="s">
        <v>81</v>
      </c>
      <c r="J335" s="53"/>
      <c r="K335" s="51" t="str">
        <f ca="1">LeaveTracker[[#This Row],[Days]]&amp;" "&amp;LeaveTracker[[#This Row],[Type of Leave]]</f>
        <v>1 SL</v>
      </c>
      <c r="L335" s="9">
        <f ca="1">NETWORKDAYS(LeaveTracker[[#This Row],[Start Date]],LeaveTracker[[#This Row],[End Date]],lstHolidays)</f>
        <v>1</v>
      </c>
      <c r="M335" s="9"/>
    </row>
    <row r="336" spans="1:13" ht="30" customHeight="1" x14ac:dyDescent="0.3">
      <c r="A336" s="51">
        <v>706</v>
      </c>
      <c r="B336" s="56">
        <v>44846</v>
      </c>
      <c r="C336" s="56">
        <v>44774</v>
      </c>
      <c r="D336" s="53" t="s">
        <v>1877</v>
      </c>
      <c r="E336" s="51" t="str">
        <f>IF(ISBLANK(LeaveTracker[[#This Row],[Employee Name]]),"-----",VLOOKUP(LeaveTracker[[#This Row],[Employee Name]],Employees[[Employee Name]:[Office]],7))</f>
        <v>TICC</v>
      </c>
      <c r="F336" s="51" t="str">
        <f>IF(ISBLANK(LeaveTracker[[#This Row],[Employee Name]]),"-----",VLOOKUP(LeaveTracker[[#This Row],[Employee Name]],Employees[[Employee Name]:[Office]],6))</f>
        <v>CASUAL</v>
      </c>
      <c r="G336" s="50">
        <v>44772</v>
      </c>
      <c r="H336" s="50">
        <v>44772</v>
      </c>
      <c r="I336" s="51" t="s">
        <v>81</v>
      </c>
      <c r="J336" s="53"/>
      <c r="K336" s="51" t="str">
        <f ca="1">LeaveTracker[[#This Row],[Days]]&amp;" "&amp;LeaveTracker[[#This Row],[Type of Leave]]</f>
        <v>0 SL</v>
      </c>
      <c r="L336" s="9">
        <f ca="1">NETWORKDAYS(LeaveTracker[[#This Row],[Start Date]],LeaveTracker[[#This Row],[End Date]],lstHolidays)</f>
        <v>0</v>
      </c>
      <c r="M336" s="9"/>
    </row>
    <row r="337" spans="1:13" ht="30" customHeight="1" x14ac:dyDescent="0.3">
      <c r="A337" s="51">
        <v>707</v>
      </c>
      <c r="B337" s="56">
        <v>44846</v>
      </c>
      <c r="C337" s="56">
        <v>44774</v>
      </c>
      <c r="D337" s="53" t="s">
        <v>1878</v>
      </c>
      <c r="E337" s="51" t="str">
        <f>IF(ISBLANK(LeaveTracker[[#This Row],[Employee Name]]),"-----",VLOOKUP(LeaveTracker[[#This Row],[Employee Name]],Employees[[Employee Name]:[Office]],7))</f>
        <v>TICC</v>
      </c>
      <c r="F337" s="51" t="str">
        <f>IF(ISBLANK(LeaveTracker[[#This Row],[Employee Name]]),"-----",VLOOKUP(LeaveTracker[[#This Row],[Employee Name]],Employees[[Employee Name]:[Office]],6))</f>
        <v>CASUAL</v>
      </c>
      <c r="G337" s="50">
        <v>44769</v>
      </c>
      <c r="H337" s="50">
        <v>44769</v>
      </c>
      <c r="I337" s="51" t="s">
        <v>81</v>
      </c>
      <c r="J337" s="53"/>
      <c r="K337" s="51" t="str">
        <f ca="1">LeaveTracker[[#This Row],[Days]]&amp;" "&amp;LeaveTracker[[#This Row],[Type of Leave]]</f>
        <v>1 SL</v>
      </c>
      <c r="L337" s="9">
        <f ca="1">NETWORKDAYS(LeaveTracker[[#This Row],[Start Date]],LeaveTracker[[#This Row],[End Date]],lstHolidays)</f>
        <v>1</v>
      </c>
      <c r="M337" s="9"/>
    </row>
    <row r="338" spans="1:13" ht="30" customHeight="1" x14ac:dyDescent="0.3">
      <c r="A338" s="51">
        <v>708</v>
      </c>
      <c r="B338" s="56">
        <v>44846</v>
      </c>
      <c r="C338" s="56">
        <v>44774</v>
      </c>
      <c r="D338" s="53" t="s">
        <v>1879</v>
      </c>
      <c r="E338" s="51" t="str">
        <f>IF(ISBLANK(LeaveTracker[[#This Row],[Employee Name]]),"-----",VLOOKUP(LeaveTracker[[#This Row],[Employee Name]],Employees[[Employee Name]:[Office]],7))</f>
        <v>MO</v>
      </c>
      <c r="F338" s="51" t="str">
        <f>IF(ISBLANK(LeaveTracker[[#This Row],[Employee Name]]),"-----",VLOOKUP(LeaveTracker[[#This Row],[Employee Name]],Employees[[Employee Name]:[Office]],6))</f>
        <v>CASUAL</v>
      </c>
      <c r="G338" s="50">
        <v>44770</v>
      </c>
      <c r="H338" s="50">
        <v>44771</v>
      </c>
      <c r="I338" s="51" t="s">
        <v>81</v>
      </c>
      <c r="J338" s="53"/>
      <c r="K338" s="51" t="str">
        <f ca="1">LeaveTracker[[#This Row],[Days]]&amp;" "&amp;LeaveTracker[[#This Row],[Type of Leave]]</f>
        <v>2 SL</v>
      </c>
      <c r="L338" s="9">
        <f ca="1">NETWORKDAYS(LeaveTracker[[#This Row],[Start Date]],LeaveTracker[[#This Row],[End Date]],lstHolidays)</f>
        <v>2</v>
      </c>
      <c r="M338" s="9"/>
    </row>
    <row r="339" spans="1:13" ht="30" customHeight="1" x14ac:dyDescent="0.3">
      <c r="A339" s="51">
        <v>709</v>
      </c>
      <c r="B339" s="56">
        <v>44846</v>
      </c>
      <c r="C339" s="56">
        <v>44774</v>
      </c>
      <c r="D339" s="53" t="s">
        <v>1880</v>
      </c>
      <c r="E339" s="51" t="str">
        <f>IF(ISBLANK(LeaveTracker[[#This Row],[Employee Name]]),"-----",VLOOKUP(LeaveTracker[[#This Row],[Employee Name]],Employees[[Employee Name]:[Office]],7))</f>
        <v>MO</v>
      </c>
      <c r="F339" s="51" t="str">
        <f>IF(ISBLANK(LeaveTracker[[#This Row],[Employee Name]]),"-----",VLOOKUP(LeaveTracker[[#This Row],[Employee Name]],Employees[[Employee Name]:[Office]],6))</f>
        <v>CASUAL</v>
      </c>
      <c r="G339" s="50">
        <v>44767</v>
      </c>
      <c r="H339" s="50">
        <v>44767</v>
      </c>
      <c r="I339" s="51" t="s">
        <v>82</v>
      </c>
      <c r="J339" s="53"/>
      <c r="K339" s="51" t="str">
        <f ca="1">LeaveTracker[[#This Row],[Days]]&amp;" "&amp;LeaveTracker[[#This Row],[Type of Leave]]</f>
        <v>1 VL</v>
      </c>
      <c r="L339" s="9">
        <f ca="1">NETWORKDAYS(LeaveTracker[[#This Row],[Start Date]],LeaveTracker[[#This Row],[End Date]],lstHolidays)</f>
        <v>1</v>
      </c>
      <c r="M339" s="9"/>
    </row>
    <row r="340" spans="1:13" ht="30" customHeight="1" x14ac:dyDescent="0.3">
      <c r="A340" s="51">
        <v>710</v>
      </c>
      <c r="B340" s="56">
        <v>44846</v>
      </c>
      <c r="C340" s="56">
        <v>44774</v>
      </c>
      <c r="D340" s="53" t="s">
        <v>1880</v>
      </c>
      <c r="E340" s="51" t="str">
        <f>IF(ISBLANK(LeaveTracker[[#This Row],[Employee Name]]),"-----",VLOOKUP(LeaveTracker[[#This Row],[Employee Name]],Employees[[Employee Name]:[Office]],7))</f>
        <v>MO</v>
      </c>
      <c r="F340" s="51" t="str">
        <f>IF(ISBLANK(LeaveTracker[[#This Row],[Employee Name]]),"-----",VLOOKUP(LeaveTracker[[#This Row],[Employee Name]],Employees[[Employee Name]:[Office]],6))</f>
        <v>CASUAL</v>
      </c>
      <c r="G340" s="50">
        <v>44770</v>
      </c>
      <c r="H340" s="50">
        <v>44771</v>
      </c>
      <c r="I340" s="51" t="s">
        <v>81</v>
      </c>
      <c r="J340" s="53"/>
      <c r="K340" s="51" t="str">
        <f ca="1">LeaveTracker[[#This Row],[Days]]&amp;" "&amp;LeaveTracker[[#This Row],[Type of Leave]]</f>
        <v>2 SL</v>
      </c>
      <c r="L340" s="9">
        <f ca="1">NETWORKDAYS(LeaveTracker[[#This Row],[Start Date]],LeaveTracker[[#This Row],[End Date]],lstHolidays)</f>
        <v>2</v>
      </c>
      <c r="M340" s="9"/>
    </row>
    <row r="341" spans="1:13" ht="30" customHeight="1" x14ac:dyDescent="0.3">
      <c r="A341" s="51">
        <v>711</v>
      </c>
      <c r="B341" s="56">
        <v>44846</v>
      </c>
      <c r="C341" s="56">
        <v>44775</v>
      </c>
      <c r="D341" s="53" t="s">
        <v>1881</v>
      </c>
      <c r="E341" s="51" t="str">
        <f>IF(ISBLANK(LeaveTracker[[#This Row],[Employee Name]]),"-----",VLOOKUP(LeaveTracker[[#This Row],[Employee Name]],Employees[[Employee Name]:[Office]],7))</f>
        <v>CENRO</v>
      </c>
      <c r="F341" s="51" t="str">
        <f>IF(ISBLANK(LeaveTracker[[#This Row],[Employee Name]]),"-----",VLOOKUP(LeaveTracker[[#This Row],[Employee Name]],Employees[[Employee Name]:[Office]],6))</f>
        <v>CASUAL</v>
      </c>
      <c r="G341" s="50">
        <v>44770</v>
      </c>
      <c r="H341" s="50">
        <v>44770</v>
      </c>
      <c r="I341" s="51" t="s">
        <v>81</v>
      </c>
      <c r="J341" s="53"/>
      <c r="K341" s="51" t="str">
        <f ca="1">LeaveTracker[[#This Row],[Days]]&amp;" "&amp;LeaveTracker[[#This Row],[Type of Leave]]</f>
        <v>1 SL</v>
      </c>
      <c r="L341" s="9">
        <f ca="1">NETWORKDAYS(LeaveTracker[[#This Row],[Start Date]],LeaveTracker[[#This Row],[End Date]],lstHolidays)</f>
        <v>1</v>
      </c>
      <c r="M341" s="9"/>
    </row>
    <row r="342" spans="1:13" ht="30" customHeight="1" x14ac:dyDescent="0.3">
      <c r="A342" s="51">
        <v>712</v>
      </c>
      <c r="B342" s="56">
        <v>44846</v>
      </c>
      <c r="C342" s="56">
        <v>44771</v>
      </c>
      <c r="D342" s="53" t="s">
        <v>1739</v>
      </c>
      <c r="E342" s="51" t="str">
        <f>IF(ISBLANK(LeaveTracker[[#This Row],[Employee Name]]),"-----",VLOOKUP(LeaveTracker[[#This Row],[Employee Name]],Employees[[Employee Name]:[Office]],7))</f>
        <v>ASSESSOR</v>
      </c>
      <c r="F342" s="51" t="str">
        <f>IF(ISBLANK(LeaveTracker[[#This Row],[Employee Name]]),"-----",VLOOKUP(LeaveTracker[[#This Row],[Employee Name]],Employees[[Employee Name]:[Office]],6))</f>
        <v>CASUAL</v>
      </c>
      <c r="G342" s="50">
        <v>44778</v>
      </c>
      <c r="H342" s="50">
        <v>44778</v>
      </c>
      <c r="I342" s="51" t="s">
        <v>82</v>
      </c>
      <c r="J342" s="53"/>
      <c r="K342" s="51" t="str">
        <f ca="1">LeaveTracker[[#This Row],[Days]]&amp;" "&amp;LeaveTracker[[#This Row],[Type of Leave]]</f>
        <v>1 VL</v>
      </c>
      <c r="L342" s="9">
        <f ca="1">NETWORKDAYS(LeaveTracker[[#This Row],[Start Date]],LeaveTracker[[#This Row],[End Date]],lstHolidays)</f>
        <v>1</v>
      </c>
      <c r="M342" s="9"/>
    </row>
    <row r="343" spans="1:13" ht="30" customHeight="1" x14ac:dyDescent="0.3">
      <c r="A343" s="51">
        <v>713</v>
      </c>
      <c r="B343" s="56">
        <v>44846</v>
      </c>
      <c r="C343" s="56">
        <v>44770</v>
      </c>
      <c r="D343" s="53" t="s">
        <v>1862</v>
      </c>
      <c r="E343" s="51" t="str">
        <f>IF(ISBLANK(LeaveTracker[[#This Row],[Employee Name]]),"-----",VLOOKUP(LeaveTracker[[#This Row],[Employee Name]],Employees[[Employee Name]:[Office]],7))</f>
        <v>TICC</v>
      </c>
      <c r="F343" s="51" t="str">
        <f>IF(ISBLANK(LeaveTracker[[#This Row],[Employee Name]]),"-----",VLOOKUP(LeaveTracker[[#This Row],[Employee Name]],Employees[[Employee Name]:[Office]],6))</f>
        <v>CASUAL</v>
      </c>
      <c r="G343" s="50">
        <v>44769</v>
      </c>
      <c r="H343" s="50">
        <v>44769</v>
      </c>
      <c r="I343" s="51" t="s">
        <v>81</v>
      </c>
      <c r="J343" s="53"/>
      <c r="K343" s="51" t="str">
        <f ca="1">LeaveTracker[[#This Row],[Days]]&amp;" "&amp;LeaveTracker[[#This Row],[Type of Leave]]</f>
        <v>1 SL</v>
      </c>
      <c r="L343" s="9">
        <f ca="1">NETWORKDAYS(LeaveTracker[[#This Row],[Start Date]],LeaveTracker[[#This Row],[End Date]],lstHolidays)</f>
        <v>1</v>
      </c>
      <c r="M343" s="9"/>
    </row>
    <row r="344" spans="1:13" ht="30" customHeight="1" x14ac:dyDescent="0.3">
      <c r="A344" s="51">
        <v>714</v>
      </c>
      <c r="B344" s="56">
        <v>44846</v>
      </c>
      <c r="C344" s="56">
        <v>44776</v>
      </c>
      <c r="D344" s="53" t="s">
        <v>1773</v>
      </c>
      <c r="E344" s="51" t="str">
        <f>IF(ISBLANK(LeaveTracker[[#This Row],[Employee Name]]),"-----",VLOOKUP(LeaveTracker[[#This Row],[Employee Name]],Employees[[Employee Name]:[Office]],7))</f>
        <v>GSO</v>
      </c>
      <c r="F344" s="51" t="str">
        <f>IF(ISBLANK(LeaveTracker[[#This Row],[Employee Name]]),"-----",VLOOKUP(LeaveTracker[[#This Row],[Employee Name]],Employees[[Employee Name]:[Office]],6))</f>
        <v>CASUAL</v>
      </c>
      <c r="G344" s="50">
        <v>44775</v>
      </c>
      <c r="H344" s="50">
        <v>44775</v>
      </c>
      <c r="I344" s="51" t="s">
        <v>81</v>
      </c>
      <c r="J344" s="53"/>
      <c r="K344" s="51" t="str">
        <f ca="1">LeaveTracker[[#This Row],[Days]]&amp;" "&amp;LeaveTracker[[#This Row],[Type of Leave]]</f>
        <v>1 SL</v>
      </c>
      <c r="L344" s="9">
        <f ca="1">NETWORKDAYS(LeaveTracker[[#This Row],[Start Date]],LeaveTracker[[#This Row],[End Date]],lstHolidays)</f>
        <v>1</v>
      </c>
      <c r="M344" s="9"/>
    </row>
    <row r="345" spans="1:13" ht="30" customHeight="1" x14ac:dyDescent="0.3">
      <c r="A345" s="51">
        <v>715</v>
      </c>
      <c r="B345" s="56">
        <v>44846</v>
      </c>
      <c r="C345" s="56">
        <v>44705</v>
      </c>
      <c r="D345" s="53" t="s">
        <v>1882</v>
      </c>
      <c r="E345" s="51" t="str">
        <f>IF(ISBLANK(LeaveTracker[[#This Row],[Employee Name]]),"-----",VLOOKUP(LeaveTracker[[#This Row],[Employee Name]],Employees[[Employee Name]:[Office]],7))</f>
        <v>PICNIC GROVE</v>
      </c>
      <c r="F345" s="51" t="str">
        <f>IF(ISBLANK(LeaveTracker[[#This Row],[Employee Name]]),"-----",VLOOKUP(LeaveTracker[[#This Row],[Employee Name]],Employees[[Employee Name]:[Office]],6))</f>
        <v>CASUAL</v>
      </c>
      <c r="G345" s="50">
        <v>44702</v>
      </c>
      <c r="H345" s="50">
        <v>44704</v>
      </c>
      <c r="I345" s="51" t="s">
        <v>81</v>
      </c>
      <c r="J345" s="53"/>
      <c r="K345" s="51" t="str">
        <f ca="1">LeaveTracker[[#This Row],[Days]]&amp;" "&amp;LeaveTracker[[#This Row],[Type of Leave]]</f>
        <v>1 SL</v>
      </c>
      <c r="L345" s="9">
        <f ca="1">NETWORKDAYS(LeaveTracker[[#This Row],[Start Date]],LeaveTracker[[#This Row],[End Date]],lstHolidays)</f>
        <v>1</v>
      </c>
      <c r="M345" s="9"/>
    </row>
    <row r="346" spans="1:13" ht="30" customHeight="1" x14ac:dyDescent="0.3">
      <c r="A346" s="51">
        <v>716</v>
      </c>
      <c r="B346" s="56">
        <v>44846</v>
      </c>
      <c r="C346" s="56">
        <v>44774</v>
      </c>
      <c r="D346" s="53" t="s">
        <v>1775</v>
      </c>
      <c r="E346" s="51" t="str">
        <f>IF(ISBLANK(LeaveTracker[[#This Row],[Employee Name]]),"-----",VLOOKUP(LeaveTracker[[#This Row],[Employee Name]],Employees[[Employee Name]:[Office]],7))</f>
        <v>CENRO</v>
      </c>
      <c r="F346" s="51" t="str">
        <f>IF(ISBLANK(LeaveTracker[[#This Row],[Employee Name]]),"-----",VLOOKUP(LeaveTracker[[#This Row],[Employee Name]],Employees[[Employee Name]:[Office]],6))</f>
        <v>CASUAL</v>
      </c>
      <c r="G346" s="50">
        <v>44781</v>
      </c>
      <c r="H346" s="50">
        <v>44783</v>
      </c>
      <c r="I346" s="51" t="s">
        <v>298</v>
      </c>
      <c r="J346" s="53" t="s">
        <v>1004</v>
      </c>
      <c r="K346" s="51" t="str">
        <f ca="1">LeaveTracker[[#This Row],[Days]]&amp;" "&amp;LeaveTracker[[#This Row],[Type of Leave]]</f>
        <v>3 OTHER</v>
      </c>
      <c r="L346" s="9">
        <f ca="1">NETWORKDAYS(LeaveTracker[[#This Row],[Start Date]],LeaveTracker[[#This Row],[End Date]],lstHolidays)</f>
        <v>3</v>
      </c>
      <c r="M346" s="9"/>
    </row>
    <row r="347" spans="1:13" ht="30" customHeight="1" x14ac:dyDescent="0.3">
      <c r="A347" s="51">
        <v>717</v>
      </c>
      <c r="B347" s="56">
        <v>44846</v>
      </c>
      <c r="C347" s="56">
        <v>44774</v>
      </c>
      <c r="D347" s="53" t="s">
        <v>1767</v>
      </c>
      <c r="E347" s="51" t="str">
        <f>IF(ISBLANK(LeaveTracker[[#This Row],[Employee Name]]),"-----",VLOOKUP(LeaveTracker[[#This Row],[Employee Name]],Employees[[Employee Name]:[Office]],7))</f>
        <v>CEO</v>
      </c>
      <c r="F347" s="51" t="str">
        <f>IF(ISBLANK(LeaveTracker[[#This Row],[Employee Name]]),"-----",VLOOKUP(LeaveTracker[[#This Row],[Employee Name]],Employees[[Employee Name]:[Office]],6))</f>
        <v>CASUAL</v>
      </c>
      <c r="G347" s="50">
        <v>44771</v>
      </c>
      <c r="H347" s="50">
        <v>44771</v>
      </c>
      <c r="I347" s="51" t="s">
        <v>81</v>
      </c>
      <c r="J347" s="53"/>
      <c r="K347" s="51" t="str">
        <f ca="1">LeaveTracker[[#This Row],[Days]]&amp;" "&amp;LeaveTracker[[#This Row],[Type of Leave]]</f>
        <v>1 SL</v>
      </c>
      <c r="L347" s="9">
        <f ca="1">NETWORKDAYS(LeaveTracker[[#This Row],[Start Date]],LeaveTracker[[#This Row],[End Date]],lstHolidays)</f>
        <v>1</v>
      </c>
      <c r="M347" s="9"/>
    </row>
    <row r="348" spans="1:13" ht="30" customHeight="1" x14ac:dyDescent="0.3">
      <c r="A348" s="51">
        <v>718</v>
      </c>
      <c r="B348" s="56">
        <v>44846</v>
      </c>
      <c r="C348" s="56">
        <v>44777</v>
      </c>
      <c r="D348" s="53" t="s">
        <v>1883</v>
      </c>
      <c r="E348" s="51" t="str">
        <f>IF(ISBLANK(LeaveTracker[[#This Row],[Employee Name]]),"-----",VLOOKUP(LeaveTracker[[#This Row],[Employee Name]],Employees[[Employee Name]:[Office]],7))</f>
        <v>CSWDO</v>
      </c>
      <c r="F348" s="51" t="str">
        <f>IF(ISBLANK(LeaveTracker[[#This Row],[Employee Name]]),"-----",VLOOKUP(LeaveTracker[[#This Row],[Employee Name]],Employees[[Employee Name]:[Office]],6))</f>
        <v>CASUAL</v>
      </c>
      <c r="G348" s="50">
        <v>44771</v>
      </c>
      <c r="H348" s="50">
        <v>44771</v>
      </c>
      <c r="I348" s="51" t="s">
        <v>81</v>
      </c>
      <c r="J348" s="53"/>
      <c r="K348" s="51" t="str">
        <f ca="1">LeaveTracker[[#This Row],[Days]]&amp;" "&amp;LeaveTracker[[#This Row],[Type of Leave]]</f>
        <v>1 SL</v>
      </c>
      <c r="L348" s="9">
        <f ca="1">NETWORKDAYS(LeaveTracker[[#This Row],[Start Date]],LeaveTracker[[#This Row],[End Date]],lstHolidays)</f>
        <v>1</v>
      </c>
      <c r="M348" s="9"/>
    </row>
    <row r="349" spans="1:13" ht="30" customHeight="1" x14ac:dyDescent="0.3">
      <c r="A349" s="51">
        <v>718</v>
      </c>
      <c r="B349" s="56">
        <v>44846</v>
      </c>
      <c r="C349" s="56">
        <v>44777</v>
      </c>
      <c r="D349" s="53" t="s">
        <v>1883</v>
      </c>
      <c r="E349" s="51" t="str">
        <f>IF(ISBLANK(LeaveTracker[[#This Row],[Employee Name]]),"-----",VLOOKUP(LeaveTracker[[#This Row],[Employee Name]],Employees[[Employee Name]:[Office]],7))</f>
        <v>CSWDO</v>
      </c>
      <c r="F349" s="51" t="str">
        <f>IF(ISBLANK(LeaveTracker[[#This Row],[Employee Name]]),"-----",VLOOKUP(LeaveTracker[[#This Row],[Employee Name]],Employees[[Employee Name]:[Office]],6))</f>
        <v>CASUAL</v>
      </c>
      <c r="G349" s="50">
        <v>44774</v>
      </c>
      <c r="H349" s="50">
        <v>44776</v>
      </c>
      <c r="I349" s="51" t="s">
        <v>81</v>
      </c>
      <c r="J349" s="53"/>
      <c r="K349" s="51" t="str">
        <f ca="1">LeaveTracker[[#This Row],[Days]]&amp;" "&amp;LeaveTracker[[#This Row],[Type of Leave]]</f>
        <v>3 SL</v>
      </c>
      <c r="L349" s="9">
        <f ca="1">NETWORKDAYS(LeaveTracker[[#This Row],[Start Date]],LeaveTracker[[#This Row],[End Date]],lstHolidays)</f>
        <v>3</v>
      </c>
      <c r="M349" s="9"/>
    </row>
    <row r="350" spans="1:13" ht="30" customHeight="1" x14ac:dyDescent="0.3">
      <c r="A350" s="51">
        <v>719</v>
      </c>
      <c r="B350" s="56">
        <v>44846</v>
      </c>
      <c r="C350" s="56">
        <v>44790</v>
      </c>
      <c r="D350" s="53" t="s">
        <v>1883</v>
      </c>
      <c r="E350" s="51" t="str">
        <f>IF(ISBLANK(LeaveTracker[[#This Row],[Employee Name]]),"-----",VLOOKUP(LeaveTracker[[#This Row],[Employee Name]],Employees[[Employee Name]:[Office]],7))</f>
        <v>CSWDO</v>
      </c>
      <c r="F350" s="51" t="str">
        <f>IF(ISBLANK(LeaveTracker[[#This Row],[Employee Name]]),"-----",VLOOKUP(LeaveTracker[[#This Row],[Employee Name]],Employees[[Employee Name]:[Office]],6))</f>
        <v>CASUAL</v>
      </c>
      <c r="G350" s="50">
        <v>44785</v>
      </c>
      <c r="H350" s="50">
        <v>44785</v>
      </c>
      <c r="I350" s="51" t="s">
        <v>81</v>
      </c>
      <c r="J350" s="53"/>
      <c r="K350" s="51" t="str">
        <f ca="1">LeaveTracker[[#This Row],[Days]]&amp;" "&amp;LeaveTracker[[#This Row],[Type of Leave]]</f>
        <v>1 SL</v>
      </c>
      <c r="L350" s="9">
        <f ca="1">NETWORKDAYS(LeaveTracker[[#This Row],[Start Date]],LeaveTracker[[#This Row],[End Date]],lstHolidays)</f>
        <v>1</v>
      </c>
      <c r="M350" s="9"/>
    </row>
    <row r="351" spans="1:13" ht="30" customHeight="1" x14ac:dyDescent="0.3">
      <c r="A351" s="51">
        <v>719</v>
      </c>
      <c r="B351" s="56">
        <v>44846</v>
      </c>
      <c r="C351" s="56">
        <v>44790</v>
      </c>
      <c r="D351" s="53" t="s">
        <v>1883</v>
      </c>
      <c r="E351" s="51" t="str">
        <f>IF(ISBLANK(LeaveTracker[[#This Row],[Employee Name]]),"-----",VLOOKUP(LeaveTracker[[#This Row],[Employee Name]],Employees[[Employee Name]:[Office]],7))</f>
        <v>CSWDO</v>
      </c>
      <c r="F351" s="51" t="str">
        <f>IF(ISBLANK(LeaveTracker[[#This Row],[Employee Name]]),"-----",VLOOKUP(LeaveTracker[[#This Row],[Employee Name]],Employees[[Employee Name]:[Office]],6))</f>
        <v>CASUAL</v>
      </c>
      <c r="G351" s="50">
        <v>44788</v>
      </c>
      <c r="H351" s="50">
        <v>44789</v>
      </c>
      <c r="I351" s="51" t="s">
        <v>81</v>
      </c>
      <c r="J351" s="53"/>
      <c r="K351" s="51" t="str">
        <f ca="1">LeaveTracker[[#This Row],[Days]]&amp;" "&amp;LeaveTracker[[#This Row],[Type of Leave]]</f>
        <v>2 SL</v>
      </c>
      <c r="L351" s="9">
        <f ca="1">NETWORKDAYS(LeaveTracker[[#This Row],[Start Date]],LeaveTracker[[#This Row],[End Date]],lstHolidays)</f>
        <v>2</v>
      </c>
      <c r="M351" s="9"/>
    </row>
    <row r="352" spans="1:13" ht="30" customHeight="1" x14ac:dyDescent="0.3">
      <c r="A352" s="51">
        <v>720</v>
      </c>
      <c r="B352" s="56">
        <v>44846</v>
      </c>
      <c r="C352" s="56">
        <v>44767</v>
      </c>
      <c r="D352" s="53" t="s">
        <v>1772</v>
      </c>
      <c r="E352" s="51" t="str">
        <f>IF(ISBLANK(LeaveTracker[[#This Row],[Employee Name]]),"-----",VLOOKUP(LeaveTracker[[#This Row],[Employee Name]],Employees[[Employee Name]:[Office]],7))</f>
        <v>EEO/CITY MARKET</v>
      </c>
      <c r="F352" s="51" t="str">
        <f>IF(ISBLANK(LeaveTracker[[#This Row],[Employee Name]]),"-----",VLOOKUP(LeaveTracker[[#This Row],[Employee Name]],Employees[[Employee Name]:[Office]],6))</f>
        <v>CASUAL</v>
      </c>
      <c r="G352" s="50">
        <v>44756</v>
      </c>
      <c r="H352" s="50">
        <v>44756</v>
      </c>
      <c r="I352" s="51" t="s">
        <v>81</v>
      </c>
      <c r="J352" s="53"/>
      <c r="K352" s="51" t="str">
        <f ca="1">LeaveTracker[[#This Row],[Days]]&amp;" "&amp;LeaveTracker[[#This Row],[Type of Leave]]</f>
        <v>1 SL</v>
      </c>
      <c r="L352" s="9">
        <f ca="1">NETWORKDAYS(LeaveTracker[[#This Row],[Start Date]],LeaveTracker[[#This Row],[End Date]],lstHolidays)</f>
        <v>1</v>
      </c>
      <c r="M352" s="9"/>
    </row>
    <row r="353" spans="1:13" ht="30" customHeight="1" x14ac:dyDescent="0.3">
      <c r="A353" s="51">
        <v>720</v>
      </c>
      <c r="B353" s="56">
        <v>44846</v>
      </c>
      <c r="C353" s="56">
        <v>44767</v>
      </c>
      <c r="D353" s="53" t="s">
        <v>1772</v>
      </c>
      <c r="E353" s="51" t="str">
        <f>IF(ISBLANK(LeaveTracker[[#This Row],[Employee Name]]),"-----",VLOOKUP(LeaveTracker[[#This Row],[Employee Name]],Employees[[Employee Name]:[Office]],7))</f>
        <v>EEO/CITY MARKET</v>
      </c>
      <c r="F353" s="51" t="str">
        <f>IF(ISBLANK(LeaveTracker[[#This Row],[Employee Name]]),"-----",VLOOKUP(LeaveTracker[[#This Row],[Employee Name]],Employees[[Employee Name]:[Office]],6))</f>
        <v>CASUAL</v>
      </c>
      <c r="G353" s="50">
        <v>44758</v>
      </c>
      <c r="H353" s="50">
        <v>44758</v>
      </c>
      <c r="I353" s="51" t="s">
        <v>81</v>
      </c>
      <c r="J353" s="53"/>
      <c r="K353" s="51" t="str">
        <f ca="1">LeaveTracker[[#This Row],[Days]]&amp;" "&amp;LeaveTracker[[#This Row],[Type of Leave]]</f>
        <v>0 SL</v>
      </c>
      <c r="L353" s="9">
        <f ca="1">NETWORKDAYS(LeaveTracker[[#This Row],[Start Date]],LeaveTracker[[#This Row],[End Date]],lstHolidays)</f>
        <v>0</v>
      </c>
      <c r="M353" s="9"/>
    </row>
    <row r="354" spans="1:13" ht="30" customHeight="1" x14ac:dyDescent="0.3">
      <c r="A354" s="51">
        <v>720</v>
      </c>
      <c r="B354" s="56">
        <v>44846</v>
      </c>
      <c r="C354" s="56">
        <v>44767</v>
      </c>
      <c r="D354" s="53" t="s">
        <v>1772</v>
      </c>
      <c r="E354" s="51" t="str">
        <f>IF(ISBLANK(LeaveTracker[[#This Row],[Employee Name]]),"-----",VLOOKUP(LeaveTracker[[#This Row],[Employee Name]],Employees[[Employee Name]:[Office]],7))</f>
        <v>EEO/CITY MARKET</v>
      </c>
      <c r="F354" s="51" t="str">
        <f>IF(ISBLANK(LeaveTracker[[#This Row],[Employee Name]]),"-----",VLOOKUP(LeaveTracker[[#This Row],[Employee Name]],Employees[[Employee Name]:[Office]],6))</f>
        <v>CASUAL</v>
      </c>
      <c r="G354" s="50">
        <v>44760</v>
      </c>
      <c r="H354" s="50">
        <v>44763</v>
      </c>
      <c r="I354" s="51" t="s">
        <v>81</v>
      </c>
      <c r="J354" s="53"/>
      <c r="K354" s="51" t="str">
        <f ca="1">LeaveTracker[[#This Row],[Days]]&amp;" "&amp;LeaveTracker[[#This Row],[Type of Leave]]</f>
        <v>4 SL</v>
      </c>
      <c r="L354" s="9">
        <f ca="1">NETWORKDAYS(LeaveTracker[[#This Row],[Start Date]],LeaveTracker[[#This Row],[End Date]],lstHolidays)</f>
        <v>4</v>
      </c>
      <c r="M354" s="9"/>
    </row>
    <row r="355" spans="1:13" ht="30" customHeight="1" x14ac:dyDescent="0.3">
      <c r="A355" s="51">
        <v>720</v>
      </c>
      <c r="B355" s="56">
        <v>44846</v>
      </c>
      <c r="C355" s="56">
        <v>44767</v>
      </c>
      <c r="D355" s="53" t="s">
        <v>1772</v>
      </c>
      <c r="E355" s="51" t="str">
        <f>IF(ISBLANK(LeaveTracker[[#This Row],[Employee Name]]),"-----",VLOOKUP(LeaveTracker[[#This Row],[Employee Name]],Employees[[Employee Name]:[Office]],7))</f>
        <v>EEO/CITY MARKET</v>
      </c>
      <c r="F355" s="51" t="str">
        <f>IF(ISBLANK(LeaveTracker[[#This Row],[Employee Name]]),"-----",VLOOKUP(LeaveTracker[[#This Row],[Employee Name]],Employees[[Employee Name]:[Office]],6))</f>
        <v>CASUAL</v>
      </c>
      <c r="G355" s="50">
        <v>44769</v>
      </c>
      <c r="H355" s="50">
        <v>44770</v>
      </c>
      <c r="I355" s="51" t="s">
        <v>81</v>
      </c>
      <c r="J355" s="53"/>
      <c r="K355" s="51" t="str">
        <f ca="1">LeaveTracker[[#This Row],[Days]]&amp;" "&amp;LeaveTracker[[#This Row],[Type of Leave]]</f>
        <v>2 SL</v>
      </c>
      <c r="L355" s="9">
        <f ca="1">NETWORKDAYS(LeaveTracker[[#This Row],[Start Date]],LeaveTracker[[#This Row],[End Date]],lstHolidays)</f>
        <v>2</v>
      </c>
      <c r="M355" s="9"/>
    </row>
    <row r="356" spans="1:13" ht="30" customHeight="1" x14ac:dyDescent="0.3">
      <c r="A356" s="51">
        <v>721</v>
      </c>
      <c r="B356" s="56">
        <v>44846</v>
      </c>
      <c r="C356" s="56">
        <v>44756</v>
      </c>
      <c r="D356" s="53" t="s">
        <v>1865</v>
      </c>
      <c r="E356" s="51" t="str">
        <f>IF(ISBLANK(LeaveTracker[[#This Row],[Employee Name]]),"-----",VLOOKUP(LeaveTracker[[#This Row],[Employee Name]],Employees[[Employee Name]:[Office]],7))</f>
        <v>TCSNHS-ISHS</v>
      </c>
      <c r="F356" s="51" t="str">
        <f>IF(ISBLANK(LeaveTracker[[#This Row],[Employee Name]]),"-----",VLOOKUP(LeaveTracker[[#This Row],[Employee Name]],Employees[[Employee Name]:[Office]],6))</f>
        <v>CASUAL</v>
      </c>
      <c r="G356" s="50">
        <v>44753</v>
      </c>
      <c r="H356" s="50">
        <v>44755</v>
      </c>
      <c r="I356" s="51" t="s">
        <v>81</v>
      </c>
      <c r="J356" s="53"/>
      <c r="K356" s="51" t="str">
        <f ca="1">LeaveTracker[[#This Row],[Days]]&amp;" "&amp;LeaveTracker[[#This Row],[Type of Leave]]</f>
        <v>3 SL</v>
      </c>
      <c r="L356" s="9">
        <f ca="1">NETWORKDAYS(LeaveTracker[[#This Row],[Start Date]],LeaveTracker[[#This Row],[End Date]],lstHolidays)</f>
        <v>3</v>
      </c>
      <c r="M356" s="9"/>
    </row>
    <row r="357" spans="1:13" ht="30" customHeight="1" x14ac:dyDescent="0.3">
      <c r="A357" s="51">
        <v>722</v>
      </c>
      <c r="B357" s="56">
        <v>44846</v>
      </c>
      <c r="C357" s="56">
        <v>44750</v>
      </c>
      <c r="D357" s="53" t="s">
        <v>1852</v>
      </c>
      <c r="E357" s="51" t="str">
        <f>IF(ISBLANK(LeaveTracker[[#This Row],[Employee Name]]),"-----",VLOOKUP(LeaveTracker[[#This Row],[Employee Name]],Employees[[Employee Name]:[Office]],7))</f>
        <v>EEO/CITY MARKET</v>
      </c>
      <c r="F357" s="51" t="str">
        <f>IF(ISBLANK(LeaveTracker[[#This Row],[Employee Name]]),"-----",VLOOKUP(LeaveTracker[[#This Row],[Employee Name]],Employees[[Employee Name]:[Office]],6))</f>
        <v>CASUAL</v>
      </c>
      <c r="G357" s="50">
        <v>44746</v>
      </c>
      <c r="H357" s="50">
        <v>44748</v>
      </c>
      <c r="I357" s="51" t="s">
        <v>81</v>
      </c>
      <c r="J357" s="53"/>
      <c r="K357" s="51" t="str">
        <f ca="1">LeaveTracker[[#This Row],[Days]]&amp;" "&amp;LeaveTracker[[#This Row],[Type of Leave]]</f>
        <v>3 SL</v>
      </c>
      <c r="L357" s="9">
        <f ca="1">NETWORKDAYS(LeaveTracker[[#This Row],[Start Date]],LeaveTracker[[#This Row],[End Date]],lstHolidays)</f>
        <v>3</v>
      </c>
      <c r="M357" s="9"/>
    </row>
    <row r="358" spans="1:13" ht="30" customHeight="1" x14ac:dyDescent="0.3">
      <c r="A358" s="51">
        <v>723</v>
      </c>
      <c r="B358" s="56">
        <v>44846</v>
      </c>
      <c r="C358" s="56">
        <v>44712</v>
      </c>
      <c r="D358" s="53" t="s">
        <v>1765</v>
      </c>
      <c r="E358" s="51" t="str">
        <f>IF(ISBLANK(LeaveTracker[[#This Row],[Employee Name]]),"-----",VLOOKUP(LeaveTracker[[#This Row],[Employee Name]],Employees[[Employee Name]:[Office]],7))</f>
        <v>TCIS</v>
      </c>
      <c r="F358" s="51" t="str">
        <f>IF(ISBLANK(LeaveTracker[[#This Row],[Employee Name]]),"-----",VLOOKUP(LeaveTracker[[#This Row],[Employee Name]],Employees[[Employee Name]:[Office]],6))</f>
        <v>JOBCON</v>
      </c>
      <c r="G358" s="50">
        <v>44711</v>
      </c>
      <c r="H358" s="50">
        <v>44711</v>
      </c>
      <c r="I358" s="51" t="s">
        <v>81</v>
      </c>
      <c r="J358" s="53"/>
      <c r="K358" s="51" t="str">
        <f ca="1">LeaveTracker[[#This Row],[Days]]&amp;" "&amp;LeaveTracker[[#This Row],[Type of Leave]]</f>
        <v>1 SL</v>
      </c>
      <c r="L358" s="9">
        <f ca="1">NETWORKDAYS(LeaveTracker[[#This Row],[Start Date]],LeaveTracker[[#This Row],[End Date]],lstHolidays)</f>
        <v>1</v>
      </c>
      <c r="M358" s="9"/>
    </row>
    <row r="359" spans="1:13" ht="30" customHeight="1" x14ac:dyDescent="0.3">
      <c r="A359" s="51">
        <v>724</v>
      </c>
      <c r="B359" s="56">
        <v>44846</v>
      </c>
      <c r="C359" s="56">
        <v>44706</v>
      </c>
      <c r="D359" s="53" t="s">
        <v>1766</v>
      </c>
      <c r="E359" s="51" t="str">
        <f>IF(ISBLANK(LeaveTracker[[#This Row],[Employee Name]]),"-----",VLOOKUP(LeaveTracker[[#This Row],[Employee Name]],Employees[[Employee Name]:[Office]],7))</f>
        <v>GSO</v>
      </c>
      <c r="F359" s="51" t="str">
        <f>IF(ISBLANK(LeaveTracker[[#This Row],[Employee Name]]),"-----",VLOOKUP(LeaveTracker[[#This Row],[Employee Name]],Employees[[Employee Name]:[Office]],6))</f>
        <v>CASUAL</v>
      </c>
      <c r="G359" s="50">
        <v>44705</v>
      </c>
      <c r="H359" s="50">
        <v>44705</v>
      </c>
      <c r="I359" s="51" t="s">
        <v>298</v>
      </c>
      <c r="J359" s="53" t="s">
        <v>644</v>
      </c>
      <c r="K359" s="51" t="str">
        <f ca="1">LeaveTracker[[#This Row],[Days]]&amp;" "&amp;LeaveTracker[[#This Row],[Type of Leave]]</f>
        <v>1 OTHER</v>
      </c>
      <c r="L359" s="9">
        <f ca="1">NETWORKDAYS(LeaveTracker[[#This Row],[Start Date]],LeaveTracker[[#This Row],[End Date]],lstHolidays)</f>
        <v>1</v>
      </c>
      <c r="M359" s="9"/>
    </row>
    <row r="360" spans="1:13" ht="30" customHeight="1" x14ac:dyDescent="0.3">
      <c r="A360" s="51">
        <v>725</v>
      </c>
      <c r="B360" s="56">
        <v>44846</v>
      </c>
      <c r="C360" s="56">
        <v>44775</v>
      </c>
      <c r="D360" s="53" t="s">
        <v>1813</v>
      </c>
      <c r="E360" s="51" t="str">
        <f>IF(ISBLANK(LeaveTracker[[#This Row],[Employee Name]]),"-----",VLOOKUP(LeaveTracker[[#This Row],[Employee Name]],Employees[[Employee Name]:[Office]],7))</f>
        <v>CSWDO</v>
      </c>
      <c r="F360" s="51" t="str">
        <f>IF(ISBLANK(LeaveTracker[[#This Row],[Employee Name]]),"-----",VLOOKUP(LeaveTracker[[#This Row],[Employee Name]],Employees[[Employee Name]:[Office]],6))</f>
        <v>CASUAL</v>
      </c>
      <c r="G360" s="50">
        <v>44774</v>
      </c>
      <c r="H360" s="50">
        <v>44774</v>
      </c>
      <c r="I360" s="51" t="s">
        <v>81</v>
      </c>
      <c r="J360" s="53"/>
      <c r="K360" s="51" t="str">
        <f ca="1">LeaveTracker[[#This Row],[Days]]&amp;" "&amp;LeaveTracker[[#This Row],[Type of Leave]]</f>
        <v>1 SL</v>
      </c>
      <c r="L360" s="9">
        <f ca="1">NETWORKDAYS(LeaveTracker[[#This Row],[Start Date]],LeaveTracker[[#This Row],[End Date]],lstHolidays)</f>
        <v>1</v>
      </c>
      <c r="M360" s="9"/>
    </row>
    <row r="361" spans="1:13" ht="30" customHeight="1" x14ac:dyDescent="0.3">
      <c r="A361" s="51">
        <v>726</v>
      </c>
      <c r="B361" s="56">
        <v>44846</v>
      </c>
      <c r="C361" s="56">
        <v>44685</v>
      </c>
      <c r="D361" s="53" t="s">
        <v>1884</v>
      </c>
      <c r="E361" s="51" t="str">
        <f>IF(ISBLANK(LeaveTracker[[#This Row],[Employee Name]]),"-----",VLOOKUP(LeaveTracker[[#This Row],[Employee Name]],Employees[[Employee Name]:[Office]],7))</f>
        <v>CEO</v>
      </c>
      <c r="F361" s="51" t="str">
        <f>IF(ISBLANK(LeaveTracker[[#This Row],[Employee Name]]),"-----",VLOOKUP(LeaveTracker[[#This Row],[Employee Name]],Employees[[Employee Name]:[Office]],6))</f>
        <v>CASUAL</v>
      </c>
      <c r="G361" s="50">
        <v>44685</v>
      </c>
      <c r="H361" s="50">
        <v>44687</v>
      </c>
      <c r="I361" s="51" t="s">
        <v>77</v>
      </c>
      <c r="J361" s="53"/>
      <c r="K361" s="51" t="str">
        <f ca="1">LeaveTracker[[#This Row],[Days]]&amp;" "&amp;LeaveTracker[[#This Row],[Type of Leave]]</f>
        <v>3 Paternity</v>
      </c>
      <c r="L361" s="9">
        <f ca="1">NETWORKDAYS(LeaveTracker[[#This Row],[Start Date]],LeaveTracker[[#This Row],[End Date]],lstHolidays)</f>
        <v>3</v>
      </c>
      <c r="M361" s="9"/>
    </row>
    <row r="362" spans="1:13" ht="30" customHeight="1" x14ac:dyDescent="0.3">
      <c r="A362" s="51">
        <v>726</v>
      </c>
      <c r="B362" s="56">
        <v>44846</v>
      </c>
      <c r="C362" s="56">
        <v>44685</v>
      </c>
      <c r="D362" s="53" t="s">
        <v>1884</v>
      </c>
      <c r="E362" s="51" t="str">
        <f>IF(ISBLANK(LeaveTracker[[#This Row],[Employee Name]]),"-----",VLOOKUP(LeaveTracker[[#This Row],[Employee Name]],Employees[[Employee Name]:[Office]],7))</f>
        <v>CEO</v>
      </c>
      <c r="F362" s="51" t="str">
        <f>IF(ISBLANK(LeaveTracker[[#This Row],[Employee Name]]),"-----",VLOOKUP(LeaveTracker[[#This Row],[Employee Name]],Employees[[Employee Name]:[Office]],6))</f>
        <v>CASUAL</v>
      </c>
      <c r="G362" s="50">
        <v>44691</v>
      </c>
      <c r="H362" s="50">
        <v>44694</v>
      </c>
      <c r="I362" s="51" t="s">
        <v>77</v>
      </c>
      <c r="J362" s="53"/>
      <c r="K362" s="51" t="str">
        <f ca="1">LeaveTracker[[#This Row],[Days]]&amp;" "&amp;LeaveTracker[[#This Row],[Type of Leave]]</f>
        <v>4 Paternity</v>
      </c>
      <c r="L362" s="9">
        <f ca="1">NETWORKDAYS(LeaveTracker[[#This Row],[Start Date]],LeaveTracker[[#This Row],[End Date]],lstHolidays)</f>
        <v>4</v>
      </c>
      <c r="M362" s="9"/>
    </row>
    <row r="363" spans="1:13" ht="30" customHeight="1" x14ac:dyDescent="0.3">
      <c r="A363" s="51">
        <v>727</v>
      </c>
      <c r="B363" s="56">
        <v>44846</v>
      </c>
      <c r="C363" s="56">
        <v>44713</v>
      </c>
      <c r="D363" s="53" t="s">
        <v>1884</v>
      </c>
      <c r="E363" s="51" t="str">
        <f>IF(ISBLANK(LeaveTracker[[#This Row],[Employee Name]]),"-----",VLOOKUP(LeaveTracker[[#This Row],[Employee Name]],Employees[[Employee Name]:[Office]],7))</f>
        <v>CEO</v>
      </c>
      <c r="F363" s="51" t="str">
        <f>IF(ISBLANK(LeaveTracker[[#This Row],[Employee Name]]),"-----",VLOOKUP(LeaveTracker[[#This Row],[Employee Name]],Employees[[Employee Name]:[Office]],6))</f>
        <v>CASUAL</v>
      </c>
      <c r="G363" s="50">
        <v>44721</v>
      </c>
      <c r="H363" s="50">
        <v>44721</v>
      </c>
      <c r="I363" s="51" t="s">
        <v>298</v>
      </c>
      <c r="J363" s="53" t="s">
        <v>1003</v>
      </c>
      <c r="K363" s="51" t="str">
        <f ca="1">LeaveTracker[[#This Row],[Days]]&amp;" "&amp;LeaveTracker[[#This Row],[Type of Leave]]</f>
        <v>1 OTHER</v>
      </c>
      <c r="L363" s="9">
        <f ca="1">NETWORKDAYS(LeaveTracker[[#This Row],[Start Date]],LeaveTracker[[#This Row],[End Date]],lstHolidays)</f>
        <v>1</v>
      </c>
      <c r="M363" s="9"/>
    </row>
    <row r="364" spans="1:13" ht="30" customHeight="1" x14ac:dyDescent="0.3">
      <c r="A364" s="51">
        <v>728</v>
      </c>
      <c r="B364" s="56">
        <v>44846</v>
      </c>
      <c r="C364" s="56">
        <v>44845</v>
      </c>
      <c r="D364" s="53" t="s">
        <v>1885</v>
      </c>
      <c r="E364" s="51" t="str">
        <f>IF(ISBLANK(LeaveTracker[[#This Row],[Employee Name]]),"-----",VLOOKUP(LeaveTracker[[#This Row],[Employee Name]],Employees[[Employee Name]:[Office]],7))</f>
        <v>GSO</v>
      </c>
      <c r="F364" s="51" t="str">
        <f>IF(ISBLANK(LeaveTracker[[#This Row],[Employee Name]]),"-----",VLOOKUP(LeaveTracker[[#This Row],[Employee Name]],Employees[[Employee Name]:[Office]],6))</f>
        <v>CASUAL</v>
      </c>
      <c r="G364" s="50">
        <v>44840</v>
      </c>
      <c r="H364" s="50">
        <v>44841</v>
      </c>
      <c r="I364" s="51" t="s">
        <v>81</v>
      </c>
      <c r="J364" s="53"/>
      <c r="K364" s="51" t="str">
        <f ca="1">LeaveTracker[[#This Row],[Days]]&amp;" "&amp;LeaveTracker[[#This Row],[Type of Leave]]</f>
        <v>2 SL</v>
      </c>
      <c r="L364" s="9">
        <f ca="1">NETWORKDAYS(LeaveTracker[[#This Row],[Start Date]],LeaveTracker[[#This Row],[End Date]],lstHolidays)</f>
        <v>2</v>
      </c>
      <c r="M364" s="9"/>
    </row>
    <row r="365" spans="1:13" ht="30" customHeight="1" x14ac:dyDescent="0.3">
      <c r="A365" s="51">
        <v>729</v>
      </c>
      <c r="B365" s="56">
        <v>44846</v>
      </c>
      <c r="C365" s="56">
        <v>44844</v>
      </c>
      <c r="D365" s="53" t="s">
        <v>1834</v>
      </c>
      <c r="E365" s="51" t="str">
        <f>IF(ISBLANK(LeaveTracker[[#This Row],[Employee Name]]),"-----",VLOOKUP(LeaveTracker[[#This Row],[Employee Name]],Employees[[Employee Name]:[Office]],7))</f>
        <v>GSO</v>
      </c>
      <c r="F365" s="51" t="str">
        <f>IF(ISBLANK(LeaveTracker[[#This Row],[Employee Name]]),"-----",VLOOKUP(LeaveTracker[[#This Row],[Employee Name]],Employees[[Employee Name]:[Office]],6))</f>
        <v>CASUAL</v>
      </c>
      <c r="G365" s="50">
        <v>44838</v>
      </c>
      <c r="H365" s="50">
        <v>44841</v>
      </c>
      <c r="I365" s="51" t="s">
        <v>81</v>
      </c>
      <c r="J365" s="53"/>
      <c r="K365" s="51" t="str">
        <f ca="1">LeaveTracker[[#This Row],[Days]]&amp;" "&amp;LeaveTracker[[#This Row],[Type of Leave]]</f>
        <v>4 SL</v>
      </c>
      <c r="L365" s="9">
        <f ca="1">NETWORKDAYS(LeaveTracker[[#This Row],[Start Date]],LeaveTracker[[#This Row],[End Date]],lstHolidays)</f>
        <v>4</v>
      </c>
      <c r="M365" s="9"/>
    </row>
    <row r="366" spans="1:13" ht="30" customHeight="1" x14ac:dyDescent="0.3">
      <c r="A366" s="51">
        <v>730</v>
      </c>
      <c r="B366" s="56">
        <v>44846</v>
      </c>
      <c r="C366" s="56">
        <v>44816</v>
      </c>
      <c r="D366" s="53" t="s">
        <v>1751</v>
      </c>
      <c r="E366" s="51" t="str">
        <f>IF(ISBLANK(LeaveTracker[[#This Row],[Employee Name]]),"-----",VLOOKUP(LeaveTracker[[#This Row],[Employee Name]],Employees[[Employee Name]:[Office]],7))</f>
        <v>ACCOUNTING</v>
      </c>
      <c r="F366" s="51" t="str">
        <f>IF(ISBLANK(LeaveTracker[[#This Row],[Employee Name]]),"-----",VLOOKUP(LeaveTracker[[#This Row],[Employee Name]],Employees[[Employee Name]:[Office]],6))</f>
        <v>CASUAL</v>
      </c>
      <c r="G366" s="50">
        <v>44811</v>
      </c>
      <c r="H366" s="50">
        <v>44811</v>
      </c>
      <c r="I366" s="51" t="s">
        <v>81</v>
      </c>
      <c r="J366" s="53"/>
      <c r="K366" s="51" t="str">
        <f ca="1">LeaveTracker[[#This Row],[Days]]&amp;" "&amp;LeaveTracker[[#This Row],[Type of Leave]]</f>
        <v>1 SL</v>
      </c>
      <c r="L366" s="9">
        <f ca="1">NETWORKDAYS(LeaveTracker[[#This Row],[Start Date]],LeaveTracker[[#This Row],[End Date]],lstHolidays)</f>
        <v>1</v>
      </c>
      <c r="M366" s="9"/>
    </row>
    <row r="367" spans="1:13" ht="30" customHeight="1" x14ac:dyDescent="0.3">
      <c r="A367" s="51">
        <v>731</v>
      </c>
      <c r="B367" s="56">
        <v>44846</v>
      </c>
      <c r="C367" s="56">
        <v>44850</v>
      </c>
      <c r="D367" s="53" t="s">
        <v>1886</v>
      </c>
      <c r="E367" s="51" t="str">
        <f>IF(ISBLANK(LeaveTracker[[#This Row],[Employee Name]]),"-----",VLOOKUP(LeaveTracker[[#This Row],[Employee Name]],Employees[[Employee Name]:[Office]],7))</f>
        <v>CHO</v>
      </c>
      <c r="F367" s="51" t="str">
        <f>IF(ISBLANK(LeaveTracker[[#This Row],[Employee Name]]),"-----",VLOOKUP(LeaveTracker[[#This Row],[Employee Name]],Employees[[Employee Name]:[Office]],6))</f>
        <v>CASUAL</v>
      </c>
      <c r="G367" s="50">
        <v>44784</v>
      </c>
      <c r="H367" s="50">
        <v>44784</v>
      </c>
      <c r="I367" s="51" t="s">
        <v>81</v>
      </c>
      <c r="J367" s="53"/>
      <c r="K367" s="51" t="str">
        <f ca="1">LeaveTracker[[#This Row],[Days]]&amp;" "&amp;LeaveTracker[[#This Row],[Type of Leave]]</f>
        <v>1 SL</v>
      </c>
      <c r="L367" s="9">
        <f ca="1">NETWORKDAYS(LeaveTracker[[#This Row],[Start Date]],LeaveTracker[[#This Row],[End Date]],lstHolidays)</f>
        <v>1</v>
      </c>
      <c r="M367" s="9"/>
    </row>
    <row r="368" spans="1:13" ht="30" customHeight="1" x14ac:dyDescent="0.3">
      <c r="A368" s="51">
        <v>732</v>
      </c>
      <c r="B368" s="56">
        <v>44846</v>
      </c>
      <c r="C368" s="56">
        <v>44785</v>
      </c>
      <c r="D368" s="53" t="s">
        <v>1887</v>
      </c>
      <c r="E368" s="51" t="str">
        <f>IF(ISBLANK(LeaveTracker[[#This Row],[Employee Name]]),"-----",VLOOKUP(LeaveTracker[[#This Row],[Employee Name]],Employees[[Employee Name]:[Office]],7))</f>
        <v>CENRO</v>
      </c>
      <c r="F368" s="51" t="str">
        <f>IF(ISBLANK(LeaveTracker[[#This Row],[Employee Name]]),"-----",VLOOKUP(LeaveTracker[[#This Row],[Employee Name]],Employees[[Employee Name]:[Office]],6))</f>
        <v>CASUAL</v>
      </c>
      <c r="G368" s="50">
        <v>44782</v>
      </c>
      <c r="H368" s="50">
        <v>44782</v>
      </c>
      <c r="I368" s="51" t="s">
        <v>81</v>
      </c>
      <c r="J368" s="53"/>
      <c r="K368" s="51" t="str">
        <f ca="1">LeaveTracker[[#This Row],[Days]]&amp;" "&amp;LeaveTracker[[#This Row],[Type of Leave]]</f>
        <v>1 SL</v>
      </c>
      <c r="L368" s="9">
        <f ca="1">NETWORKDAYS(LeaveTracker[[#This Row],[Start Date]],LeaveTracker[[#This Row],[End Date]],lstHolidays)</f>
        <v>1</v>
      </c>
      <c r="M368" s="9"/>
    </row>
    <row r="369" spans="1:13" ht="30" customHeight="1" x14ac:dyDescent="0.3">
      <c r="A369" s="51">
        <v>733</v>
      </c>
      <c r="B369" s="56">
        <v>44846</v>
      </c>
      <c r="C369" s="56">
        <v>44785</v>
      </c>
      <c r="D369" s="53" t="s">
        <v>1732</v>
      </c>
      <c r="E369" s="51" t="str">
        <f>IF(ISBLANK(LeaveTracker[[#This Row],[Employee Name]]),"-----",VLOOKUP(LeaveTracker[[#This Row],[Employee Name]],Employees[[Employee Name]:[Office]],7))</f>
        <v>TCIS</v>
      </c>
      <c r="F369" s="51" t="str">
        <f>IF(ISBLANK(LeaveTracker[[#This Row],[Employee Name]]),"-----",VLOOKUP(LeaveTracker[[#This Row],[Employee Name]],Employees[[Employee Name]:[Office]],6))</f>
        <v>CASUAL</v>
      </c>
      <c r="G369" s="50">
        <v>44788</v>
      </c>
      <c r="H369" s="50">
        <v>44788</v>
      </c>
      <c r="I369" s="51" t="s">
        <v>82</v>
      </c>
      <c r="J369" s="53"/>
      <c r="K369" s="51" t="str">
        <f ca="1">LeaveTracker[[#This Row],[Days]]&amp;" "&amp;LeaveTracker[[#This Row],[Type of Leave]]</f>
        <v>1 VL</v>
      </c>
      <c r="L369" s="9">
        <f ca="1">NETWORKDAYS(LeaveTracker[[#This Row],[Start Date]],LeaveTracker[[#This Row],[End Date]],lstHolidays)</f>
        <v>1</v>
      </c>
      <c r="M369" s="9"/>
    </row>
    <row r="370" spans="1:13" ht="30" customHeight="1" x14ac:dyDescent="0.3">
      <c r="A370" s="51">
        <v>734</v>
      </c>
      <c r="B370" s="56">
        <v>44846</v>
      </c>
      <c r="C370" s="56">
        <v>44777</v>
      </c>
      <c r="D370" s="53" t="s">
        <v>1841</v>
      </c>
      <c r="E370" s="51" t="str">
        <f>IF(ISBLANK(LeaveTracker[[#This Row],[Employee Name]]),"-----",VLOOKUP(LeaveTracker[[#This Row],[Employee Name]],Employees[[Employee Name]:[Office]],7))</f>
        <v>CSWDO</v>
      </c>
      <c r="F370" s="51" t="str">
        <f>IF(ISBLANK(LeaveTracker[[#This Row],[Employee Name]]),"-----",VLOOKUP(LeaveTracker[[#This Row],[Employee Name]],Employees[[Employee Name]:[Office]],6))</f>
        <v>CASUAL</v>
      </c>
      <c r="G370" s="50">
        <v>44782</v>
      </c>
      <c r="H370" s="50">
        <v>44782</v>
      </c>
      <c r="I370" s="51" t="s">
        <v>298</v>
      </c>
      <c r="J370" s="53" t="s">
        <v>1003</v>
      </c>
      <c r="K370" s="51" t="str">
        <f ca="1">LeaveTracker[[#This Row],[Days]]&amp;" "&amp;LeaveTracker[[#This Row],[Type of Leave]]</f>
        <v>1 OTHER</v>
      </c>
      <c r="L370" s="9">
        <f ca="1">NETWORKDAYS(LeaveTracker[[#This Row],[Start Date]],LeaveTracker[[#This Row],[End Date]],lstHolidays)</f>
        <v>1</v>
      </c>
      <c r="M370" s="9"/>
    </row>
    <row r="371" spans="1:13" ht="30" customHeight="1" x14ac:dyDescent="0.3">
      <c r="A371" s="51">
        <v>735</v>
      </c>
      <c r="B371" s="56">
        <v>44846</v>
      </c>
      <c r="C371" s="56">
        <v>44715</v>
      </c>
      <c r="D371" s="53" t="s">
        <v>1880</v>
      </c>
      <c r="E371" s="51" t="str">
        <f>IF(ISBLANK(LeaveTracker[[#This Row],[Employee Name]]),"-----",VLOOKUP(LeaveTracker[[#This Row],[Employee Name]],Employees[[Employee Name]:[Office]],7))</f>
        <v>MO</v>
      </c>
      <c r="F371" s="51" t="str">
        <f>IF(ISBLANK(LeaveTracker[[#This Row],[Employee Name]]),"-----",VLOOKUP(LeaveTracker[[#This Row],[Employee Name]],Employees[[Employee Name]:[Office]],6))</f>
        <v>CASUAL</v>
      </c>
      <c r="G371" s="50">
        <v>44720</v>
      </c>
      <c r="H371" s="50">
        <v>44720</v>
      </c>
      <c r="I371" s="51" t="s">
        <v>298</v>
      </c>
      <c r="J371" s="53" t="s">
        <v>1003</v>
      </c>
      <c r="K371" s="51" t="str">
        <f ca="1">LeaveTracker[[#This Row],[Days]]&amp;" "&amp;LeaveTracker[[#This Row],[Type of Leave]]</f>
        <v>1 OTHER</v>
      </c>
      <c r="L371" s="9">
        <f ca="1">NETWORKDAYS(LeaveTracker[[#This Row],[Start Date]],LeaveTracker[[#This Row],[End Date]],lstHolidays)</f>
        <v>1</v>
      </c>
      <c r="M371" s="9"/>
    </row>
    <row r="372" spans="1:13" ht="30" customHeight="1" x14ac:dyDescent="0.3">
      <c r="A372" s="51">
        <v>736</v>
      </c>
      <c r="B372" s="56">
        <v>44846</v>
      </c>
      <c r="C372" s="56">
        <v>44820</v>
      </c>
      <c r="D372" s="53" t="s">
        <v>1812</v>
      </c>
      <c r="E372" s="51" t="str">
        <f>IF(ISBLANK(LeaveTracker[[#This Row],[Employee Name]]),"-----",VLOOKUP(LeaveTracker[[#This Row],[Employee Name]],Employees[[Employee Name]:[Office]],7))</f>
        <v>HOUSING</v>
      </c>
      <c r="F372" s="51" t="str">
        <f>IF(ISBLANK(LeaveTracker[[#This Row],[Employee Name]]),"-----",VLOOKUP(LeaveTracker[[#This Row],[Employee Name]],Employees[[Employee Name]:[Office]],6))</f>
        <v>CASUAL</v>
      </c>
      <c r="G372" s="50">
        <v>44817</v>
      </c>
      <c r="H372" s="50">
        <v>44819</v>
      </c>
      <c r="I372" s="51" t="s">
        <v>81</v>
      </c>
      <c r="J372" s="53"/>
      <c r="K372" s="51" t="str">
        <f ca="1">LeaveTracker[[#This Row],[Days]]&amp;" "&amp;LeaveTracker[[#This Row],[Type of Leave]]</f>
        <v>3 SL</v>
      </c>
      <c r="L372" s="9">
        <f ca="1">NETWORKDAYS(LeaveTracker[[#This Row],[Start Date]],LeaveTracker[[#This Row],[End Date]],lstHolidays)</f>
        <v>3</v>
      </c>
      <c r="M372" s="9"/>
    </row>
    <row r="373" spans="1:13" ht="30" customHeight="1" x14ac:dyDescent="0.3">
      <c r="A373" s="51">
        <v>737</v>
      </c>
      <c r="B373" s="56">
        <v>44846</v>
      </c>
      <c r="C373" s="56">
        <v>44806</v>
      </c>
      <c r="D373" s="53" t="s">
        <v>1888</v>
      </c>
      <c r="E373" s="51" t="str">
        <f>IF(ISBLANK(LeaveTracker[[#This Row],[Employee Name]]),"-----",VLOOKUP(LeaveTracker[[#This Row],[Employee Name]],Employees[[Employee Name]:[Office]],7))</f>
        <v>TICC</v>
      </c>
      <c r="F373" s="51" t="str">
        <f>IF(ISBLANK(LeaveTracker[[#This Row],[Employee Name]]),"-----",VLOOKUP(LeaveTracker[[#This Row],[Employee Name]],Employees[[Employee Name]:[Office]],6))</f>
        <v>JOBCON</v>
      </c>
      <c r="G373" s="50">
        <v>44805</v>
      </c>
      <c r="H373" s="50">
        <v>44805</v>
      </c>
      <c r="I373" s="51" t="s">
        <v>1022</v>
      </c>
      <c r="J373" s="53" t="s">
        <v>1022</v>
      </c>
      <c r="K373" s="51" t="str">
        <f ca="1">LeaveTracker[[#This Row],[Days]]&amp;" "&amp;LeaveTracker[[#This Row],[Type of Leave]]</f>
        <v>1 WITHOUTPAY</v>
      </c>
      <c r="L373" s="9">
        <f ca="1">NETWORKDAYS(LeaveTracker[[#This Row],[Start Date]],LeaveTracker[[#This Row],[End Date]],lstHolidays)</f>
        <v>1</v>
      </c>
      <c r="M373" s="9"/>
    </row>
    <row r="374" spans="1:13" ht="30" customHeight="1" x14ac:dyDescent="0.3">
      <c r="A374" s="51">
        <v>738</v>
      </c>
      <c r="B374" s="56">
        <v>44846</v>
      </c>
      <c r="C374" s="56">
        <v>44806</v>
      </c>
      <c r="D374" s="53" t="s">
        <v>1818</v>
      </c>
      <c r="E374" s="51" t="str">
        <f>IF(ISBLANK(LeaveTracker[[#This Row],[Employee Name]]),"-----",VLOOKUP(LeaveTracker[[#This Row],[Employee Name]],Employees[[Employee Name]:[Office]],7))</f>
        <v>TICC</v>
      </c>
      <c r="F374" s="51" t="str">
        <f>IF(ISBLANK(LeaveTracker[[#This Row],[Employee Name]]),"-----",VLOOKUP(LeaveTracker[[#This Row],[Employee Name]],Employees[[Employee Name]:[Office]],6))</f>
        <v>JOBCON</v>
      </c>
      <c r="G374" s="50">
        <v>44809</v>
      </c>
      <c r="H374" s="50">
        <v>44809</v>
      </c>
      <c r="I374" s="51" t="s">
        <v>1022</v>
      </c>
      <c r="J374" s="53" t="s">
        <v>1895</v>
      </c>
      <c r="K374" s="51" t="str">
        <f ca="1">LeaveTracker[[#This Row],[Days]]&amp;" "&amp;LeaveTracker[[#This Row],[Type of Leave]]</f>
        <v>1 WITHOUTPAY</v>
      </c>
      <c r="L374" s="9">
        <f ca="1">NETWORKDAYS(LeaveTracker[[#This Row],[Start Date]],LeaveTracker[[#This Row],[End Date]],lstHolidays)</f>
        <v>1</v>
      </c>
      <c r="M374" s="9"/>
    </row>
    <row r="375" spans="1:13" ht="30" customHeight="1" x14ac:dyDescent="0.3">
      <c r="A375" s="51">
        <v>739</v>
      </c>
      <c r="B375" s="56">
        <v>44846</v>
      </c>
      <c r="C375" s="56">
        <v>44806</v>
      </c>
      <c r="D375" s="53" t="s">
        <v>1823</v>
      </c>
      <c r="E375" s="51" t="str">
        <f>IF(ISBLANK(LeaveTracker[[#This Row],[Employee Name]]),"-----",VLOOKUP(LeaveTracker[[#This Row],[Employee Name]],Employees[[Employee Name]:[Office]],7))</f>
        <v>TICC</v>
      </c>
      <c r="F375" s="51" t="str">
        <f>IF(ISBLANK(LeaveTracker[[#This Row],[Employee Name]]),"-----",VLOOKUP(LeaveTracker[[#This Row],[Employee Name]],Employees[[Employee Name]:[Office]],6))</f>
        <v>JOBCON</v>
      </c>
      <c r="G375" s="50">
        <v>44809</v>
      </c>
      <c r="H375" s="50">
        <v>44809</v>
      </c>
      <c r="I375" s="51" t="s">
        <v>1022</v>
      </c>
      <c r="J375" s="53" t="s">
        <v>1895</v>
      </c>
      <c r="K375" s="51" t="str">
        <f ca="1">LeaveTracker[[#This Row],[Days]]&amp;" "&amp;LeaveTracker[[#This Row],[Type of Leave]]</f>
        <v>1 WITHOUTPAY</v>
      </c>
      <c r="L375" s="9">
        <f ca="1">NETWORKDAYS(LeaveTracker[[#This Row],[Start Date]],LeaveTracker[[#This Row],[End Date]],lstHolidays)</f>
        <v>1</v>
      </c>
      <c r="M375" s="9"/>
    </row>
    <row r="376" spans="1:13" ht="30" customHeight="1" x14ac:dyDescent="0.3">
      <c r="A376" s="51">
        <v>740</v>
      </c>
      <c r="B376" s="56">
        <v>44846</v>
      </c>
      <c r="C376" s="56">
        <v>44795</v>
      </c>
      <c r="D376" s="53" t="s">
        <v>1809</v>
      </c>
      <c r="E376" s="51" t="str">
        <f>IF(ISBLANK(LeaveTracker[[#This Row],[Employee Name]]),"-----",VLOOKUP(LeaveTracker[[#This Row],[Employee Name]],Employees[[Employee Name]:[Office]],7))</f>
        <v>TCNHS</v>
      </c>
      <c r="F376" s="51" t="str">
        <f>IF(ISBLANK(LeaveTracker[[#This Row],[Employee Name]]),"-----",VLOOKUP(LeaveTracker[[#This Row],[Employee Name]],Employees[[Employee Name]:[Office]],6))</f>
        <v>CASUAL</v>
      </c>
      <c r="G376" s="50">
        <v>44784</v>
      </c>
      <c r="H376" s="50">
        <v>44785</v>
      </c>
      <c r="I376" s="51" t="s">
        <v>81</v>
      </c>
      <c r="J376" s="53"/>
      <c r="K376" s="51" t="str">
        <f ca="1">LeaveTracker[[#This Row],[Days]]&amp;" "&amp;LeaveTracker[[#This Row],[Type of Leave]]</f>
        <v>2 SL</v>
      </c>
      <c r="L376" s="9">
        <f ca="1">NETWORKDAYS(LeaveTracker[[#This Row],[Start Date]],LeaveTracker[[#This Row],[End Date]],lstHolidays)</f>
        <v>2</v>
      </c>
      <c r="M376" s="9"/>
    </row>
    <row r="377" spans="1:13" ht="30" customHeight="1" x14ac:dyDescent="0.3">
      <c r="A377" s="51">
        <v>741</v>
      </c>
      <c r="B377" s="56">
        <v>44846</v>
      </c>
      <c r="C377" s="56">
        <v>44831</v>
      </c>
      <c r="D377" s="53" t="s">
        <v>1809</v>
      </c>
      <c r="E377" s="51" t="str">
        <f>IF(ISBLANK(LeaveTracker[[#This Row],[Employee Name]]),"-----",VLOOKUP(LeaveTracker[[#This Row],[Employee Name]],Employees[[Employee Name]:[Office]],7))</f>
        <v>TCNHS</v>
      </c>
      <c r="F377" s="51" t="str">
        <f>IF(ISBLANK(LeaveTracker[[#This Row],[Employee Name]]),"-----",VLOOKUP(LeaveTracker[[#This Row],[Employee Name]],Employees[[Employee Name]:[Office]],6))</f>
        <v>CASUAL</v>
      </c>
      <c r="G377" s="50">
        <v>44825</v>
      </c>
      <c r="H377" s="50">
        <v>44826</v>
      </c>
      <c r="I377" s="51" t="s">
        <v>81</v>
      </c>
      <c r="J377" s="53"/>
      <c r="K377" s="51" t="str">
        <f ca="1">LeaveTracker[[#This Row],[Days]]&amp;" "&amp;LeaveTracker[[#This Row],[Type of Leave]]</f>
        <v>2 SL</v>
      </c>
      <c r="L377" s="9">
        <f ca="1">NETWORKDAYS(LeaveTracker[[#This Row],[Start Date]],LeaveTracker[[#This Row],[End Date]],lstHolidays)</f>
        <v>2</v>
      </c>
      <c r="M377" s="9"/>
    </row>
    <row r="378" spans="1:13" ht="30" customHeight="1" x14ac:dyDescent="0.3">
      <c r="A378" s="51">
        <v>742</v>
      </c>
      <c r="B378" s="56">
        <v>44846</v>
      </c>
      <c r="C378" s="56">
        <v>44795</v>
      </c>
      <c r="D378" s="53" t="s">
        <v>1809</v>
      </c>
      <c r="E378" s="51" t="str">
        <f>IF(ISBLANK(LeaveTracker[[#This Row],[Employee Name]]),"-----",VLOOKUP(LeaveTracker[[#This Row],[Employee Name]],Employees[[Employee Name]:[Office]],7))</f>
        <v>TCNHS</v>
      </c>
      <c r="F378" s="51" t="str">
        <f>IF(ISBLANK(LeaveTracker[[#This Row],[Employee Name]]),"-----",VLOOKUP(LeaveTracker[[#This Row],[Employee Name]],Employees[[Employee Name]:[Office]],6))</f>
        <v>CASUAL</v>
      </c>
      <c r="G378" s="50">
        <v>44782</v>
      </c>
      <c r="H378" s="50">
        <v>44783</v>
      </c>
      <c r="I378" s="51" t="s">
        <v>81</v>
      </c>
      <c r="J378" s="53"/>
      <c r="K378" s="51" t="str">
        <f ca="1">LeaveTracker[[#This Row],[Days]]&amp;" "&amp;LeaveTracker[[#This Row],[Type of Leave]]</f>
        <v>2 SL</v>
      </c>
      <c r="L378" s="9">
        <f ca="1">NETWORKDAYS(LeaveTracker[[#This Row],[Start Date]],LeaveTracker[[#This Row],[End Date]],lstHolidays)</f>
        <v>2</v>
      </c>
      <c r="M378" s="9"/>
    </row>
    <row r="379" spans="1:13" ht="30" customHeight="1" x14ac:dyDescent="0.3">
      <c r="A379" s="51">
        <v>743</v>
      </c>
      <c r="B379" s="56">
        <v>44846</v>
      </c>
      <c r="C379" s="56">
        <v>44831</v>
      </c>
      <c r="D379" s="53" t="s">
        <v>1815</v>
      </c>
      <c r="E379" s="51" t="str">
        <f>IF(ISBLANK(LeaveTracker[[#This Row],[Employee Name]]),"-----",VLOOKUP(LeaveTracker[[#This Row],[Employee Name]],Employees[[Employee Name]:[Office]],7))</f>
        <v>TCNHS</v>
      </c>
      <c r="F379" s="51" t="str">
        <f>IF(ISBLANK(LeaveTracker[[#This Row],[Employee Name]]),"-----",VLOOKUP(LeaveTracker[[#This Row],[Employee Name]],Employees[[Employee Name]:[Office]],6))</f>
        <v>CASUAL</v>
      </c>
      <c r="G379" s="50">
        <v>44825</v>
      </c>
      <c r="H379" s="50">
        <v>44826</v>
      </c>
      <c r="I379" s="51" t="s">
        <v>81</v>
      </c>
      <c r="J379" s="53"/>
      <c r="K379" s="51" t="str">
        <f ca="1">LeaveTracker[[#This Row],[Days]]&amp;" "&amp;LeaveTracker[[#This Row],[Type of Leave]]</f>
        <v>2 SL</v>
      </c>
      <c r="L379" s="9">
        <f ca="1">NETWORKDAYS(LeaveTracker[[#This Row],[Start Date]],LeaveTracker[[#This Row],[End Date]],lstHolidays)</f>
        <v>2</v>
      </c>
      <c r="M379" s="9"/>
    </row>
    <row r="380" spans="1:13" ht="30" customHeight="1" x14ac:dyDescent="0.3">
      <c r="A380" s="51">
        <v>744</v>
      </c>
      <c r="B380" s="56">
        <v>44846</v>
      </c>
      <c r="C380" s="56">
        <v>44832</v>
      </c>
      <c r="D380" s="53" t="s">
        <v>1889</v>
      </c>
      <c r="E380" s="51" t="str">
        <f>IF(ISBLANK(LeaveTracker[[#This Row],[Employee Name]]),"-----",VLOOKUP(LeaveTracker[[#This Row],[Employee Name]],Employees[[Employee Name]:[Office]],7))</f>
        <v>PICNIC GROVE</v>
      </c>
      <c r="F380" s="51" t="str">
        <f>IF(ISBLANK(LeaveTracker[[#This Row],[Employee Name]]),"-----",VLOOKUP(LeaveTracker[[#This Row],[Employee Name]],Employees[[Employee Name]:[Office]],6))</f>
        <v>CASUAL</v>
      </c>
      <c r="G380" s="50">
        <v>44809</v>
      </c>
      <c r="H380" s="50">
        <v>44813</v>
      </c>
      <c r="I380" s="51" t="s">
        <v>81</v>
      </c>
      <c r="J380" s="53"/>
      <c r="K380" s="51" t="str">
        <f ca="1">LeaveTracker[[#This Row],[Days]]&amp;" "&amp;LeaveTracker[[#This Row],[Type of Leave]]</f>
        <v>5 SL</v>
      </c>
      <c r="L380" s="9">
        <f ca="1">NETWORKDAYS(LeaveTracker[[#This Row],[Start Date]],LeaveTracker[[#This Row],[End Date]],lstHolidays)</f>
        <v>5</v>
      </c>
      <c r="M380" s="9"/>
    </row>
    <row r="381" spans="1:13" ht="30" customHeight="1" x14ac:dyDescent="0.3">
      <c r="A381" s="51">
        <v>744</v>
      </c>
      <c r="B381" s="56">
        <v>44846</v>
      </c>
      <c r="C381" s="56">
        <v>44832</v>
      </c>
      <c r="D381" s="53" t="s">
        <v>1889</v>
      </c>
      <c r="E381" s="51" t="str">
        <f>IF(ISBLANK(LeaveTracker[[#This Row],[Employee Name]]),"-----",VLOOKUP(LeaveTracker[[#This Row],[Employee Name]],Employees[[Employee Name]:[Office]],7))</f>
        <v>PICNIC GROVE</v>
      </c>
      <c r="F381" s="51" t="str">
        <f>IF(ISBLANK(LeaveTracker[[#This Row],[Employee Name]]),"-----",VLOOKUP(LeaveTracker[[#This Row],[Employee Name]],Employees[[Employee Name]:[Office]],6))</f>
        <v>CASUAL</v>
      </c>
      <c r="G381" s="50">
        <v>44816</v>
      </c>
      <c r="H381" s="50">
        <v>44818</v>
      </c>
      <c r="I381" s="51" t="s">
        <v>81</v>
      </c>
      <c r="J381" s="53"/>
      <c r="K381" s="51" t="str">
        <f ca="1">LeaveTracker[[#This Row],[Days]]&amp;" "&amp;LeaveTracker[[#This Row],[Type of Leave]]</f>
        <v>3 SL</v>
      </c>
      <c r="L381" s="9">
        <f ca="1">NETWORKDAYS(LeaveTracker[[#This Row],[Start Date]],LeaveTracker[[#This Row],[End Date]],lstHolidays)</f>
        <v>3</v>
      </c>
      <c r="M381" s="9"/>
    </row>
    <row r="382" spans="1:13" ht="30" customHeight="1" x14ac:dyDescent="0.3">
      <c r="A382" s="51">
        <v>745</v>
      </c>
      <c r="B382" s="56">
        <v>44846</v>
      </c>
      <c r="C382" s="56">
        <v>44832</v>
      </c>
      <c r="D382" s="53" t="s">
        <v>1889</v>
      </c>
      <c r="E382" s="51" t="str">
        <f>IF(ISBLANK(LeaveTracker[[#This Row],[Employee Name]]),"-----",VLOOKUP(LeaveTracker[[#This Row],[Employee Name]],Employees[[Employee Name]:[Office]],7))</f>
        <v>PICNIC GROVE</v>
      </c>
      <c r="F382" s="51" t="str">
        <f>IF(ISBLANK(LeaveTracker[[#This Row],[Employee Name]]),"-----",VLOOKUP(LeaveTracker[[#This Row],[Employee Name]],Employees[[Employee Name]:[Office]],6))</f>
        <v>CASUAL</v>
      </c>
      <c r="G382" s="50">
        <v>44819</v>
      </c>
      <c r="H382" s="50">
        <v>44820</v>
      </c>
      <c r="I382" s="51" t="s">
        <v>82</v>
      </c>
      <c r="J382" s="53"/>
      <c r="K382" s="51" t="str">
        <f ca="1">LeaveTracker[[#This Row],[Days]]&amp;" "&amp;LeaveTracker[[#This Row],[Type of Leave]]</f>
        <v>2 VL</v>
      </c>
      <c r="L382" s="9">
        <f ca="1">NETWORKDAYS(LeaveTracker[[#This Row],[Start Date]],LeaveTracker[[#This Row],[End Date]],lstHolidays)</f>
        <v>2</v>
      </c>
      <c r="M382" s="9"/>
    </row>
    <row r="383" spans="1:13" ht="30" customHeight="1" x14ac:dyDescent="0.3">
      <c r="A383" s="51">
        <v>745</v>
      </c>
      <c r="B383" s="56">
        <v>44846</v>
      </c>
      <c r="C383" s="56">
        <v>44832</v>
      </c>
      <c r="D383" s="53" t="s">
        <v>1889</v>
      </c>
      <c r="E383" s="51" t="str">
        <f>IF(ISBLANK(LeaveTracker[[#This Row],[Employee Name]]),"-----",VLOOKUP(LeaveTracker[[#This Row],[Employee Name]],Employees[[Employee Name]:[Office]],7))</f>
        <v>PICNIC GROVE</v>
      </c>
      <c r="F383" s="51" t="str">
        <f>IF(ISBLANK(LeaveTracker[[#This Row],[Employee Name]]),"-----",VLOOKUP(LeaveTracker[[#This Row],[Employee Name]],Employees[[Employee Name]:[Office]],6))</f>
        <v>CASUAL</v>
      </c>
      <c r="G383" s="50">
        <v>44823</v>
      </c>
      <c r="H383" s="50">
        <v>44827</v>
      </c>
      <c r="I383" s="51" t="s">
        <v>82</v>
      </c>
      <c r="J383" s="53"/>
      <c r="K383" s="51" t="str">
        <f ca="1">LeaveTracker[[#This Row],[Days]]&amp;" "&amp;LeaveTracker[[#This Row],[Type of Leave]]</f>
        <v>5 VL</v>
      </c>
      <c r="L383" s="9">
        <f ca="1">NETWORKDAYS(LeaveTracker[[#This Row],[Start Date]],LeaveTracker[[#This Row],[End Date]],lstHolidays)</f>
        <v>5</v>
      </c>
      <c r="M383" s="9"/>
    </row>
    <row r="384" spans="1:13" ht="30" customHeight="1" x14ac:dyDescent="0.3">
      <c r="A384" s="51">
        <v>745</v>
      </c>
      <c r="B384" s="56">
        <v>44846</v>
      </c>
      <c r="C384" s="56">
        <v>44832</v>
      </c>
      <c r="D384" s="53" t="s">
        <v>1889</v>
      </c>
      <c r="E384" s="51" t="str">
        <f>IF(ISBLANK(LeaveTracker[[#This Row],[Employee Name]]),"-----",VLOOKUP(LeaveTracker[[#This Row],[Employee Name]],Employees[[Employee Name]:[Office]],7))</f>
        <v>PICNIC GROVE</v>
      </c>
      <c r="F384" s="51" t="str">
        <f>IF(ISBLANK(LeaveTracker[[#This Row],[Employee Name]]),"-----",VLOOKUP(LeaveTracker[[#This Row],[Employee Name]],Employees[[Employee Name]:[Office]],6))</f>
        <v>CASUAL</v>
      </c>
      <c r="G384" s="50">
        <v>44830</v>
      </c>
      <c r="H384" s="50">
        <v>44831</v>
      </c>
      <c r="I384" s="51" t="s">
        <v>82</v>
      </c>
      <c r="J384" s="53"/>
      <c r="K384" s="51" t="str">
        <f ca="1">LeaveTracker[[#This Row],[Days]]&amp;" "&amp;LeaveTracker[[#This Row],[Type of Leave]]</f>
        <v>2 VL</v>
      </c>
      <c r="L384" s="9">
        <f ca="1">NETWORKDAYS(LeaveTracker[[#This Row],[Start Date]],LeaveTracker[[#This Row],[End Date]],lstHolidays)</f>
        <v>2</v>
      </c>
      <c r="M384" s="9"/>
    </row>
    <row r="385" spans="1:13" ht="30" customHeight="1" x14ac:dyDescent="0.3">
      <c r="A385" s="51">
        <v>746</v>
      </c>
      <c r="B385" s="56">
        <v>44846</v>
      </c>
      <c r="C385" s="56">
        <v>44832</v>
      </c>
      <c r="D385" s="53" t="s">
        <v>1745</v>
      </c>
      <c r="E385" s="51" t="str">
        <f>IF(ISBLANK(LeaveTracker[[#This Row],[Employee Name]]),"-----",VLOOKUP(LeaveTracker[[#This Row],[Employee Name]],Employees[[Employee Name]:[Office]],7))</f>
        <v>ONT</v>
      </c>
      <c r="F385" s="51" t="str">
        <f>IF(ISBLANK(LeaveTracker[[#This Row],[Employee Name]]),"-----",VLOOKUP(LeaveTracker[[#This Row],[Employee Name]],Employees[[Employee Name]:[Office]],6))</f>
        <v>CASUAL</v>
      </c>
      <c r="G385" s="50">
        <v>44820</v>
      </c>
      <c r="H385" s="50">
        <v>44820</v>
      </c>
      <c r="I385" s="51" t="s">
        <v>81</v>
      </c>
      <c r="J385" s="53"/>
      <c r="K385" s="51" t="str">
        <f ca="1">LeaveTracker[[#This Row],[Days]]&amp;" "&amp;LeaveTracker[[#This Row],[Type of Leave]]</f>
        <v>1 SL</v>
      </c>
      <c r="L385" s="9">
        <f ca="1">NETWORKDAYS(LeaveTracker[[#This Row],[Start Date]],LeaveTracker[[#This Row],[End Date]],lstHolidays)</f>
        <v>1</v>
      </c>
      <c r="M385" s="9"/>
    </row>
    <row r="386" spans="1:13" ht="30" customHeight="1" x14ac:dyDescent="0.3">
      <c r="A386" s="51">
        <v>747</v>
      </c>
      <c r="B386" s="56">
        <v>44846</v>
      </c>
      <c r="C386" s="56">
        <v>44832</v>
      </c>
      <c r="D386" s="53" t="s">
        <v>1732</v>
      </c>
      <c r="E386" s="51" t="str">
        <f>IF(ISBLANK(LeaveTracker[[#This Row],[Employee Name]]),"-----",VLOOKUP(LeaveTracker[[#This Row],[Employee Name]],Employees[[Employee Name]:[Office]],7))</f>
        <v>TCIS</v>
      </c>
      <c r="F386" s="51" t="str">
        <f>IF(ISBLANK(LeaveTracker[[#This Row],[Employee Name]]),"-----",VLOOKUP(LeaveTracker[[#This Row],[Employee Name]],Employees[[Employee Name]:[Office]],6))</f>
        <v>CASUAL</v>
      </c>
      <c r="G386" s="50">
        <v>44826</v>
      </c>
      <c r="H386" s="50">
        <v>44826</v>
      </c>
      <c r="I386" s="51" t="s">
        <v>81</v>
      </c>
      <c r="J386" s="53"/>
      <c r="K386" s="51" t="str">
        <f ca="1">LeaveTracker[[#This Row],[Days]]&amp;" "&amp;LeaveTracker[[#This Row],[Type of Leave]]</f>
        <v>1 SL</v>
      </c>
      <c r="L386" s="9">
        <f ca="1">NETWORKDAYS(LeaveTracker[[#This Row],[Start Date]],LeaveTracker[[#This Row],[End Date]],lstHolidays)</f>
        <v>1</v>
      </c>
      <c r="M386" s="9"/>
    </row>
    <row r="387" spans="1:13" ht="30" customHeight="1" x14ac:dyDescent="0.3">
      <c r="A387" s="51">
        <v>748</v>
      </c>
      <c r="B387" s="56">
        <v>44846</v>
      </c>
      <c r="C387" s="56">
        <v>44832</v>
      </c>
      <c r="D387" s="53" t="s">
        <v>1760</v>
      </c>
      <c r="E387" s="51" t="str">
        <f>IF(ISBLANK(LeaveTracker[[#This Row],[Employee Name]]),"-----",VLOOKUP(LeaveTracker[[#This Row],[Employee Name]],Employees[[Employee Name]:[Office]],7))</f>
        <v>TCIS</v>
      </c>
      <c r="F387" s="51" t="str">
        <f>IF(ISBLANK(LeaveTracker[[#This Row],[Employee Name]]),"-----",VLOOKUP(LeaveTracker[[#This Row],[Employee Name]],Employees[[Employee Name]:[Office]],6))</f>
        <v>CASUAL</v>
      </c>
      <c r="G387" s="50">
        <v>44833</v>
      </c>
      <c r="H387" s="50">
        <v>44834</v>
      </c>
      <c r="I387" s="51" t="s">
        <v>82</v>
      </c>
      <c r="J387" s="53" t="s">
        <v>1301</v>
      </c>
      <c r="K387" s="51" t="str">
        <f ca="1">LeaveTracker[[#This Row],[Days]]&amp;" "&amp;LeaveTracker[[#This Row],[Type of Leave]]</f>
        <v>2 VL</v>
      </c>
      <c r="L387" s="9">
        <f ca="1">NETWORKDAYS(LeaveTracker[[#This Row],[Start Date]],LeaveTracker[[#This Row],[End Date]],lstHolidays)</f>
        <v>2</v>
      </c>
      <c r="M387" s="9"/>
    </row>
    <row r="388" spans="1:13" ht="30" customHeight="1" x14ac:dyDescent="0.3">
      <c r="A388" s="51">
        <v>748</v>
      </c>
      <c r="B388" s="56">
        <v>44846</v>
      </c>
      <c r="C388" s="56">
        <v>44832</v>
      </c>
      <c r="D388" s="53" t="s">
        <v>1760</v>
      </c>
      <c r="E388" s="51" t="str">
        <f>IF(ISBLANK(LeaveTracker[[#This Row],[Employee Name]]),"-----",VLOOKUP(LeaveTracker[[#This Row],[Employee Name]],Employees[[Employee Name]:[Office]],7))</f>
        <v>TCIS</v>
      </c>
      <c r="F388" s="51" t="str">
        <f>IF(ISBLANK(LeaveTracker[[#This Row],[Employee Name]]),"-----",VLOOKUP(LeaveTracker[[#This Row],[Employee Name]],Employees[[Employee Name]:[Office]],6))</f>
        <v>CASUAL</v>
      </c>
      <c r="G388" s="50">
        <v>44837</v>
      </c>
      <c r="H388" s="50">
        <v>44837</v>
      </c>
      <c r="I388" s="51" t="s">
        <v>82</v>
      </c>
      <c r="J388" s="53" t="s">
        <v>1301</v>
      </c>
      <c r="K388" s="51" t="str">
        <f ca="1">LeaveTracker[[#This Row],[Days]]&amp;" "&amp;LeaveTracker[[#This Row],[Type of Leave]]</f>
        <v>1 VL</v>
      </c>
      <c r="L388" s="9">
        <f ca="1">NETWORKDAYS(LeaveTracker[[#This Row],[Start Date]],LeaveTracker[[#This Row],[End Date]],lstHolidays)</f>
        <v>1</v>
      </c>
      <c r="M388" s="9"/>
    </row>
    <row r="389" spans="1:13" ht="30" customHeight="1" x14ac:dyDescent="0.3">
      <c r="A389" s="51">
        <v>749</v>
      </c>
      <c r="B389" s="56">
        <v>44846</v>
      </c>
      <c r="C389" s="56">
        <v>44832</v>
      </c>
      <c r="D389" s="53" t="s">
        <v>1890</v>
      </c>
      <c r="E389" s="51" t="str">
        <f>IF(ISBLANK(LeaveTracker[[#This Row],[Employee Name]]),"-----",VLOOKUP(LeaveTracker[[#This Row],[Employee Name]],Employees[[Employee Name]:[Office]],7))</f>
        <v>TCIS</v>
      </c>
      <c r="F389" s="51" t="str">
        <f>IF(ISBLANK(LeaveTracker[[#This Row],[Employee Name]]),"-----",VLOOKUP(LeaveTracker[[#This Row],[Employee Name]],Employees[[Employee Name]:[Office]],6))</f>
        <v>CASUAL</v>
      </c>
      <c r="G389" s="50">
        <v>44833</v>
      </c>
      <c r="H389" s="50">
        <v>44834</v>
      </c>
      <c r="I389" s="51" t="s">
        <v>82</v>
      </c>
      <c r="J389" s="53"/>
      <c r="K389" s="51" t="str">
        <f ca="1">LeaveTracker[[#This Row],[Days]]&amp;" "&amp;LeaveTracker[[#This Row],[Type of Leave]]</f>
        <v>2 VL</v>
      </c>
      <c r="L389" s="9">
        <f ca="1">NETWORKDAYS(LeaveTracker[[#This Row],[Start Date]],LeaveTracker[[#This Row],[End Date]],lstHolidays)</f>
        <v>2</v>
      </c>
      <c r="M389" s="9"/>
    </row>
    <row r="390" spans="1:13" ht="30" customHeight="1" x14ac:dyDescent="0.3">
      <c r="A390" s="51">
        <v>749</v>
      </c>
      <c r="B390" s="56">
        <v>44846</v>
      </c>
      <c r="C390" s="56">
        <v>44832</v>
      </c>
      <c r="D390" s="53" t="s">
        <v>1890</v>
      </c>
      <c r="E390" s="51" t="str">
        <f>IF(ISBLANK(LeaveTracker[[#This Row],[Employee Name]]),"-----",VLOOKUP(LeaveTracker[[#This Row],[Employee Name]],Employees[[Employee Name]:[Office]],7))</f>
        <v>TCIS</v>
      </c>
      <c r="F390" s="51" t="str">
        <f>IF(ISBLANK(LeaveTracker[[#This Row],[Employee Name]]),"-----",VLOOKUP(LeaveTracker[[#This Row],[Employee Name]],Employees[[Employee Name]:[Office]],6))</f>
        <v>CASUAL</v>
      </c>
      <c r="G390" s="50">
        <v>44837</v>
      </c>
      <c r="H390" s="50">
        <v>44837</v>
      </c>
      <c r="I390" s="51" t="s">
        <v>82</v>
      </c>
      <c r="J390" s="53"/>
      <c r="K390" s="51" t="str">
        <f ca="1">LeaveTracker[[#This Row],[Days]]&amp;" "&amp;LeaveTracker[[#This Row],[Type of Leave]]</f>
        <v>1 VL</v>
      </c>
      <c r="L390" s="9">
        <f ca="1">NETWORKDAYS(LeaveTracker[[#This Row],[Start Date]],LeaveTracker[[#This Row],[End Date]],lstHolidays)</f>
        <v>1</v>
      </c>
      <c r="M390" s="9"/>
    </row>
    <row r="391" spans="1:13" ht="30" customHeight="1" x14ac:dyDescent="0.3">
      <c r="A391" s="51">
        <v>750</v>
      </c>
      <c r="B391" s="56">
        <v>44846</v>
      </c>
      <c r="C391" s="56">
        <v>44830</v>
      </c>
      <c r="D391" s="53" t="s">
        <v>1837</v>
      </c>
      <c r="E391" s="51" t="str">
        <f>IF(ISBLANK(LeaveTracker[[#This Row],[Employee Name]]),"-----",VLOOKUP(LeaveTracker[[#This Row],[Employee Name]],Employees[[Employee Name]:[Office]],7))</f>
        <v>TCIS</v>
      </c>
      <c r="F391" s="51" t="str">
        <f>IF(ISBLANK(LeaveTracker[[#This Row],[Employee Name]]),"-----",VLOOKUP(LeaveTracker[[#This Row],[Employee Name]],Employees[[Employee Name]:[Office]],6))</f>
        <v>CASUAL</v>
      </c>
      <c r="G391" s="50">
        <v>44824</v>
      </c>
      <c r="H391" s="50">
        <v>44826</v>
      </c>
      <c r="I391" s="51" t="s">
        <v>81</v>
      </c>
      <c r="J391" s="53"/>
      <c r="K391" s="51" t="str">
        <f ca="1">LeaveTracker[[#This Row],[Days]]&amp;" "&amp;LeaveTracker[[#This Row],[Type of Leave]]</f>
        <v>3 SL</v>
      </c>
      <c r="L391" s="9">
        <f ca="1">NETWORKDAYS(LeaveTracker[[#This Row],[Start Date]],LeaveTracker[[#This Row],[End Date]],lstHolidays)</f>
        <v>3</v>
      </c>
      <c r="M391" s="9"/>
    </row>
    <row r="392" spans="1:13" ht="30" customHeight="1" x14ac:dyDescent="0.3">
      <c r="A392" s="51">
        <v>751</v>
      </c>
      <c r="B392" s="56">
        <v>44846</v>
      </c>
      <c r="C392" s="56">
        <v>44832</v>
      </c>
      <c r="D392" s="53" t="s">
        <v>1829</v>
      </c>
      <c r="E392" s="51" t="str">
        <f>IF(ISBLANK(LeaveTracker[[#This Row],[Employee Name]]),"-----",VLOOKUP(LeaveTracker[[#This Row],[Employee Name]],Employees[[Employee Name]:[Office]],7))</f>
        <v>CENRO</v>
      </c>
      <c r="F392" s="51" t="str">
        <f>IF(ISBLANK(LeaveTracker[[#This Row],[Employee Name]]),"-----",VLOOKUP(LeaveTracker[[#This Row],[Employee Name]],Employees[[Employee Name]:[Office]],6))</f>
        <v>CASUAL</v>
      </c>
      <c r="G392" s="50">
        <v>44833</v>
      </c>
      <c r="H392" s="50">
        <v>44833</v>
      </c>
      <c r="I392" s="51" t="s">
        <v>298</v>
      </c>
      <c r="J392" s="53" t="s">
        <v>1003</v>
      </c>
      <c r="K392" s="51" t="str">
        <f ca="1">LeaveTracker[[#This Row],[Days]]&amp;" "&amp;LeaveTracker[[#This Row],[Type of Leave]]</f>
        <v>1 OTHER</v>
      </c>
      <c r="L392" s="9">
        <f ca="1">NETWORKDAYS(LeaveTracker[[#This Row],[Start Date]],LeaveTracker[[#This Row],[End Date]],lstHolidays)</f>
        <v>1</v>
      </c>
      <c r="M392" s="9"/>
    </row>
    <row r="393" spans="1:13" ht="30" customHeight="1" x14ac:dyDescent="0.3">
      <c r="A393" s="51">
        <v>752</v>
      </c>
      <c r="B393" s="56">
        <v>44846</v>
      </c>
      <c r="C393" s="56">
        <v>44825</v>
      </c>
      <c r="D393" s="53" t="s">
        <v>1763</v>
      </c>
      <c r="E393" s="51" t="str">
        <f>IF(ISBLANK(LeaveTracker[[#This Row],[Employee Name]]),"-----",VLOOKUP(LeaveTracker[[#This Row],[Employee Name]],Employees[[Employee Name]:[Office]],7))</f>
        <v>EEO/CITY MARKET</v>
      </c>
      <c r="F393" s="51" t="str">
        <f>IF(ISBLANK(LeaveTracker[[#This Row],[Employee Name]]),"-----",VLOOKUP(LeaveTracker[[#This Row],[Employee Name]],Employees[[Employee Name]:[Office]],6))</f>
        <v>CASUAL</v>
      </c>
      <c r="G393" s="50">
        <v>44833</v>
      </c>
      <c r="H393" s="50">
        <v>44834</v>
      </c>
      <c r="I393" s="51" t="s">
        <v>82</v>
      </c>
      <c r="J393" s="53"/>
      <c r="K393" s="51" t="str">
        <f ca="1">LeaveTracker[[#This Row],[Days]]&amp;" "&amp;LeaveTracker[[#This Row],[Type of Leave]]</f>
        <v>2 VL</v>
      </c>
      <c r="L393" s="9">
        <f ca="1">NETWORKDAYS(LeaveTracker[[#This Row],[Start Date]],LeaveTracker[[#This Row],[End Date]],lstHolidays)</f>
        <v>2</v>
      </c>
      <c r="M393" s="9"/>
    </row>
    <row r="394" spans="1:13" ht="30" customHeight="1" x14ac:dyDescent="0.3">
      <c r="A394" s="51">
        <v>753</v>
      </c>
      <c r="B394" s="56">
        <v>44846</v>
      </c>
      <c r="C394" s="56">
        <v>44832</v>
      </c>
      <c r="D394" s="53" t="s">
        <v>1843</v>
      </c>
      <c r="E394" s="51" t="str">
        <f>IF(ISBLANK(LeaveTracker[[#This Row],[Employee Name]]),"-----",VLOOKUP(LeaveTracker[[#This Row],[Employee Name]],Employees[[Employee Name]:[Office]],7))</f>
        <v>EEO/CITY MARKET</v>
      </c>
      <c r="F394" s="51" t="str">
        <f>IF(ISBLANK(LeaveTracker[[#This Row],[Employee Name]]),"-----",VLOOKUP(LeaveTracker[[#This Row],[Employee Name]],Employees[[Employee Name]:[Office]],6))</f>
        <v>CASUAL</v>
      </c>
      <c r="G394" s="50">
        <v>44833</v>
      </c>
      <c r="H394" s="50">
        <v>44833</v>
      </c>
      <c r="I394" s="51" t="s">
        <v>298</v>
      </c>
      <c r="J394" s="53" t="s">
        <v>1003</v>
      </c>
      <c r="K394" s="51" t="str">
        <f ca="1">LeaveTracker[[#This Row],[Days]]&amp;" "&amp;LeaveTracker[[#This Row],[Type of Leave]]</f>
        <v>1 OTHER</v>
      </c>
      <c r="L394" s="9">
        <f ca="1">NETWORKDAYS(LeaveTracker[[#This Row],[Start Date]],LeaveTracker[[#This Row],[End Date]],lstHolidays)</f>
        <v>1</v>
      </c>
      <c r="M394" s="9"/>
    </row>
    <row r="395" spans="1:13" ht="30" customHeight="1" x14ac:dyDescent="0.3">
      <c r="A395" s="51">
        <v>753</v>
      </c>
      <c r="B395" s="56">
        <v>44846</v>
      </c>
      <c r="C395" s="56">
        <v>44832</v>
      </c>
      <c r="D395" s="53" t="s">
        <v>1843</v>
      </c>
      <c r="E395" s="51" t="str">
        <f>IF(ISBLANK(LeaveTracker[[#This Row],[Employee Name]]),"-----",VLOOKUP(LeaveTracker[[#This Row],[Employee Name]],Employees[[Employee Name]:[Office]],7))</f>
        <v>EEO/CITY MARKET</v>
      </c>
      <c r="F395" s="51" t="str">
        <f>IF(ISBLANK(LeaveTracker[[#This Row],[Employee Name]]),"-----",VLOOKUP(LeaveTracker[[#This Row],[Employee Name]],Employees[[Employee Name]:[Office]],6))</f>
        <v>CASUAL</v>
      </c>
      <c r="G395" s="50">
        <v>44835</v>
      </c>
      <c r="H395" s="50">
        <v>44835</v>
      </c>
      <c r="I395" s="51" t="s">
        <v>298</v>
      </c>
      <c r="J395" s="53" t="s">
        <v>1003</v>
      </c>
      <c r="K395" s="51" t="str">
        <f ca="1">LeaveTracker[[#This Row],[Days]]&amp;" "&amp;LeaveTracker[[#This Row],[Type of Leave]]</f>
        <v>0 OTHER</v>
      </c>
      <c r="L395" s="9">
        <f ca="1">NETWORKDAYS(LeaveTracker[[#This Row],[Start Date]],LeaveTracker[[#This Row],[End Date]],lstHolidays)</f>
        <v>0</v>
      </c>
      <c r="M395" s="9"/>
    </row>
    <row r="396" spans="1:13" ht="30" customHeight="1" x14ac:dyDescent="0.3">
      <c r="A396" s="51">
        <v>753</v>
      </c>
      <c r="B396" s="56">
        <v>44846</v>
      </c>
      <c r="C396" s="56">
        <v>44832</v>
      </c>
      <c r="D396" s="53" t="s">
        <v>1843</v>
      </c>
      <c r="E396" s="51" t="str">
        <f>IF(ISBLANK(LeaveTracker[[#This Row],[Employee Name]]),"-----",VLOOKUP(LeaveTracker[[#This Row],[Employee Name]],Employees[[Employee Name]:[Office]],7))</f>
        <v>EEO/CITY MARKET</v>
      </c>
      <c r="F396" s="51" t="str">
        <f>IF(ISBLANK(LeaveTracker[[#This Row],[Employee Name]]),"-----",VLOOKUP(LeaveTracker[[#This Row],[Employee Name]],Employees[[Employee Name]:[Office]],6))</f>
        <v>CASUAL</v>
      </c>
      <c r="G396" s="50">
        <v>44837</v>
      </c>
      <c r="H396" s="50">
        <v>44837</v>
      </c>
      <c r="I396" s="51" t="s">
        <v>298</v>
      </c>
      <c r="J396" s="53" t="s">
        <v>1003</v>
      </c>
      <c r="K396" s="51" t="str">
        <f ca="1">LeaveTracker[[#This Row],[Days]]&amp;" "&amp;LeaveTracker[[#This Row],[Type of Leave]]</f>
        <v>1 OTHER</v>
      </c>
      <c r="L396" s="9">
        <f ca="1">NETWORKDAYS(LeaveTracker[[#This Row],[Start Date]],LeaveTracker[[#This Row],[End Date]],lstHolidays)</f>
        <v>1</v>
      </c>
      <c r="M396" s="9"/>
    </row>
    <row r="397" spans="1:13" ht="30" customHeight="1" x14ac:dyDescent="0.3">
      <c r="A397" s="51">
        <v>754</v>
      </c>
      <c r="B397" s="56">
        <v>44846</v>
      </c>
      <c r="C397" s="56">
        <v>44832</v>
      </c>
      <c r="D397" s="53" t="s">
        <v>1827</v>
      </c>
      <c r="E397" s="51" t="str">
        <f>IF(ISBLANK(LeaveTracker[[#This Row],[Employee Name]]),"-----",VLOOKUP(LeaveTracker[[#This Row],[Employee Name]],Employees[[Employee Name]:[Office]],7))</f>
        <v>CSWDO</v>
      </c>
      <c r="F397" s="51" t="str">
        <f>IF(ISBLANK(LeaveTracker[[#This Row],[Employee Name]]),"-----",VLOOKUP(LeaveTracker[[#This Row],[Employee Name]],Employees[[Employee Name]:[Office]],6))</f>
        <v>CASUAL</v>
      </c>
      <c r="G397" s="50">
        <v>44831</v>
      </c>
      <c r="H397" s="50">
        <v>44831</v>
      </c>
      <c r="I397" s="51" t="s">
        <v>81</v>
      </c>
      <c r="J397" s="53"/>
      <c r="K397" s="51" t="str">
        <f ca="1">LeaveTracker[[#This Row],[Days]]&amp;" "&amp;LeaveTracker[[#This Row],[Type of Leave]]</f>
        <v>1 SL</v>
      </c>
      <c r="L397" s="9">
        <f ca="1">NETWORKDAYS(LeaveTracker[[#This Row],[Start Date]],LeaveTracker[[#This Row],[End Date]],lstHolidays)</f>
        <v>1</v>
      </c>
      <c r="M397" s="9"/>
    </row>
    <row r="398" spans="1:13" ht="30" customHeight="1" x14ac:dyDescent="0.3">
      <c r="A398" s="51">
        <v>755</v>
      </c>
      <c r="B398" s="56">
        <v>44846</v>
      </c>
      <c r="C398" s="56">
        <v>44831</v>
      </c>
      <c r="D398" s="53" t="s">
        <v>1860</v>
      </c>
      <c r="E398" s="51" t="str">
        <f>IF(ISBLANK(LeaveTracker[[#This Row],[Employee Name]]),"-----",VLOOKUP(LeaveTracker[[#This Row],[Employee Name]],Employees[[Employee Name]:[Office]],7))</f>
        <v>ONT</v>
      </c>
      <c r="F398" s="51" t="str">
        <f>IF(ISBLANK(LeaveTracker[[#This Row],[Employee Name]]),"-----",VLOOKUP(LeaveTracker[[#This Row],[Employee Name]],Employees[[Employee Name]:[Office]],6))</f>
        <v>CASUAL</v>
      </c>
      <c r="G398" s="50">
        <v>44827</v>
      </c>
      <c r="H398" s="50">
        <v>44827</v>
      </c>
      <c r="I398" s="51" t="s">
        <v>81</v>
      </c>
      <c r="J398" s="53"/>
      <c r="K398" s="51" t="str">
        <f ca="1">LeaveTracker[[#This Row],[Days]]&amp;" "&amp;LeaveTracker[[#This Row],[Type of Leave]]</f>
        <v>1 SL</v>
      </c>
      <c r="L398" s="9">
        <f ca="1">NETWORKDAYS(LeaveTracker[[#This Row],[Start Date]],LeaveTracker[[#This Row],[End Date]],lstHolidays)</f>
        <v>1</v>
      </c>
      <c r="M398" s="9"/>
    </row>
    <row r="399" spans="1:13" ht="30" customHeight="1" x14ac:dyDescent="0.3">
      <c r="A399" s="51">
        <v>756</v>
      </c>
      <c r="B399" s="56">
        <v>44846</v>
      </c>
      <c r="C399" s="56">
        <v>44830</v>
      </c>
      <c r="D399" s="53" t="s">
        <v>1876</v>
      </c>
      <c r="E399" s="51" t="str">
        <f>IF(ISBLANK(LeaveTracker[[#This Row],[Employee Name]]),"-----",VLOOKUP(LeaveTracker[[#This Row],[Employee Name]],Employees[[Employee Name]:[Office]],7))</f>
        <v>MAHOGANY MARKET</v>
      </c>
      <c r="F399" s="51" t="str">
        <f>IF(ISBLANK(LeaveTracker[[#This Row],[Employee Name]]),"-----",VLOOKUP(LeaveTracker[[#This Row],[Employee Name]],Employees[[Employee Name]:[Office]],6))</f>
        <v>REGULAR</v>
      </c>
      <c r="G399" s="50">
        <v>44824</v>
      </c>
      <c r="H399" s="50">
        <v>44825</v>
      </c>
      <c r="I399" s="51" t="s">
        <v>81</v>
      </c>
      <c r="J399" s="53"/>
      <c r="K399" s="51" t="str">
        <f ca="1">LeaveTracker[[#This Row],[Days]]&amp;" "&amp;LeaveTracker[[#This Row],[Type of Leave]]</f>
        <v>2 SL</v>
      </c>
      <c r="L399" s="9">
        <f ca="1">NETWORKDAYS(LeaveTracker[[#This Row],[Start Date]],LeaveTracker[[#This Row],[End Date]],lstHolidays)</f>
        <v>2</v>
      </c>
      <c r="M399" s="9"/>
    </row>
    <row r="400" spans="1:13" ht="30" customHeight="1" x14ac:dyDescent="0.3">
      <c r="A400" s="51">
        <v>757</v>
      </c>
      <c r="B400" s="56">
        <v>44846</v>
      </c>
      <c r="C400" s="56">
        <v>44827</v>
      </c>
      <c r="D400" s="53" t="s">
        <v>1878</v>
      </c>
      <c r="E400" s="51" t="str">
        <f>IF(ISBLANK(LeaveTracker[[#This Row],[Employee Name]]),"-----",VLOOKUP(LeaveTracker[[#This Row],[Employee Name]],Employees[[Employee Name]:[Office]],7))</f>
        <v>TICC</v>
      </c>
      <c r="F400" s="51" t="str">
        <f>IF(ISBLANK(LeaveTracker[[#This Row],[Employee Name]]),"-----",VLOOKUP(LeaveTracker[[#This Row],[Employee Name]],Employees[[Employee Name]:[Office]],6))</f>
        <v>CASUAL</v>
      </c>
      <c r="G400" s="50">
        <v>44826</v>
      </c>
      <c r="H400" s="50">
        <v>44826</v>
      </c>
      <c r="I400" s="51" t="s">
        <v>81</v>
      </c>
      <c r="J400" s="53"/>
      <c r="K400" s="51" t="str">
        <f ca="1">LeaveTracker[[#This Row],[Days]]&amp;" "&amp;LeaveTracker[[#This Row],[Type of Leave]]</f>
        <v>1 SL</v>
      </c>
      <c r="L400" s="9">
        <f ca="1">NETWORKDAYS(LeaveTracker[[#This Row],[Start Date]],LeaveTracker[[#This Row],[End Date]],lstHolidays)</f>
        <v>1</v>
      </c>
      <c r="M400" s="9"/>
    </row>
    <row r="401" spans="1:13" ht="30" customHeight="1" x14ac:dyDescent="0.3">
      <c r="A401" s="51">
        <v>758</v>
      </c>
      <c r="B401" s="56">
        <v>44846</v>
      </c>
      <c r="C401" s="56">
        <v>44831</v>
      </c>
      <c r="D401" s="53" t="s">
        <v>1817</v>
      </c>
      <c r="E401" s="51" t="str">
        <f>IF(ISBLANK(LeaveTracker[[#This Row],[Employee Name]]),"-----",VLOOKUP(LeaveTracker[[#This Row],[Employee Name]],Employees[[Employee Name]:[Office]],7))</f>
        <v>TICC</v>
      </c>
      <c r="F401" s="51" t="str">
        <f>IF(ISBLANK(LeaveTracker[[#This Row],[Employee Name]]),"-----",VLOOKUP(LeaveTracker[[#This Row],[Employee Name]],Employees[[Employee Name]:[Office]],6))</f>
        <v>CASUAL</v>
      </c>
      <c r="G401" s="50">
        <v>44826</v>
      </c>
      <c r="H401" s="50">
        <v>44827</v>
      </c>
      <c r="I401" s="51" t="s">
        <v>81</v>
      </c>
      <c r="J401" s="53"/>
      <c r="K401" s="51" t="str">
        <f ca="1">LeaveTracker[[#This Row],[Days]]&amp;" "&amp;LeaveTracker[[#This Row],[Type of Leave]]</f>
        <v>2 SL</v>
      </c>
      <c r="L401" s="9">
        <f ca="1">NETWORKDAYS(LeaveTracker[[#This Row],[Start Date]],LeaveTracker[[#This Row],[End Date]],lstHolidays)</f>
        <v>2</v>
      </c>
      <c r="M401" s="9"/>
    </row>
    <row r="402" spans="1:13" ht="30" customHeight="1" x14ac:dyDescent="0.3">
      <c r="A402" s="51">
        <v>759</v>
      </c>
      <c r="B402" s="56">
        <v>44846</v>
      </c>
      <c r="C402" s="56">
        <v>44831</v>
      </c>
      <c r="D402" s="53" t="s">
        <v>1818</v>
      </c>
      <c r="E402" s="51" t="str">
        <f>IF(ISBLANK(LeaveTracker[[#This Row],[Employee Name]]),"-----",VLOOKUP(LeaveTracker[[#This Row],[Employee Name]],Employees[[Employee Name]:[Office]],7))</f>
        <v>TICC</v>
      </c>
      <c r="F402" s="51" t="str">
        <f>IF(ISBLANK(LeaveTracker[[#This Row],[Employee Name]]),"-----",VLOOKUP(LeaveTracker[[#This Row],[Employee Name]],Employees[[Employee Name]:[Office]],6))</f>
        <v>JOBCON</v>
      </c>
      <c r="G402" s="50">
        <v>44827</v>
      </c>
      <c r="H402" s="50">
        <v>44828</v>
      </c>
      <c r="I402" s="51" t="s">
        <v>81</v>
      </c>
      <c r="J402" s="53"/>
      <c r="K402" s="51" t="str">
        <f ca="1">LeaveTracker[[#This Row],[Days]]&amp;" "&amp;LeaveTracker[[#This Row],[Type of Leave]]</f>
        <v>1 SL</v>
      </c>
      <c r="L402" s="9">
        <f ca="1">NETWORKDAYS(LeaveTracker[[#This Row],[Start Date]],LeaveTracker[[#This Row],[End Date]],lstHolidays)</f>
        <v>1</v>
      </c>
      <c r="M402" s="9"/>
    </row>
    <row r="403" spans="1:13" ht="30" customHeight="1" x14ac:dyDescent="0.3">
      <c r="A403" s="51">
        <v>760</v>
      </c>
      <c r="B403" s="56">
        <v>44846</v>
      </c>
      <c r="C403" s="56">
        <v>44831</v>
      </c>
      <c r="D403" s="53" t="s">
        <v>1862</v>
      </c>
      <c r="E403" s="51" t="str">
        <f>IF(ISBLANK(LeaveTracker[[#This Row],[Employee Name]]),"-----",VLOOKUP(LeaveTracker[[#This Row],[Employee Name]],Employees[[Employee Name]:[Office]],7))</f>
        <v>TICC</v>
      </c>
      <c r="F403" s="51" t="str">
        <f>IF(ISBLANK(LeaveTracker[[#This Row],[Employee Name]]),"-----",VLOOKUP(LeaveTracker[[#This Row],[Employee Name]],Employees[[Employee Name]:[Office]],6))</f>
        <v>CASUAL</v>
      </c>
      <c r="G403" s="50">
        <v>44827</v>
      </c>
      <c r="H403" s="50">
        <v>44827</v>
      </c>
      <c r="I403" s="51" t="s">
        <v>81</v>
      </c>
      <c r="J403" s="53"/>
      <c r="K403" s="51" t="str">
        <f ca="1">LeaveTracker[[#This Row],[Days]]&amp;" "&amp;LeaveTracker[[#This Row],[Type of Leave]]</f>
        <v>1 SL</v>
      </c>
      <c r="L403" s="9">
        <f ca="1">NETWORKDAYS(LeaveTracker[[#This Row],[Start Date]],LeaveTracker[[#This Row],[End Date]],lstHolidays)</f>
        <v>1</v>
      </c>
      <c r="M403" s="9"/>
    </row>
    <row r="404" spans="1:13" ht="30" customHeight="1" x14ac:dyDescent="0.3">
      <c r="A404" s="51">
        <v>761</v>
      </c>
      <c r="B404" s="56">
        <v>44846</v>
      </c>
      <c r="C404" s="56">
        <v>44827</v>
      </c>
      <c r="D404" s="53" t="s">
        <v>1831</v>
      </c>
      <c r="E404" s="51" t="str">
        <f>IF(ISBLANK(LeaveTracker[[#This Row],[Employee Name]]),"-----",VLOOKUP(LeaveTracker[[#This Row],[Employee Name]],Employees[[Employee Name]:[Office]],7))</f>
        <v>CHO</v>
      </c>
      <c r="F404" s="51" t="str">
        <f>IF(ISBLANK(LeaveTracker[[#This Row],[Employee Name]]),"-----",VLOOKUP(LeaveTracker[[#This Row],[Employee Name]],Employees[[Employee Name]:[Office]],6))</f>
        <v>CASUAL</v>
      </c>
      <c r="G404" s="50">
        <v>44826</v>
      </c>
      <c r="H404" s="50">
        <v>44826</v>
      </c>
      <c r="I404" s="51" t="s">
        <v>81</v>
      </c>
      <c r="J404" s="53"/>
      <c r="K404" s="51" t="str">
        <f ca="1">LeaveTracker[[#This Row],[Days]]&amp;" "&amp;LeaveTracker[[#This Row],[Type of Leave]]</f>
        <v>1 SL</v>
      </c>
      <c r="L404" s="9">
        <f ca="1">NETWORKDAYS(LeaveTracker[[#This Row],[Start Date]],LeaveTracker[[#This Row],[End Date]],lstHolidays)</f>
        <v>1</v>
      </c>
      <c r="M404" s="9"/>
    </row>
    <row r="405" spans="1:13" ht="30" customHeight="1" x14ac:dyDescent="0.3">
      <c r="A405" s="51">
        <v>762</v>
      </c>
      <c r="B405" s="56">
        <v>44846</v>
      </c>
      <c r="C405" s="56">
        <v>44827</v>
      </c>
      <c r="D405" s="53" t="s">
        <v>1831</v>
      </c>
      <c r="E405" s="51" t="str">
        <f>IF(ISBLANK(LeaveTracker[[#This Row],[Employee Name]]),"-----",VLOOKUP(LeaveTracker[[#This Row],[Employee Name]],Employees[[Employee Name]:[Office]],7))</f>
        <v>CHO</v>
      </c>
      <c r="F405" s="51" t="str">
        <f>IF(ISBLANK(LeaveTracker[[#This Row],[Employee Name]]),"-----",VLOOKUP(LeaveTracker[[#This Row],[Employee Name]],Employees[[Employee Name]:[Office]],6))</f>
        <v>CASUAL</v>
      </c>
      <c r="G405" s="50">
        <v>44819</v>
      </c>
      <c r="H405" s="50">
        <v>44819</v>
      </c>
      <c r="I405" s="51" t="s">
        <v>81</v>
      </c>
      <c r="J405" s="53"/>
      <c r="K405" s="51" t="str">
        <f ca="1">LeaveTracker[[#This Row],[Days]]&amp;" "&amp;LeaveTracker[[#This Row],[Type of Leave]]</f>
        <v>1 SL</v>
      </c>
      <c r="L405" s="9">
        <f ca="1">NETWORKDAYS(LeaveTracker[[#This Row],[Start Date]],LeaveTracker[[#This Row],[End Date]],lstHolidays)</f>
        <v>1</v>
      </c>
      <c r="M405" s="9"/>
    </row>
    <row r="406" spans="1:13" ht="30" customHeight="1" x14ac:dyDescent="0.3">
      <c r="A406" s="51">
        <v>763</v>
      </c>
      <c r="B406" s="56">
        <v>44846</v>
      </c>
      <c r="C406" s="56">
        <v>44830</v>
      </c>
      <c r="D406" s="53" t="s">
        <v>1792</v>
      </c>
      <c r="E406" s="51" t="str">
        <f>IF(ISBLANK(LeaveTracker[[#This Row],[Employee Name]]),"-----",VLOOKUP(LeaveTracker[[#This Row],[Employee Name]],Employees[[Employee Name]:[Office]],7))</f>
        <v>PICNIC GROVE</v>
      </c>
      <c r="F406" s="51" t="str">
        <f>IF(ISBLANK(LeaveTracker[[#This Row],[Employee Name]]),"-----",VLOOKUP(LeaveTracker[[#This Row],[Employee Name]],Employees[[Employee Name]:[Office]],6))</f>
        <v>CASUAL</v>
      </c>
      <c r="G406" s="50">
        <v>44821</v>
      </c>
      <c r="H406" s="50">
        <v>44825</v>
      </c>
      <c r="I406" s="51" t="s">
        <v>81</v>
      </c>
      <c r="J406" s="53"/>
      <c r="K406" s="51" t="str">
        <f ca="1">LeaveTracker[[#This Row],[Days]]&amp;" "&amp;LeaveTracker[[#This Row],[Type of Leave]]</f>
        <v>3 SL</v>
      </c>
      <c r="L406" s="9">
        <f ca="1">NETWORKDAYS(LeaveTracker[[#This Row],[Start Date]],LeaveTracker[[#This Row],[End Date]],lstHolidays)</f>
        <v>3</v>
      </c>
      <c r="M406" s="9"/>
    </row>
    <row r="407" spans="1:13" ht="30" customHeight="1" x14ac:dyDescent="0.3">
      <c r="A407" s="51">
        <v>764</v>
      </c>
      <c r="B407" s="56">
        <v>44846</v>
      </c>
      <c r="C407" s="56">
        <v>44830</v>
      </c>
      <c r="D407" s="53" t="s">
        <v>1891</v>
      </c>
      <c r="E407" s="51" t="str">
        <f>IF(ISBLANK(LeaveTracker[[#This Row],[Employee Name]]),"-----",VLOOKUP(LeaveTracker[[#This Row],[Employee Name]],Employees[[Employee Name]:[Office]],7))</f>
        <v>CHO</v>
      </c>
      <c r="F407" s="51" t="str">
        <f>IF(ISBLANK(LeaveTracker[[#This Row],[Employee Name]]),"-----",VLOOKUP(LeaveTracker[[#This Row],[Employee Name]],Employees[[Employee Name]:[Office]],6))</f>
        <v>CASUAL</v>
      </c>
      <c r="G407" s="50">
        <v>44825</v>
      </c>
      <c r="H407" s="50">
        <v>44827</v>
      </c>
      <c r="I407" s="51" t="s">
        <v>81</v>
      </c>
      <c r="J407" s="53"/>
      <c r="K407" s="51" t="str">
        <f ca="1">LeaveTracker[[#This Row],[Days]]&amp;" "&amp;LeaveTracker[[#This Row],[Type of Leave]]</f>
        <v>3 SL</v>
      </c>
      <c r="L407" s="9">
        <f ca="1">NETWORKDAYS(LeaveTracker[[#This Row],[Start Date]],LeaveTracker[[#This Row],[End Date]],lstHolidays)</f>
        <v>3</v>
      </c>
      <c r="M407" s="9"/>
    </row>
    <row r="408" spans="1:13" ht="30" customHeight="1" x14ac:dyDescent="0.3">
      <c r="A408" s="51">
        <v>765</v>
      </c>
      <c r="B408" s="56">
        <v>44846</v>
      </c>
      <c r="C408" s="56">
        <v>44844</v>
      </c>
      <c r="D408" s="53" t="s">
        <v>1892</v>
      </c>
      <c r="E408" s="51" t="str">
        <f>IF(ISBLANK(LeaveTracker[[#This Row],[Employee Name]]),"-----",VLOOKUP(LeaveTracker[[#This Row],[Employee Name]],Employees[[Employee Name]:[Office]],7))</f>
        <v>TOPS-CSU</v>
      </c>
      <c r="F408" s="51" t="str">
        <f>IF(ISBLANK(LeaveTracker[[#This Row],[Employee Name]]),"-----",VLOOKUP(LeaveTracker[[#This Row],[Employee Name]],Employees[[Employee Name]:[Office]],6))</f>
        <v>CASUAL</v>
      </c>
      <c r="G408" s="50">
        <v>44851</v>
      </c>
      <c r="H408" s="50">
        <v>44855</v>
      </c>
      <c r="I408" s="51" t="s">
        <v>82</v>
      </c>
      <c r="J408" s="53"/>
      <c r="K408" s="51" t="str">
        <f ca="1">LeaveTracker[[#This Row],[Days]]&amp;" "&amp;LeaveTracker[[#This Row],[Type of Leave]]</f>
        <v>5 VL</v>
      </c>
      <c r="L408" s="9">
        <f ca="1">NETWORKDAYS(LeaveTracker[[#This Row],[Start Date]],LeaveTracker[[#This Row],[End Date]],lstHolidays)</f>
        <v>5</v>
      </c>
      <c r="M408" s="9"/>
    </row>
    <row r="409" spans="1:13" ht="30" customHeight="1" x14ac:dyDescent="0.3">
      <c r="A409" s="51">
        <v>765</v>
      </c>
      <c r="B409" s="56">
        <v>44846</v>
      </c>
      <c r="C409" s="56">
        <v>44844</v>
      </c>
      <c r="D409" s="53" t="s">
        <v>1892</v>
      </c>
      <c r="E409" s="51" t="str">
        <f>IF(ISBLANK(LeaveTracker[[#This Row],[Employee Name]]),"-----",VLOOKUP(LeaveTracker[[#This Row],[Employee Name]],Employees[[Employee Name]:[Office]],7))</f>
        <v>TOPS-CSU</v>
      </c>
      <c r="F409" s="51" t="str">
        <f>IF(ISBLANK(LeaveTracker[[#This Row],[Employee Name]]),"-----",VLOOKUP(LeaveTracker[[#This Row],[Employee Name]],Employees[[Employee Name]:[Office]],6))</f>
        <v>CASUAL</v>
      </c>
      <c r="G409" s="50">
        <v>44858</v>
      </c>
      <c r="H409" s="50">
        <v>44862</v>
      </c>
      <c r="I409" s="51" t="s">
        <v>82</v>
      </c>
      <c r="J409" s="53"/>
      <c r="K409" s="51" t="str">
        <f ca="1">LeaveTracker[[#This Row],[Days]]&amp;" "&amp;LeaveTracker[[#This Row],[Type of Leave]]</f>
        <v>5 VL</v>
      </c>
      <c r="L409" s="9">
        <f ca="1">NETWORKDAYS(LeaveTracker[[#This Row],[Start Date]],LeaveTracker[[#This Row],[End Date]],lstHolidays)</f>
        <v>5</v>
      </c>
      <c r="M409" s="9"/>
    </row>
    <row r="410" spans="1:13" ht="30" customHeight="1" x14ac:dyDescent="0.3">
      <c r="A410" s="51">
        <v>766</v>
      </c>
      <c r="B410" s="56">
        <v>44846</v>
      </c>
      <c r="C410" s="56">
        <v>44805</v>
      </c>
      <c r="D410" s="53" t="s">
        <v>1893</v>
      </c>
      <c r="E410" s="51" t="str">
        <f>IF(ISBLANK(LeaveTracker[[#This Row],[Employee Name]]),"-----",VLOOKUP(LeaveTracker[[#This Row],[Employee Name]],Employees[[Employee Name]:[Office]],7))</f>
        <v>CTO-LICENSE</v>
      </c>
      <c r="F410" s="51" t="str">
        <f>IF(ISBLANK(LeaveTracker[[#This Row],[Employee Name]]),"-----",VLOOKUP(LeaveTracker[[#This Row],[Employee Name]],Employees[[Employee Name]:[Office]],6))</f>
        <v>CASUAL</v>
      </c>
      <c r="G410" s="50">
        <v>44803</v>
      </c>
      <c r="H410" s="50">
        <v>44803</v>
      </c>
      <c r="I410" s="51" t="s">
        <v>81</v>
      </c>
      <c r="J410" s="53"/>
      <c r="K410" s="51" t="str">
        <f ca="1">LeaveTracker[[#This Row],[Days]]&amp;" "&amp;LeaveTracker[[#This Row],[Type of Leave]]</f>
        <v>1 SL</v>
      </c>
      <c r="L410" s="9">
        <f ca="1">NETWORKDAYS(LeaveTracker[[#This Row],[Start Date]],LeaveTracker[[#This Row],[End Date]],lstHolidays)</f>
        <v>1</v>
      </c>
      <c r="M410" s="9"/>
    </row>
    <row r="411" spans="1:13" ht="30" customHeight="1" x14ac:dyDescent="0.3">
      <c r="A411" s="51">
        <v>767</v>
      </c>
      <c r="B411" s="56">
        <v>44858</v>
      </c>
      <c r="C411" s="56">
        <v>44743</v>
      </c>
      <c r="D411" s="53" t="s">
        <v>1894</v>
      </c>
      <c r="E411" s="51" t="str">
        <f>IF(ISBLANK(LeaveTracker[[#This Row],[Employee Name]]),"-----",VLOOKUP(LeaveTracker[[#This Row],[Employee Name]],Employees[[Employee Name]:[Office]],7))</f>
        <v>CTO</v>
      </c>
      <c r="F411" s="51" t="str">
        <f>IF(ISBLANK(LeaveTracker[[#This Row],[Employee Name]]),"-----",VLOOKUP(LeaveTracker[[#This Row],[Employee Name]],Employees[[Employee Name]:[Office]],6))</f>
        <v>JOBCON</v>
      </c>
      <c r="G411" s="50">
        <v>44732</v>
      </c>
      <c r="H411" s="50">
        <v>44735</v>
      </c>
      <c r="I411" s="51" t="s">
        <v>1022</v>
      </c>
      <c r="J411" s="53" t="s">
        <v>1895</v>
      </c>
      <c r="K411" s="51" t="str">
        <f ca="1">LeaveTracker[[#This Row],[Days]]&amp;" "&amp;LeaveTracker[[#This Row],[Type of Leave]]</f>
        <v>4 WITHOUTPAY</v>
      </c>
      <c r="L411" s="9">
        <f ca="1">NETWORKDAYS(LeaveTracker[[#This Row],[Start Date]],LeaveTracker[[#This Row],[End Date]],lstHolidays)</f>
        <v>4</v>
      </c>
      <c r="M411" s="9"/>
    </row>
    <row r="412" spans="1:13" ht="30" customHeight="1" x14ac:dyDescent="0.3">
      <c r="A412" s="51">
        <v>768</v>
      </c>
      <c r="B412" s="56">
        <v>44858</v>
      </c>
      <c r="C412" s="56">
        <v>44743</v>
      </c>
      <c r="D412" s="53" t="s">
        <v>1894</v>
      </c>
      <c r="E412" s="51" t="str">
        <f>IF(ISBLANK(LeaveTracker[[#This Row],[Employee Name]]),"-----",VLOOKUP(LeaveTracker[[#This Row],[Employee Name]],Employees[[Employee Name]:[Office]],7))</f>
        <v>CTO</v>
      </c>
      <c r="F412" s="51" t="str">
        <f>IF(ISBLANK(LeaveTracker[[#This Row],[Employee Name]]),"-----",VLOOKUP(LeaveTracker[[#This Row],[Employee Name]],Employees[[Employee Name]:[Office]],6))</f>
        <v>JOBCON</v>
      </c>
      <c r="G412" s="50">
        <v>44742</v>
      </c>
      <c r="H412" s="50">
        <v>44742</v>
      </c>
      <c r="I412" s="51" t="s">
        <v>1022</v>
      </c>
      <c r="J412" s="53" t="s">
        <v>1895</v>
      </c>
      <c r="K412" s="51" t="str">
        <f ca="1">LeaveTracker[[#This Row],[Days]]&amp;" "&amp;LeaveTracker[[#This Row],[Type of Leave]]</f>
        <v>1 WITHOUTPAY</v>
      </c>
      <c r="L412" s="9">
        <f ca="1">NETWORKDAYS(LeaveTracker[[#This Row],[Start Date]],LeaveTracker[[#This Row],[End Date]],lstHolidays)</f>
        <v>1</v>
      </c>
      <c r="M412" s="9"/>
    </row>
    <row r="413" spans="1:13" ht="30" customHeight="1" x14ac:dyDescent="0.3">
      <c r="A413" s="51">
        <v>768</v>
      </c>
      <c r="B413" s="56">
        <v>44858</v>
      </c>
      <c r="C413" s="56">
        <v>44679</v>
      </c>
      <c r="D413" s="53" t="s">
        <v>1817</v>
      </c>
      <c r="E413" s="51" t="str">
        <f>IF(ISBLANK(LeaveTracker[[#This Row],[Employee Name]]),"-----",VLOOKUP(LeaveTracker[[#This Row],[Employee Name]],Employees[[Employee Name]:[Office]],7))</f>
        <v>TICC</v>
      </c>
      <c r="F413" s="51" t="str">
        <f>IF(ISBLANK(LeaveTracker[[#This Row],[Employee Name]]),"-----",VLOOKUP(LeaveTracker[[#This Row],[Employee Name]],Employees[[Employee Name]:[Office]],6))</f>
        <v>CASUAL</v>
      </c>
      <c r="G413" s="50">
        <v>44678</v>
      </c>
      <c r="H413" s="50">
        <v>44678</v>
      </c>
      <c r="I413" s="51" t="s">
        <v>81</v>
      </c>
      <c r="J413" s="53"/>
      <c r="K413" s="51" t="str">
        <f ca="1">LeaveTracker[[#This Row],[Days]]&amp;" "&amp;LeaveTracker[[#This Row],[Type of Leave]]</f>
        <v>1 SL</v>
      </c>
      <c r="L413" s="9">
        <f ca="1">NETWORKDAYS(LeaveTracker[[#This Row],[Start Date]],LeaveTracker[[#This Row],[End Date]],lstHolidays)</f>
        <v>1</v>
      </c>
      <c r="M413" s="9"/>
    </row>
    <row r="414" spans="1:13" ht="30" customHeight="1" x14ac:dyDescent="0.3">
      <c r="A414" s="51">
        <v>769</v>
      </c>
      <c r="B414" s="56">
        <v>44858</v>
      </c>
      <c r="C414" s="56">
        <v>44707</v>
      </c>
      <c r="D414" s="53" t="s">
        <v>1817</v>
      </c>
      <c r="E414" s="51" t="str">
        <f>IF(ISBLANK(LeaveTracker[[#This Row],[Employee Name]]),"-----",VLOOKUP(LeaveTracker[[#This Row],[Employee Name]],Employees[[Employee Name]:[Office]],7))</f>
        <v>TICC</v>
      </c>
      <c r="F414" s="51" t="str">
        <f>IF(ISBLANK(LeaveTracker[[#This Row],[Employee Name]]),"-----",VLOOKUP(LeaveTracker[[#This Row],[Employee Name]],Employees[[Employee Name]:[Office]],6))</f>
        <v>CASUAL</v>
      </c>
      <c r="G414" s="50">
        <v>44706</v>
      </c>
      <c r="H414" s="50">
        <v>44706</v>
      </c>
      <c r="I414" s="51" t="s">
        <v>81</v>
      </c>
      <c r="J414" s="53"/>
      <c r="K414" s="51" t="str">
        <f ca="1">LeaveTracker[[#This Row],[Days]]&amp;" "&amp;LeaveTracker[[#This Row],[Type of Leave]]</f>
        <v>1 SL</v>
      </c>
      <c r="L414" s="9">
        <f ca="1">NETWORKDAYS(LeaveTracker[[#This Row],[Start Date]],LeaveTracker[[#This Row],[End Date]],lstHolidays)</f>
        <v>1</v>
      </c>
      <c r="M414" s="9"/>
    </row>
    <row r="415" spans="1:13" ht="30" customHeight="1" x14ac:dyDescent="0.3">
      <c r="A415" s="51">
        <v>770</v>
      </c>
      <c r="B415" s="56">
        <v>44858</v>
      </c>
      <c r="C415" s="56">
        <v>44713</v>
      </c>
      <c r="D415" s="53" t="s">
        <v>1817</v>
      </c>
      <c r="E415" s="51" t="str">
        <f>IF(ISBLANK(LeaveTracker[[#This Row],[Employee Name]]),"-----",VLOOKUP(LeaveTracker[[#This Row],[Employee Name]],Employees[[Employee Name]:[Office]],7))</f>
        <v>TICC</v>
      </c>
      <c r="F415" s="51" t="str">
        <f>IF(ISBLANK(LeaveTracker[[#This Row],[Employee Name]]),"-----",VLOOKUP(LeaveTracker[[#This Row],[Employee Name]],Employees[[Employee Name]:[Office]],6))</f>
        <v>CASUAL</v>
      </c>
      <c r="G415" s="50">
        <v>44720</v>
      </c>
      <c r="H415" s="50">
        <v>44720</v>
      </c>
      <c r="I415" s="51" t="s">
        <v>82</v>
      </c>
      <c r="J415" s="53"/>
      <c r="K415" s="51" t="str">
        <f ca="1">LeaveTracker[[#This Row],[Days]]&amp;" "&amp;LeaveTracker[[#This Row],[Type of Leave]]</f>
        <v>1 VL</v>
      </c>
      <c r="L415" s="9">
        <f ca="1">NETWORKDAYS(LeaveTracker[[#This Row],[Start Date]],LeaveTracker[[#This Row],[End Date]],lstHolidays)</f>
        <v>1</v>
      </c>
      <c r="M415" s="9"/>
    </row>
    <row r="416" spans="1:13" ht="30" customHeight="1" x14ac:dyDescent="0.3">
      <c r="A416" s="51">
        <v>771</v>
      </c>
      <c r="B416" s="56">
        <v>44858</v>
      </c>
      <c r="C416" s="56">
        <v>44767</v>
      </c>
      <c r="D416" s="53" t="s">
        <v>1817</v>
      </c>
      <c r="E416" s="51" t="str">
        <f>IF(ISBLANK(LeaveTracker[[#This Row],[Employee Name]]),"-----",VLOOKUP(LeaveTracker[[#This Row],[Employee Name]],Employees[[Employee Name]:[Office]],7))</f>
        <v>TICC</v>
      </c>
      <c r="F416" s="51" t="str">
        <f>IF(ISBLANK(LeaveTracker[[#This Row],[Employee Name]]),"-----",VLOOKUP(LeaveTracker[[#This Row],[Employee Name]],Employees[[Employee Name]:[Office]],6))</f>
        <v>CASUAL</v>
      </c>
      <c r="G416" s="50">
        <v>44760</v>
      </c>
      <c r="H416" s="50">
        <v>44762</v>
      </c>
      <c r="I416" s="51" t="s">
        <v>81</v>
      </c>
      <c r="J416" s="53"/>
      <c r="K416" s="51" t="str">
        <f ca="1">LeaveTracker[[#This Row],[Days]]&amp;" "&amp;LeaveTracker[[#This Row],[Type of Leave]]</f>
        <v>3 SL</v>
      </c>
      <c r="L416" s="9">
        <f ca="1">NETWORKDAYS(LeaveTracker[[#This Row],[Start Date]],LeaveTracker[[#This Row],[End Date]],lstHolidays)</f>
        <v>3</v>
      </c>
      <c r="M416" s="9"/>
    </row>
    <row r="417" spans="1:13" ht="30" customHeight="1" x14ac:dyDescent="0.3">
      <c r="A417" s="51">
        <v>772</v>
      </c>
      <c r="B417" s="56">
        <v>44858</v>
      </c>
      <c r="C417" s="56">
        <v>44742</v>
      </c>
      <c r="D417" s="53" t="s">
        <v>1896</v>
      </c>
      <c r="E417" s="51" t="str">
        <f>IF(ISBLANK(LeaveTracker[[#This Row],[Employee Name]]),"-----",VLOOKUP(LeaveTracker[[#This Row],[Employee Name]],Employees[[Employee Name]:[Office]],7))</f>
        <v>VMO/SP</v>
      </c>
      <c r="F417" s="51" t="str">
        <f>IF(ISBLANK(LeaveTracker[[#This Row],[Employee Name]]),"-----",VLOOKUP(LeaveTracker[[#This Row],[Employee Name]],Employees[[Employee Name]:[Office]],6))</f>
        <v>CASUAL</v>
      </c>
      <c r="G417" s="50"/>
      <c r="H417" s="50"/>
      <c r="I417" s="51" t="s">
        <v>298</v>
      </c>
      <c r="J417" s="53" t="s">
        <v>691</v>
      </c>
      <c r="K417" s="51" t="str">
        <f ca="1">LeaveTracker[[#This Row],[Days]]&amp;" "&amp;LeaveTracker[[#This Row],[Type of Leave]]</f>
        <v>0 OTHER</v>
      </c>
      <c r="L417" s="9">
        <f ca="1">NETWORKDAYS(LeaveTracker[[#This Row],[Start Date]],LeaveTracker[[#This Row],[End Date]],lstHolidays)</f>
        <v>0</v>
      </c>
      <c r="M417" s="9"/>
    </row>
    <row r="418" spans="1:13" ht="30" customHeight="1" x14ac:dyDescent="0.3">
      <c r="A418" s="51">
        <v>773</v>
      </c>
      <c r="B418" s="56">
        <v>44858</v>
      </c>
      <c r="C418" s="56">
        <v>44649</v>
      </c>
      <c r="D418" s="53" t="s">
        <v>1897</v>
      </c>
      <c r="E418" s="51" t="str">
        <f>IF(ISBLANK(LeaveTracker[[#This Row],[Employee Name]]),"-----",VLOOKUP(LeaveTracker[[#This Row],[Employee Name]],Employees[[Employee Name]:[Office]],7))</f>
        <v>CENRO</v>
      </c>
      <c r="F418" s="51" t="str">
        <f>IF(ISBLANK(LeaveTracker[[#This Row],[Employee Name]]),"-----",VLOOKUP(LeaveTracker[[#This Row],[Employee Name]],Employees[[Employee Name]:[Office]],6))</f>
        <v>CASUAL</v>
      </c>
      <c r="G418" s="50"/>
      <c r="H418" s="50"/>
      <c r="I418" s="51" t="s">
        <v>298</v>
      </c>
      <c r="J418" s="53" t="s">
        <v>691</v>
      </c>
      <c r="K418" s="51" t="str">
        <f ca="1">LeaveTracker[[#This Row],[Days]]&amp;" "&amp;LeaveTracker[[#This Row],[Type of Leave]]</f>
        <v>0 OTHER</v>
      </c>
      <c r="L418" s="9">
        <f ca="1">NETWORKDAYS(LeaveTracker[[#This Row],[Start Date]],LeaveTracker[[#This Row],[End Date]],lstHolidays)</f>
        <v>0</v>
      </c>
      <c r="M418" s="9"/>
    </row>
    <row r="419" spans="1:13" ht="30" customHeight="1" x14ac:dyDescent="0.3">
      <c r="A419" s="51">
        <v>774</v>
      </c>
      <c r="B419" s="56">
        <v>44859</v>
      </c>
      <c r="C419" s="56">
        <v>44683</v>
      </c>
      <c r="D419" s="53" t="s">
        <v>1732</v>
      </c>
      <c r="E419" s="51" t="str">
        <f>IF(ISBLANK(LeaveTracker[[#This Row],[Employee Name]]),"-----",VLOOKUP(LeaveTracker[[#This Row],[Employee Name]],Employees[[Employee Name]:[Office]],7))</f>
        <v>TCIS</v>
      </c>
      <c r="F419" s="51" t="str">
        <f>IF(ISBLANK(LeaveTracker[[#This Row],[Employee Name]]),"-----",VLOOKUP(LeaveTracker[[#This Row],[Employee Name]],Employees[[Employee Name]:[Office]],6))</f>
        <v>CASUAL</v>
      </c>
      <c r="G419" s="50">
        <v>44678</v>
      </c>
      <c r="H419" s="50">
        <v>44678</v>
      </c>
      <c r="I419" s="51" t="s">
        <v>82</v>
      </c>
      <c r="J419" s="53"/>
      <c r="K419" s="51" t="str">
        <f ca="1">LeaveTracker[[#This Row],[Days]]&amp;" "&amp;LeaveTracker[[#This Row],[Type of Leave]]</f>
        <v>1 VL</v>
      </c>
      <c r="L419" s="9">
        <f ca="1">NETWORKDAYS(LeaveTracker[[#This Row],[Start Date]],LeaveTracker[[#This Row],[End Date]],lstHolidays)</f>
        <v>1</v>
      </c>
      <c r="M419" s="9"/>
    </row>
    <row r="420" spans="1:13" ht="30" customHeight="1" x14ac:dyDescent="0.3">
      <c r="A420" s="51">
        <v>774</v>
      </c>
      <c r="B420" s="56">
        <v>44859</v>
      </c>
      <c r="C420" s="56">
        <v>44683</v>
      </c>
      <c r="D420" s="53" t="s">
        <v>1732</v>
      </c>
      <c r="E420" s="51" t="str">
        <f>IF(ISBLANK(LeaveTracker[[#This Row],[Employee Name]]),"-----",VLOOKUP(LeaveTracker[[#This Row],[Employee Name]],Employees[[Employee Name]:[Office]],7))</f>
        <v>TCIS</v>
      </c>
      <c r="F420" s="51" t="str">
        <f>IF(ISBLANK(LeaveTracker[[#This Row],[Employee Name]]),"-----",VLOOKUP(LeaveTracker[[#This Row],[Employee Name]],Employees[[Employee Name]:[Office]],6))</f>
        <v>CASUAL</v>
      </c>
      <c r="G420" s="50">
        <v>44680</v>
      </c>
      <c r="H420" s="50">
        <v>44680</v>
      </c>
      <c r="I420" s="51" t="s">
        <v>82</v>
      </c>
      <c r="J420" s="53"/>
      <c r="K420" s="51" t="str">
        <f ca="1">LeaveTracker[[#This Row],[Days]]&amp;" "&amp;LeaveTracker[[#This Row],[Type of Leave]]</f>
        <v>1 VL</v>
      </c>
      <c r="L420" s="9">
        <f ca="1">NETWORKDAYS(LeaveTracker[[#This Row],[Start Date]],LeaveTracker[[#This Row],[End Date]],lstHolidays)</f>
        <v>1</v>
      </c>
      <c r="M420" s="9"/>
    </row>
    <row r="421" spans="1:13" ht="30" customHeight="1" x14ac:dyDescent="0.3">
      <c r="A421" s="51">
        <v>775</v>
      </c>
      <c r="B421" s="56">
        <v>44859</v>
      </c>
      <c r="C421" s="56">
        <v>44761</v>
      </c>
      <c r="D421" s="53" t="s">
        <v>1775</v>
      </c>
      <c r="E421" s="51" t="str">
        <f>IF(ISBLANK(LeaveTracker[[#This Row],[Employee Name]]),"-----",VLOOKUP(LeaveTracker[[#This Row],[Employee Name]],Employees[[Employee Name]:[Office]],7))</f>
        <v>CENRO</v>
      </c>
      <c r="F421" s="51" t="str">
        <f>IF(ISBLANK(LeaveTracker[[#This Row],[Employee Name]]),"-----",VLOOKUP(LeaveTracker[[#This Row],[Employee Name]],Employees[[Employee Name]:[Office]],6))</f>
        <v>CASUAL</v>
      </c>
      <c r="G421" s="50">
        <v>44760</v>
      </c>
      <c r="H421" s="50">
        <v>44760</v>
      </c>
      <c r="I421" s="51" t="s">
        <v>82</v>
      </c>
      <c r="J421" s="53"/>
      <c r="K421" s="51" t="str">
        <f ca="1">LeaveTracker[[#This Row],[Days]]&amp;" "&amp;LeaveTracker[[#This Row],[Type of Leave]]</f>
        <v>1 VL</v>
      </c>
      <c r="L421" s="9">
        <f ca="1">NETWORKDAYS(LeaveTracker[[#This Row],[Start Date]],LeaveTracker[[#This Row],[End Date]],lstHolidays)</f>
        <v>1</v>
      </c>
      <c r="M421" s="9"/>
    </row>
    <row r="422" spans="1:13" ht="30" customHeight="1" x14ac:dyDescent="0.3">
      <c r="A422" s="51">
        <v>776</v>
      </c>
      <c r="B422" s="56">
        <v>44859</v>
      </c>
      <c r="C422" s="56">
        <v>44694</v>
      </c>
      <c r="D422" s="53" t="s">
        <v>1898</v>
      </c>
      <c r="E422" s="51" t="str">
        <f>IF(ISBLANK(LeaveTracker[[#This Row],[Employee Name]]),"-----",VLOOKUP(LeaveTracker[[#This Row],[Employee Name]],Employees[[Employee Name]:[Office]],7))</f>
        <v>TICC</v>
      </c>
      <c r="F422" s="51" t="str">
        <f>IF(ISBLANK(LeaveTracker[[#This Row],[Employee Name]]),"-----",VLOOKUP(LeaveTracker[[#This Row],[Employee Name]],Employees[[Employee Name]:[Office]],6))</f>
        <v>CASUAL</v>
      </c>
      <c r="G422" s="50">
        <v>44698</v>
      </c>
      <c r="H422" s="50">
        <v>44698</v>
      </c>
      <c r="I422" s="51" t="s">
        <v>298</v>
      </c>
      <c r="J422" s="53" t="s">
        <v>1003</v>
      </c>
      <c r="K422" s="51" t="str">
        <f ca="1">LeaveTracker[[#This Row],[Days]]&amp;" "&amp;LeaveTracker[[#This Row],[Type of Leave]]</f>
        <v>1 OTHER</v>
      </c>
      <c r="L422" s="9">
        <f ca="1">NETWORKDAYS(LeaveTracker[[#This Row],[Start Date]],LeaveTracker[[#This Row],[End Date]],lstHolidays)</f>
        <v>1</v>
      </c>
      <c r="M422" s="9"/>
    </row>
    <row r="423" spans="1:13" ht="30" customHeight="1" x14ac:dyDescent="0.3">
      <c r="A423" s="51">
        <v>777</v>
      </c>
      <c r="B423" s="56">
        <v>44859</v>
      </c>
      <c r="C423" s="56">
        <v>44699</v>
      </c>
      <c r="D423" s="53" t="s">
        <v>1775</v>
      </c>
      <c r="E423" s="51" t="str">
        <f>IF(ISBLANK(LeaveTracker[[#This Row],[Employee Name]]),"-----",VLOOKUP(LeaveTracker[[#This Row],[Employee Name]],Employees[[Employee Name]:[Office]],7))</f>
        <v>CENRO</v>
      </c>
      <c r="F423" s="51" t="str">
        <f>IF(ISBLANK(LeaveTracker[[#This Row],[Employee Name]]),"-----",VLOOKUP(LeaveTracker[[#This Row],[Employee Name]],Employees[[Employee Name]:[Office]],6))</f>
        <v>CASUAL</v>
      </c>
      <c r="G423" s="50">
        <v>44697</v>
      </c>
      <c r="H423" s="50">
        <v>44698</v>
      </c>
      <c r="I423" s="51" t="s">
        <v>81</v>
      </c>
      <c r="J423" s="53"/>
      <c r="K423" s="51" t="str">
        <f ca="1">LeaveTracker[[#This Row],[Days]]&amp;" "&amp;LeaveTracker[[#This Row],[Type of Leave]]</f>
        <v>2 SL</v>
      </c>
      <c r="L423" s="9">
        <f ca="1">NETWORKDAYS(LeaveTracker[[#This Row],[Start Date]],LeaveTracker[[#This Row],[End Date]],lstHolidays)</f>
        <v>2</v>
      </c>
      <c r="M423" s="9"/>
    </row>
    <row r="424" spans="1:13" ht="30" customHeight="1" x14ac:dyDescent="0.3">
      <c r="A424" s="51">
        <v>778</v>
      </c>
      <c r="B424" s="56">
        <v>44859</v>
      </c>
      <c r="C424" s="56">
        <v>44721</v>
      </c>
      <c r="D424" s="53" t="s">
        <v>1863</v>
      </c>
      <c r="E424" s="51" t="str">
        <f>IF(ISBLANK(LeaveTracker[[#This Row],[Employee Name]]),"-----",VLOOKUP(LeaveTracker[[#This Row],[Employee Name]],Employees[[Employee Name]:[Office]],7))</f>
        <v>TICC</v>
      </c>
      <c r="F424" s="51" t="str">
        <f>IF(ISBLANK(LeaveTracker[[#This Row],[Employee Name]]),"-----",VLOOKUP(LeaveTracker[[#This Row],[Employee Name]],Employees[[Employee Name]:[Office]],6))</f>
        <v>CASUAL</v>
      </c>
      <c r="G424" s="50">
        <v>44736</v>
      </c>
      <c r="H424" s="50">
        <v>44736</v>
      </c>
      <c r="I424" s="51" t="s">
        <v>82</v>
      </c>
      <c r="J424" s="53"/>
      <c r="K424" s="51" t="str">
        <f ca="1">LeaveTracker[[#This Row],[Days]]&amp;" "&amp;LeaveTracker[[#This Row],[Type of Leave]]</f>
        <v>1 VL</v>
      </c>
      <c r="L424" s="9">
        <f ca="1">NETWORKDAYS(LeaveTracker[[#This Row],[Start Date]],LeaveTracker[[#This Row],[End Date]],lstHolidays)</f>
        <v>1</v>
      </c>
      <c r="M424" s="9"/>
    </row>
    <row r="425" spans="1:13" ht="30" customHeight="1" x14ac:dyDescent="0.3">
      <c r="A425" s="51">
        <v>778</v>
      </c>
      <c r="B425" s="56">
        <v>44859</v>
      </c>
      <c r="C425" s="56">
        <v>44721</v>
      </c>
      <c r="D425" s="53" t="s">
        <v>1863</v>
      </c>
      <c r="E425" s="51" t="str">
        <f>IF(ISBLANK(LeaveTracker[[#This Row],[Employee Name]]),"-----",VLOOKUP(LeaveTracker[[#This Row],[Employee Name]],Employees[[Employee Name]:[Office]],7))</f>
        <v>TICC</v>
      </c>
      <c r="F425" s="51" t="str">
        <f>IF(ISBLANK(LeaveTracker[[#This Row],[Employee Name]]),"-----",VLOOKUP(LeaveTracker[[#This Row],[Employee Name]],Employees[[Employee Name]:[Office]],6))</f>
        <v>CASUAL</v>
      </c>
      <c r="G425" s="50">
        <v>44739</v>
      </c>
      <c r="H425" s="50">
        <v>44742</v>
      </c>
      <c r="I425" s="51" t="s">
        <v>82</v>
      </c>
      <c r="J425" s="53"/>
      <c r="K425" s="51" t="str">
        <f ca="1">LeaveTracker[[#This Row],[Days]]&amp;" "&amp;LeaveTracker[[#This Row],[Type of Leave]]</f>
        <v>4 VL</v>
      </c>
      <c r="L425" s="9">
        <f ca="1">NETWORKDAYS(LeaveTracker[[#This Row],[Start Date]],LeaveTracker[[#This Row],[End Date]],lstHolidays)</f>
        <v>4</v>
      </c>
      <c r="M425" s="9"/>
    </row>
    <row r="426" spans="1:13" ht="30" customHeight="1" x14ac:dyDescent="0.3">
      <c r="A426" s="51">
        <v>779</v>
      </c>
      <c r="B426" s="56">
        <v>44859</v>
      </c>
      <c r="C426" s="56">
        <v>44721</v>
      </c>
      <c r="D426" s="53" t="s">
        <v>1863</v>
      </c>
      <c r="E426" s="51" t="str">
        <f>IF(ISBLANK(LeaveTracker[[#This Row],[Employee Name]]),"-----",VLOOKUP(LeaveTracker[[#This Row],[Employee Name]],Employees[[Employee Name]:[Office]],7))</f>
        <v>TICC</v>
      </c>
      <c r="F426" s="51" t="str">
        <f>IF(ISBLANK(LeaveTracker[[#This Row],[Employee Name]]),"-----",VLOOKUP(LeaveTracker[[#This Row],[Employee Name]],Employees[[Employee Name]:[Office]],6))</f>
        <v>CASUAL</v>
      </c>
      <c r="G426" s="50">
        <v>44728</v>
      </c>
      <c r="H426" s="50">
        <v>44729</v>
      </c>
      <c r="I426" s="51" t="s">
        <v>298</v>
      </c>
      <c r="J426" s="53" t="s">
        <v>1004</v>
      </c>
      <c r="K426" s="51" t="str">
        <f ca="1">LeaveTracker[[#This Row],[Days]]&amp;" "&amp;LeaveTracker[[#This Row],[Type of Leave]]</f>
        <v>2 OTHER</v>
      </c>
      <c r="L426" s="9">
        <f ca="1">NETWORKDAYS(LeaveTracker[[#This Row],[Start Date]],LeaveTracker[[#This Row],[End Date]],lstHolidays)</f>
        <v>2</v>
      </c>
      <c r="M426" s="9"/>
    </row>
    <row r="427" spans="1:13" ht="30" customHeight="1" x14ac:dyDescent="0.3">
      <c r="A427" s="51">
        <v>779</v>
      </c>
      <c r="B427" s="56">
        <v>44859</v>
      </c>
      <c r="C427" s="56">
        <v>44721</v>
      </c>
      <c r="D427" s="53" t="s">
        <v>1863</v>
      </c>
      <c r="E427" s="51" t="str">
        <f>IF(ISBLANK(LeaveTracker[[#This Row],[Employee Name]]),"-----",VLOOKUP(LeaveTracker[[#This Row],[Employee Name]],Employees[[Employee Name]:[Office]],7))</f>
        <v>TICC</v>
      </c>
      <c r="F427" s="51" t="str">
        <f>IF(ISBLANK(LeaveTracker[[#This Row],[Employee Name]]),"-----",VLOOKUP(LeaveTracker[[#This Row],[Employee Name]],Employees[[Employee Name]:[Office]],6))</f>
        <v>CASUAL</v>
      </c>
      <c r="G427" s="50">
        <v>44732</v>
      </c>
      <c r="H427" s="50">
        <v>44732</v>
      </c>
      <c r="I427" s="51" t="s">
        <v>298</v>
      </c>
      <c r="J427" s="53" t="s">
        <v>1004</v>
      </c>
      <c r="K427" s="51" t="str">
        <f ca="1">LeaveTracker[[#This Row],[Days]]&amp;" "&amp;LeaveTracker[[#This Row],[Type of Leave]]</f>
        <v>1 OTHER</v>
      </c>
      <c r="L427" s="9">
        <f ca="1">NETWORKDAYS(LeaveTracker[[#This Row],[Start Date]],LeaveTracker[[#This Row],[End Date]],lstHolidays)</f>
        <v>1</v>
      </c>
      <c r="M427" s="9"/>
    </row>
    <row r="428" spans="1:13" ht="30" customHeight="1" x14ac:dyDescent="0.3">
      <c r="A428" s="51">
        <v>779</v>
      </c>
      <c r="B428" s="56">
        <v>44859</v>
      </c>
      <c r="C428" s="56">
        <v>44721</v>
      </c>
      <c r="D428" s="53" t="s">
        <v>1863</v>
      </c>
      <c r="E428" s="51" t="str">
        <f>IF(ISBLANK(LeaveTracker[[#This Row],[Employee Name]]),"-----",VLOOKUP(LeaveTracker[[#This Row],[Employee Name]],Employees[[Employee Name]:[Office]],7))</f>
        <v>TICC</v>
      </c>
      <c r="F428" s="51" t="str">
        <f>IF(ISBLANK(LeaveTracker[[#This Row],[Employee Name]]),"-----",VLOOKUP(LeaveTracker[[#This Row],[Employee Name]],Employees[[Employee Name]:[Office]],6))</f>
        <v>CASUAL</v>
      </c>
      <c r="G428" s="50">
        <v>44734</v>
      </c>
      <c r="H428" s="50">
        <v>44735</v>
      </c>
      <c r="I428" s="51" t="s">
        <v>298</v>
      </c>
      <c r="J428" s="53" t="s">
        <v>1004</v>
      </c>
      <c r="K428" s="51" t="str">
        <f ca="1">LeaveTracker[[#This Row],[Days]]&amp;" "&amp;LeaveTracker[[#This Row],[Type of Leave]]</f>
        <v>2 OTHER</v>
      </c>
      <c r="L428" s="9">
        <f ca="1">NETWORKDAYS(LeaveTracker[[#This Row],[Start Date]],LeaveTracker[[#This Row],[End Date]],lstHolidays)</f>
        <v>2</v>
      </c>
      <c r="M428" s="9"/>
    </row>
    <row r="429" spans="1:13" ht="30" customHeight="1" x14ac:dyDescent="0.3">
      <c r="A429" s="51">
        <v>780</v>
      </c>
      <c r="B429" s="56">
        <v>44859</v>
      </c>
      <c r="C429" s="56">
        <v>44720</v>
      </c>
      <c r="D429" s="53" t="s">
        <v>1863</v>
      </c>
      <c r="E429" s="51" t="str">
        <f>IF(ISBLANK(LeaveTracker[[#This Row],[Employee Name]]),"-----",VLOOKUP(LeaveTracker[[#This Row],[Employee Name]],Employees[[Employee Name]:[Office]],7))</f>
        <v>TICC</v>
      </c>
      <c r="F429" s="51" t="str">
        <f>IF(ISBLANK(LeaveTracker[[#This Row],[Employee Name]]),"-----",VLOOKUP(LeaveTracker[[#This Row],[Employee Name]],Employees[[Employee Name]:[Office]],6))</f>
        <v>CASUAL</v>
      </c>
      <c r="G429" s="50">
        <v>44714</v>
      </c>
      <c r="H429" s="50">
        <v>44714</v>
      </c>
      <c r="I429" s="51" t="s">
        <v>81</v>
      </c>
      <c r="J429" s="53"/>
      <c r="K429" s="51" t="str">
        <f ca="1">LeaveTracker[[#This Row],[Days]]&amp;" "&amp;LeaveTracker[[#This Row],[Type of Leave]]</f>
        <v>1 SL</v>
      </c>
      <c r="L429" s="9">
        <f ca="1">NETWORKDAYS(LeaveTracker[[#This Row],[Start Date]],LeaveTracker[[#This Row],[End Date]],lstHolidays)</f>
        <v>1</v>
      </c>
      <c r="M429" s="9"/>
    </row>
    <row r="430" spans="1:13" ht="30" customHeight="1" x14ac:dyDescent="0.3">
      <c r="A430" s="51">
        <v>781</v>
      </c>
      <c r="B430" s="56">
        <v>44859</v>
      </c>
      <c r="C430" s="56">
        <v>44739</v>
      </c>
      <c r="D430" s="53" t="s">
        <v>1877</v>
      </c>
      <c r="E430" s="51" t="str">
        <f>IF(ISBLANK(LeaveTracker[[#This Row],[Employee Name]]),"-----",VLOOKUP(LeaveTracker[[#This Row],[Employee Name]],Employees[[Employee Name]:[Office]],7))</f>
        <v>TICC</v>
      </c>
      <c r="F430" s="51" t="str">
        <f>IF(ISBLANK(LeaveTracker[[#This Row],[Employee Name]]),"-----",VLOOKUP(LeaveTracker[[#This Row],[Employee Name]],Employees[[Employee Name]:[Office]],6))</f>
        <v>CASUAL</v>
      </c>
      <c r="G430" s="50">
        <v>44737</v>
      </c>
      <c r="H430" s="50">
        <v>44737</v>
      </c>
      <c r="I430" s="51" t="s">
        <v>81</v>
      </c>
      <c r="J430" s="53"/>
      <c r="K430" s="51" t="str">
        <f ca="1">LeaveTracker[[#This Row],[Days]]&amp;" "&amp;LeaveTracker[[#This Row],[Type of Leave]]</f>
        <v>0 SL</v>
      </c>
      <c r="L430" s="9">
        <f ca="1">NETWORKDAYS(LeaveTracker[[#This Row],[Start Date]],LeaveTracker[[#This Row],[End Date]],lstHolidays)</f>
        <v>0</v>
      </c>
      <c r="M430" s="9"/>
    </row>
    <row r="431" spans="1:13" ht="30" customHeight="1" x14ac:dyDescent="0.3">
      <c r="A431" s="51">
        <v>782</v>
      </c>
      <c r="B431" s="56">
        <v>44859</v>
      </c>
      <c r="C431" s="56">
        <v>44737</v>
      </c>
      <c r="D431" s="53" t="s">
        <v>1878</v>
      </c>
      <c r="E431" s="51" t="str">
        <f>IF(ISBLANK(LeaveTracker[[#This Row],[Employee Name]]),"-----",VLOOKUP(LeaveTracker[[#This Row],[Employee Name]],Employees[[Employee Name]:[Office]],7))</f>
        <v>TICC</v>
      </c>
      <c r="F431" s="51" t="str">
        <f>IF(ISBLANK(LeaveTracker[[#This Row],[Employee Name]]),"-----",VLOOKUP(LeaveTracker[[#This Row],[Employee Name]],Employees[[Employee Name]:[Office]],6))</f>
        <v>CASUAL</v>
      </c>
      <c r="G431" s="50">
        <v>44753</v>
      </c>
      <c r="H431" s="50">
        <v>44753</v>
      </c>
      <c r="I431" s="51" t="s">
        <v>298</v>
      </c>
      <c r="J431" s="43" t="s">
        <v>755</v>
      </c>
      <c r="K431" s="51" t="str">
        <f ca="1">LeaveTracker[[#This Row],[Days]]&amp;" "&amp;LeaveTracker[[#This Row],[Type of Leave]]</f>
        <v>1 OTHER</v>
      </c>
      <c r="L431" s="9">
        <f ca="1">NETWORKDAYS(LeaveTracker[[#This Row],[Start Date]],LeaveTracker[[#This Row],[End Date]],lstHolidays)</f>
        <v>1</v>
      </c>
      <c r="M431" s="9"/>
    </row>
    <row r="432" spans="1:13" ht="30" customHeight="1" x14ac:dyDescent="0.3">
      <c r="A432" s="51">
        <v>783</v>
      </c>
      <c r="B432" s="56">
        <v>44859</v>
      </c>
      <c r="C432" s="56">
        <v>44737</v>
      </c>
      <c r="D432" s="53" t="s">
        <v>1878</v>
      </c>
      <c r="E432" s="51" t="str">
        <f>IF(ISBLANK(LeaveTracker[[#This Row],[Employee Name]]),"-----",VLOOKUP(LeaveTracker[[#This Row],[Employee Name]],Employees[[Employee Name]:[Office]],7))</f>
        <v>TICC</v>
      </c>
      <c r="F432" s="51" t="str">
        <f>IF(ISBLANK(LeaveTracker[[#This Row],[Employee Name]]),"-----",VLOOKUP(LeaveTracker[[#This Row],[Employee Name]],Employees[[Employee Name]:[Office]],6))</f>
        <v>CASUAL</v>
      </c>
      <c r="G432" s="50">
        <v>44761</v>
      </c>
      <c r="H432" s="50">
        <v>44761</v>
      </c>
      <c r="I432" s="51" t="s">
        <v>298</v>
      </c>
      <c r="J432" s="53" t="s">
        <v>158</v>
      </c>
      <c r="K432" s="51" t="str">
        <f ca="1">LeaveTracker[[#This Row],[Days]]&amp;" "&amp;LeaveTracker[[#This Row],[Type of Leave]]</f>
        <v>1 OTHER</v>
      </c>
      <c r="L432" s="9">
        <f ca="1">NETWORKDAYS(LeaveTracker[[#This Row],[Start Date]],LeaveTracker[[#This Row],[End Date]],lstHolidays)</f>
        <v>1</v>
      </c>
      <c r="M432" s="9"/>
    </row>
    <row r="433" spans="1:13" ht="30" customHeight="1" x14ac:dyDescent="0.3">
      <c r="A433" s="51">
        <v>784</v>
      </c>
      <c r="B433" s="56">
        <v>44859</v>
      </c>
      <c r="C433" s="56">
        <v>44725</v>
      </c>
      <c r="D433" s="53" t="s">
        <v>1878</v>
      </c>
      <c r="E433" s="51" t="str">
        <f>IF(ISBLANK(LeaveTracker[[#This Row],[Employee Name]]),"-----",VLOOKUP(LeaveTracker[[#This Row],[Employee Name]],Employees[[Employee Name]:[Office]],7))</f>
        <v>TICC</v>
      </c>
      <c r="F433" s="51" t="str">
        <f>IF(ISBLANK(LeaveTracker[[#This Row],[Employee Name]]),"-----",VLOOKUP(LeaveTracker[[#This Row],[Employee Name]],Employees[[Employee Name]:[Office]],6))</f>
        <v>CASUAL</v>
      </c>
      <c r="G433" s="50">
        <v>44721</v>
      </c>
      <c r="H433" s="50">
        <v>44722</v>
      </c>
      <c r="I433" s="51" t="s">
        <v>81</v>
      </c>
      <c r="J433" s="53"/>
      <c r="K433" s="51" t="str">
        <f ca="1">LeaveTracker[[#This Row],[Days]]&amp;" "&amp;LeaveTracker[[#This Row],[Type of Leave]]</f>
        <v>2 SL</v>
      </c>
      <c r="L433" s="9">
        <f ca="1">NETWORKDAYS(LeaveTracker[[#This Row],[Start Date]],LeaveTracker[[#This Row],[End Date]],lstHolidays)</f>
        <v>2</v>
      </c>
      <c r="M433" s="9"/>
    </row>
    <row r="434" spans="1:13" ht="30" customHeight="1" x14ac:dyDescent="0.3">
      <c r="A434" s="51">
        <v>785</v>
      </c>
      <c r="B434" s="56">
        <v>44859</v>
      </c>
      <c r="C434" s="56">
        <v>44733</v>
      </c>
      <c r="D434" s="53" t="s">
        <v>1878</v>
      </c>
      <c r="E434" s="51" t="str">
        <f>IF(ISBLANK(LeaveTracker[[#This Row],[Employee Name]]),"-----",VLOOKUP(LeaveTracker[[#This Row],[Employee Name]],Employees[[Employee Name]:[Office]],7))</f>
        <v>TICC</v>
      </c>
      <c r="F434" s="51" t="str">
        <f>IF(ISBLANK(LeaveTracker[[#This Row],[Employee Name]]),"-----",VLOOKUP(LeaveTracker[[#This Row],[Employee Name]],Employees[[Employee Name]:[Office]],6))</f>
        <v>CASUAL</v>
      </c>
      <c r="G434" s="50">
        <v>44732</v>
      </c>
      <c r="H434" s="50">
        <v>44732</v>
      </c>
      <c r="I434" s="51" t="s">
        <v>81</v>
      </c>
      <c r="J434" s="53"/>
      <c r="K434" s="51" t="str">
        <f ca="1">LeaveTracker[[#This Row],[Days]]&amp;" "&amp;LeaveTracker[[#This Row],[Type of Leave]]</f>
        <v>1 SL</v>
      </c>
      <c r="L434" s="9">
        <f ca="1">NETWORKDAYS(LeaveTracker[[#This Row],[Start Date]],LeaveTracker[[#This Row],[End Date]],lstHolidays)</f>
        <v>1</v>
      </c>
      <c r="M434" s="9"/>
    </row>
    <row r="435" spans="1:13" ht="30" customHeight="1" x14ac:dyDescent="0.3">
      <c r="A435" s="51">
        <v>786</v>
      </c>
      <c r="B435" s="56">
        <v>44859</v>
      </c>
      <c r="C435" s="56">
        <v>44726</v>
      </c>
      <c r="D435" s="53" t="s">
        <v>1862</v>
      </c>
      <c r="E435" s="51" t="str">
        <f>IF(ISBLANK(LeaveTracker[[#This Row],[Employee Name]]),"-----",VLOOKUP(LeaveTracker[[#This Row],[Employee Name]],Employees[[Employee Name]:[Office]],7))</f>
        <v>TICC</v>
      </c>
      <c r="F435" s="51" t="str">
        <f>IF(ISBLANK(LeaveTracker[[#This Row],[Employee Name]]),"-----",VLOOKUP(LeaveTracker[[#This Row],[Employee Name]],Employees[[Employee Name]:[Office]],6))</f>
        <v>CASUAL</v>
      </c>
      <c r="G435" s="50">
        <v>44741</v>
      </c>
      <c r="H435" s="50">
        <v>44741</v>
      </c>
      <c r="I435" s="51" t="s">
        <v>298</v>
      </c>
      <c r="J435" s="43" t="s">
        <v>755</v>
      </c>
      <c r="K435" s="51" t="str">
        <f ca="1">LeaveTracker[[#This Row],[Days]]&amp;" "&amp;LeaveTracker[[#This Row],[Type of Leave]]</f>
        <v>1 OTHER</v>
      </c>
      <c r="L435" s="9">
        <f ca="1">NETWORKDAYS(LeaveTracker[[#This Row],[Start Date]],LeaveTracker[[#This Row],[End Date]],lstHolidays)</f>
        <v>1</v>
      </c>
      <c r="M435" s="9"/>
    </row>
    <row r="436" spans="1:13" ht="30" customHeight="1" x14ac:dyDescent="0.3">
      <c r="A436" s="51">
        <v>787</v>
      </c>
      <c r="B436" s="56">
        <v>44859</v>
      </c>
      <c r="C436" s="56">
        <v>44722</v>
      </c>
      <c r="D436" s="53" t="s">
        <v>1821</v>
      </c>
      <c r="E436" s="51" t="str">
        <f>IF(ISBLANK(LeaveTracker[[#This Row],[Employee Name]]),"-----",VLOOKUP(LeaveTracker[[#This Row],[Employee Name]],Employees[[Employee Name]:[Office]],7))</f>
        <v>TICC</v>
      </c>
      <c r="F436" s="51" t="str">
        <f>IF(ISBLANK(LeaveTracker[[#This Row],[Employee Name]]),"-----",VLOOKUP(LeaveTracker[[#This Row],[Employee Name]],Employees[[Employee Name]:[Office]],6))</f>
        <v>CASUAL</v>
      </c>
      <c r="G436" s="50">
        <v>44717</v>
      </c>
      <c r="H436" s="50">
        <v>44717</v>
      </c>
      <c r="I436" s="51" t="s">
        <v>81</v>
      </c>
      <c r="J436" s="53"/>
      <c r="K436" s="51" t="str">
        <f ca="1">LeaveTracker[[#This Row],[Days]]&amp;" "&amp;LeaveTracker[[#This Row],[Type of Leave]]</f>
        <v>0 SL</v>
      </c>
      <c r="L436" s="9">
        <f ca="1">NETWORKDAYS(LeaveTracker[[#This Row],[Start Date]],LeaveTracker[[#This Row],[End Date]],lstHolidays)</f>
        <v>0</v>
      </c>
      <c r="M436" s="9"/>
    </row>
    <row r="437" spans="1:13" ht="30" customHeight="1" x14ac:dyDescent="0.3">
      <c r="A437" s="51">
        <v>788</v>
      </c>
      <c r="B437" s="56">
        <v>44859</v>
      </c>
      <c r="C437" s="56">
        <v>44727</v>
      </c>
      <c r="D437" s="53" t="s">
        <v>1899</v>
      </c>
      <c r="E437" s="51" t="str">
        <f>IF(ISBLANK(LeaveTracker[[#This Row],[Employee Name]]),"-----",VLOOKUP(LeaveTracker[[#This Row],[Employee Name]],Employees[[Employee Name]:[Office]],7))</f>
        <v>TICC</v>
      </c>
      <c r="F437" s="51" t="str">
        <f>IF(ISBLANK(LeaveTracker[[#This Row],[Employee Name]]),"-----",VLOOKUP(LeaveTracker[[#This Row],[Employee Name]],Employees[[Employee Name]:[Office]],6))</f>
        <v>CASUAL</v>
      </c>
      <c r="G437" s="50">
        <v>44725</v>
      </c>
      <c r="H437" s="50">
        <v>44725</v>
      </c>
      <c r="I437" s="51" t="s">
        <v>81</v>
      </c>
      <c r="J437" s="53"/>
      <c r="K437" s="51" t="str">
        <f ca="1">LeaveTracker[[#This Row],[Days]]&amp;" "&amp;LeaveTracker[[#This Row],[Type of Leave]]</f>
        <v>1 SL</v>
      </c>
      <c r="L437" s="9">
        <f ca="1">NETWORKDAYS(LeaveTracker[[#This Row],[Start Date]],LeaveTracker[[#This Row],[End Date]],lstHolidays)</f>
        <v>1</v>
      </c>
      <c r="M437" s="9"/>
    </row>
    <row r="438" spans="1:13" ht="30" customHeight="1" x14ac:dyDescent="0.3">
      <c r="A438" s="51">
        <v>789</v>
      </c>
      <c r="B438" s="56">
        <v>44859</v>
      </c>
      <c r="C438" s="56">
        <v>44734</v>
      </c>
      <c r="D438" s="53" t="s">
        <v>1874</v>
      </c>
      <c r="E438" s="51" t="str">
        <f>IF(ISBLANK(LeaveTracker[[#This Row],[Employee Name]]),"-----",VLOOKUP(LeaveTracker[[#This Row],[Employee Name]],Employees[[Employee Name]:[Office]],7))</f>
        <v>CENRO</v>
      </c>
      <c r="F438" s="51" t="str">
        <f>IF(ISBLANK(LeaveTracker[[#This Row],[Employee Name]]),"-----",VLOOKUP(LeaveTracker[[#This Row],[Employee Name]],Employees[[Employee Name]:[Office]],6))</f>
        <v>CASUAL</v>
      </c>
      <c r="G438" s="50">
        <v>44730</v>
      </c>
      <c r="H438" s="50">
        <v>44731</v>
      </c>
      <c r="I438" s="51" t="s">
        <v>81</v>
      </c>
      <c r="J438" s="53"/>
      <c r="K438" s="51" t="str">
        <f ca="1">LeaveTracker[[#This Row],[Days]]&amp;" "&amp;LeaveTracker[[#This Row],[Type of Leave]]</f>
        <v>0 SL</v>
      </c>
      <c r="L438" s="9">
        <f ca="1">NETWORKDAYS(LeaveTracker[[#This Row],[Start Date]],LeaveTracker[[#This Row],[End Date]],lstHolidays)</f>
        <v>0</v>
      </c>
      <c r="M438" s="9"/>
    </row>
    <row r="439" spans="1:13" ht="30" customHeight="1" x14ac:dyDescent="0.3">
      <c r="A439" s="51">
        <v>790</v>
      </c>
      <c r="B439" s="56">
        <v>44859</v>
      </c>
      <c r="C439" s="56">
        <v>44730</v>
      </c>
      <c r="D439" s="53" t="s">
        <v>1848</v>
      </c>
      <c r="E439" s="51" t="str">
        <f>IF(ISBLANK(LeaveTracker[[#This Row],[Employee Name]]),"-----",VLOOKUP(LeaveTracker[[#This Row],[Employee Name]],Employees[[Employee Name]:[Office]],7))</f>
        <v>CENRO</v>
      </c>
      <c r="F439" s="51" t="str">
        <f>IF(ISBLANK(LeaveTracker[[#This Row],[Employee Name]]),"-----",VLOOKUP(LeaveTracker[[#This Row],[Employee Name]],Employees[[Employee Name]:[Office]],6))</f>
        <v>CASUAL</v>
      </c>
      <c r="G439" s="50">
        <v>44758</v>
      </c>
      <c r="H439" s="50">
        <v>44758</v>
      </c>
      <c r="I439" s="51" t="s">
        <v>82</v>
      </c>
      <c r="J439" s="53"/>
      <c r="K439" s="51" t="str">
        <f ca="1">LeaveTracker[[#This Row],[Days]]&amp;" "&amp;LeaveTracker[[#This Row],[Type of Leave]]</f>
        <v>0 VL</v>
      </c>
      <c r="L439" s="9">
        <f ca="1">NETWORKDAYS(LeaveTracker[[#This Row],[Start Date]],LeaveTracker[[#This Row],[End Date]],lstHolidays)</f>
        <v>0</v>
      </c>
      <c r="M439" s="9"/>
    </row>
    <row r="440" spans="1:13" ht="30" customHeight="1" x14ac:dyDescent="0.3">
      <c r="A440" s="51">
        <v>791</v>
      </c>
      <c r="B440" s="56">
        <v>44859</v>
      </c>
      <c r="C440" s="56">
        <v>44736</v>
      </c>
      <c r="D440" s="53" t="s">
        <v>1848</v>
      </c>
      <c r="E440" s="51" t="str">
        <f>IF(ISBLANK(LeaveTracker[[#This Row],[Employee Name]]),"-----",VLOOKUP(LeaveTracker[[#This Row],[Employee Name]],Employees[[Employee Name]:[Office]],7))</f>
        <v>CENRO</v>
      </c>
      <c r="F440" s="51" t="str">
        <f>IF(ISBLANK(LeaveTracker[[#This Row],[Employee Name]]),"-----",VLOOKUP(LeaveTracker[[#This Row],[Employee Name]],Employees[[Employee Name]:[Office]],6))</f>
        <v>CASUAL</v>
      </c>
      <c r="G440" s="50">
        <v>44732</v>
      </c>
      <c r="H440" s="50">
        <v>44732</v>
      </c>
      <c r="I440" s="51" t="s">
        <v>81</v>
      </c>
      <c r="J440" s="53"/>
      <c r="K440" s="51" t="str">
        <f ca="1">LeaveTracker[[#This Row],[Days]]&amp;" "&amp;LeaveTracker[[#This Row],[Type of Leave]]</f>
        <v>1 SL</v>
      </c>
      <c r="L440" s="9">
        <f ca="1">NETWORKDAYS(LeaveTracker[[#This Row],[Start Date]],LeaveTracker[[#This Row],[End Date]],lstHolidays)</f>
        <v>1</v>
      </c>
      <c r="M440" s="9"/>
    </row>
    <row r="441" spans="1:13" ht="30" customHeight="1" x14ac:dyDescent="0.3">
      <c r="A441" s="51">
        <v>791</v>
      </c>
      <c r="B441" s="56">
        <v>44859</v>
      </c>
      <c r="C441" s="56">
        <v>44736</v>
      </c>
      <c r="D441" s="53" t="s">
        <v>1848</v>
      </c>
      <c r="E441" s="51" t="str">
        <f>IF(ISBLANK(LeaveTracker[[#This Row],[Employee Name]]),"-----",VLOOKUP(LeaveTracker[[#This Row],[Employee Name]],Employees[[Employee Name]:[Office]],7))</f>
        <v>CENRO</v>
      </c>
      <c r="F441" s="51" t="str">
        <f>IF(ISBLANK(LeaveTracker[[#This Row],[Employee Name]]),"-----",VLOOKUP(LeaveTracker[[#This Row],[Employee Name]],Employees[[Employee Name]:[Office]],6))</f>
        <v>CASUAL</v>
      </c>
      <c r="G441" s="50">
        <v>44734</v>
      </c>
      <c r="H441" s="50">
        <v>44735</v>
      </c>
      <c r="I441" s="51" t="s">
        <v>81</v>
      </c>
      <c r="J441" s="53"/>
      <c r="K441" s="51" t="str">
        <f ca="1">LeaveTracker[[#This Row],[Days]]&amp;" "&amp;LeaveTracker[[#This Row],[Type of Leave]]</f>
        <v>2 SL</v>
      </c>
      <c r="L441" s="9">
        <f ca="1">NETWORKDAYS(LeaveTracker[[#This Row],[Start Date]],LeaveTracker[[#This Row],[End Date]],lstHolidays)</f>
        <v>2</v>
      </c>
      <c r="M441" s="9"/>
    </row>
    <row r="442" spans="1:13" ht="30" customHeight="1" x14ac:dyDescent="0.3">
      <c r="A442" s="51">
        <v>792</v>
      </c>
      <c r="B442" s="56">
        <v>44859</v>
      </c>
      <c r="C442" s="56">
        <v>44761</v>
      </c>
      <c r="D442" s="53" t="s">
        <v>1898</v>
      </c>
      <c r="E442" s="51" t="str">
        <f>IF(ISBLANK(LeaveTracker[[#This Row],[Employee Name]]),"-----",VLOOKUP(LeaveTracker[[#This Row],[Employee Name]],Employees[[Employee Name]:[Office]],7))</f>
        <v>TICC</v>
      </c>
      <c r="F442" s="51" t="str">
        <f>IF(ISBLANK(LeaveTracker[[#This Row],[Employee Name]]),"-----",VLOOKUP(LeaveTracker[[#This Row],[Employee Name]],Employees[[Employee Name]:[Office]],6))</f>
        <v>CASUAL</v>
      </c>
      <c r="G442" s="50">
        <v>44775</v>
      </c>
      <c r="H442" s="50">
        <v>44778</v>
      </c>
      <c r="I442" s="51" t="s">
        <v>82</v>
      </c>
      <c r="J442" s="53"/>
      <c r="K442" s="51" t="str">
        <f ca="1">LeaveTracker[[#This Row],[Days]]&amp;" "&amp;LeaveTracker[[#This Row],[Type of Leave]]</f>
        <v>4 VL</v>
      </c>
      <c r="L442" s="9">
        <f ca="1">NETWORKDAYS(LeaveTracker[[#This Row],[Start Date]],LeaveTracker[[#This Row],[End Date]],lstHolidays)</f>
        <v>4</v>
      </c>
      <c r="M442" s="9"/>
    </row>
    <row r="443" spans="1:13" ht="30" customHeight="1" x14ac:dyDescent="0.3">
      <c r="A443" s="51">
        <v>793</v>
      </c>
      <c r="B443" s="56">
        <v>44859</v>
      </c>
      <c r="C443" s="56">
        <v>44747</v>
      </c>
      <c r="D443" s="53" t="s">
        <v>1877</v>
      </c>
      <c r="E443" s="51" t="str">
        <f>IF(ISBLANK(LeaveTracker[[#This Row],[Employee Name]]),"-----",VLOOKUP(LeaveTracker[[#This Row],[Employee Name]],Employees[[Employee Name]:[Office]],7))</f>
        <v>TICC</v>
      </c>
      <c r="F443" s="51" t="str">
        <f>IF(ISBLANK(LeaveTracker[[#This Row],[Employee Name]]),"-----",VLOOKUP(LeaveTracker[[#This Row],[Employee Name]],Employees[[Employee Name]:[Office]],6))</f>
        <v>CASUAL</v>
      </c>
      <c r="G443" s="50">
        <v>44744</v>
      </c>
      <c r="H443" s="50">
        <v>44744</v>
      </c>
      <c r="I443" s="51" t="s">
        <v>81</v>
      </c>
      <c r="J443" s="53"/>
      <c r="K443" s="51" t="str">
        <f ca="1">LeaveTracker[[#This Row],[Days]]&amp;" "&amp;LeaveTracker[[#This Row],[Type of Leave]]</f>
        <v>0 SL</v>
      </c>
      <c r="L443" s="9">
        <f ca="1">NETWORKDAYS(LeaveTracker[[#This Row],[Start Date]],LeaveTracker[[#This Row],[End Date]],lstHolidays)</f>
        <v>0</v>
      </c>
      <c r="M443" s="9"/>
    </row>
    <row r="444" spans="1:13" ht="30" customHeight="1" x14ac:dyDescent="0.3">
      <c r="A444" s="51">
        <v>793</v>
      </c>
      <c r="B444" s="56">
        <v>44859</v>
      </c>
      <c r="C444" s="56">
        <v>44747</v>
      </c>
      <c r="D444" s="53" t="s">
        <v>1877</v>
      </c>
      <c r="E444" s="51" t="str">
        <f>IF(ISBLANK(LeaveTracker[[#This Row],[Employee Name]]),"-----",VLOOKUP(LeaveTracker[[#This Row],[Employee Name]],Employees[[Employee Name]:[Office]],7))</f>
        <v>TICC</v>
      </c>
      <c r="F444" s="51" t="str">
        <f>IF(ISBLANK(LeaveTracker[[#This Row],[Employee Name]]),"-----",VLOOKUP(LeaveTracker[[#This Row],[Employee Name]],Employees[[Employee Name]:[Office]],6))</f>
        <v>CASUAL</v>
      </c>
      <c r="G444" s="50">
        <v>44746</v>
      </c>
      <c r="H444" s="50">
        <v>44746</v>
      </c>
      <c r="I444" s="51" t="s">
        <v>81</v>
      </c>
      <c r="J444" s="53"/>
      <c r="K444" s="51" t="str">
        <f ca="1">LeaveTracker[[#This Row],[Days]]&amp;" "&amp;LeaveTracker[[#This Row],[Type of Leave]]</f>
        <v>1 SL</v>
      </c>
      <c r="L444" s="9">
        <f ca="1">NETWORKDAYS(LeaveTracker[[#This Row],[Start Date]],LeaveTracker[[#This Row],[End Date]],lstHolidays)</f>
        <v>1</v>
      </c>
      <c r="M444" s="9"/>
    </row>
    <row r="445" spans="1:13" ht="30" customHeight="1" x14ac:dyDescent="0.3">
      <c r="A445" s="51">
        <v>794</v>
      </c>
      <c r="B445" s="56">
        <v>44859</v>
      </c>
      <c r="C445" s="56">
        <v>44764</v>
      </c>
      <c r="D445" s="53" t="s">
        <v>1819</v>
      </c>
      <c r="E445" s="51" t="str">
        <f>IF(ISBLANK(LeaveTracker[[#This Row],[Employee Name]]),"-----",VLOOKUP(LeaveTracker[[#This Row],[Employee Name]],Employees[[Employee Name]:[Office]],7))</f>
        <v>TICC/TCCH</v>
      </c>
      <c r="F445" s="51" t="str">
        <f>IF(ISBLANK(LeaveTracker[[#This Row],[Employee Name]]),"-----",VLOOKUP(LeaveTracker[[#This Row],[Employee Name]],Employees[[Employee Name]:[Office]],6))</f>
        <v>CASUAL</v>
      </c>
      <c r="G445" s="50">
        <v>44762</v>
      </c>
      <c r="H445" s="50">
        <v>44762</v>
      </c>
      <c r="I445" s="51" t="s">
        <v>81</v>
      </c>
      <c r="J445" s="53"/>
      <c r="K445" s="51" t="str">
        <f ca="1">LeaveTracker[[#This Row],[Days]]&amp;" "&amp;LeaveTracker[[#This Row],[Type of Leave]]</f>
        <v>1 SL</v>
      </c>
      <c r="L445" s="9">
        <f ca="1">NETWORKDAYS(LeaveTracker[[#This Row],[Start Date]],LeaveTracker[[#This Row],[End Date]],lstHolidays)</f>
        <v>1</v>
      </c>
      <c r="M445" s="9"/>
    </row>
    <row r="446" spans="1:13" ht="30" customHeight="1" x14ac:dyDescent="0.3">
      <c r="A446" s="51">
        <v>795</v>
      </c>
      <c r="B446" s="56">
        <v>44859</v>
      </c>
      <c r="C446" s="56">
        <v>44756</v>
      </c>
      <c r="D446" s="53" t="s">
        <v>1821</v>
      </c>
      <c r="E446" s="51" t="str">
        <f>IF(ISBLANK(LeaveTracker[[#This Row],[Employee Name]]),"-----",VLOOKUP(LeaveTracker[[#This Row],[Employee Name]],Employees[[Employee Name]:[Office]],7))</f>
        <v>TICC</v>
      </c>
      <c r="F446" s="51" t="str">
        <f>IF(ISBLANK(LeaveTracker[[#This Row],[Employee Name]]),"-----",VLOOKUP(LeaveTracker[[#This Row],[Employee Name]],Employees[[Employee Name]:[Office]],6))</f>
        <v>CASUAL</v>
      </c>
      <c r="G446" s="50">
        <v>44749</v>
      </c>
      <c r="H446" s="50">
        <v>44751</v>
      </c>
      <c r="I446" s="51" t="s">
        <v>81</v>
      </c>
      <c r="J446" s="53"/>
      <c r="K446" s="51" t="str">
        <f ca="1">LeaveTracker[[#This Row],[Days]]&amp;" "&amp;LeaveTracker[[#This Row],[Type of Leave]]</f>
        <v>2 SL</v>
      </c>
      <c r="L446" s="9">
        <f ca="1">NETWORKDAYS(LeaveTracker[[#This Row],[Start Date]],LeaveTracker[[#This Row],[End Date]],lstHolidays)</f>
        <v>2</v>
      </c>
      <c r="M446" s="9"/>
    </row>
    <row r="447" spans="1:13" ht="30" customHeight="1" x14ac:dyDescent="0.3">
      <c r="A447" s="51">
        <v>796</v>
      </c>
      <c r="B447" s="56">
        <v>44859</v>
      </c>
      <c r="C447" s="56">
        <v>44757</v>
      </c>
      <c r="D447" s="53" t="s">
        <v>1829</v>
      </c>
      <c r="E447" s="51" t="str">
        <f>IF(ISBLANK(LeaveTracker[[#This Row],[Employee Name]]),"-----",VLOOKUP(LeaveTracker[[#This Row],[Employee Name]],Employees[[Employee Name]:[Office]],7))</f>
        <v>CENRO</v>
      </c>
      <c r="F447" s="51" t="str">
        <f>IF(ISBLANK(LeaveTracker[[#This Row],[Employee Name]]),"-----",VLOOKUP(LeaveTracker[[#This Row],[Employee Name]],Employees[[Employee Name]:[Office]],6))</f>
        <v>CASUAL</v>
      </c>
      <c r="G447" s="50">
        <v>44755</v>
      </c>
      <c r="H447" s="50">
        <v>44756</v>
      </c>
      <c r="I447" s="51" t="s">
        <v>81</v>
      </c>
      <c r="J447" s="53"/>
      <c r="K447" s="51" t="str">
        <f ca="1">LeaveTracker[[#This Row],[Days]]&amp;" "&amp;LeaveTracker[[#This Row],[Type of Leave]]</f>
        <v>2 SL</v>
      </c>
      <c r="L447" s="9">
        <f ca="1">NETWORKDAYS(LeaveTracker[[#This Row],[Start Date]],LeaveTracker[[#This Row],[End Date]],lstHolidays)</f>
        <v>2</v>
      </c>
      <c r="M447" s="9"/>
    </row>
    <row r="448" spans="1:13" ht="30" customHeight="1" x14ac:dyDescent="0.3">
      <c r="A448" s="51">
        <v>797</v>
      </c>
      <c r="B448" s="56">
        <v>44859</v>
      </c>
      <c r="C448" s="56">
        <v>44692</v>
      </c>
      <c r="D448" s="53" t="s">
        <v>1900</v>
      </c>
      <c r="E448" s="51" t="str">
        <f>IF(ISBLANK(LeaveTracker[[#This Row],[Employee Name]]),"-----",VLOOKUP(LeaveTracker[[#This Row],[Employee Name]],Employees[[Employee Name]:[Office]],7))</f>
        <v>ONT</v>
      </c>
      <c r="F448" s="51" t="str">
        <f>IF(ISBLANK(LeaveTracker[[#This Row],[Employee Name]]),"-----",VLOOKUP(LeaveTracker[[#This Row],[Employee Name]],Employees[[Employee Name]:[Office]],6))</f>
        <v>REGULAR</v>
      </c>
      <c r="G448" s="50">
        <v>44699</v>
      </c>
      <c r="H448" s="50">
        <v>44699</v>
      </c>
      <c r="I448" s="51" t="s">
        <v>82</v>
      </c>
      <c r="J448" s="53"/>
      <c r="K448" s="51" t="str">
        <f ca="1">LeaveTracker[[#This Row],[Days]]&amp;" "&amp;LeaveTracker[[#This Row],[Type of Leave]]</f>
        <v>1 VL</v>
      </c>
      <c r="L448" s="9">
        <f ca="1">NETWORKDAYS(LeaveTracker[[#This Row],[Start Date]],LeaveTracker[[#This Row],[End Date]],lstHolidays)</f>
        <v>1</v>
      </c>
      <c r="M448" s="9"/>
    </row>
    <row r="449" spans="1:13" ht="30" customHeight="1" x14ac:dyDescent="0.3">
      <c r="A449" s="51">
        <v>798</v>
      </c>
      <c r="B449" s="56">
        <v>44859</v>
      </c>
      <c r="C449" s="56">
        <v>44720</v>
      </c>
      <c r="D449" s="53" t="s">
        <v>1901</v>
      </c>
      <c r="E449" s="51" t="str">
        <f>IF(ISBLANK(LeaveTracker[[#This Row],[Employee Name]]),"-----",VLOOKUP(LeaveTracker[[#This Row],[Employee Name]],Employees[[Employee Name]:[Office]],7))</f>
        <v>PICNIC GROVE</v>
      </c>
      <c r="F449" s="51" t="str">
        <f>IF(ISBLANK(LeaveTracker[[#This Row],[Employee Name]]),"-----",VLOOKUP(LeaveTracker[[#This Row],[Employee Name]],Employees[[Employee Name]:[Office]],6))</f>
        <v>CASUAL</v>
      </c>
      <c r="G449" s="50"/>
      <c r="H449" s="50"/>
      <c r="I449" s="51" t="s">
        <v>298</v>
      </c>
      <c r="J449" s="53" t="s">
        <v>691</v>
      </c>
      <c r="K449" s="51" t="str">
        <f ca="1">LeaveTracker[[#This Row],[Days]]&amp;" "&amp;LeaveTracker[[#This Row],[Type of Leave]]</f>
        <v>0 OTHER</v>
      </c>
      <c r="L449" s="9">
        <f ca="1">NETWORKDAYS(LeaveTracker[[#This Row],[Start Date]],LeaveTracker[[#This Row],[End Date]],lstHolidays)</f>
        <v>0</v>
      </c>
      <c r="M449" s="9"/>
    </row>
    <row r="450" spans="1:13" ht="30" customHeight="1" x14ac:dyDescent="0.3">
      <c r="A450" s="51">
        <v>799</v>
      </c>
      <c r="B450" s="56">
        <v>44861</v>
      </c>
      <c r="C450" s="56">
        <v>44818</v>
      </c>
      <c r="D450" s="53" t="s">
        <v>1902</v>
      </c>
      <c r="E450" s="51" t="str">
        <f>IF(ISBLANK(LeaveTracker[[#This Row],[Employee Name]]),"-----",VLOOKUP(LeaveTracker[[#This Row],[Employee Name]],Employees[[Employee Name]:[Office]],7))</f>
        <v>TERMINAL</v>
      </c>
      <c r="F450" s="51" t="str">
        <f>IF(ISBLANK(LeaveTracker[[#This Row],[Employee Name]]),"-----",VLOOKUP(LeaveTracker[[#This Row],[Employee Name]],Employees[[Employee Name]:[Office]],6))</f>
        <v>JOBCON</v>
      </c>
      <c r="G450" s="50">
        <v>44817</v>
      </c>
      <c r="H450" s="50">
        <v>44921</v>
      </c>
      <c r="I450" s="51" t="s">
        <v>1022</v>
      </c>
      <c r="J450" s="53" t="s">
        <v>1903</v>
      </c>
      <c r="K450" s="51" t="str">
        <f ca="1">LeaveTracker[[#This Row],[Days]]&amp;" "&amp;LeaveTracker[[#This Row],[Type of Leave]]</f>
        <v>72 WITHOUTPAY</v>
      </c>
      <c r="L450" s="9">
        <f ca="1">NETWORKDAYS(LeaveTracker[[#This Row],[Start Date]],LeaveTracker[[#This Row],[End Date]],lstHolidays)</f>
        <v>72</v>
      </c>
      <c r="M450" s="9"/>
    </row>
    <row r="451" spans="1:13" ht="30" customHeight="1" x14ac:dyDescent="0.3">
      <c r="A451" s="51">
        <v>800</v>
      </c>
      <c r="B451" s="56">
        <v>44861</v>
      </c>
      <c r="C451" s="56">
        <v>44831</v>
      </c>
      <c r="D451" s="53" t="s">
        <v>1904</v>
      </c>
      <c r="E451" s="51" t="str">
        <f>IF(ISBLANK(LeaveTracker[[#This Row],[Employee Name]]),"-----",VLOOKUP(LeaveTracker[[#This Row],[Employee Name]],Employees[[Employee Name]:[Office]],7))</f>
        <v>CHO</v>
      </c>
      <c r="F451" s="51" t="str">
        <f>IF(ISBLANK(LeaveTracker[[#This Row],[Employee Name]]),"-----",VLOOKUP(LeaveTracker[[#This Row],[Employee Name]],Employees[[Employee Name]:[Office]],6))</f>
        <v>JOBCON</v>
      </c>
      <c r="G451" s="50">
        <v>44831</v>
      </c>
      <c r="H451" s="50">
        <v>44837</v>
      </c>
      <c r="I451" s="51" t="s">
        <v>1022</v>
      </c>
      <c r="J451" s="53" t="s">
        <v>1905</v>
      </c>
      <c r="K451" s="51" t="str">
        <f ca="1">LeaveTracker[[#This Row],[Days]]&amp;" "&amp;LeaveTracker[[#This Row],[Type of Leave]]</f>
        <v>5 WITHOUTPAY</v>
      </c>
      <c r="L451" s="9">
        <f ca="1">NETWORKDAYS(LeaveTracker[[#This Row],[Start Date]],LeaveTracker[[#This Row],[End Date]],lstHolidays)</f>
        <v>5</v>
      </c>
      <c r="M451" s="9"/>
    </row>
    <row r="452" spans="1:13" ht="30" customHeight="1" x14ac:dyDescent="0.3">
      <c r="A452" s="51">
        <v>801</v>
      </c>
      <c r="B452" s="56">
        <v>44861</v>
      </c>
      <c r="C452" s="56">
        <v>44831</v>
      </c>
      <c r="D452" s="53" t="s">
        <v>1906</v>
      </c>
      <c r="E452" s="51" t="str">
        <f>IF(ISBLANK(LeaveTracker[[#This Row],[Employee Name]]),"-----",VLOOKUP(LeaveTracker[[#This Row],[Employee Name]],Employees[[Employee Name]:[Office]],7))</f>
        <v>CHO</v>
      </c>
      <c r="F452" s="51" t="str">
        <f>IF(ISBLANK(LeaveTracker[[#This Row],[Employee Name]]),"-----",VLOOKUP(LeaveTracker[[#This Row],[Employee Name]],Employees[[Employee Name]:[Office]],6))</f>
        <v>JOBCON</v>
      </c>
      <c r="G452" s="50">
        <v>44824</v>
      </c>
      <c r="H452" s="50">
        <v>44827</v>
      </c>
      <c r="I452" s="51" t="s">
        <v>1022</v>
      </c>
      <c r="J452" s="53" t="s">
        <v>1905</v>
      </c>
      <c r="K452" s="51" t="str">
        <f ca="1">LeaveTracker[[#This Row],[Days]]&amp;" "&amp;LeaveTracker[[#This Row],[Type of Leave]]</f>
        <v>4 WITHOUTPAY</v>
      </c>
      <c r="L452" s="9">
        <f ca="1">NETWORKDAYS(LeaveTracker[[#This Row],[Start Date]],LeaveTracker[[#This Row],[End Date]],lstHolidays)</f>
        <v>4</v>
      </c>
      <c r="M452" s="9"/>
    </row>
    <row r="453" spans="1:13" ht="30" customHeight="1" x14ac:dyDescent="0.3">
      <c r="A453" s="51">
        <v>802</v>
      </c>
      <c r="B453" s="56">
        <v>44861</v>
      </c>
      <c r="C453" s="56">
        <v>44825</v>
      </c>
      <c r="D453" s="53" t="s">
        <v>1907</v>
      </c>
      <c r="E453" s="51" t="str">
        <f>IF(ISBLANK(LeaveTracker[[#This Row],[Employee Name]]),"-----",VLOOKUP(LeaveTracker[[#This Row],[Employee Name]],Employees[[Employee Name]:[Office]],7))</f>
        <v>EEO/CITY MARKET</v>
      </c>
      <c r="F453" s="51" t="str">
        <f>IF(ISBLANK(LeaveTracker[[#This Row],[Employee Name]]),"-----",VLOOKUP(LeaveTracker[[#This Row],[Employee Name]],Employees[[Employee Name]:[Office]],6))</f>
        <v>JOBCON</v>
      </c>
      <c r="G453" s="50">
        <v>44832</v>
      </c>
      <c r="H453" s="50">
        <v>44832</v>
      </c>
      <c r="I453" s="51" t="s">
        <v>1022</v>
      </c>
      <c r="J453" s="53" t="s">
        <v>158</v>
      </c>
      <c r="K453" s="51" t="str">
        <f ca="1">LeaveTracker[[#This Row],[Days]]&amp;" "&amp;LeaveTracker[[#This Row],[Type of Leave]]</f>
        <v>1 WITHOUTPAY</v>
      </c>
      <c r="L453" s="9">
        <f ca="1">NETWORKDAYS(LeaveTracker[[#This Row],[Start Date]],LeaveTracker[[#This Row],[End Date]],lstHolidays)</f>
        <v>1</v>
      </c>
      <c r="M453" s="9"/>
    </row>
    <row r="454" spans="1:13" ht="30" customHeight="1" x14ac:dyDescent="0.3">
      <c r="A454" s="51">
        <v>803</v>
      </c>
      <c r="B454" s="56">
        <v>44861</v>
      </c>
      <c r="C454" s="56">
        <v>44817</v>
      </c>
      <c r="D454" s="53" t="s">
        <v>1894</v>
      </c>
      <c r="E454" s="51" t="str">
        <f>IF(ISBLANK(LeaveTracker[[#This Row],[Employee Name]]),"-----",VLOOKUP(LeaveTracker[[#This Row],[Employee Name]],Employees[[Employee Name]:[Office]],7))</f>
        <v>CTO</v>
      </c>
      <c r="F454" s="51" t="str">
        <f>IF(ISBLANK(LeaveTracker[[#This Row],[Employee Name]]),"-----",VLOOKUP(LeaveTracker[[#This Row],[Employee Name]],Employees[[Employee Name]:[Office]],6))</f>
        <v>JOBCON</v>
      </c>
      <c r="G454" s="50">
        <v>44819</v>
      </c>
      <c r="H454" s="50">
        <v>44820</v>
      </c>
      <c r="I454" s="51" t="s">
        <v>1022</v>
      </c>
      <c r="J454" s="53" t="s">
        <v>1908</v>
      </c>
      <c r="K454" s="51" t="str">
        <f ca="1">LeaveTracker[[#This Row],[Days]]&amp;" "&amp;LeaveTracker[[#This Row],[Type of Leave]]</f>
        <v>2 WITHOUTPAY</v>
      </c>
      <c r="L454" s="9">
        <f ca="1">NETWORKDAYS(LeaveTracker[[#This Row],[Start Date]],LeaveTracker[[#This Row],[End Date]],lstHolidays)</f>
        <v>2</v>
      </c>
      <c r="M454" s="9"/>
    </row>
    <row r="455" spans="1:13" ht="30" customHeight="1" x14ac:dyDescent="0.3">
      <c r="A455" s="51">
        <v>804</v>
      </c>
      <c r="B455" s="56">
        <v>44861</v>
      </c>
      <c r="C455" s="56">
        <v>44818</v>
      </c>
      <c r="D455" s="53" t="s">
        <v>1894</v>
      </c>
      <c r="E455" s="51" t="str">
        <f>IF(ISBLANK(LeaveTracker[[#This Row],[Employee Name]]),"-----",VLOOKUP(LeaveTracker[[#This Row],[Employee Name]],Employees[[Employee Name]:[Office]],7))</f>
        <v>CTO</v>
      </c>
      <c r="F455" s="51" t="str">
        <f>IF(ISBLANK(LeaveTracker[[#This Row],[Employee Name]]),"-----",VLOOKUP(LeaveTracker[[#This Row],[Employee Name]],Employees[[Employee Name]:[Office]],6))</f>
        <v>JOBCON</v>
      </c>
      <c r="G455" s="50">
        <v>44823</v>
      </c>
      <c r="H455" s="50">
        <v>44824</v>
      </c>
      <c r="I455" s="51" t="s">
        <v>1022</v>
      </c>
      <c r="J455" s="53" t="s">
        <v>1908</v>
      </c>
      <c r="K455" s="51" t="str">
        <f ca="1">LeaveTracker[[#This Row],[Days]]&amp;" "&amp;LeaveTracker[[#This Row],[Type of Leave]]</f>
        <v>2 WITHOUTPAY</v>
      </c>
      <c r="L455" s="9">
        <f ca="1">NETWORKDAYS(LeaveTracker[[#This Row],[Start Date]],LeaveTracker[[#This Row],[End Date]],lstHolidays)</f>
        <v>2</v>
      </c>
      <c r="M455" s="9"/>
    </row>
    <row r="456" spans="1:13" ht="30" customHeight="1" x14ac:dyDescent="0.3">
      <c r="A456" s="51">
        <v>805</v>
      </c>
      <c r="B456" s="56">
        <v>44861</v>
      </c>
      <c r="C456" s="56">
        <v>44792</v>
      </c>
      <c r="D456" s="53" t="s">
        <v>1888</v>
      </c>
      <c r="E456" s="51" t="str">
        <f>IF(ISBLANK(LeaveTracker[[#This Row],[Employee Name]]),"-----",VLOOKUP(LeaveTracker[[#This Row],[Employee Name]],Employees[[Employee Name]:[Office]],7))</f>
        <v>TICC</v>
      </c>
      <c r="F456" s="51" t="str">
        <f>IF(ISBLANK(LeaveTracker[[#This Row],[Employee Name]]),"-----",VLOOKUP(LeaveTracker[[#This Row],[Employee Name]],Employees[[Employee Name]:[Office]],6))</f>
        <v>JOBCON</v>
      </c>
      <c r="G456" s="50">
        <v>44789</v>
      </c>
      <c r="H456" s="50">
        <v>44790</v>
      </c>
      <c r="I456" s="51" t="s">
        <v>1022</v>
      </c>
      <c r="J456" s="53" t="s">
        <v>1895</v>
      </c>
      <c r="K456" s="51" t="str">
        <f ca="1">LeaveTracker[[#This Row],[Days]]&amp;" "&amp;LeaveTracker[[#This Row],[Type of Leave]]</f>
        <v>2 WITHOUTPAY</v>
      </c>
      <c r="L456" s="9">
        <f ca="1">NETWORKDAYS(LeaveTracker[[#This Row],[Start Date]],LeaveTracker[[#This Row],[End Date]],lstHolidays)</f>
        <v>2</v>
      </c>
      <c r="M456" s="9"/>
    </row>
    <row r="457" spans="1:13" ht="30" customHeight="1" x14ac:dyDescent="0.3">
      <c r="A457" s="51">
        <v>806</v>
      </c>
      <c r="B457" s="56">
        <v>44861</v>
      </c>
      <c r="C457" s="56">
        <v>44803</v>
      </c>
      <c r="D457" s="53" t="s">
        <v>1751</v>
      </c>
      <c r="E457" s="51" t="str">
        <f>IF(ISBLANK(LeaveTracker[[#This Row],[Employee Name]]),"-----",VLOOKUP(LeaveTracker[[#This Row],[Employee Name]],Employees[[Employee Name]:[Office]],7))</f>
        <v>ACCOUNTING</v>
      </c>
      <c r="F457" s="51" t="str">
        <f>IF(ISBLANK(LeaveTracker[[#This Row],[Employee Name]]),"-----",VLOOKUP(LeaveTracker[[#This Row],[Employee Name]],Employees[[Employee Name]:[Office]],6))</f>
        <v>CASUAL</v>
      </c>
      <c r="G457" s="50">
        <v>44796</v>
      </c>
      <c r="H457" s="50">
        <v>44796</v>
      </c>
      <c r="I457" s="51" t="s">
        <v>81</v>
      </c>
      <c r="J457" s="53"/>
      <c r="K457" s="51" t="str">
        <f ca="1">LeaveTracker[[#This Row],[Days]]&amp;" "&amp;LeaveTracker[[#This Row],[Type of Leave]]</f>
        <v>1 SL</v>
      </c>
      <c r="L457" s="9">
        <f ca="1">NETWORKDAYS(LeaveTracker[[#This Row],[Start Date]],LeaveTracker[[#This Row],[End Date]],lstHolidays)</f>
        <v>1</v>
      </c>
      <c r="M457" s="9"/>
    </row>
    <row r="458" spans="1:13" ht="30" customHeight="1" x14ac:dyDescent="0.3">
      <c r="A458" s="51">
        <v>806</v>
      </c>
      <c r="B458" s="56">
        <v>44861</v>
      </c>
      <c r="C458" s="56">
        <v>44804</v>
      </c>
      <c r="D458" s="53" t="s">
        <v>1751</v>
      </c>
      <c r="E458" s="51" t="str">
        <f>IF(ISBLANK(LeaveTracker[[#This Row],[Employee Name]]),"-----",VLOOKUP(LeaveTracker[[#This Row],[Employee Name]],Employees[[Employee Name]:[Office]],7))</f>
        <v>ACCOUNTING</v>
      </c>
      <c r="F458" s="51" t="str">
        <f>IF(ISBLANK(LeaveTracker[[#This Row],[Employee Name]]),"-----",VLOOKUP(LeaveTracker[[#This Row],[Employee Name]],Employees[[Employee Name]:[Office]],6))</f>
        <v>CASUAL</v>
      </c>
      <c r="G458" s="50">
        <v>44799</v>
      </c>
      <c r="H458" s="50">
        <v>44799</v>
      </c>
      <c r="I458" s="51" t="s">
        <v>81</v>
      </c>
      <c r="J458" s="53"/>
      <c r="K458" s="51" t="str">
        <f ca="1">LeaveTracker[[#This Row],[Days]]&amp;" "&amp;LeaveTracker[[#This Row],[Type of Leave]]</f>
        <v>1 SL</v>
      </c>
      <c r="L458" s="9">
        <f ca="1">NETWORKDAYS(LeaveTracker[[#This Row],[Start Date]],LeaveTracker[[#This Row],[End Date]],lstHolidays)</f>
        <v>1</v>
      </c>
      <c r="M458" s="9"/>
    </row>
    <row r="459" spans="1:13" ht="30" customHeight="1" x14ac:dyDescent="0.3">
      <c r="A459" s="51">
        <v>807</v>
      </c>
      <c r="B459" s="56">
        <v>44861</v>
      </c>
      <c r="C459" s="56">
        <v>44790</v>
      </c>
      <c r="D459" s="53" t="s">
        <v>1751</v>
      </c>
      <c r="E459" s="51" t="str">
        <f>IF(ISBLANK(LeaveTracker[[#This Row],[Employee Name]]),"-----",VLOOKUP(LeaveTracker[[#This Row],[Employee Name]],Employees[[Employee Name]:[Office]],7))</f>
        <v>ACCOUNTING</v>
      </c>
      <c r="F459" s="51" t="str">
        <f>IF(ISBLANK(LeaveTracker[[#This Row],[Employee Name]]),"-----",VLOOKUP(LeaveTracker[[#This Row],[Employee Name]],Employees[[Employee Name]:[Office]],6))</f>
        <v>CASUAL</v>
      </c>
      <c r="G459" s="50">
        <v>44785</v>
      </c>
      <c r="H459" s="50">
        <v>44785</v>
      </c>
      <c r="I459" s="51" t="s">
        <v>81</v>
      </c>
      <c r="J459" s="53"/>
      <c r="K459" s="51" t="str">
        <f ca="1">LeaveTracker[[#This Row],[Days]]&amp;" "&amp;LeaveTracker[[#This Row],[Type of Leave]]</f>
        <v>1 SL</v>
      </c>
      <c r="L459" s="9">
        <f ca="1">NETWORKDAYS(LeaveTracker[[#This Row],[Start Date]],LeaveTracker[[#This Row],[End Date]],lstHolidays)</f>
        <v>1</v>
      </c>
      <c r="M459" s="9"/>
    </row>
    <row r="460" spans="1:13" ht="30" customHeight="1" x14ac:dyDescent="0.3">
      <c r="A460" s="51">
        <v>807</v>
      </c>
      <c r="B460" s="56">
        <v>44861</v>
      </c>
      <c r="C460" s="56">
        <v>44791</v>
      </c>
      <c r="D460" s="53" t="s">
        <v>1751</v>
      </c>
      <c r="E460" s="51" t="str">
        <f>IF(ISBLANK(LeaveTracker[[#This Row],[Employee Name]]),"-----",VLOOKUP(LeaveTracker[[#This Row],[Employee Name]],Employees[[Employee Name]:[Office]],7))</f>
        <v>ACCOUNTING</v>
      </c>
      <c r="F460" s="51" t="str">
        <f>IF(ISBLANK(LeaveTracker[[#This Row],[Employee Name]]),"-----",VLOOKUP(LeaveTracker[[#This Row],[Employee Name]],Employees[[Employee Name]:[Office]],6))</f>
        <v>CASUAL</v>
      </c>
      <c r="G460" s="50">
        <v>44789</v>
      </c>
      <c r="H460" s="50">
        <v>44789</v>
      </c>
      <c r="I460" s="51" t="s">
        <v>81</v>
      </c>
      <c r="J460" s="53"/>
      <c r="K460" s="51" t="str">
        <f ca="1">LeaveTracker[[#This Row],[Days]]&amp;" "&amp;LeaveTracker[[#This Row],[Type of Leave]]</f>
        <v>1 SL</v>
      </c>
      <c r="L460" s="9">
        <f ca="1">NETWORKDAYS(LeaveTracker[[#This Row],[Start Date]],LeaveTracker[[#This Row],[End Date]],lstHolidays)</f>
        <v>1</v>
      </c>
      <c r="M460" s="9"/>
    </row>
    <row r="461" spans="1:13" ht="30" customHeight="1" x14ac:dyDescent="0.3">
      <c r="A461" s="51">
        <v>808</v>
      </c>
      <c r="B461" s="56">
        <v>44861</v>
      </c>
      <c r="C461" s="56">
        <v>44795</v>
      </c>
      <c r="D461" s="53" t="s">
        <v>1801</v>
      </c>
      <c r="E461" s="51" t="str">
        <f>IF(ISBLANK(LeaveTracker[[#This Row],[Employee Name]]),"-----",VLOOKUP(LeaveTracker[[#This Row],[Employee Name]],Employees[[Employee Name]:[Office]],7))</f>
        <v>CENRO</v>
      </c>
      <c r="F461" s="51" t="str">
        <f>IF(ISBLANK(LeaveTracker[[#This Row],[Employee Name]]),"-----",VLOOKUP(LeaveTracker[[#This Row],[Employee Name]],Employees[[Employee Name]:[Office]],6))</f>
        <v>CASUAL</v>
      </c>
      <c r="G461" s="50">
        <v>44802</v>
      </c>
      <c r="H461" s="50">
        <v>44804</v>
      </c>
      <c r="I461" s="51" t="s">
        <v>82</v>
      </c>
      <c r="J461" s="53" t="s">
        <v>1004</v>
      </c>
      <c r="K461" s="51" t="str">
        <f ca="1">LeaveTracker[[#This Row],[Days]]&amp;" "&amp;LeaveTracker[[#This Row],[Type of Leave]]</f>
        <v>2 VL</v>
      </c>
      <c r="L461" s="9">
        <f ca="1">NETWORKDAYS(LeaveTracker[[#This Row],[Start Date]],LeaveTracker[[#This Row],[End Date]],lstHolidays)</f>
        <v>2</v>
      </c>
      <c r="M461" s="9"/>
    </row>
    <row r="462" spans="1:13" ht="30" customHeight="1" x14ac:dyDescent="0.3">
      <c r="A462" s="51">
        <v>808</v>
      </c>
      <c r="B462" s="56">
        <v>44861</v>
      </c>
      <c r="C462" s="56">
        <v>44796</v>
      </c>
      <c r="D462" s="53" t="s">
        <v>1801</v>
      </c>
      <c r="E462" s="51" t="str">
        <f>IF(ISBLANK(LeaveTracker[[#This Row],[Employee Name]]),"-----",VLOOKUP(LeaveTracker[[#This Row],[Employee Name]],Employees[[Employee Name]:[Office]],7))</f>
        <v>CENRO</v>
      </c>
      <c r="F462" s="51" t="str">
        <f>IF(ISBLANK(LeaveTracker[[#This Row],[Employee Name]]),"-----",VLOOKUP(LeaveTracker[[#This Row],[Employee Name]],Employees[[Employee Name]:[Office]],6))</f>
        <v>CASUAL</v>
      </c>
      <c r="G462" s="50">
        <v>44805</v>
      </c>
      <c r="H462" s="50">
        <v>44806</v>
      </c>
      <c r="I462" s="51" t="s">
        <v>82</v>
      </c>
      <c r="J462" s="53" t="s">
        <v>1004</v>
      </c>
      <c r="K462" s="51" t="str">
        <f ca="1">LeaveTracker[[#This Row],[Days]]&amp;" "&amp;LeaveTracker[[#This Row],[Type of Leave]]</f>
        <v>2 VL</v>
      </c>
      <c r="L462" s="9">
        <f ca="1">NETWORKDAYS(LeaveTracker[[#This Row],[Start Date]],LeaveTracker[[#This Row],[End Date]],lstHolidays)</f>
        <v>2</v>
      </c>
      <c r="M462" s="9"/>
    </row>
    <row r="463" spans="1:13" ht="30" customHeight="1" x14ac:dyDescent="0.3">
      <c r="A463" s="51">
        <v>809</v>
      </c>
      <c r="B463" s="56">
        <v>44861</v>
      </c>
      <c r="C463" s="56">
        <v>44800</v>
      </c>
      <c r="D463" s="53" t="s">
        <v>1909</v>
      </c>
      <c r="E463" s="51" t="str">
        <f>IF(ISBLANK(LeaveTracker[[#This Row],[Employee Name]]),"-----",VLOOKUP(LeaveTracker[[#This Row],[Employee Name]],Employees[[Employee Name]:[Office]],7))</f>
        <v>PICNIC GROVE</v>
      </c>
      <c r="F463" s="51" t="str">
        <f>IF(ISBLANK(LeaveTracker[[#This Row],[Employee Name]]),"-----",VLOOKUP(LeaveTracker[[#This Row],[Employee Name]],Employees[[Employee Name]:[Office]],6))</f>
        <v>CASUAL</v>
      </c>
      <c r="G463" s="50">
        <v>44795</v>
      </c>
      <c r="H463" s="50">
        <v>44797</v>
      </c>
      <c r="I463" s="51" t="s">
        <v>81</v>
      </c>
      <c r="J463" s="53"/>
      <c r="K463" s="51" t="str">
        <f ca="1">LeaveTracker[[#This Row],[Days]]&amp;" "&amp;LeaveTracker[[#This Row],[Type of Leave]]</f>
        <v>3 SL</v>
      </c>
      <c r="L463" s="9">
        <f ca="1">NETWORKDAYS(LeaveTracker[[#This Row],[Start Date]],LeaveTracker[[#This Row],[End Date]],lstHolidays)</f>
        <v>3</v>
      </c>
      <c r="M463" s="9"/>
    </row>
    <row r="464" spans="1:13" ht="30" customHeight="1" x14ac:dyDescent="0.3">
      <c r="A464" s="51">
        <v>810</v>
      </c>
      <c r="B464" s="56">
        <v>44861</v>
      </c>
      <c r="C464" s="56">
        <v>44794</v>
      </c>
      <c r="D464" s="53" t="s">
        <v>1909</v>
      </c>
      <c r="E464" s="51" t="str">
        <f>IF(ISBLANK(LeaveTracker[[#This Row],[Employee Name]]),"-----",VLOOKUP(LeaveTracker[[#This Row],[Employee Name]],Employees[[Employee Name]:[Office]],7))</f>
        <v>PICNIC GROVE</v>
      </c>
      <c r="F464" s="51" t="str">
        <f>IF(ISBLANK(LeaveTracker[[#This Row],[Employee Name]]),"-----",VLOOKUP(LeaveTracker[[#This Row],[Employee Name]],Employees[[Employee Name]:[Office]],6))</f>
        <v>CASUAL</v>
      </c>
      <c r="G464" s="50">
        <v>44791</v>
      </c>
      <c r="H464" s="50">
        <v>44793</v>
      </c>
      <c r="I464" s="51" t="s">
        <v>81</v>
      </c>
      <c r="J464" s="53"/>
      <c r="K464" s="51" t="str">
        <f ca="1">LeaveTracker[[#This Row],[Days]]&amp;" "&amp;LeaveTracker[[#This Row],[Type of Leave]]</f>
        <v>2 SL</v>
      </c>
      <c r="L464" s="9">
        <f ca="1">NETWORKDAYS(LeaveTracker[[#This Row],[Start Date]],LeaveTracker[[#This Row],[End Date]],lstHolidays)</f>
        <v>2</v>
      </c>
      <c r="M464" s="9"/>
    </row>
    <row r="465" spans="1:13" ht="30" customHeight="1" x14ac:dyDescent="0.3">
      <c r="A465" s="51">
        <v>811</v>
      </c>
      <c r="B465" s="56">
        <v>44861</v>
      </c>
      <c r="C465" s="56">
        <v>44798</v>
      </c>
      <c r="D465" s="53" t="s">
        <v>1796</v>
      </c>
      <c r="E465" s="51" t="str">
        <f>IF(ISBLANK(LeaveTracker[[#This Row],[Employee Name]]),"-----",VLOOKUP(LeaveTracker[[#This Row],[Employee Name]],Employees[[Employee Name]:[Office]],7))</f>
        <v>CTO-LICENSE</v>
      </c>
      <c r="F465" s="51" t="str">
        <f>IF(ISBLANK(LeaveTracker[[#This Row],[Employee Name]]),"-----",VLOOKUP(LeaveTracker[[#This Row],[Employee Name]],Employees[[Employee Name]:[Office]],6))</f>
        <v>CASUAL</v>
      </c>
      <c r="G465" s="50">
        <v>44795</v>
      </c>
      <c r="H465" s="50">
        <v>44795</v>
      </c>
      <c r="I465" s="51" t="s">
        <v>81</v>
      </c>
      <c r="J465" s="53"/>
      <c r="K465" s="51" t="str">
        <f ca="1">LeaveTracker[[#This Row],[Days]]&amp;" "&amp;LeaveTracker[[#This Row],[Type of Leave]]</f>
        <v>1 SL</v>
      </c>
      <c r="L465" s="9">
        <f ca="1">NETWORKDAYS(LeaveTracker[[#This Row],[Start Date]],LeaveTracker[[#This Row],[End Date]],lstHolidays)</f>
        <v>1</v>
      </c>
      <c r="M465" s="9"/>
    </row>
    <row r="466" spans="1:13" ht="30" customHeight="1" x14ac:dyDescent="0.3">
      <c r="A466" s="51">
        <v>812</v>
      </c>
      <c r="B466" s="56">
        <v>44861</v>
      </c>
      <c r="C466" s="56">
        <v>44805</v>
      </c>
      <c r="D466" s="53" t="s">
        <v>1796</v>
      </c>
      <c r="E466" s="51" t="str">
        <f>IF(ISBLANK(LeaveTracker[[#This Row],[Employee Name]]),"-----",VLOOKUP(LeaveTracker[[#This Row],[Employee Name]],Employees[[Employee Name]:[Office]],7))</f>
        <v>CTO-LICENSE</v>
      </c>
      <c r="F466" s="51" t="str">
        <f>IF(ISBLANK(LeaveTracker[[#This Row],[Employee Name]]),"-----",VLOOKUP(LeaveTracker[[#This Row],[Employee Name]],Employees[[Employee Name]:[Office]],6))</f>
        <v>CASUAL</v>
      </c>
      <c r="G466" s="50">
        <v>44805</v>
      </c>
      <c r="H466" s="50">
        <v>44805</v>
      </c>
      <c r="I466" s="51" t="s">
        <v>298</v>
      </c>
      <c r="J466" s="53" t="s">
        <v>1003</v>
      </c>
      <c r="K466" s="51" t="str">
        <f ca="1">LeaveTracker[[#This Row],[Days]]&amp;" "&amp;LeaveTracker[[#This Row],[Type of Leave]]</f>
        <v>1 OTHER</v>
      </c>
      <c r="L466" s="9">
        <f ca="1">NETWORKDAYS(LeaveTracker[[#This Row],[Start Date]],LeaveTracker[[#This Row],[End Date]],lstHolidays)</f>
        <v>1</v>
      </c>
      <c r="M466" s="9"/>
    </row>
    <row r="467" spans="1:13" ht="30" customHeight="1" x14ac:dyDescent="0.3">
      <c r="A467" s="51">
        <v>813</v>
      </c>
      <c r="B467" s="56">
        <v>44861</v>
      </c>
      <c r="C467" s="56">
        <v>44799</v>
      </c>
      <c r="D467" s="53" t="s">
        <v>1910</v>
      </c>
      <c r="E467" s="51" t="str">
        <f>IF(ISBLANK(LeaveTracker[[#This Row],[Employee Name]]),"-----",VLOOKUP(LeaveTracker[[#This Row],[Employee Name]],Employees[[Employee Name]:[Office]],7))</f>
        <v>TICC</v>
      </c>
      <c r="F467" s="51" t="str">
        <f>IF(ISBLANK(LeaveTracker[[#This Row],[Employee Name]]),"-----",VLOOKUP(LeaveTracker[[#This Row],[Employee Name]],Employees[[Employee Name]:[Office]],6))</f>
        <v>JOBCON</v>
      </c>
      <c r="G467" s="50">
        <v>44797</v>
      </c>
      <c r="H467" s="50">
        <v>44797</v>
      </c>
      <c r="I467" s="51" t="s">
        <v>1022</v>
      </c>
      <c r="J467" s="53" t="s">
        <v>1895</v>
      </c>
      <c r="K467" s="51" t="str">
        <f ca="1">LeaveTracker[[#This Row],[Days]]&amp;" "&amp;LeaveTracker[[#This Row],[Type of Leave]]</f>
        <v>1 WITHOUTPAY</v>
      </c>
      <c r="L467" s="9">
        <f ca="1">NETWORKDAYS(LeaveTracker[[#This Row],[Start Date]],LeaveTracker[[#This Row],[End Date]],lstHolidays)</f>
        <v>1</v>
      </c>
      <c r="M467" s="9"/>
    </row>
    <row r="468" spans="1:13" ht="30" customHeight="1" x14ac:dyDescent="0.3">
      <c r="A468" s="51">
        <v>814</v>
      </c>
      <c r="B468" s="56">
        <v>44861</v>
      </c>
      <c r="C468" s="56">
        <v>44796</v>
      </c>
      <c r="D468" s="53" t="s">
        <v>1911</v>
      </c>
      <c r="E468" s="51" t="str">
        <f>IF(ISBLANK(LeaveTracker[[#This Row],[Employee Name]]),"-----",VLOOKUP(LeaveTracker[[#This Row],[Employee Name]],Employees[[Employee Name]:[Office]],7))</f>
        <v>CENRO</v>
      </c>
      <c r="F468" s="51" t="str">
        <f>IF(ISBLANK(LeaveTracker[[#This Row],[Employee Name]]),"-----",VLOOKUP(LeaveTracker[[#This Row],[Employee Name]],Employees[[Employee Name]:[Office]],6))</f>
        <v>CASUAL</v>
      </c>
      <c r="G468" s="50">
        <v>44796</v>
      </c>
      <c r="H468" s="50">
        <v>44796</v>
      </c>
      <c r="I468" s="51" t="s">
        <v>81</v>
      </c>
      <c r="J468" s="53"/>
      <c r="K468" s="51" t="str">
        <f ca="1">LeaveTracker[[#This Row],[Days]]&amp;" "&amp;LeaveTracker[[#This Row],[Type of Leave]]</f>
        <v>1 SL</v>
      </c>
      <c r="L468" s="9">
        <f ca="1">NETWORKDAYS(LeaveTracker[[#This Row],[Start Date]],LeaveTracker[[#This Row],[End Date]],lstHolidays)</f>
        <v>1</v>
      </c>
      <c r="M468" s="9"/>
    </row>
    <row r="469" spans="1:13" ht="30" customHeight="1" x14ac:dyDescent="0.3">
      <c r="A469" s="51">
        <v>814</v>
      </c>
      <c r="B469" s="56">
        <v>44861</v>
      </c>
      <c r="C469" s="56">
        <v>44797</v>
      </c>
      <c r="D469" s="53" t="s">
        <v>1911</v>
      </c>
      <c r="E469" s="51" t="str">
        <f>IF(ISBLANK(LeaveTracker[[#This Row],[Employee Name]]),"-----",VLOOKUP(LeaveTracker[[#This Row],[Employee Name]],Employees[[Employee Name]:[Office]],7))</f>
        <v>CENRO</v>
      </c>
      <c r="F469" s="51" t="str">
        <f>IF(ISBLANK(LeaveTracker[[#This Row],[Employee Name]]),"-----",VLOOKUP(LeaveTracker[[#This Row],[Employee Name]],Employees[[Employee Name]:[Office]],6))</f>
        <v>CASUAL</v>
      </c>
      <c r="G469" s="50">
        <v>44800</v>
      </c>
      <c r="H469" s="50">
        <v>44800</v>
      </c>
      <c r="I469" s="51" t="s">
        <v>81</v>
      </c>
      <c r="J469" s="53"/>
      <c r="K469" s="51" t="str">
        <f ca="1">LeaveTracker[[#This Row],[Days]]&amp;" "&amp;LeaveTracker[[#This Row],[Type of Leave]]</f>
        <v>0 SL</v>
      </c>
      <c r="L469" s="9">
        <f ca="1">NETWORKDAYS(LeaveTracker[[#This Row],[Start Date]],LeaveTracker[[#This Row],[End Date]],lstHolidays)</f>
        <v>0</v>
      </c>
      <c r="M469" s="9"/>
    </row>
    <row r="470" spans="1:13" ht="30" customHeight="1" x14ac:dyDescent="0.3">
      <c r="A470" s="51">
        <v>815</v>
      </c>
      <c r="B470" s="56">
        <v>44861</v>
      </c>
      <c r="C470" s="56">
        <v>44783</v>
      </c>
      <c r="D470" s="53" t="s">
        <v>1745</v>
      </c>
      <c r="E470" s="51" t="str">
        <f>IF(ISBLANK(LeaveTracker[[#This Row],[Employee Name]]),"-----",VLOOKUP(LeaveTracker[[#This Row],[Employee Name]],Employees[[Employee Name]:[Office]],7))</f>
        <v>ONT</v>
      </c>
      <c r="F470" s="51" t="str">
        <f>IF(ISBLANK(LeaveTracker[[#This Row],[Employee Name]]),"-----",VLOOKUP(LeaveTracker[[#This Row],[Employee Name]],Employees[[Employee Name]:[Office]],6))</f>
        <v>CASUAL</v>
      </c>
      <c r="G470" s="50">
        <v>44791</v>
      </c>
      <c r="H470" s="50">
        <v>44792</v>
      </c>
      <c r="I470" s="51" t="s">
        <v>82</v>
      </c>
      <c r="J470" s="53"/>
      <c r="K470" s="51" t="str">
        <f ca="1">LeaveTracker[[#This Row],[Days]]&amp;" "&amp;LeaveTracker[[#This Row],[Type of Leave]]</f>
        <v>2 VL</v>
      </c>
      <c r="L470" s="9">
        <f ca="1">NETWORKDAYS(LeaveTracker[[#This Row],[Start Date]],LeaveTracker[[#This Row],[End Date]],lstHolidays)</f>
        <v>2</v>
      </c>
      <c r="M470" s="9"/>
    </row>
    <row r="471" spans="1:13" ht="30" customHeight="1" x14ac:dyDescent="0.3">
      <c r="A471" s="51">
        <v>816</v>
      </c>
      <c r="B471" s="56">
        <v>44861</v>
      </c>
      <c r="C471" s="56">
        <v>44779</v>
      </c>
      <c r="D471" s="53" t="s">
        <v>1912</v>
      </c>
      <c r="E471" s="51" t="str">
        <f>IF(ISBLANK(LeaveTracker[[#This Row],[Employee Name]]),"-----",VLOOKUP(LeaveTracker[[#This Row],[Employee Name]],Employees[[Employee Name]:[Office]],7))</f>
        <v>TICC</v>
      </c>
      <c r="F471" s="51" t="str">
        <f>IF(ISBLANK(LeaveTracker[[#This Row],[Employee Name]]),"-----",VLOOKUP(LeaveTracker[[#This Row],[Employee Name]],Employees[[Employee Name]:[Office]],6))</f>
        <v>CASUAL</v>
      </c>
      <c r="G471" s="50">
        <v>44792</v>
      </c>
      <c r="H471" s="50">
        <v>44792</v>
      </c>
      <c r="I471" s="51" t="s">
        <v>298</v>
      </c>
      <c r="J471" s="53" t="s">
        <v>1003</v>
      </c>
      <c r="K471" s="51" t="str">
        <f ca="1">LeaveTracker[[#This Row],[Days]]&amp;" "&amp;LeaveTracker[[#This Row],[Type of Leave]]</f>
        <v>1 OTHER</v>
      </c>
      <c r="L471" s="9">
        <f ca="1">NETWORKDAYS(LeaveTracker[[#This Row],[Start Date]],LeaveTracker[[#This Row],[End Date]],lstHolidays)</f>
        <v>1</v>
      </c>
      <c r="M471" s="9"/>
    </row>
    <row r="472" spans="1:13" ht="30" customHeight="1" x14ac:dyDescent="0.3">
      <c r="A472" s="51">
        <v>817</v>
      </c>
      <c r="B472" s="56">
        <v>44861</v>
      </c>
      <c r="C472" s="56">
        <v>44789</v>
      </c>
      <c r="D472" s="53" t="s">
        <v>1913</v>
      </c>
      <c r="E472" s="51" t="str">
        <f>IF(ISBLANK(LeaveTracker[[#This Row],[Employee Name]]),"-----",VLOOKUP(LeaveTracker[[#This Row],[Employee Name]],Employees[[Employee Name]:[Office]],7))</f>
        <v>ONT</v>
      </c>
      <c r="F472" s="51" t="str">
        <f>IF(ISBLANK(LeaveTracker[[#This Row],[Employee Name]]),"-----",VLOOKUP(LeaveTracker[[#This Row],[Employee Name]],Employees[[Employee Name]:[Office]],6))</f>
        <v>CASUAL</v>
      </c>
      <c r="G472" s="50">
        <v>44795</v>
      </c>
      <c r="H472" s="50">
        <v>44799</v>
      </c>
      <c r="I472" s="51" t="s">
        <v>82</v>
      </c>
      <c r="J472" s="53"/>
      <c r="K472" s="51" t="str">
        <f ca="1">LeaveTracker[[#This Row],[Days]]&amp;" "&amp;LeaveTracker[[#This Row],[Type of Leave]]</f>
        <v>5 VL</v>
      </c>
      <c r="L472" s="9">
        <f ca="1">NETWORKDAYS(LeaveTracker[[#This Row],[Start Date]],LeaveTracker[[#This Row],[End Date]],lstHolidays)</f>
        <v>5</v>
      </c>
      <c r="M472" s="9"/>
    </row>
    <row r="473" spans="1:13" ht="30" customHeight="1" x14ac:dyDescent="0.3">
      <c r="A473" s="51">
        <v>817</v>
      </c>
      <c r="B473" s="56">
        <v>44861</v>
      </c>
      <c r="C473" s="56">
        <v>44790</v>
      </c>
      <c r="D473" s="53" t="s">
        <v>1913</v>
      </c>
      <c r="E473" s="51" t="str">
        <f>IF(ISBLANK(LeaveTracker[[#This Row],[Employee Name]]),"-----",VLOOKUP(LeaveTracker[[#This Row],[Employee Name]],Employees[[Employee Name]:[Office]],7))</f>
        <v>ONT</v>
      </c>
      <c r="F473" s="51" t="str">
        <f>IF(ISBLANK(LeaveTracker[[#This Row],[Employee Name]]),"-----",VLOOKUP(LeaveTracker[[#This Row],[Employee Name]],Employees[[Employee Name]:[Office]],6))</f>
        <v>CASUAL</v>
      </c>
      <c r="G473" s="50">
        <v>44802</v>
      </c>
      <c r="H473" s="50">
        <v>44804</v>
      </c>
      <c r="I473" s="51" t="s">
        <v>82</v>
      </c>
      <c r="J473" s="53"/>
      <c r="K473" s="51" t="str">
        <f ca="1">LeaveTracker[[#This Row],[Days]]&amp;" "&amp;LeaveTracker[[#This Row],[Type of Leave]]</f>
        <v>2 VL</v>
      </c>
      <c r="L473" s="9">
        <f ca="1">NETWORKDAYS(LeaveTracker[[#This Row],[Start Date]],LeaveTracker[[#This Row],[End Date]],lstHolidays)</f>
        <v>2</v>
      </c>
      <c r="M473" s="9"/>
    </row>
    <row r="474" spans="1:13" ht="30" customHeight="1" x14ac:dyDescent="0.3">
      <c r="A474" s="51">
        <v>818</v>
      </c>
      <c r="B474" s="56">
        <v>44861</v>
      </c>
      <c r="C474" s="56">
        <v>44790</v>
      </c>
      <c r="D474" s="53" t="s">
        <v>1819</v>
      </c>
      <c r="E474" s="51" t="str">
        <f>IF(ISBLANK(LeaveTracker[[#This Row],[Employee Name]]),"-----",VLOOKUP(LeaveTracker[[#This Row],[Employee Name]],Employees[[Employee Name]:[Office]],7))</f>
        <v>TICC/TCCH</v>
      </c>
      <c r="F474" s="51" t="str">
        <f>IF(ISBLANK(LeaveTracker[[#This Row],[Employee Name]]),"-----",VLOOKUP(LeaveTracker[[#This Row],[Employee Name]],Employees[[Employee Name]:[Office]],6))</f>
        <v>CASUAL</v>
      </c>
      <c r="G474" s="50">
        <v>44788</v>
      </c>
      <c r="H474" s="50">
        <v>44788</v>
      </c>
      <c r="I474" s="51" t="s">
        <v>81</v>
      </c>
      <c r="J474" s="53"/>
      <c r="K474" s="51" t="str">
        <f ca="1">LeaveTracker[[#This Row],[Days]]&amp;" "&amp;LeaveTracker[[#This Row],[Type of Leave]]</f>
        <v>1 SL</v>
      </c>
      <c r="L474" s="9">
        <f ca="1">NETWORKDAYS(LeaveTracker[[#This Row],[Start Date]],LeaveTracker[[#This Row],[End Date]],lstHolidays)</f>
        <v>1</v>
      </c>
      <c r="M474" s="9"/>
    </row>
    <row r="475" spans="1:13" ht="30" customHeight="1" x14ac:dyDescent="0.3">
      <c r="A475" s="51">
        <v>819</v>
      </c>
      <c r="B475" s="56">
        <v>44861</v>
      </c>
      <c r="C475" s="56">
        <v>44760</v>
      </c>
      <c r="D475" s="53" t="s">
        <v>1737</v>
      </c>
      <c r="E475" s="51" t="str">
        <f>IF(ISBLANK(LeaveTracker[[#This Row],[Employee Name]]),"-----",VLOOKUP(LeaveTracker[[#This Row],[Employee Name]],Employees[[Employee Name]:[Office]],7))</f>
        <v>TCNHS-ISHS</v>
      </c>
      <c r="F475" s="51" t="str">
        <f>IF(ISBLANK(LeaveTracker[[#This Row],[Employee Name]]),"-----",VLOOKUP(LeaveTracker[[#This Row],[Employee Name]],Employees[[Employee Name]:[Office]],6))</f>
        <v>CASUAL</v>
      </c>
      <c r="G475" s="50">
        <v>44767</v>
      </c>
      <c r="H475" s="50">
        <v>44767</v>
      </c>
      <c r="I475" s="51" t="s">
        <v>82</v>
      </c>
      <c r="J475" s="53"/>
      <c r="K475" s="51" t="str">
        <f ca="1">LeaveTracker[[#This Row],[Days]]&amp;" "&amp;LeaveTracker[[#This Row],[Type of Leave]]</f>
        <v>1 VL</v>
      </c>
      <c r="L475" s="9">
        <f ca="1">NETWORKDAYS(LeaveTracker[[#This Row],[Start Date]],LeaveTracker[[#This Row],[End Date]],lstHolidays)</f>
        <v>1</v>
      </c>
      <c r="M475" s="9"/>
    </row>
    <row r="476" spans="1:13" ht="30" customHeight="1" x14ac:dyDescent="0.3">
      <c r="A476" s="51">
        <v>819</v>
      </c>
      <c r="B476" s="56">
        <v>44861</v>
      </c>
      <c r="C476" s="56">
        <v>44761</v>
      </c>
      <c r="D476" s="53" t="s">
        <v>1737</v>
      </c>
      <c r="E476" s="51" t="str">
        <f>IF(ISBLANK(LeaveTracker[[#This Row],[Employee Name]]),"-----",VLOOKUP(LeaveTracker[[#This Row],[Employee Name]],Employees[[Employee Name]:[Office]],7))</f>
        <v>TCNHS-ISHS</v>
      </c>
      <c r="F476" s="51" t="str">
        <f>IF(ISBLANK(LeaveTracker[[#This Row],[Employee Name]]),"-----",VLOOKUP(LeaveTracker[[#This Row],[Employee Name]],Employees[[Employee Name]:[Office]],6))</f>
        <v>CASUAL</v>
      </c>
      <c r="G476" s="50">
        <v>44771</v>
      </c>
      <c r="H476" s="50">
        <v>44771</v>
      </c>
      <c r="I476" s="51" t="s">
        <v>82</v>
      </c>
      <c r="J476" s="53"/>
      <c r="K476" s="51" t="str">
        <f ca="1">LeaveTracker[[#This Row],[Days]]&amp;" "&amp;LeaveTracker[[#This Row],[Type of Leave]]</f>
        <v>1 VL</v>
      </c>
      <c r="L476" s="9">
        <f ca="1">NETWORKDAYS(LeaveTracker[[#This Row],[Start Date]],LeaveTracker[[#This Row],[End Date]],lstHolidays)</f>
        <v>1</v>
      </c>
      <c r="M476" s="9"/>
    </row>
    <row r="477" spans="1:13" ht="30" customHeight="1" x14ac:dyDescent="0.3">
      <c r="A477" s="51">
        <v>820</v>
      </c>
      <c r="B477" s="56">
        <v>44861</v>
      </c>
      <c r="C477" s="56">
        <v>44789</v>
      </c>
      <c r="D477" s="53" t="s">
        <v>1739</v>
      </c>
      <c r="E477" s="51" t="str">
        <f>IF(ISBLANK(LeaveTracker[[#This Row],[Employee Name]]),"-----",VLOOKUP(LeaveTracker[[#This Row],[Employee Name]],Employees[[Employee Name]:[Office]],7))</f>
        <v>ASSESSOR</v>
      </c>
      <c r="F477" s="51" t="str">
        <f>IF(ISBLANK(LeaveTracker[[#This Row],[Employee Name]]),"-----",VLOOKUP(LeaveTracker[[#This Row],[Employee Name]],Employees[[Employee Name]:[Office]],6))</f>
        <v>CASUAL</v>
      </c>
      <c r="G477" s="50">
        <v>44795</v>
      </c>
      <c r="H477" s="50">
        <v>44795</v>
      </c>
      <c r="I477" s="51" t="s">
        <v>82</v>
      </c>
      <c r="J477" s="53"/>
      <c r="K477" s="51" t="str">
        <f ca="1">LeaveTracker[[#This Row],[Days]]&amp;" "&amp;LeaveTracker[[#This Row],[Type of Leave]]</f>
        <v>1 VL</v>
      </c>
      <c r="L477" s="9">
        <f ca="1">NETWORKDAYS(LeaveTracker[[#This Row],[Start Date]],LeaveTracker[[#This Row],[End Date]],lstHolidays)</f>
        <v>1</v>
      </c>
      <c r="M477" s="9"/>
    </row>
    <row r="478" spans="1:13" ht="30" customHeight="1" x14ac:dyDescent="0.3">
      <c r="A478" s="51">
        <v>821</v>
      </c>
      <c r="B478" s="56">
        <v>44861</v>
      </c>
      <c r="C478" s="56">
        <v>44789</v>
      </c>
      <c r="D478" s="53" t="s">
        <v>1739</v>
      </c>
      <c r="E478" s="51" t="str">
        <f>IF(ISBLANK(LeaveTracker[[#This Row],[Employee Name]]),"-----",VLOOKUP(LeaveTracker[[#This Row],[Employee Name]],Employees[[Employee Name]:[Office]],7))</f>
        <v>ASSESSOR</v>
      </c>
      <c r="F478" s="51" t="str">
        <f>IF(ISBLANK(LeaveTracker[[#This Row],[Employee Name]]),"-----",VLOOKUP(LeaveTracker[[#This Row],[Employee Name]],Employees[[Employee Name]:[Office]],6))</f>
        <v>CASUAL</v>
      </c>
      <c r="G478" s="50">
        <v>44788</v>
      </c>
      <c r="H478" s="50">
        <v>44788</v>
      </c>
      <c r="I478" s="51" t="s">
        <v>81</v>
      </c>
      <c r="J478" s="53"/>
      <c r="K478" s="51" t="str">
        <f ca="1">LeaveTracker[[#This Row],[Days]]&amp;" "&amp;LeaveTracker[[#This Row],[Type of Leave]]</f>
        <v>1 SL</v>
      </c>
      <c r="L478" s="9">
        <f ca="1">NETWORKDAYS(LeaveTracker[[#This Row],[Start Date]],LeaveTracker[[#This Row],[End Date]],lstHolidays)</f>
        <v>1</v>
      </c>
      <c r="M478" s="9"/>
    </row>
    <row r="479" spans="1:13" ht="30" customHeight="1" x14ac:dyDescent="0.3">
      <c r="A479" s="51">
        <v>822</v>
      </c>
      <c r="B479" s="56">
        <v>44861</v>
      </c>
      <c r="C479" s="56">
        <v>44803</v>
      </c>
      <c r="D479" s="53" t="s">
        <v>1819</v>
      </c>
      <c r="E479" s="51" t="str">
        <f>IF(ISBLANK(LeaveTracker[[#This Row],[Employee Name]]),"-----",VLOOKUP(LeaveTracker[[#This Row],[Employee Name]],Employees[[Employee Name]:[Office]],7))</f>
        <v>TICC/TCCH</v>
      </c>
      <c r="F479" s="51" t="str">
        <f>IF(ISBLANK(LeaveTracker[[#This Row],[Employee Name]]),"-----",VLOOKUP(LeaveTracker[[#This Row],[Employee Name]],Employees[[Employee Name]:[Office]],6))</f>
        <v>CASUAL</v>
      </c>
      <c r="G479" s="50">
        <v>44809</v>
      </c>
      <c r="H479" s="50">
        <v>44810</v>
      </c>
      <c r="I479" s="51" t="s">
        <v>82</v>
      </c>
      <c r="J479" s="53"/>
      <c r="K479" s="51" t="str">
        <f ca="1">LeaveTracker[[#This Row],[Days]]&amp;" "&amp;LeaveTracker[[#This Row],[Type of Leave]]</f>
        <v>2 VL</v>
      </c>
      <c r="L479" s="9">
        <f ca="1">NETWORKDAYS(LeaveTracker[[#This Row],[Start Date]],LeaveTracker[[#This Row],[End Date]],lstHolidays)</f>
        <v>2</v>
      </c>
      <c r="M479" s="9"/>
    </row>
    <row r="480" spans="1:13" ht="30" customHeight="1" x14ac:dyDescent="0.3">
      <c r="A480" s="51">
        <v>822</v>
      </c>
      <c r="B480" s="56">
        <v>44861</v>
      </c>
      <c r="C480" s="56">
        <v>44803</v>
      </c>
      <c r="D480" s="53" t="s">
        <v>1819</v>
      </c>
      <c r="E480" s="51" t="str">
        <f>IF(ISBLANK(LeaveTracker[[#This Row],[Employee Name]]),"-----",VLOOKUP(LeaveTracker[[#This Row],[Employee Name]],Employees[[Employee Name]:[Office]],7))</f>
        <v>TICC/TCCH</v>
      </c>
      <c r="F480" s="51" t="str">
        <f>IF(ISBLANK(LeaveTracker[[#This Row],[Employee Name]]),"-----",VLOOKUP(LeaveTracker[[#This Row],[Employee Name]],Employees[[Employee Name]:[Office]],6))</f>
        <v>CASUAL</v>
      </c>
      <c r="G480" s="50">
        <v>44814</v>
      </c>
      <c r="H480" s="50">
        <v>44814</v>
      </c>
      <c r="I480" s="51" t="s">
        <v>82</v>
      </c>
      <c r="J480" s="53"/>
      <c r="K480" s="51" t="str">
        <f ca="1">LeaveTracker[[#This Row],[Days]]&amp;" "&amp;LeaveTracker[[#This Row],[Type of Leave]]</f>
        <v>0 VL</v>
      </c>
      <c r="L480" s="9">
        <f ca="1">NETWORKDAYS(LeaveTracker[[#This Row],[Start Date]],LeaveTracker[[#This Row],[End Date]],lstHolidays)</f>
        <v>0</v>
      </c>
      <c r="M480" s="9"/>
    </row>
    <row r="481" spans="1:13" ht="30" customHeight="1" x14ac:dyDescent="0.3">
      <c r="A481" s="51">
        <v>823</v>
      </c>
      <c r="B481" s="56">
        <v>44861</v>
      </c>
      <c r="C481" s="56">
        <v>44803</v>
      </c>
      <c r="D481" s="53" t="s">
        <v>1914</v>
      </c>
      <c r="E481" s="51" t="str">
        <f>IF(ISBLANK(LeaveTracker[[#This Row],[Employee Name]]),"-----",VLOOKUP(LeaveTracker[[#This Row],[Employee Name]],Employees[[Employee Name]:[Office]],7))</f>
        <v>MAHOGANY MARKET</v>
      </c>
      <c r="F481" s="51" t="str">
        <f>IF(ISBLANK(LeaveTracker[[#This Row],[Employee Name]]),"-----",VLOOKUP(LeaveTracker[[#This Row],[Employee Name]],Employees[[Employee Name]:[Office]],6))</f>
        <v>CASUAL</v>
      </c>
      <c r="G481" s="50">
        <v>44808</v>
      </c>
      <c r="H481" s="50">
        <v>44808</v>
      </c>
      <c r="I481" s="51" t="s">
        <v>298</v>
      </c>
      <c r="J481" s="43" t="s">
        <v>755</v>
      </c>
      <c r="K481" s="51" t="str">
        <f ca="1">LeaveTracker[[#This Row],[Days]]&amp;" "&amp;LeaveTracker[[#This Row],[Type of Leave]]</f>
        <v>0 OTHER</v>
      </c>
      <c r="L481" s="9">
        <f ca="1">NETWORKDAYS(LeaveTracker[[#This Row],[Start Date]],LeaveTracker[[#This Row],[End Date]],lstHolidays)</f>
        <v>0</v>
      </c>
      <c r="M481" s="9"/>
    </row>
    <row r="482" spans="1:13" ht="30" customHeight="1" x14ac:dyDescent="0.3">
      <c r="A482" s="51">
        <v>824</v>
      </c>
      <c r="B482" s="56">
        <v>44861</v>
      </c>
      <c r="C482" s="56">
        <v>44803</v>
      </c>
      <c r="D482" s="53" t="s">
        <v>1915</v>
      </c>
      <c r="E482" s="51" t="str">
        <f>IF(ISBLANK(LeaveTracker[[#This Row],[Employee Name]]),"-----",VLOOKUP(LeaveTracker[[#This Row],[Employee Name]],Employees[[Employee Name]:[Office]],7))</f>
        <v>TICC</v>
      </c>
      <c r="F482" s="51" t="str">
        <f>IF(ISBLANK(LeaveTracker[[#This Row],[Employee Name]]),"-----",VLOOKUP(LeaveTracker[[#This Row],[Employee Name]],Employees[[Employee Name]:[Office]],6))</f>
        <v>JOBCON</v>
      </c>
      <c r="G482" s="50">
        <v>44802</v>
      </c>
      <c r="H482" s="50">
        <v>44802</v>
      </c>
      <c r="I482" s="51" t="s">
        <v>1022</v>
      </c>
      <c r="J482" s="53" t="s">
        <v>1895</v>
      </c>
      <c r="K482" s="51" t="str">
        <f ca="1">LeaveTracker[[#This Row],[Days]]&amp;" "&amp;LeaveTracker[[#This Row],[Type of Leave]]</f>
        <v>0 WITHOUTPAY</v>
      </c>
      <c r="L482" s="9">
        <f ca="1">NETWORKDAYS(LeaveTracker[[#This Row],[Start Date]],LeaveTracker[[#This Row],[End Date]],lstHolidays)</f>
        <v>0</v>
      </c>
      <c r="M482" s="9"/>
    </row>
    <row r="483" spans="1:13" ht="30" customHeight="1" x14ac:dyDescent="0.3">
      <c r="A483" s="51">
        <v>825</v>
      </c>
      <c r="B483" s="56">
        <v>44861</v>
      </c>
      <c r="C483" s="56">
        <v>44796</v>
      </c>
      <c r="D483" s="53" t="s">
        <v>1755</v>
      </c>
      <c r="E483" s="51" t="str">
        <f>IF(ISBLANK(LeaveTracker[[#This Row],[Employee Name]]),"-----",VLOOKUP(LeaveTracker[[#This Row],[Employee Name]],Employees[[Employee Name]:[Office]],7))</f>
        <v>MAHOGANY MARKET</v>
      </c>
      <c r="F483" s="51" t="str">
        <f>IF(ISBLANK(LeaveTracker[[#This Row],[Employee Name]]),"-----",VLOOKUP(LeaveTracker[[#This Row],[Employee Name]],Employees[[Employee Name]:[Office]],6))</f>
        <v>CASUAL</v>
      </c>
      <c r="G483" s="50">
        <v>44795</v>
      </c>
      <c r="H483" s="50">
        <v>44795</v>
      </c>
      <c r="I483" s="51" t="s">
        <v>298</v>
      </c>
      <c r="J483" s="53" t="s">
        <v>1916</v>
      </c>
      <c r="K483" s="51" t="str">
        <f ca="1">LeaveTracker[[#This Row],[Days]]&amp;" "&amp;LeaveTracker[[#This Row],[Type of Leave]]</f>
        <v>1 OTHER</v>
      </c>
      <c r="L483" s="9">
        <f ca="1">NETWORKDAYS(LeaveTracker[[#This Row],[Start Date]],LeaveTracker[[#This Row],[End Date]],lstHolidays)</f>
        <v>1</v>
      </c>
      <c r="M483" s="9"/>
    </row>
    <row r="484" spans="1:13" ht="30" customHeight="1" x14ac:dyDescent="0.3">
      <c r="A484" s="51">
        <v>826</v>
      </c>
      <c r="B484" s="56">
        <v>44861</v>
      </c>
      <c r="C484" s="56">
        <v>44783</v>
      </c>
      <c r="D484" s="53" t="s">
        <v>1917</v>
      </c>
      <c r="E484" s="51" t="str">
        <f>IF(ISBLANK(LeaveTracker[[#This Row],[Employee Name]]),"-----",VLOOKUP(LeaveTracker[[#This Row],[Employee Name]],Employees[[Employee Name]:[Office]],7))</f>
        <v>COOP</v>
      </c>
      <c r="F484" s="51" t="str">
        <f>IF(ISBLANK(LeaveTracker[[#This Row],[Employee Name]]),"-----",VLOOKUP(LeaveTracker[[#This Row],[Employee Name]],Employees[[Employee Name]:[Office]],6))</f>
        <v>JOBCON</v>
      </c>
      <c r="G484" s="50">
        <v>44782</v>
      </c>
      <c r="H484" s="50">
        <v>44782</v>
      </c>
      <c r="I484" s="51" t="s">
        <v>81</v>
      </c>
      <c r="J484" s="53"/>
      <c r="K484" s="51" t="str">
        <f ca="1">LeaveTracker[[#This Row],[Days]]&amp;" "&amp;LeaveTracker[[#This Row],[Type of Leave]]</f>
        <v>1 SL</v>
      </c>
      <c r="L484" s="9">
        <f ca="1">NETWORKDAYS(LeaveTracker[[#This Row],[Start Date]],LeaveTracker[[#This Row],[End Date]],lstHolidays)</f>
        <v>1</v>
      </c>
      <c r="M484" s="9"/>
    </row>
    <row r="485" spans="1:13" ht="30" customHeight="1" x14ac:dyDescent="0.3">
      <c r="A485" s="51">
        <v>827</v>
      </c>
      <c r="B485" s="56">
        <v>44861</v>
      </c>
      <c r="C485" s="56">
        <v>44783</v>
      </c>
      <c r="D485" s="53" t="s">
        <v>1848</v>
      </c>
      <c r="E485" s="51" t="str">
        <f>IF(ISBLANK(LeaveTracker[[#This Row],[Employee Name]]),"-----",VLOOKUP(LeaveTracker[[#This Row],[Employee Name]],Employees[[Employee Name]:[Office]],7))</f>
        <v>CENRO</v>
      </c>
      <c r="F485" s="51" t="str">
        <f>IF(ISBLANK(LeaveTracker[[#This Row],[Employee Name]]),"-----",VLOOKUP(LeaveTracker[[#This Row],[Employee Name]],Employees[[Employee Name]:[Office]],6))</f>
        <v>CASUAL</v>
      </c>
      <c r="G485" s="50">
        <v>44779</v>
      </c>
      <c r="H485" s="50">
        <v>44779</v>
      </c>
      <c r="I485" s="51" t="s">
        <v>81</v>
      </c>
      <c r="J485" s="53"/>
      <c r="K485" s="51" t="str">
        <f ca="1">LeaveTracker[[#This Row],[Days]]&amp;" "&amp;LeaveTracker[[#This Row],[Type of Leave]]</f>
        <v>0 SL</v>
      </c>
      <c r="L485" s="9">
        <f ca="1">NETWORKDAYS(LeaveTracker[[#This Row],[Start Date]],LeaveTracker[[#This Row],[End Date]],lstHolidays)</f>
        <v>0</v>
      </c>
      <c r="M485" s="9"/>
    </row>
    <row r="486" spans="1:13" ht="30" customHeight="1" x14ac:dyDescent="0.3">
      <c r="A486" s="51">
        <v>827</v>
      </c>
      <c r="B486" s="56">
        <v>44861</v>
      </c>
      <c r="C486" s="56">
        <v>44783</v>
      </c>
      <c r="D486" s="53" t="s">
        <v>1848</v>
      </c>
      <c r="E486" s="51" t="str">
        <f>IF(ISBLANK(LeaveTracker[[#This Row],[Employee Name]]),"-----",VLOOKUP(LeaveTracker[[#This Row],[Employee Name]],Employees[[Employee Name]:[Office]],7))</f>
        <v>CENRO</v>
      </c>
      <c r="F486" s="51" t="str">
        <f>IF(ISBLANK(LeaveTracker[[#This Row],[Employee Name]]),"-----",VLOOKUP(LeaveTracker[[#This Row],[Employee Name]],Employees[[Employee Name]:[Office]],6))</f>
        <v>CASUAL</v>
      </c>
      <c r="G486" s="50">
        <v>44781</v>
      </c>
      <c r="H486" s="50">
        <v>44782</v>
      </c>
      <c r="I486" s="51" t="s">
        <v>81</v>
      </c>
      <c r="J486" s="53"/>
      <c r="K486" s="51" t="str">
        <f ca="1">LeaveTracker[[#This Row],[Days]]&amp;" "&amp;LeaveTracker[[#This Row],[Type of Leave]]</f>
        <v>2 SL</v>
      </c>
      <c r="L486" s="9">
        <f ca="1">NETWORKDAYS(LeaveTracker[[#This Row],[Start Date]],LeaveTracker[[#This Row],[End Date]],lstHolidays)</f>
        <v>2</v>
      </c>
      <c r="M486" s="9"/>
    </row>
    <row r="487" spans="1:13" ht="30" customHeight="1" x14ac:dyDescent="0.3">
      <c r="A487" s="51">
        <v>828</v>
      </c>
      <c r="B487" s="56">
        <v>44861</v>
      </c>
      <c r="C487" s="56">
        <v>44782</v>
      </c>
      <c r="D487" s="53" t="s">
        <v>1763</v>
      </c>
      <c r="E487" s="51" t="str">
        <f>IF(ISBLANK(LeaveTracker[[#This Row],[Employee Name]]),"-----",VLOOKUP(LeaveTracker[[#This Row],[Employee Name]],Employees[[Employee Name]:[Office]],7))</f>
        <v>EEO/CITY MARKET</v>
      </c>
      <c r="F487" s="51" t="str">
        <f>IF(ISBLANK(LeaveTracker[[#This Row],[Employee Name]]),"-----",VLOOKUP(LeaveTracker[[#This Row],[Employee Name]],Employees[[Employee Name]:[Office]],6))</f>
        <v>CASUAL</v>
      </c>
      <c r="G487" s="50">
        <v>44793</v>
      </c>
      <c r="H487" s="50">
        <v>44793</v>
      </c>
      <c r="I487" s="51" t="s">
        <v>298</v>
      </c>
      <c r="J487" s="53" t="s">
        <v>158</v>
      </c>
      <c r="K487" s="51" t="str">
        <f ca="1">LeaveTracker[[#This Row],[Days]]&amp;" "&amp;LeaveTracker[[#This Row],[Type of Leave]]</f>
        <v>0 OTHER</v>
      </c>
      <c r="L487" s="9">
        <f ca="1">NETWORKDAYS(LeaveTracker[[#This Row],[Start Date]],LeaveTracker[[#This Row],[End Date]],lstHolidays)</f>
        <v>0</v>
      </c>
      <c r="M487" s="9"/>
    </row>
    <row r="488" spans="1:13" ht="30" customHeight="1" x14ac:dyDescent="0.3">
      <c r="A488" s="51">
        <v>829</v>
      </c>
      <c r="B488" s="56">
        <v>44861</v>
      </c>
      <c r="C488" s="56">
        <v>44783</v>
      </c>
      <c r="D488" s="53" t="s">
        <v>1862</v>
      </c>
      <c r="E488" s="51" t="str">
        <f>IF(ISBLANK(LeaveTracker[[#This Row],[Employee Name]]),"-----",VLOOKUP(LeaveTracker[[#This Row],[Employee Name]],Employees[[Employee Name]:[Office]],7))</f>
        <v>TICC</v>
      </c>
      <c r="F488" s="51" t="str">
        <f>IF(ISBLANK(LeaveTracker[[#This Row],[Employee Name]]),"-----",VLOOKUP(LeaveTracker[[#This Row],[Employee Name]],Employees[[Employee Name]:[Office]],6))</f>
        <v>CASUAL</v>
      </c>
      <c r="G488" s="50">
        <v>44795</v>
      </c>
      <c r="H488" s="50">
        <v>44795</v>
      </c>
      <c r="I488" s="51" t="s">
        <v>298</v>
      </c>
      <c r="J488" s="53" t="s">
        <v>1003</v>
      </c>
      <c r="K488" s="51" t="str">
        <f ca="1">LeaveTracker[[#This Row],[Days]]&amp;" "&amp;LeaveTracker[[#This Row],[Type of Leave]]</f>
        <v>1 OTHER</v>
      </c>
      <c r="L488" s="9">
        <f ca="1">NETWORKDAYS(LeaveTracker[[#This Row],[Start Date]],LeaveTracker[[#This Row],[End Date]],lstHolidays)</f>
        <v>1</v>
      </c>
      <c r="M488" s="9"/>
    </row>
    <row r="489" spans="1:13" ht="30" customHeight="1" x14ac:dyDescent="0.3">
      <c r="A489" s="51">
        <v>830</v>
      </c>
      <c r="B489" s="56">
        <v>44861</v>
      </c>
      <c r="C489" s="56">
        <v>44802</v>
      </c>
      <c r="D489" s="53" t="s">
        <v>1887</v>
      </c>
      <c r="E489" s="51" t="str">
        <f>IF(ISBLANK(LeaveTracker[[#This Row],[Employee Name]]),"-----",VLOOKUP(LeaveTracker[[#This Row],[Employee Name]],Employees[[Employee Name]:[Office]],7))</f>
        <v>CENRO</v>
      </c>
      <c r="F489" s="51" t="str">
        <f>IF(ISBLANK(LeaveTracker[[#This Row],[Employee Name]]),"-----",VLOOKUP(LeaveTracker[[#This Row],[Employee Name]],Employees[[Employee Name]:[Office]],6))</f>
        <v>CASUAL</v>
      </c>
      <c r="G489" s="50">
        <v>44790</v>
      </c>
      <c r="H489" s="50">
        <v>44790</v>
      </c>
      <c r="I489" s="51" t="s">
        <v>81</v>
      </c>
      <c r="J489" s="53"/>
      <c r="K489" s="51" t="str">
        <f ca="1">LeaveTracker[[#This Row],[Days]]&amp;" "&amp;LeaveTracker[[#This Row],[Type of Leave]]</f>
        <v>1 SL</v>
      </c>
      <c r="L489" s="9">
        <f ca="1">NETWORKDAYS(LeaveTracker[[#This Row],[Start Date]],LeaveTracker[[#This Row],[End Date]],lstHolidays)</f>
        <v>1</v>
      </c>
      <c r="M489" s="9"/>
    </row>
    <row r="490" spans="1:13" ht="30" customHeight="1" x14ac:dyDescent="0.3">
      <c r="A490" s="51">
        <v>830</v>
      </c>
      <c r="B490" s="56">
        <v>44861</v>
      </c>
      <c r="C490" s="56">
        <v>44802</v>
      </c>
      <c r="D490" s="53" t="s">
        <v>1887</v>
      </c>
      <c r="E490" s="51" t="str">
        <f>IF(ISBLANK(LeaveTracker[[#This Row],[Employee Name]]),"-----",VLOOKUP(LeaveTracker[[#This Row],[Employee Name]],Employees[[Employee Name]:[Office]],7))</f>
        <v>CENRO</v>
      </c>
      <c r="F490" s="51" t="str">
        <f>IF(ISBLANK(LeaveTracker[[#This Row],[Employee Name]]),"-----",VLOOKUP(LeaveTracker[[#This Row],[Employee Name]],Employees[[Employee Name]:[Office]],6))</f>
        <v>CASUAL</v>
      </c>
      <c r="G490" s="50">
        <v>44800</v>
      </c>
      <c r="H490" s="50">
        <v>44800</v>
      </c>
      <c r="I490" s="51" t="s">
        <v>81</v>
      </c>
      <c r="J490" s="53"/>
      <c r="K490" s="51" t="str">
        <f ca="1">LeaveTracker[[#This Row],[Days]]&amp;" "&amp;LeaveTracker[[#This Row],[Type of Leave]]</f>
        <v>0 SL</v>
      </c>
      <c r="L490" s="9">
        <f ca="1">NETWORKDAYS(LeaveTracker[[#This Row],[Start Date]],LeaveTracker[[#This Row],[End Date]],lstHolidays)</f>
        <v>0</v>
      </c>
      <c r="M490" s="9"/>
    </row>
    <row r="491" spans="1:13" ht="30" customHeight="1" x14ac:dyDescent="0.3">
      <c r="A491" s="51">
        <v>831</v>
      </c>
      <c r="B491" s="56">
        <v>44861</v>
      </c>
      <c r="C491" s="56">
        <v>44785</v>
      </c>
      <c r="D491" s="53" t="s">
        <v>1918</v>
      </c>
      <c r="E491" s="51" t="str">
        <f>IF(ISBLANK(LeaveTracker[[#This Row],[Employee Name]]),"-----",VLOOKUP(LeaveTracker[[#This Row],[Employee Name]],Employees[[Employee Name]:[Office]],7))</f>
        <v>ONT</v>
      </c>
      <c r="F491" s="51" t="str">
        <f>IF(ISBLANK(LeaveTracker[[#This Row],[Employee Name]]),"-----",VLOOKUP(LeaveTracker[[#This Row],[Employee Name]],Employees[[Employee Name]:[Office]],6))</f>
        <v>CASUAL</v>
      </c>
      <c r="G491" s="50">
        <v>44779</v>
      </c>
      <c r="H491" s="50">
        <v>44782</v>
      </c>
      <c r="I491" s="51" t="s">
        <v>81</v>
      </c>
      <c r="J491" s="53"/>
      <c r="K491" s="51" t="str">
        <f ca="1">LeaveTracker[[#This Row],[Days]]&amp;" "&amp;LeaveTracker[[#This Row],[Type of Leave]]</f>
        <v>2 SL</v>
      </c>
      <c r="L491" s="9">
        <f ca="1">NETWORKDAYS(LeaveTracker[[#This Row],[Start Date]],LeaveTracker[[#This Row],[End Date]],lstHolidays)</f>
        <v>2</v>
      </c>
      <c r="M491" s="9"/>
    </row>
    <row r="492" spans="1:13" ht="30" customHeight="1" x14ac:dyDescent="0.3">
      <c r="A492" s="51">
        <v>832</v>
      </c>
      <c r="B492" s="56">
        <v>44861</v>
      </c>
      <c r="C492" s="56">
        <v>44792</v>
      </c>
      <c r="D492" s="53" t="s">
        <v>1800</v>
      </c>
      <c r="E492" s="51" t="str">
        <f>IF(ISBLANK(LeaveTracker[[#This Row],[Employee Name]]),"-----",VLOOKUP(LeaveTracker[[#This Row],[Employee Name]],Employees[[Employee Name]:[Office]],7))</f>
        <v>CENRO</v>
      </c>
      <c r="F492" s="51" t="str">
        <f>IF(ISBLANK(LeaveTracker[[#This Row],[Employee Name]]),"-----",VLOOKUP(LeaveTracker[[#This Row],[Employee Name]],Employees[[Employee Name]:[Office]],6))</f>
        <v>CASUAL</v>
      </c>
      <c r="G492" s="50">
        <v>44789</v>
      </c>
      <c r="H492" s="50">
        <v>44791</v>
      </c>
      <c r="I492" s="51" t="s">
        <v>81</v>
      </c>
      <c r="J492" s="53"/>
      <c r="K492" s="51" t="str">
        <f ca="1">LeaveTracker[[#This Row],[Days]]&amp;" "&amp;LeaveTracker[[#This Row],[Type of Leave]]</f>
        <v>3 SL</v>
      </c>
      <c r="L492" s="9">
        <f ca="1">NETWORKDAYS(LeaveTracker[[#This Row],[Start Date]],LeaveTracker[[#This Row],[End Date]],lstHolidays)</f>
        <v>3</v>
      </c>
      <c r="M492" s="9"/>
    </row>
    <row r="493" spans="1:13" ht="30" customHeight="1" x14ac:dyDescent="0.3">
      <c r="A493" s="51">
        <v>833</v>
      </c>
      <c r="B493" s="56">
        <v>44861</v>
      </c>
      <c r="C493" s="56">
        <v>44804</v>
      </c>
      <c r="D493" s="53" t="s">
        <v>1919</v>
      </c>
      <c r="E493" s="51" t="str">
        <f>IF(ISBLANK(LeaveTracker[[#This Row],[Employee Name]]),"-----",VLOOKUP(LeaveTracker[[#This Row],[Employee Name]],Employees[[Employee Name]:[Office]],7))</f>
        <v>CENRO</v>
      </c>
      <c r="F493" s="51" t="str">
        <f>IF(ISBLANK(LeaveTracker[[#This Row],[Employee Name]]),"-----",VLOOKUP(LeaveTracker[[#This Row],[Employee Name]],Employees[[Employee Name]:[Office]],6))</f>
        <v>CASUAL</v>
      </c>
      <c r="G493" s="50">
        <v>44803</v>
      </c>
      <c r="H493" s="50">
        <v>44803</v>
      </c>
      <c r="I493" s="51" t="s">
        <v>81</v>
      </c>
      <c r="J493" s="53"/>
      <c r="K493" s="51" t="str">
        <f ca="1">LeaveTracker[[#This Row],[Days]]&amp;" "&amp;LeaveTracker[[#This Row],[Type of Leave]]</f>
        <v>1 SL</v>
      </c>
      <c r="L493" s="9">
        <f ca="1">NETWORKDAYS(LeaveTracker[[#This Row],[Start Date]],LeaveTracker[[#This Row],[End Date]],lstHolidays)</f>
        <v>1</v>
      </c>
      <c r="M493" s="9"/>
    </row>
    <row r="494" spans="1:13" ht="30" customHeight="1" x14ac:dyDescent="0.3">
      <c r="A494" s="51">
        <v>834</v>
      </c>
      <c r="B494" s="56">
        <v>44861</v>
      </c>
      <c r="C494" s="56">
        <v>44792</v>
      </c>
      <c r="D494" s="53" t="s">
        <v>1768</v>
      </c>
      <c r="E494" s="51" t="str">
        <f>IF(ISBLANK(LeaveTracker[[#This Row],[Employee Name]]),"-----",VLOOKUP(LeaveTracker[[#This Row],[Employee Name]],Employees[[Employee Name]:[Office]],7))</f>
        <v>CHARACTER</v>
      </c>
      <c r="F494" s="51" t="str">
        <f>IF(ISBLANK(LeaveTracker[[#This Row],[Employee Name]]),"-----",VLOOKUP(LeaveTracker[[#This Row],[Employee Name]],Employees[[Employee Name]:[Office]],6))</f>
        <v>CASUAL</v>
      </c>
      <c r="G494" s="50">
        <v>44789</v>
      </c>
      <c r="H494" s="50">
        <v>44790</v>
      </c>
      <c r="I494" s="51" t="s">
        <v>81</v>
      </c>
      <c r="J494" s="53"/>
      <c r="K494" s="51" t="str">
        <f ca="1">LeaveTracker[[#This Row],[Days]]&amp;" "&amp;LeaveTracker[[#This Row],[Type of Leave]]</f>
        <v>2 SL</v>
      </c>
      <c r="L494" s="9">
        <f ca="1">NETWORKDAYS(LeaveTracker[[#This Row],[Start Date]],LeaveTracker[[#This Row],[End Date]],lstHolidays)</f>
        <v>2</v>
      </c>
      <c r="M494" s="9"/>
    </row>
    <row r="495" spans="1:13" ht="30" customHeight="1" x14ac:dyDescent="0.3">
      <c r="A495" s="51">
        <v>835</v>
      </c>
      <c r="B495" s="56">
        <v>44861</v>
      </c>
      <c r="C495" s="56">
        <v>44784</v>
      </c>
      <c r="D495" s="53" t="s">
        <v>1773</v>
      </c>
      <c r="E495" s="51" t="str">
        <f>IF(ISBLANK(LeaveTracker[[#This Row],[Employee Name]]),"-----",VLOOKUP(LeaveTracker[[#This Row],[Employee Name]],Employees[[Employee Name]:[Office]],7))</f>
        <v>GSO</v>
      </c>
      <c r="F495" s="51" t="str">
        <f>IF(ISBLANK(LeaveTracker[[#This Row],[Employee Name]]),"-----",VLOOKUP(LeaveTracker[[#This Row],[Employee Name]],Employees[[Employee Name]:[Office]],6))</f>
        <v>CASUAL</v>
      </c>
      <c r="G495" s="50">
        <v>44781</v>
      </c>
      <c r="H495" s="50">
        <v>44783</v>
      </c>
      <c r="I495" s="51" t="s">
        <v>81</v>
      </c>
      <c r="J495" s="53"/>
      <c r="K495" s="51" t="str">
        <f ca="1">LeaveTracker[[#This Row],[Days]]&amp;" "&amp;LeaveTracker[[#This Row],[Type of Leave]]</f>
        <v>3 SL</v>
      </c>
      <c r="L495" s="9">
        <f ca="1">NETWORKDAYS(LeaveTracker[[#This Row],[Start Date]],LeaveTracker[[#This Row],[End Date]],lstHolidays)</f>
        <v>3</v>
      </c>
      <c r="M495" s="9"/>
    </row>
    <row r="496" spans="1:13" ht="30" customHeight="1" x14ac:dyDescent="0.3">
      <c r="A496" s="51">
        <v>836</v>
      </c>
      <c r="B496" s="56">
        <v>44861</v>
      </c>
      <c r="C496" s="56">
        <v>44795</v>
      </c>
      <c r="D496" s="53" t="s">
        <v>1885</v>
      </c>
      <c r="E496" s="51" t="str">
        <f>IF(ISBLANK(LeaveTracker[[#This Row],[Employee Name]]),"-----",VLOOKUP(LeaveTracker[[#This Row],[Employee Name]],Employees[[Employee Name]:[Office]],7))</f>
        <v>GSO</v>
      </c>
      <c r="F496" s="51" t="str">
        <f>IF(ISBLANK(LeaveTracker[[#This Row],[Employee Name]]),"-----",VLOOKUP(LeaveTracker[[#This Row],[Employee Name]],Employees[[Employee Name]:[Office]],6))</f>
        <v>CASUAL</v>
      </c>
      <c r="G496" s="50">
        <v>44792</v>
      </c>
      <c r="H496" s="50">
        <v>44792</v>
      </c>
      <c r="I496" s="51" t="s">
        <v>81</v>
      </c>
      <c r="J496" s="53"/>
      <c r="K496" s="51" t="str">
        <f ca="1">LeaveTracker[[#This Row],[Days]]&amp;" "&amp;LeaveTracker[[#This Row],[Type of Leave]]</f>
        <v>1 SL</v>
      </c>
      <c r="L496" s="9">
        <f ca="1">NETWORKDAYS(LeaveTracker[[#This Row],[Start Date]],LeaveTracker[[#This Row],[End Date]],lstHolidays)</f>
        <v>1</v>
      </c>
      <c r="M496" s="9"/>
    </row>
    <row r="497" spans="1:13" ht="30" customHeight="1" x14ac:dyDescent="0.3">
      <c r="A497" s="51">
        <v>837</v>
      </c>
      <c r="B497" s="56">
        <v>44861</v>
      </c>
      <c r="C497" s="56">
        <v>44788</v>
      </c>
      <c r="D497" s="53" t="s">
        <v>1885</v>
      </c>
      <c r="E497" s="51" t="str">
        <f>IF(ISBLANK(LeaveTracker[[#This Row],[Employee Name]]),"-----",VLOOKUP(LeaveTracker[[#This Row],[Employee Name]],Employees[[Employee Name]:[Office]],7))</f>
        <v>GSO</v>
      </c>
      <c r="F497" s="51" t="str">
        <f>IF(ISBLANK(LeaveTracker[[#This Row],[Employee Name]]),"-----",VLOOKUP(LeaveTracker[[#This Row],[Employee Name]],Employees[[Employee Name]:[Office]],6))</f>
        <v>CASUAL</v>
      </c>
      <c r="G497" s="50">
        <v>44784</v>
      </c>
      <c r="H497" s="50">
        <v>44785</v>
      </c>
      <c r="I497" s="51" t="s">
        <v>81</v>
      </c>
      <c r="J497" s="53"/>
      <c r="K497" s="51" t="str">
        <f ca="1">LeaveTracker[[#This Row],[Days]]&amp;" "&amp;LeaveTracker[[#This Row],[Type of Leave]]</f>
        <v>2 SL</v>
      </c>
      <c r="L497" s="9">
        <f ca="1">NETWORKDAYS(LeaveTracker[[#This Row],[Start Date]],LeaveTracker[[#This Row],[End Date]],lstHolidays)</f>
        <v>2</v>
      </c>
      <c r="M497" s="9"/>
    </row>
    <row r="498" spans="1:13" ht="30" customHeight="1" x14ac:dyDescent="0.3">
      <c r="A498" s="51">
        <v>838</v>
      </c>
      <c r="B498" s="56">
        <v>44861</v>
      </c>
      <c r="C498" s="56">
        <v>44788</v>
      </c>
      <c r="D498" s="53" t="s">
        <v>1767</v>
      </c>
      <c r="E498" s="51" t="str">
        <f>IF(ISBLANK(LeaveTracker[[#This Row],[Employee Name]]),"-----",VLOOKUP(LeaveTracker[[#This Row],[Employee Name]],Employees[[Employee Name]:[Office]],7))</f>
        <v>CEO</v>
      </c>
      <c r="F498" s="51" t="str">
        <f>IF(ISBLANK(LeaveTracker[[#This Row],[Employee Name]]),"-----",VLOOKUP(LeaveTracker[[#This Row],[Employee Name]],Employees[[Employee Name]:[Office]],6))</f>
        <v>CASUAL</v>
      </c>
      <c r="G498" s="50">
        <v>44795</v>
      </c>
      <c r="H498" s="50">
        <v>44796</v>
      </c>
      <c r="I498" s="51" t="s">
        <v>82</v>
      </c>
      <c r="J498" s="53"/>
      <c r="K498" s="51" t="str">
        <f ca="1">LeaveTracker[[#This Row],[Days]]&amp;" "&amp;LeaveTracker[[#This Row],[Type of Leave]]</f>
        <v>2 VL</v>
      </c>
      <c r="L498" s="9">
        <f ca="1">NETWORKDAYS(LeaveTracker[[#This Row],[Start Date]],LeaveTracker[[#This Row],[End Date]],lstHolidays)</f>
        <v>2</v>
      </c>
      <c r="M498" s="9"/>
    </row>
    <row r="499" spans="1:13" ht="30" customHeight="1" x14ac:dyDescent="0.3">
      <c r="A499" s="51">
        <v>839</v>
      </c>
      <c r="B499" s="56">
        <v>44861</v>
      </c>
      <c r="C499" s="56">
        <v>44774</v>
      </c>
      <c r="D499" s="53" t="s">
        <v>1765</v>
      </c>
      <c r="E499" s="51" t="str">
        <f>IF(ISBLANK(LeaveTracker[[#This Row],[Employee Name]]),"-----",VLOOKUP(LeaveTracker[[#This Row],[Employee Name]],Employees[[Employee Name]:[Office]],7))</f>
        <v>TCIS</v>
      </c>
      <c r="F499" s="51" t="str">
        <f>IF(ISBLANK(LeaveTracker[[#This Row],[Employee Name]]),"-----",VLOOKUP(LeaveTracker[[#This Row],[Employee Name]],Employees[[Employee Name]:[Office]],6))</f>
        <v>JOBCON</v>
      </c>
      <c r="G499" s="50">
        <v>44767</v>
      </c>
      <c r="H499" s="50">
        <v>44769</v>
      </c>
      <c r="I499" s="51" t="s">
        <v>81</v>
      </c>
      <c r="J499" s="53"/>
      <c r="K499" s="51" t="str">
        <f ca="1">LeaveTracker[[#This Row],[Days]]&amp;" "&amp;LeaveTracker[[#This Row],[Type of Leave]]</f>
        <v>3 SL</v>
      </c>
      <c r="L499" s="9">
        <f ca="1">NETWORKDAYS(LeaveTracker[[#This Row],[Start Date]],LeaveTracker[[#This Row],[End Date]],lstHolidays)</f>
        <v>3</v>
      </c>
      <c r="M499" s="9"/>
    </row>
    <row r="500" spans="1:13" ht="30" customHeight="1" x14ac:dyDescent="0.3">
      <c r="A500" s="51">
        <v>840</v>
      </c>
      <c r="B500" s="56">
        <v>44861</v>
      </c>
      <c r="C500" s="56">
        <v>44778</v>
      </c>
      <c r="D500" s="53" t="s">
        <v>1870</v>
      </c>
      <c r="E500" s="51" t="str">
        <f>IF(ISBLANK(LeaveTracker[[#This Row],[Employee Name]]),"-----",VLOOKUP(LeaveTracker[[#This Row],[Employee Name]],Employees[[Employee Name]:[Office]],7))</f>
        <v>BPLO</v>
      </c>
      <c r="F500" s="51" t="str">
        <f>IF(ISBLANK(LeaveTracker[[#This Row],[Employee Name]]),"-----",VLOOKUP(LeaveTracker[[#This Row],[Employee Name]],Employees[[Employee Name]:[Office]],6))</f>
        <v>CASUAL</v>
      </c>
      <c r="G500" s="50">
        <v>44776</v>
      </c>
      <c r="H500" s="50">
        <v>44776</v>
      </c>
      <c r="I500" s="51" t="s">
        <v>81</v>
      </c>
      <c r="J500" s="53"/>
      <c r="K500" s="51" t="str">
        <f ca="1">LeaveTracker[[#This Row],[Days]]&amp;" "&amp;LeaveTracker[[#This Row],[Type of Leave]]</f>
        <v>1 SL</v>
      </c>
      <c r="L500" s="9">
        <f ca="1">NETWORKDAYS(LeaveTracker[[#This Row],[Start Date]],LeaveTracker[[#This Row],[End Date]],lstHolidays)</f>
        <v>1</v>
      </c>
      <c r="M500" s="9"/>
    </row>
    <row r="501" spans="1:13" ht="30" customHeight="1" x14ac:dyDescent="0.3">
      <c r="A501" s="51">
        <v>841</v>
      </c>
      <c r="B501" s="56">
        <v>44861</v>
      </c>
      <c r="C501" s="56">
        <v>44807</v>
      </c>
      <c r="D501" s="53" t="s">
        <v>1920</v>
      </c>
      <c r="E501" s="51" t="str">
        <f>IF(ISBLANK(LeaveTracker[[#This Row],[Employee Name]]),"-----",VLOOKUP(LeaveTracker[[#This Row],[Employee Name]],Employees[[Employee Name]:[Office]],7))</f>
        <v>CENRO</v>
      </c>
      <c r="F501" s="51" t="str">
        <f>IF(ISBLANK(LeaveTracker[[#This Row],[Employee Name]]),"-----",VLOOKUP(LeaveTracker[[#This Row],[Employee Name]],Employees[[Employee Name]:[Office]],6))</f>
        <v>CASUAL</v>
      </c>
      <c r="G501" s="50">
        <v>44776</v>
      </c>
      <c r="H501" s="50">
        <v>44778</v>
      </c>
      <c r="I501" s="51" t="s">
        <v>81</v>
      </c>
      <c r="J501" s="53"/>
      <c r="K501" s="51" t="str">
        <f ca="1">LeaveTracker[[#This Row],[Days]]&amp;" "&amp;LeaveTracker[[#This Row],[Type of Leave]]</f>
        <v>3 SL</v>
      </c>
      <c r="L501" s="9">
        <f ca="1">NETWORKDAYS(LeaveTracker[[#This Row],[Start Date]],LeaveTracker[[#This Row],[End Date]],lstHolidays)</f>
        <v>3</v>
      </c>
      <c r="M501" s="9"/>
    </row>
    <row r="502" spans="1:13" ht="30" customHeight="1" x14ac:dyDescent="0.3">
      <c r="A502" s="51">
        <v>842</v>
      </c>
      <c r="B502" s="56">
        <v>44861</v>
      </c>
      <c r="C502" s="56">
        <v>44778</v>
      </c>
      <c r="D502" s="53" t="s">
        <v>1900</v>
      </c>
      <c r="E502" s="51" t="str">
        <f>IF(ISBLANK(LeaveTracker[[#This Row],[Employee Name]]),"-----",VLOOKUP(LeaveTracker[[#This Row],[Employee Name]],Employees[[Employee Name]:[Office]],7))</f>
        <v>ONT</v>
      </c>
      <c r="F502" s="51" t="str">
        <f>IF(ISBLANK(LeaveTracker[[#This Row],[Employee Name]]),"-----",VLOOKUP(LeaveTracker[[#This Row],[Employee Name]],Employees[[Employee Name]:[Office]],6))</f>
        <v>REGULAR</v>
      </c>
      <c r="G502" s="50">
        <v>44788</v>
      </c>
      <c r="H502" s="50">
        <v>44789</v>
      </c>
      <c r="I502" s="51" t="s">
        <v>298</v>
      </c>
      <c r="J502" s="53" t="s">
        <v>1004</v>
      </c>
      <c r="K502" s="51" t="str">
        <f ca="1">LeaveTracker[[#This Row],[Days]]&amp;" "&amp;LeaveTracker[[#This Row],[Type of Leave]]</f>
        <v>2 OTHER</v>
      </c>
      <c r="L502" s="9">
        <f ca="1">NETWORKDAYS(LeaveTracker[[#This Row],[Start Date]],LeaveTracker[[#This Row],[End Date]],lstHolidays)</f>
        <v>2</v>
      </c>
      <c r="M502" s="9"/>
    </row>
    <row r="503" spans="1:13" ht="30" customHeight="1" x14ac:dyDescent="0.3">
      <c r="A503" s="51">
        <v>843</v>
      </c>
      <c r="B503" s="56">
        <v>44861</v>
      </c>
      <c r="C503" s="56">
        <v>44785</v>
      </c>
      <c r="D503" s="53" t="s">
        <v>1870</v>
      </c>
      <c r="E503" s="51" t="str">
        <f>IF(ISBLANK(LeaveTracker[[#This Row],[Employee Name]]),"-----",VLOOKUP(LeaveTracker[[#This Row],[Employee Name]],Employees[[Employee Name]:[Office]],7))</f>
        <v>BPLO</v>
      </c>
      <c r="F503" s="51" t="str">
        <f>IF(ISBLANK(LeaveTracker[[#This Row],[Employee Name]]),"-----",VLOOKUP(LeaveTracker[[#This Row],[Employee Name]],Employees[[Employee Name]:[Office]],6))</f>
        <v>CASUAL</v>
      </c>
      <c r="G503" s="50">
        <v>44782</v>
      </c>
      <c r="H503" s="50">
        <v>44784</v>
      </c>
      <c r="I503" s="51" t="s">
        <v>81</v>
      </c>
      <c r="J503" s="53"/>
      <c r="K503" s="51" t="str">
        <f ca="1">LeaveTracker[[#This Row],[Days]]&amp;" "&amp;LeaveTracker[[#This Row],[Type of Leave]]</f>
        <v>3 SL</v>
      </c>
      <c r="L503" s="9">
        <f ca="1">NETWORKDAYS(LeaveTracker[[#This Row],[Start Date]],LeaveTracker[[#This Row],[End Date]],lstHolidays)</f>
        <v>3</v>
      </c>
      <c r="M503" s="9"/>
    </row>
    <row r="504" spans="1:13" ht="30" customHeight="1" x14ac:dyDescent="0.3">
      <c r="A504" s="51">
        <v>844</v>
      </c>
      <c r="B504" s="56">
        <v>44861</v>
      </c>
      <c r="C504" s="56">
        <v>44781</v>
      </c>
      <c r="D504" s="53" t="s">
        <v>1815</v>
      </c>
      <c r="E504" s="51" t="str">
        <f>IF(ISBLANK(LeaveTracker[[#This Row],[Employee Name]]),"-----",VLOOKUP(LeaveTracker[[#This Row],[Employee Name]],Employees[[Employee Name]:[Office]],7))</f>
        <v>TCNHS</v>
      </c>
      <c r="F504" s="51" t="str">
        <f>IF(ISBLANK(LeaveTracker[[#This Row],[Employee Name]]),"-----",VLOOKUP(LeaveTracker[[#This Row],[Employee Name]],Employees[[Employee Name]:[Office]],6))</f>
        <v>CASUAL</v>
      </c>
      <c r="G504" s="50">
        <v>44775</v>
      </c>
      <c r="H504" s="50">
        <v>44775</v>
      </c>
      <c r="I504" s="51" t="s">
        <v>81</v>
      </c>
      <c r="J504" s="53"/>
      <c r="K504" s="51" t="str">
        <f ca="1">LeaveTracker[[#This Row],[Days]]&amp;" "&amp;LeaveTracker[[#This Row],[Type of Leave]]</f>
        <v>1 SL</v>
      </c>
      <c r="L504" s="9">
        <f ca="1">NETWORKDAYS(LeaveTracker[[#This Row],[Start Date]],LeaveTracker[[#This Row],[End Date]],lstHolidays)</f>
        <v>1</v>
      </c>
      <c r="M504" s="9"/>
    </row>
    <row r="505" spans="1:13" ht="30" customHeight="1" x14ac:dyDescent="0.3">
      <c r="A505" s="51">
        <v>844</v>
      </c>
      <c r="B505" s="56">
        <v>44861</v>
      </c>
      <c r="C505" s="56">
        <v>44781</v>
      </c>
      <c r="D505" s="53" t="s">
        <v>1815</v>
      </c>
      <c r="E505" s="51" t="str">
        <f>IF(ISBLANK(LeaveTracker[[#This Row],[Employee Name]]),"-----",VLOOKUP(LeaveTracker[[#This Row],[Employee Name]],Employees[[Employee Name]:[Office]],7))</f>
        <v>TCNHS</v>
      </c>
      <c r="F505" s="51" t="str">
        <f>IF(ISBLANK(LeaveTracker[[#This Row],[Employee Name]]),"-----",VLOOKUP(LeaveTracker[[#This Row],[Employee Name]],Employees[[Employee Name]:[Office]],6))</f>
        <v>CASUAL</v>
      </c>
      <c r="G505" s="50">
        <v>44778</v>
      </c>
      <c r="H505" s="50">
        <v>44778</v>
      </c>
      <c r="I505" s="51" t="s">
        <v>81</v>
      </c>
      <c r="J505" s="53"/>
      <c r="K505" s="51" t="str">
        <f ca="1">LeaveTracker[[#This Row],[Days]]&amp;" "&amp;LeaveTracker[[#This Row],[Type of Leave]]</f>
        <v>1 SL</v>
      </c>
      <c r="L505" s="9">
        <f ca="1">NETWORKDAYS(LeaveTracker[[#This Row],[Start Date]],LeaveTracker[[#This Row],[End Date]],lstHolidays)</f>
        <v>1</v>
      </c>
      <c r="M505" s="9"/>
    </row>
    <row r="506" spans="1:13" ht="30" customHeight="1" x14ac:dyDescent="0.3">
      <c r="A506" s="51">
        <v>845</v>
      </c>
      <c r="B506" s="56">
        <v>44861</v>
      </c>
      <c r="C506" s="56">
        <v>44778</v>
      </c>
      <c r="D506" s="53" t="s">
        <v>1921</v>
      </c>
      <c r="E506" s="51" t="str">
        <f>IF(ISBLANK(LeaveTracker[[#This Row],[Employee Name]]),"-----",VLOOKUP(LeaveTracker[[#This Row],[Employee Name]],Employees[[Employee Name]:[Office]],7))</f>
        <v>TCNHS - ISHS</v>
      </c>
      <c r="F506" s="51" t="str">
        <f>IF(ISBLANK(LeaveTracker[[#This Row],[Employee Name]]),"-----",VLOOKUP(LeaveTracker[[#This Row],[Employee Name]],Employees[[Employee Name]:[Office]],6))</f>
        <v>CASUAL</v>
      </c>
      <c r="G506" s="50">
        <v>44795</v>
      </c>
      <c r="H506" s="50">
        <v>44799</v>
      </c>
      <c r="I506" s="51" t="s">
        <v>1022</v>
      </c>
      <c r="J506" s="53" t="s">
        <v>1908</v>
      </c>
      <c r="K506" s="51" t="str">
        <f ca="1">LeaveTracker[[#This Row],[Days]]&amp;" "&amp;LeaveTracker[[#This Row],[Type of Leave]]</f>
        <v>5 WITHOUTPAY</v>
      </c>
      <c r="L506" s="9">
        <f ca="1">NETWORKDAYS(LeaveTracker[[#This Row],[Start Date]],LeaveTracker[[#This Row],[End Date]],lstHolidays)</f>
        <v>5</v>
      </c>
      <c r="M506" s="9"/>
    </row>
    <row r="507" spans="1:13" ht="30" customHeight="1" x14ac:dyDescent="0.3">
      <c r="A507" s="51">
        <v>845</v>
      </c>
      <c r="B507" s="56">
        <v>44861</v>
      </c>
      <c r="C507" s="56">
        <v>44778</v>
      </c>
      <c r="D507" s="53" t="s">
        <v>1921</v>
      </c>
      <c r="E507" s="51" t="str">
        <f>IF(ISBLANK(LeaveTracker[[#This Row],[Employee Name]]),"-----",VLOOKUP(LeaveTracker[[#This Row],[Employee Name]],Employees[[Employee Name]:[Office]],7))</f>
        <v>TCNHS - ISHS</v>
      </c>
      <c r="F507" s="51" t="str">
        <f>IF(ISBLANK(LeaveTracker[[#This Row],[Employee Name]]),"-----",VLOOKUP(LeaveTracker[[#This Row],[Employee Name]],Employees[[Employee Name]:[Office]],6))</f>
        <v>CASUAL</v>
      </c>
      <c r="G507" s="50">
        <v>44803</v>
      </c>
      <c r="H507" s="50">
        <v>44804</v>
      </c>
      <c r="I507" s="51" t="s">
        <v>1022</v>
      </c>
      <c r="J507" s="53" t="s">
        <v>1908</v>
      </c>
      <c r="K507" s="51" t="str">
        <f ca="1">LeaveTracker[[#This Row],[Days]]&amp;" "&amp;LeaveTracker[[#This Row],[Type of Leave]]</f>
        <v>2 WITHOUTPAY</v>
      </c>
      <c r="L507" s="9">
        <f ca="1">NETWORKDAYS(LeaveTracker[[#This Row],[Start Date]],LeaveTracker[[#This Row],[End Date]],lstHolidays)</f>
        <v>2</v>
      </c>
      <c r="M507" s="9"/>
    </row>
    <row r="508" spans="1:13" ht="30" customHeight="1" x14ac:dyDescent="0.3">
      <c r="A508" s="51">
        <v>846</v>
      </c>
      <c r="B508" s="56">
        <v>44861</v>
      </c>
      <c r="C508" s="56">
        <v>44798</v>
      </c>
      <c r="D508" s="53" t="s">
        <v>1798</v>
      </c>
      <c r="E508" s="51" t="str">
        <f>IF(ISBLANK(LeaveTracker[[#This Row],[Employee Name]]),"-----",VLOOKUP(LeaveTracker[[#This Row],[Employee Name]],Employees[[Employee Name]:[Office]],7))</f>
        <v>GSO</v>
      </c>
      <c r="F508" s="51" t="str">
        <f>IF(ISBLANK(LeaveTracker[[#This Row],[Employee Name]]),"-----",VLOOKUP(LeaveTracker[[#This Row],[Employee Name]],Employees[[Employee Name]:[Office]],6))</f>
        <v>CASUAL</v>
      </c>
      <c r="G508" s="50">
        <v>44797</v>
      </c>
      <c r="H508" s="50">
        <v>44797</v>
      </c>
      <c r="I508" s="51" t="s">
        <v>81</v>
      </c>
      <c r="J508" s="53"/>
      <c r="K508" s="51" t="str">
        <f ca="1">LeaveTracker[[#This Row],[Days]]&amp;" "&amp;LeaveTracker[[#This Row],[Type of Leave]]</f>
        <v>1 SL</v>
      </c>
      <c r="L508" s="9">
        <f ca="1">NETWORKDAYS(LeaveTracker[[#This Row],[Start Date]],LeaveTracker[[#This Row],[End Date]],lstHolidays)</f>
        <v>1</v>
      </c>
      <c r="M508" s="9"/>
    </row>
    <row r="509" spans="1:13" ht="30" customHeight="1" x14ac:dyDescent="0.3">
      <c r="A509" s="51">
        <v>847</v>
      </c>
      <c r="B509" s="56">
        <v>44861</v>
      </c>
      <c r="C509" s="56">
        <v>44796</v>
      </c>
      <c r="D509" s="53" t="s">
        <v>1798</v>
      </c>
      <c r="E509" s="51" t="str">
        <f>IF(ISBLANK(LeaveTracker[[#This Row],[Employee Name]]),"-----",VLOOKUP(LeaveTracker[[#This Row],[Employee Name]],Employees[[Employee Name]:[Office]],7))</f>
        <v>GSO</v>
      </c>
      <c r="F509" s="51" t="str">
        <f>IF(ISBLANK(LeaveTracker[[#This Row],[Employee Name]]),"-----",VLOOKUP(LeaveTracker[[#This Row],[Employee Name]],Employees[[Employee Name]:[Office]],6))</f>
        <v>CASUAL</v>
      </c>
      <c r="G509" s="50">
        <v>44803</v>
      </c>
      <c r="H509" s="50">
        <v>44803</v>
      </c>
      <c r="I509" s="51" t="s">
        <v>298</v>
      </c>
      <c r="J509" s="53" t="s">
        <v>1004</v>
      </c>
      <c r="K509" s="51" t="str">
        <f ca="1">LeaveTracker[[#This Row],[Days]]&amp;" "&amp;LeaveTracker[[#This Row],[Type of Leave]]</f>
        <v>1 OTHER</v>
      </c>
      <c r="L509" s="9">
        <f ca="1">NETWORKDAYS(LeaveTracker[[#This Row],[Start Date]],LeaveTracker[[#This Row],[End Date]],lstHolidays)</f>
        <v>1</v>
      </c>
      <c r="M509" s="9"/>
    </row>
    <row r="510" spans="1:13" ht="30" customHeight="1" x14ac:dyDescent="0.3">
      <c r="A510" s="51">
        <v>848</v>
      </c>
      <c r="B510" s="56">
        <v>44861</v>
      </c>
      <c r="C510" s="56">
        <v>44782</v>
      </c>
      <c r="D510" s="53" t="s">
        <v>1878</v>
      </c>
      <c r="E510" s="51" t="str">
        <f>IF(ISBLANK(LeaveTracker[[#This Row],[Employee Name]]),"-----",VLOOKUP(LeaveTracker[[#This Row],[Employee Name]],Employees[[Employee Name]:[Office]],7))</f>
        <v>TICC</v>
      </c>
      <c r="F510" s="51" t="str">
        <f>IF(ISBLANK(LeaveTracker[[#This Row],[Employee Name]]),"-----",VLOOKUP(LeaveTracker[[#This Row],[Employee Name]],Employees[[Employee Name]:[Office]],6))</f>
        <v>CASUAL</v>
      </c>
      <c r="G510" s="50">
        <v>44781</v>
      </c>
      <c r="H510" s="50">
        <v>44781</v>
      </c>
      <c r="I510" s="51" t="s">
        <v>81</v>
      </c>
      <c r="J510" s="53"/>
      <c r="K510" s="51" t="str">
        <f ca="1">LeaveTracker[[#This Row],[Days]]&amp;" "&amp;LeaveTracker[[#This Row],[Type of Leave]]</f>
        <v>1 SL</v>
      </c>
      <c r="L510" s="9">
        <f ca="1">NETWORKDAYS(LeaveTracker[[#This Row],[Start Date]],LeaveTracker[[#This Row],[End Date]],lstHolidays)</f>
        <v>1</v>
      </c>
      <c r="M510" s="9"/>
    </row>
    <row r="511" spans="1:13" ht="30" customHeight="1" x14ac:dyDescent="0.3">
      <c r="A511" s="51">
        <v>849</v>
      </c>
      <c r="B511" s="56">
        <v>44861</v>
      </c>
      <c r="C511" s="56">
        <v>44785</v>
      </c>
      <c r="D511" s="53" t="s">
        <v>1878</v>
      </c>
      <c r="E511" s="51" t="str">
        <f>IF(ISBLANK(LeaveTracker[[#This Row],[Employee Name]]),"-----",VLOOKUP(LeaveTracker[[#This Row],[Employee Name]],Employees[[Employee Name]:[Office]],7))</f>
        <v>TICC</v>
      </c>
      <c r="F511" s="51" t="str">
        <f>IF(ISBLANK(LeaveTracker[[#This Row],[Employee Name]]),"-----",VLOOKUP(LeaveTracker[[#This Row],[Employee Name]],Employees[[Employee Name]:[Office]],6))</f>
        <v>CASUAL</v>
      </c>
      <c r="G511" s="50">
        <v>44784</v>
      </c>
      <c r="H511" s="50">
        <v>44784</v>
      </c>
      <c r="I511" s="51" t="s">
        <v>81</v>
      </c>
      <c r="J511" s="53"/>
      <c r="K511" s="51" t="str">
        <f ca="1">LeaveTracker[[#This Row],[Days]]&amp;" "&amp;LeaveTracker[[#This Row],[Type of Leave]]</f>
        <v>1 SL</v>
      </c>
      <c r="L511" s="9">
        <f ca="1">NETWORKDAYS(LeaveTracker[[#This Row],[Start Date]],LeaveTracker[[#This Row],[End Date]],lstHolidays)</f>
        <v>1</v>
      </c>
      <c r="M511" s="9"/>
    </row>
    <row r="512" spans="1:13" ht="30" customHeight="1" x14ac:dyDescent="0.3">
      <c r="A512" s="51">
        <v>850</v>
      </c>
      <c r="B512" s="56">
        <v>44861</v>
      </c>
      <c r="C512" s="56">
        <v>44775</v>
      </c>
      <c r="D512" s="53" t="s">
        <v>1922</v>
      </c>
      <c r="E512" s="51" t="str">
        <f>IF(ISBLANK(LeaveTracker[[#This Row],[Employee Name]]),"-----",VLOOKUP(LeaveTracker[[#This Row],[Employee Name]],Employees[[Employee Name]:[Office]],7))</f>
        <v>ONT</v>
      </c>
      <c r="F512" s="51" t="str">
        <f>IF(ISBLANK(LeaveTracker[[#This Row],[Employee Name]]),"-----",VLOOKUP(LeaveTracker[[#This Row],[Employee Name]],Employees[[Employee Name]:[Office]],6))</f>
        <v>CASUAL</v>
      </c>
      <c r="G512" s="50">
        <v>44768</v>
      </c>
      <c r="H512" s="50">
        <v>44768</v>
      </c>
      <c r="I512" s="51" t="s">
        <v>81</v>
      </c>
      <c r="J512" s="53"/>
      <c r="K512" s="51" t="str">
        <f ca="1">LeaveTracker[[#This Row],[Days]]&amp;" "&amp;LeaveTracker[[#This Row],[Type of Leave]]</f>
        <v>1 SL</v>
      </c>
      <c r="L512" s="9">
        <f ca="1">NETWORKDAYS(LeaveTracker[[#This Row],[Start Date]],LeaveTracker[[#This Row],[End Date]],lstHolidays)</f>
        <v>1</v>
      </c>
      <c r="M512" s="9"/>
    </row>
    <row r="513" spans="1:13" ht="30" customHeight="1" x14ac:dyDescent="0.3">
      <c r="A513" s="51">
        <v>850</v>
      </c>
      <c r="B513" s="56">
        <v>44861</v>
      </c>
      <c r="C513" s="56">
        <v>44775</v>
      </c>
      <c r="D513" s="53" t="s">
        <v>1922</v>
      </c>
      <c r="E513" s="51" t="str">
        <f>IF(ISBLANK(LeaveTracker[[#This Row],[Employee Name]]),"-----",VLOOKUP(LeaveTracker[[#This Row],[Employee Name]],Employees[[Employee Name]:[Office]],7))</f>
        <v>ONT</v>
      </c>
      <c r="F513" s="51" t="str">
        <f>IF(ISBLANK(LeaveTracker[[#This Row],[Employee Name]]),"-----",VLOOKUP(LeaveTracker[[#This Row],[Employee Name]],Employees[[Employee Name]:[Office]],6))</f>
        <v>CASUAL</v>
      </c>
      <c r="G513" s="50">
        <v>44770</v>
      </c>
      <c r="H513" s="50">
        <v>44771</v>
      </c>
      <c r="I513" s="51" t="s">
        <v>81</v>
      </c>
      <c r="J513" s="53"/>
      <c r="K513" s="51" t="str">
        <f ca="1">LeaveTracker[[#This Row],[Days]]&amp;" "&amp;LeaveTracker[[#This Row],[Type of Leave]]</f>
        <v>2 SL</v>
      </c>
      <c r="L513" s="9">
        <f ca="1">NETWORKDAYS(LeaveTracker[[#This Row],[Start Date]],LeaveTracker[[#This Row],[End Date]],lstHolidays)</f>
        <v>2</v>
      </c>
      <c r="M513" s="9"/>
    </row>
    <row r="514" spans="1:13" ht="30" customHeight="1" x14ac:dyDescent="0.3">
      <c r="A514" s="51">
        <v>851</v>
      </c>
      <c r="B514" s="56">
        <v>44861</v>
      </c>
      <c r="C514" s="56">
        <v>44783</v>
      </c>
      <c r="D514" s="53" t="s">
        <v>1812</v>
      </c>
      <c r="E514" s="51" t="str">
        <f>IF(ISBLANK(LeaveTracker[[#This Row],[Employee Name]]),"-----",VLOOKUP(LeaveTracker[[#This Row],[Employee Name]],Employees[[Employee Name]:[Office]],7))</f>
        <v>HOUSING</v>
      </c>
      <c r="F514" s="51" t="str">
        <f>IF(ISBLANK(LeaveTracker[[#This Row],[Employee Name]]),"-----",VLOOKUP(LeaveTracker[[#This Row],[Employee Name]],Employees[[Employee Name]:[Office]],6))</f>
        <v>CASUAL</v>
      </c>
      <c r="G514" s="50">
        <v>44782</v>
      </c>
      <c r="H514" s="50">
        <v>44782</v>
      </c>
      <c r="I514" s="51" t="s">
        <v>81</v>
      </c>
      <c r="J514" s="53"/>
      <c r="K514" s="51" t="str">
        <f ca="1">LeaveTracker[[#This Row],[Days]]&amp;" "&amp;LeaveTracker[[#This Row],[Type of Leave]]</f>
        <v>1 SL</v>
      </c>
      <c r="L514" s="9">
        <f ca="1">NETWORKDAYS(LeaveTracker[[#This Row],[Start Date]],LeaveTracker[[#This Row],[End Date]],lstHolidays)</f>
        <v>1</v>
      </c>
      <c r="M514" s="9"/>
    </row>
    <row r="515" spans="1:13" ht="30" customHeight="1" x14ac:dyDescent="0.3">
      <c r="A515" s="51">
        <v>852</v>
      </c>
      <c r="B515" s="56">
        <v>44861</v>
      </c>
      <c r="C515" s="56">
        <v>44789</v>
      </c>
      <c r="D515" s="53" t="s">
        <v>1799</v>
      </c>
      <c r="E515" s="51" t="str">
        <f>IF(ISBLANK(LeaveTracker[[#This Row],[Employee Name]]),"-----",VLOOKUP(LeaveTracker[[#This Row],[Employee Name]],Employees[[Employee Name]:[Office]],7))</f>
        <v>CENRO</v>
      </c>
      <c r="F515" s="51" t="str">
        <f>IF(ISBLANK(LeaveTracker[[#This Row],[Employee Name]]),"-----",VLOOKUP(LeaveTracker[[#This Row],[Employee Name]],Employees[[Employee Name]:[Office]],6))</f>
        <v>CASUAL</v>
      </c>
      <c r="G515" s="50">
        <v>44781</v>
      </c>
      <c r="H515" s="50">
        <v>44785</v>
      </c>
      <c r="I515" s="51" t="s">
        <v>81</v>
      </c>
      <c r="J515" s="53"/>
      <c r="K515" s="51" t="str">
        <f ca="1">LeaveTracker[[#This Row],[Days]]&amp;" "&amp;LeaveTracker[[#This Row],[Type of Leave]]</f>
        <v>5 SL</v>
      </c>
      <c r="L515" s="9">
        <f ca="1">NETWORKDAYS(LeaveTracker[[#This Row],[Start Date]],LeaveTracker[[#This Row],[End Date]],lstHolidays)</f>
        <v>5</v>
      </c>
      <c r="M515" s="9"/>
    </row>
    <row r="516" spans="1:13" ht="30" customHeight="1" x14ac:dyDescent="0.3">
      <c r="A516" s="51">
        <v>853</v>
      </c>
      <c r="B516" s="56">
        <v>44861</v>
      </c>
      <c r="C516" s="56">
        <v>44792</v>
      </c>
      <c r="D516" s="53" t="s">
        <v>1803</v>
      </c>
      <c r="E516" s="51" t="str">
        <f>IF(ISBLANK(LeaveTracker[[#This Row],[Employee Name]]),"-----",VLOOKUP(LeaveTracker[[#This Row],[Employee Name]],Employees[[Employee Name]:[Office]],7))</f>
        <v>CENRO</v>
      </c>
      <c r="F516" s="51" t="str">
        <f>IF(ISBLANK(LeaveTracker[[#This Row],[Employee Name]]),"-----",VLOOKUP(LeaveTracker[[#This Row],[Employee Name]],Employees[[Employee Name]:[Office]],6))</f>
        <v>CASUAL</v>
      </c>
      <c r="G516" s="50">
        <v>44780</v>
      </c>
      <c r="H516" s="50">
        <v>44781</v>
      </c>
      <c r="I516" s="51" t="s">
        <v>81</v>
      </c>
      <c r="J516" s="53"/>
      <c r="K516" s="51" t="str">
        <f ca="1">LeaveTracker[[#This Row],[Days]]&amp;" "&amp;LeaveTracker[[#This Row],[Type of Leave]]</f>
        <v>1 SL</v>
      </c>
      <c r="L516" s="9">
        <f ca="1">NETWORKDAYS(LeaveTracker[[#This Row],[Start Date]],LeaveTracker[[#This Row],[End Date]],lstHolidays)</f>
        <v>1</v>
      </c>
      <c r="M516" s="9"/>
    </row>
    <row r="517" spans="1:13" ht="30" customHeight="1" x14ac:dyDescent="0.3">
      <c r="A517" s="51">
        <v>854</v>
      </c>
      <c r="B517" s="56">
        <v>44861</v>
      </c>
      <c r="C517" s="56">
        <v>44778</v>
      </c>
      <c r="D517" s="53" t="s">
        <v>1809</v>
      </c>
      <c r="E517" s="51" t="str">
        <f>IF(ISBLANK(LeaveTracker[[#This Row],[Employee Name]]),"-----",VLOOKUP(LeaveTracker[[#This Row],[Employee Name]],Employees[[Employee Name]:[Office]],7))</f>
        <v>TCNHS</v>
      </c>
      <c r="F517" s="51" t="str">
        <f>IF(ISBLANK(LeaveTracker[[#This Row],[Employee Name]]),"-----",VLOOKUP(LeaveTracker[[#This Row],[Employee Name]],Employees[[Employee Name]:[Office]],6))</f>
        <v>CASUAL</v>
      </c>
      <c r="G517" s="50">
        <v>44788</v>
      </c>
      <c r="H517" s="50">
        <v>44792</v>
      </c>
      <c r="I517" s="51" t="s">
        <v>82</v>
      </c>
      <c r="J517" s="53"/>
      <c r="K517" s="51" t="str">
        <f ca="1">LeaveTracker[[#This Row],[Days]]&amp;" "&amp;LeaveTracker[[#This Row],[Type of Leave]]</f>
        <v>5 VL</v>
      </c>
      <c r="L517" s="9">
        <f ca="1">NETWORKDAYS(LeaveTracker[[#This Row],[Start Date]],LeaveTracker[[#This Row],[End Date]],lstHolidays)</f>
        <v>5</v>
      </c>
      <c r="M517" s="9"/>
    </row>
    <row r="518" spans="1:13" ht="30" customHeight="1" x14ac:dyDescent="0.3">
      <c r="A518" s="51">
        <v>855</v>
      </c>
      <c r="B518" s="56">
        <v>44861</v>
      </c>
      <c r="C518" s="56">
        <v>44789</v>
      </c>
      <c r="D518" s="53" t="s">
        <v>1829</v>
      </c>
      <c r="E518" s="51" t="str">
        <f>IF(ISBLANK(LeaveTracker[[#This Row],[Employee Name]]),"-----",VLOOKUP(LeaveTracker[[#This Row],[Employee Name]],Employees[[Employee Name]:[Office]],7))</f>
        <v>CENRO</v>
      </c>
      <c r="F518" s="51" t="str">
        <f>IF(ISBLANK(LeaveTracker[[#This Row],[Employee Name]]),"-----",VLOOKUP(LeaveTracker[[#This Row],[Employee Name]],Employees[[Employee Name]:[Office]],6))</f>
        <v>CASUAL</v>
      </c>
      <c r="G518" s="50">
        <v>44784</v>
      </c>
      <c r="H518" s="50">
        <v>44785</v>
      </c>
      <c r="I518" s="51" t="s">
        <v>81</v>
      </c>
      <c r="J518" s="53"/>
      <c r="K518" s="51" t="str">
        <f ca="1">LeaveTracker[[#This Row],[Days]]&amp;" "&amp;LeaveTracker[[#This Row],[Type of Leave]]</f>
        <v>2 SL</v>
      </c>
      <c r="L518" s="9">
        <f ca="1">NETWORKDAYS(LeaveTracker[[#This Row],[Start Date]],LeaveTracker[[#This Row],[End Date]],lstHolidays)</f>
        <v>2</v>
      </c>
      <c r="M518" s="9"/>
    </row>
    <row r="519" spans="1:13" ht="30" customHeight="1" x14ac:dyDescent="0.3">
      <c r="A519" s="51">
        <v>855</v>
      </c>
      <c r="B519" s="56">
        <v>44861</v>
      </c>
      <c r="C519" s="56">
        <v>44789</v>
      </c>
      <c r="D519" s="53" t="s">
        <v>1829</v>
      </c>
      <c r="E519" s="51" t="str">
        <f>IF(ISBLANK(LeaveTracker[[#This Row],[Employee Name]]),"-----",VLOOKUP(LeaveTracker[[#This Row],[Employee Name]],Employees[[Employee Name]:[Office]],7))</f>
        <v>CENRO</v>
      </c>
      <c r="F519" s="51" t="str">
        <f>IF(ISBLANK(LeaveTracker[[#This Row],[Employee Name]]),"-----",VLOOKUP(LeaveTracker[[#This Row],[Employee Name]],Employees[[Employee Name]:[Office]],6))</f>
        <v>CASUAL</v>
      </c>
      <c r="G519" s="50">
        <v>44788</v>
      </c>
      <c r="H519" s="50">
        <v>44788</v>
      </c>
      <c r="I519" s="51" t="s">
        <v>81</v>
      </c>
      <c r="J519" s="53"/>
      <c r="K519" s="51" t="str">
        <f ca="1">LeaveTracker[[#This Row],[Days]]&amp;" "&amp;LeaveTracker[[#This Row],[Type of Leave]]</f>
        <v>1 SL</v>
      </c>
      <c r="L519" s="9">
        <f ca="1">NETWORKDAYS(LeaveTracker[[#This Row],[Start Date]],LeaveTracker[[#This Row],[End Date]],lstHolidays)</f>
        <v>1</v>
      </c>
      <c r="M519" s="9"/>
    </row>
    <row r="520" spans="1:13" ht="30" customHeight="1" x14ac:dyDescent="0.3">
      <c r="A520" s="51">
        <v>856</v>
      </c>
      <c r="B520" s="56">
        <v>44861</v>
      </c>
      <c r="C520" s="56">
        <v>44778</v>
      </c>
      <c r="D520" s="53" t="s">
        <v>1923</v>
      </c>
      <c r="E520" s="51" t="str">
        <f>IF(ISBLANK(LeaveTracker[[#This Row],[Employee Name]]),"-----",VLOOKUP(LeaveTracker[[#This Row],[Employee Name]],Employees[[Employee Name]:[Office]],7))</f>
        <v>CENRO</v>
      </c>
      <c r="F520" s="51" t="str">
        <f>IF(ISBLANK(LeaveTracker[[#This Row],[Employee Name]]),"-----",VLOOKUP(LeaveTracker[[#This Row],[Employee Name]],Employees[[Employee Name]:[Office]],6))</f>
        <v>CASUAL</v>
      </c>
      <c r="G520" s="50">
        <v>44777</v>
      </c>
      <c r="H520" s="50">
        <v>44777</v>
      </c>
      <c r="I520" s="51" t="s">
        <v>81</v>
      </c>
      <c r="J520" s="53"/>
      <c r="K520" s="51" t="str">
        <f ca="1">LeaveTracker[[#This Row],[Days]]&amp;" "&amp;LeaveTracker[[#This Row],[Type of Leave]]</f>
        <v>1 SL</v>
      </c>
      <c r="L520" s="9">
        <f ca="1">NETWORKDAYS(LeaveTracker[[#This Row],[Start Date]],LeaveTracker[[#This Row],[End Date]],lstHolidays)</f>
        <v>1</v>
      </c>
      <c r="M520" s="9"/>
    </row>
    <row r="521" spans="1:13" ht="30" customHeight="1" x14ac:dyDescent="0.3">
      <c r="A521" s="51">
        <v>857</v>
      </c>
      <c r="B521" s="56">
        <v>44861</v>
      </c>
      <c r="C521" s="56">
        <v>44792</v>
      </c>
      <c r="D521" s="53" t="s">
        <v>1924</v>
      </c>
      <c r="E521" s="51" t="str">
        <f>IF(ISBLANK(LeaveTracker[[#This Row],[Employee Name]]),"-----",VLOOKUP(LeaveTracker[[#This Row],[Employee Name]],Employees[[Employee Name]:[Office]],7))</f>
        <v>CSWDO</v>
      </c>
      <c r="F521" s="51" t="str">
        <f>IF(ISBLANK(LeaveTracker[[#This Row],[Employee Name]]),"-----",VLOOKUP(LeaveTracker[[#This Row],[Employee Name]],Employees[[Employee Name]:[Office]],6))</f>
        <v>CASUAL</v>
      </c>
      <c r="G521" s="50">
        <v>44788</v>
      </c>
      <c r="H521" s="50">
        <v>44791</v>
      </c>
      <c r="I521" s="51" t="s">
        <v>81</v>
      </c>
      <c r="J521" s="53"/>
      <c r="K521" s="51" t="str">
        <f ca="1">LeaveTracker[[#This Row],[Days]]&amp;" "&amp;LeaveTracker[[#This Row],[Type of Leave]]</f>
        <v>4 SL</v>
      </c>
      <c r="L521" s="9">
        <f ca="1">NETWORKDAYS(LeaveTracker[[#This Row],[Start Date]],LeaveTracker[[#This Row],[End Date]],lstHolidays)</f>
        <v>4</v>
      </c>
      <c r="M521" s="9"/>
    </row>
    <row r="522" spans="1:13" ht="30" customHeight="1" x14ac:dyDescent="0.3">
      <c r="A522" s="51">
        <v>858</v>
      </c>
      <c r="B522" s="56">
        <v>44861</v>
      </c>
      <c r="C522" s="56">
        <v>44799</v>
      </c>
      <c r="D522" s="53" t="s">
        <v>1226</v>
      </c>
      <c r="E522" s="51">
        <f>IF(ISBLANK(LeaveTracker[[#This Row],[Employee Name]]),"-----",VLOOKUP(LeaveTracker[[#This Row],[Employee Name]],Employees[[Employee Name]:[Office]],7))</f>
        <v>0</v>
      </c>
      <c r="F522" s="51" t="str">
        <f>IF(ISBLANK(LeaveTracker[[#This Row],[Employee Name]]),"-----",VLOOKUP(LeaveTracker[[#This Row],[Employee Name]],Employees[[Employee Name]:[Office]],6))</f>
        <v>REGULAR</v>
      </c>
      <c r="G522" s="50">
        <v>44805</v>
      </c>
      <c r="H522" s="50">
        <v>44805</v>
      </c>
      <c r="I522" s="51" t="s">
        <v>298</v>
      </c>
      <c r="J522" s="53" t="s">
        <v>1003</v>
      </c>
      <c r="K522" s="51" t="str">
        <f ca="1">LeaveTracker[[#This Row],[Days]]&amp;" "&amp;LeaveTracker[[#This Row],[Type of Leave]]</f>
        <v>1 OTHER</v>
      </c>
      <c r="L522" s="9">
        <f ca="1">NETWORKDAYS(LeaveTracker[[#This Row],[Start Date]],LeaveTracker[[#This Row],[End Date]],lstHolidays)</f>
        <v>1</v>
      </c>
      <c r="M522" s="9"/>
    </row>
    <row r="523" spans="1:13" ht="30" customHeight="1" x14ac:dyDescent="0.3">
      <c r="A523" s="51">
        <v>859</v>
      </c>
      <c r="B523" s="56">
        <v>44861</v>
      </c>
      <c r="C523" s="56">
        <v>44789</v>
      </c>
      <c r="D523" s="53" t="s">
        <v>1830</v>
      </c>
      <c r="E523" s="51" t="str">
        <f>IF(ISBLANK(LeaveTracker[[#This Row],[Employee Name]]),"-----",VLOOKUP(LeaveTracker[[#This Row],[Employee Name]],Employees[[Employee Name]:[Office]],7))</f>
        <v>CCT</v>
      </c>
      <c r="F523" s="51" t="str">
        <f>IF(ISBLANK(LeaveTracker[[#This Row],[Employee Name]]),"-----",VLOOKUP(LeaveTracker[[#This Row],[Employee Name]],Employees[[Employee Name]:[Office]],6))</f>
        <v>CASUAL</v>
      </c>
      <c r="G523" s="50">
        <v>44788</v>
      </c>
      <c r="H523" s="50">
        <v>44788</v>
      </c>
      <c r="I523" s="51" t="s">
        <v>81</v>
      </c>
      <c r="J523" s="53"/>
      <c r="K523" s="51" t="str">
        <f ca="1">LeaveTracker[[#This Row],[Days]]&amp;" "&amp;LeaveTracker[[#This Row],[Type of Leave]]</f>
        <v>1 SL</v>
      </c>
      <c r="L523" s="9">
        <f ca="1">NETWORKDAYS(LeaveTracker[[#This Row],[Start Date]],LeaveTracker[[#This Row],[End Date]],lstHolidays)</f>
        <v>1</v>
      </c>
      <c r="M523" s="9"/>
    </row>
    <row r="524" spans="1:13" ht="30" customHeight="1" x14ac:dyDescent="0.3">
      <c r="A524" s="51">
        <v>860</v>
      </c>
      <c r="B524" s="56">
        <v>44861</v>
      </c>
      <c r="C524" s="56">
        <v>44782</v>
      </c>
      <c r="D524" s="53" t="s">
        <v>1830</v>
      </c>
      <c r="E524" s="51" t="str">
        <f>IF(ISBLANK(LeaveTracker[[#This Row],[Employee Name]]),"-----",VLOOKUP(LeaveTracker[[#This Row],[Employee Name]],Employees[[Employee Name]:[Office]],7))</f>
        <v>CCT</v>
      </c>
      <c r="F524" s="51" t="str">
        <f>IF(ISBLANK(LeaveTracker[[#This Row],[Employee Name]]),"-----",VLOOKUP(LeaveTracker[[#This Row],[Employee Name]],Employees[[Employee Name]:[Office]],6))</f>
        <v>CASUAL</v>
      </c>
      <c r="G524" s="50">
        <v>44781</v>
      </c>
      <c r="H524" s="50">
        <v>44781</v>
      </c>
      <c r="I524" s="51" t="s">
        <v>81</v>
      </c>
      <c r="J524" s="53"/>
      <c r="K524" s="51" t="str">
        <f ca="1">LeaveTracker[[#This Row],[Days]]&amp;" "&amp;LeaveTracker[[#This Row],[Type of Leave]]</f>
        <v>1 SL</v>
      </c>
      <c r="L524" s="9">
        <f ca="1">NETWORKDAYS(LeaveTracker[[#This Row],[Start Date]],LeaveTracker[[#This Row],[End Date]],lstHolidays)</f>
        <v>1</v>
      </c>
      <c r="M524" s="9"/>
    </row>
    <row r="525" spans="1:13" ht="30" customHeight="1" x14ac:dyDescent="0.3">
      <c r="A525" s="51">
        <v>861</v>
      </c>
      <c r="B525" s="56">
        <v>44861</v>
      </c>
      <c r="C525" s="56">
        <v>44790</v>
      </c>
      <c r="D525" s="53" t="s">
        <v>1226</v>
      </c>
      <c r="E525" s="51">
        <f>IF(ISBLANK(LeaveTracker[[#This Row],[Employee Name]]),"-----",VLOOKUP(LeaveTracker[[#This Row],[Employee Name]],Employees[[Employee Name]:[Office]],7))</f>
        <v>0</v>
      </c>
      <c r="F525" s="51" t="str">
        <f>IF(ISBLANK(LeaveTracker[[#This Row],[Employee Name]]),"-----",VLOOKUP(LeaveTracker[[#This Row],[Employee Name]],Employees[[Employee Name]:[Office]],6))</f>
        <v>REGULAR</v>
      </c>
      <c r="G525" s="50">
        <v>44788</v>
      </c>
      <c r="H525" s="50">
        <v>44789</v>
      </c>
      <c r="I525" s="51" t="s">
        <v>81</v>
      </c>
      <c r="J525" s="53"/>
      <c r="K525" s="51" t="str">
        <f ca="1">LeaveTracker[[#This Row],[Days]]&amp;" "&amp;LeaveTracker[[#This Row],[Type of Leave]]</f>
        <v>2 SL</v>
      </c>
      <c r="L525" s="9">
        <f ca="1">NETWORKDAYS(LeaveTracker[[#This Row],[Start Date]],LeaveTracker[[#This Row],[End Date]],lstHolidays)</f>
        <v>2</v>
      </c>
      <c r="M525" s="9"/>
    </row>
    <row r="526" spans="1:13" ht="30" customHeight="1" x14ac:dyDescent="0.3">
      <c r="A526" s="51">
        <v>862</v>
      </c>
      <c r="B526" s="56">
        <v>44861</v>
      </c>
      <c r="C526" s="56">
        <v>44802</v>
      </c>
      <c r="D526" s="53" t="s">
        <v>1881</v>
      </c>
      <c r="E526" s="51" t="str">
        <f>IF(ISBLANK(LeaveTracker[[#This Row],[Employee Name]]),"-----",VLOOKUP(LeaveTracker[[#This Row],[Employee Name]],Employees[[Employee Name]:[Office]],7))</f>
        <v>CENRO</v>
      </c>
      <c r="F526" s="51" t="str">
        <f>IF(ISBLANK(LeaveTracker[[#This Row],[Employee Name]]),"-----",VLOOKUP(LeaveTracker[[#This Row],[Employee Name]],Employees[[Employee Name]:[Office]],6))</f>
        <v>CASUAL</v>
      </c>
      <c r="G526" s="50">
        <v>44795</v>
      </c>
      <c r="H526" s="50">
        <v>44795</v>
      </c>
      <c r="I526" s="51" t="s">
        <v>81</v>
      </c>
      <c r="J526" s="53"/>
      <c r="K526" s="51" t="str">
        <f ca="1">LeaveTracker[[#This Row],[Days]]&amp;" "&amp;LeaveTracker[[#This Row],[Type of Leave]]</f>
        <v>1 SL</v>
      </c>
      <c r="L526" s="9">
        <f ca="1">NETWORKDAYS(LeaveTracker[[#This Row],[Start Date]],LeaveTracker[[#This Row],[End Date]],lstHolidays)</f>
        <v>1</v>
      </c>
      <c r="M526" s="9"/>
    </row>
    <row r="527" spans="1:13" ht="30" customHeight="1" x14ac:dyDescent="0.3">
      <c r="A527" s="51">
        <v>862</v>
      </c>
      <c r="B527" s="56">
        <v>44861</v>
      </c>
      <c r="C527" s="56">
        <v>44802</v>
      </c>
      <c r="D527" s="53" t="s">
        <v>1881</v>
      </c>
      <c r="E527" s="51" t="str">
        <f>IF(ISBLANK(LeaveTracker[[#This Row],[Employee Name]]),"-----",VLOOKUP(LeaveTracker[[#This Row],[Employee Name]],Employees[[Employee Name]:[Office]],7))</f>
        <v>CENRO</v>
      </c>
      <c r="F527" s="51" t="str">
        <f>IF(ISBLANK(LeaveTracker[[#This Row],[Employee Name]]),"-----",VLOOKUP(LeaveTracker[[#This Row],[Employee Name]],Employees[[Employee Name]:[Office]],6))</f>
        <v>CASUAL</v>
      </c>
      <c r="G527" s="50">
        <v>44800</v>
      </c>
      <c r="H527" s="50">
        <v>44800</v>
      </c>
      <c r="I527" s="51" t="s">
        <v>81</v>
      </c>
      <c r="J527" s="53"/>
      <c r="K527" s="51" t="str">
        <f ca="1">LeaveTracker[[#This Row],[Days]]&amp;" "&amp;LeaveTracker[[#This Row],[Type of Leave]]</f>
        <v>0 SL</v>
      </c>
      <c r="L527" s="9">
        <f ca="1">NETWORKDAYS(LeaveTracker[[#This Row],[Start Date]],LeaveTracker[[#This Row],[End Date]],lstHolidays)</f>
        <v>0</v>
      </c>
      <c r="M527" s="9"/>
    </row>
    <row r="528" spans="1:13" ht="30" customHeight="1" x14ac:dyDescent="0.3">
      <c r="A528" s="51">
        <v>863</v>
      </c>
      <c r="B528" s="56">
        <v>44861</v>
      </c>
      <c r="C528" s="56">
        <v>44816</v>
      </c>
      <c r="D528" s="53" t="s">
        <v>1881</v>
      </c>
      <c r="E528" s="51" t="str">
        <f>IF(ISBLANK(LeaveTracker[[#This Row],[Employee Name]]),"-----",VLOOKUP(LeaveTracker[[#This Row],[Employee Name]],Employees[[Employee Name]:[Office]],7))</f>
        <v>CENRO</v>
      </c>
      <c r="F528" s="51" t="str">
        <f>IF(ISBLANK(LeaveTracker[[#This Row],[Employee Name]]),"-----",VLOOKUP(LeaveTracker[[#This Row],[Employee Name]],Employees[[Employee Name]:[Office]],6))</f>
        <v>CASUAL</v>
      </c>
      <c r="G528" s="50">
        <v>44783</v>
      </c>
      <c r="H528" s="50">
        <v>44783</v>
      </c>
      <c r="I528" s="51" t="s">
        <v>81</v>
      </c>
      <c r="J528" s="53"/>
      <c r="K528" s="51" t="str">
        <f ca="1">LeaveTracker[[#This Row],[Days]]&amp;" "&amp;LeaveTracker[[#This Row],[Type of Leave]]</f>
        <v>1 SL</v>
      </c>
      <c r="L528" s="9">
        <f ca="1">NETWORKDAYS(LeaveTracker[[#This Row],[Start Date]],LeaveTracker[[#This Row],[End Date]],lstHolidays)</f>
        <v>1</v>
      </c>
      <c r="M528" s="9"/>
    </row>
    <row r="529" spans="1:13" ht="30" customHeight="1" x14ac:dyDescent="0.3">
      <c r="A529" s="51">
        <v>864</v>
      </c>
      <c r="B529" s="56">
        <v>44861</v>
      </c>
      <c r="C529" s="56">
        <v>44784</v>
      </c>
      <c r="D529" s="53" t="s">
        <v>1925</v>
      </c>
      <c r="E529" s="51" t="str">
        <f>IF(ISBLANK(LeaveTracker[[#This Row],[Employee Name]]),"-----",VLOOKUP(LeaveTracker[[#This Row],[Employee Name]],Employees[[Employee Name]:[Office]],7))</f>
        <v>INTERNAL</v>
      </c>
      <c r="F529" s="51" t="str">
        <f>IF(ISBLANK(LeaveTracker[[#This Row],[Employee Name]]),"-----",VLOOKUP(LeaveTracker[[#This Row],[Employee Name]],Employees[[Employee Name]:[Office]],6))</f>
        <v>CASUAL</v>
      </c>
      <c r="G529" s="50">
        <v>44799</v>
      </c>
      <c r="H529" s="50">
        <v>44799</v>
      </c>
      <c r="I529" s="51" t="s">
        <v>298</v>
      </c>
      <c r="J529" s="53" t="s">
        <v>1003</v>
      </c>
      <c r="K529" s="51" t="str">
        <f ca="1">LeaveTracker[[#This Row],[Days]]&amp;" "&amp;LeaveTracker[[#This Row],[Type of Leave]]</f>
        <v>1 OTHER</v>
      </c>
      <c r="L529" s="9">
        <f ca="1">NETWORKDAYS(LeaveTracker[[#This Row],[Start Date]],LeaveTracker[[#This Row],[End Date]],lstHolidays)</f>
        <v>1</v>
      </c>
      <c r="M529" s="9"/>
    </row>
    <row r="530" spans="1:13" ht="30" customHeight="1" x14ac:dyDescent="0.3">
      <c r="A530" s="51">
        <v>865</v>
      </c>
      <c r="B530" s="56">
        <v>44861</v>
      </c>
      <c r="C530" s="56">
        <v>44788</v>
      </c>
      <c r="D530" s="53" t="s">
        <v>1807</v>
      </c>
      <c r="E530" s="51" t="str">
        <f>IF(ISBLANK(LeaveTracker[[#This Row],[Employee Name]]),"-----",VLOOKUP(LeaveTracker[[#This Row],[Employee Name]],Employees[[Employee Name]:[Office]],7))</f>
        <v>CENRO</v>
      </c>
      <c r="F530" s="51" t="str">
        <f>IF(ISBLANK(LeaveTracker[[#This Row],[Employee Name]]),"-----",VLOOKUP(LeaveTracker[[#This Row],[Employee Name]],Employees[[Employee Name]:[Office]],6))</f>
        <v>CASUAL</v>
      </c>
      <c r="G530" s="50">
        <v>44777</v>
      </c>
      <c r="H530" s="50">
        <v>44779</v>
      </c>
      <c r="I530" s="51" t="s">
        <v>77</v>
      </c>
      <c r="J530" s="53"/>
      <c r="K530" s="51" t="str">
        <f ca="1">LeaveTracker[[#This Row],[Days]]&amp;" "&amp;LeaveTracker[[#This Row],[Type of Leave]]</f>
        <v>2 Paternity</v>
      </c>
      <c r="L530" s="9">
        <f ca="1">NETWORKDAYS(LeaveTracker[[#This Row],[Start Date]],LeaveTracker[[#This Row],[End Date]],lstHolidays)</f>
        <v>2</v>
      </c>
      <c r="M530" s="9"/>
    </row>
    <row r="531" spans="1:13" ht="30" customHeight="1" x14ac:dyDescent="0.3">
      <c r="A531" s="51">
        <v>865</v>
      </c>
      <c r="B531" s="56">
        <v>44861</v>
      </c>
      <c r="C531" s="56">
        <v>44788</v>
      </c>
      <c r="D531" s="53" t="s">
        <v>1807</v>
      </c>
      <c r="E531" s="51" t="str">
        <f>IF(ISBLANK(LeaveTracker[[#This Row],[Employee Name]]),"-----",VLOOKUP(LeaveTracker[[#This Row],[Employee Name]],Employees[[Employee Name]:[Office]],7))</f>
        <v>CENRO</v>
      </c>
      <c r="F531" s="51" t="str">
        <f>IF(ISBLANK(LeaveTracker[[#This Row],[Employee Name]]),"-----",VLOOKUP(LeaveTracker[[#This Row],[Employee Name]],Employees[[Employee Name]:[Office]],6))</f>
        <v>CASUAL</v>
      </c>
      <c r="G531" s="50">
        <v>44781</v>
      </c>
      <c r="H531" s="50">
        <v>44786</v>
      </c>
      <c r="I531" s="51" t="s">
        <v>77</v>
      </c>
      <c r="J531" s="53"/>
      <c r="K531" s="51" t="str">
        <f ca="1">LeaveTracker[[#This Row],[Days]]&amp;" "&amp;LeaveTracker[[#This Row],[Type of Leave]]</f>
        <v>5 Paternity</v>
      </c>
      <c r="L531" s="9">
        <f ca="1">NETWORKDAYS(LeaveTracker[[#This Row],[Start Date]],LeaveTracker[[#This Row],[End Date]],lstHolidays)</f>
        <v>5</v>
      </c>
      <c r="M531" s="9"/>
    </row>
    <row r="532" spans="1:13" ht="30" customHeight="1" x14ac:dyDescent="0.3">
      <c r="A532" s="51">
        <v>866</v>
      </c>
      <c r="B532" s="56">
        <v>44861</v>
      </c>
      <c r="C532" s="56">
        <v>44797</v>
      </c>
      <c r="D532" s="53" t="s">
        <v>1804</v>
      </c>
      <c r="E532" s="51" t="str">
        <f>IF(ISBLANK(LeaveTracker[[#This Row],[Employee Name]]),"-----",VLOOKUP(LeaveTracker[[#This Row],[Employee Name]],Employees[[Employee Name]:[Office]],7))</f>
        <v>CENRO</v>
      </c>
      <c r="F532" s="51" t="str">
        <f>IF(ISBLANK(LeaveTracker[[#This Row],[Employee Name]]),"-----",VLOOKUP(LeaveTracker[[#This Row],[Employee Name]],Employees[[Employee Name]:[Office]],6))</f>
        <v>CASUAL</v>
      </c>
      <c r="G532" s="50">
        <v>44807</v>
      </c>
      <c r="H532" s="50">
        <v>44809</v>
      </c>
      <c r="I532" s="51" t="s">
        <v>82</v>
      </c>
      <c r="J532" s="53"/>
      <c r="K532" s="51" t="str">
        <f ca="1">LeaveTracker[[#This Row],[Days]]&amp;" "&amp;LeaveTracker[[#This Row],[Type of Leave]]</f>
        <v>1 VL</v>
      </c>
      <c r="L532" s="9">
        <f ca="1">NETWORKDAYS(LeaveTracker[[#This Row],[Start Date]],LeaveTracker[[#This Row],[End Date]],lstHolidays)</f>
        <v>1</v>
      </c>
      <c r="M532" s="9"/>
    </row>
    <row r="533" spans="1:13" ht="30" customHeight="1" x14ac:dyDescent="0.3">
      <c r="A533" s="51">
        <v>867</v>
      </c>
      <c r="B533" s="56">
        <v>44861</v>
      </c>
      <c r="C533" s="56">
        <v>44804</v>
      </c>
      <c r="D533" s="53" t="s">
        <v>1844</v>
      </c>
      <c r="E533" s="51" t="str">
        <f>IF(ISBLANK(LeaveTracker[[#This Row],[Employee Name]]),"-----",VLOOKUP(LeaveTracker[[#This Row],[Employee Name]],Employees[[Employee Name]:[Office]],7))</f>
        <v>ACCOUNTING</v>
      </c>
      <c r="F533" s="51" t="str">
        <f>IF(ISBLANK(LeaveTracker[[#This Row],[Employee Name]]),"-----",VLOOKUP(LeaveTracker[[#This Row],[Employee Name]],Employees[[Employee Name]:[Office]],6))</f>
        <v>CASUAL</v>
      </c>
      <c r="G533" s="50">
        <v>44811</v>
      </c>
      <c r="H533" s="50">
        <v>44812</v>
      </c>
      <c r="I533" s="51" t="s">
        <v>82</v>
      </c>
      <c r="J533" s="53"/>
      <c r="K533" s="51" t="str">
        <f ca="1">LeaveTracker[[#This Row],[Days]]&amp;" "&amp;LeaveTracker[[#This Row],[Type of Leave]]</f>
        <v>2 VL</v>
      </c>
      <c r="L533" s="9">
        <f ca="1">NETWORKDAYS(LeaveTracker[[#This Row],[Start Date]],LeaveTracker[[#This Row],[End Date]],lstHolidays)</f>
        <v>2</v>
      </c>
      <c r="M533" s="9"/>
    </row>
    <row r="534" spans="1:13" ht="30" customHeight="1" x14ac:dyDescent="0.3">
      <c r="A534" s="51">
        <v>868</v>
      </c>
      <c r="B534" s="56">
        <v>44861</v>
      </c>
      <c r="C534" s="56">
        <v>44777</v>
      </c>
      <c r="D534" s="53" t="s">
        <v>1844</v>
      </c>
      <c r="E534" s="51" t="str">
        <f>IF(ISBLANK(LeaveTracker[[#This Row],[Employee Name]]),"-----",VLOOKUP(LeaveTracker[[#This Row],[Employee Name]],Employees[[Employee Name]:[Office]],7))</f>
        <v>ACCOUNTING</v>
      </c>
      <c r="F534" s="51" t="str">
        <f>IF(ISBLANK(LeaveTracker[[#This Row],[Employee Name]]),"-----",VLOOKUP(LeaveTracker[[#This Row],[Employee Name]],Employees[[Employee Name]:[Office]],6))</f>
        <v>CASUAL</v>
      </c>
      <c r="G534" s="50">
        <v>44775</v>
      </c>
      <c r="H534" s="50">
        <v>44775</v>
      </c>
      <c r="I534" s="51" t="s">
        <v>81</v>
      </c>
      <c r="J534" s="53"/>
      <c r="K534" s="51" t="str">
        <f ca="1">LeaveTracker[[#This Row],[Days]]&amp;" "&amp;LeaveTracker[[#This Row],[Type of Leave]]</f>
        <v>1 SL</v>
      </c>
      <c r="L534" s="9">
        <f ca="1">NETWORKDAYS(LeaveTracker[[#This Row],[Start Date]],LeaveTracker[[#This Row],[End Date]],lstHolidays)</f>
        <v>1</v>
      </c>
      <c r="M534" s="9"/>
    </row>
    <row r="535" spans="1:13" ht="30" customHeight="1" x14ac:dyDescent="0.3">
      <c r="A535" s="51">
        <v>869</v>
      </c>
      <c r="B535" s="56">
        <v>44861</v>
      </c>
      <c r="C535" s="56">
        <v>44777</v>
      </c>
      <c r="D535" s="53" t="s">
        <v>1844</v>
      </c>
      <c r="E535" s="51" t="str">
        <f>IF(ISBLANK(LeaveTracker[[#This Row],[Employee Name]]),"-----",VLOOKUP(LeaveTracker[[#This Row],[Employee Name]],Employees[[Employee Name]:[Office]],7))</f>
        <v>ACCOUNTING</v>
      </c>
      <c r="F535" s="51" t="str">
        <f>IF(ISBLANK(LeaveTracker[[#This Row],[Employee Name]]),"-----",VLOOKUP(LeaveTracker[[#This Row],[Employee Name]],Employees[[Employee Name]:[Office]],6))</f>
        <v>CASUAL</v>
      </c>
      <c r="G535" s="50">
        <v>44767</v>
      </c>
      <c r="H535" s="50">
        <v>44767</v>
      </c>
      <c r="I535" s="51" t="s">
        <v>81</v>
      </c>
      <c r="J535" s="53"/>
      <c r="K535" s="51" t="str">
        <f ca="1">LeaveTracker[[#This Row],[Days]]&amp;" "&amp;LeaveTracker[[#This Row],[Type of Leave]]</f>
        <v>1 SL</v>
      </c>
      <c r="L535" s="9">
        <f ca="1">NETWORKDAYS(LeaveTracker[[#This Row],[Start Date]],LeaveTracker[[#This Row],[End Date]],lstHolidays)</f>
        <v>1</v>
      </c>
      <c r="M535" s="9"/>
    </row>
    <row r="536" spans="1:13" ht="30" customHeight="1" x14ac:dyDescent="0.3">
      <c r="A536" s="51">
        <v>870</v>
      </c>
      <c r="B536" s="56">
        <v>44861</v>
      </c>
      <c r="C536" s="56">
        <v>44784</v>
      </c>
      <c r="D536" s="53" t="s">
        <v>1844</v>
      </c>
      <c r="E536" s="51" t="str">
        <f>IF(ISBLANK(LeaveTracker[[#This Row],[Employee Name]]),"-----",VLOOKUP(LeaveTracker[[#This Row],[Employee Name]],Employees[[Employee Name]:[Office]],7))</f>
        <v>ACCOUNTING</v>
      </c>
      <c r="F536" s="51" t="str">
        <f>IF(ISBLANK(LeaveTracker[[#This Row],[Employee Name]]),"-----",VLOOKUP(LeaveTracker[[#This Row],[Employee Name]],Employees[[Employee Name]:[Office]],6))</f>
        <v>CASUAL</v>
      </c>
      <c r="G536" s="50">
        <v>44795</v>
      </c>
      <c r="H536" s="50">
        <v>44795</v>
      </c>
      <c r="I536" s="51" t="s">
        <v>82</v>
      </c>
      <c r="J536" s="53"/>
      <c r="K536" s="51" t="str">
        <f ca="1">LeaveTracker[[#This Row],[Days]]&amp;" "&amp;LeaveTracker[[#This Row],[Type of Leave]]</f>
        <v>1 VL</v>
      </c>
      <c r="L536" s="9">
        <f ca="1">NETWORKDAYS(LeaveTracker[[#This Row],[Start Date]],LeaveTracker[[#This Row],[End Date]],lstHolidays)</f>
        <v>1</v>
      </c>
      <c r="M536" s="9"/>
    </row>
    <row r="537" spans="1:13" ht="30" customHeight="1" x14ac:dyDescent="0.3">
      <c r="A537" s="51">
        <v>871</v>
      </c>
      <c r="B537" s="56">
        <v>44861</v>
      </c>
      <c r="C537" s="56">
        <v>44788</v>
      </c>
      <c r="D537" s="53" t="s">
        <v>1926</v>
      </c>
      <c r="E537" s="51" t="str">
        <f>IF(ISBLANK(LeaveTracker[[#This Row],[Employee Name]]),"-----",VLOOKUP(LeaveTracker[[#This Row],[Employee Name]],Employees[[Employee Name]:[Office]],7))</f>
        <v>TICC</v>
      </c>
      <c r="F537" s="51" t="str">
        <f>IF(ISBLANK(LeaveTracker[[#This Row],[Employee Name]]),"-----",VLOOKUP(LeaveTracker[[#This Row],[Employee Name]],Employees[[Employee Name]:[Office]],6))</f>
        <v>JOBCON</v>
      </c>
      <c r="G537" s="50">
        <v>44788</v>
      </c>
      <c r="H537" s="50">
        <v>44788</v>
      </c>
      <c r="I537" s="51" t="s">
        <v>1022</v>
      </c>
      <c r="J537" s="53" t="s">
        <v>1895</v>
      </c>
      <c r="K537" s="51" t="str">
        <f ca="1">LeaveTracker[[#This Row],[Days]]&amp;" "&amp;LeaveTracker[[#This Row],[Type of Leave]]</f>
        <v>1 WITHOUTPAY</v>
      </c>
      <c r="L537" s="9">
        <f ca="1">NETWORKDAYS(LeaveTracker[[#This Row],[Start Date]],LeaveTracker[[#This Row],[End Date]],lstHolidays)</f>
        <v>1</v>
      </c>
      <c r="M537" s="9"/>
    </row>
    <row r="538" spans="1:13" ht="30" customHeight="1" x14ac:dyDescent="0.3">
      <c r="A538" s="51">
        <v>872</v>
      </c>
      <c r="B538" s="56">
        <v>44861</v>
      </c>
      <c r="C538" s="56">
        <v>44791</v>
      </c>
      <c r="D538" s="53" t="s">
        <v>1840</v>
      </c>
      <c r="E538" s="51" t="str">
        <f>IF(ISBLANK(LeaveTracker[[#This Row],[Employee Name]]),"-----",VLOOKUP(LeaveTracker[[#This Row],[Employee Name]],Employees[[Employee Name]:[Office]],7))</f>
        <v>CPDO</v>
      </c>
      <c r="F538" s="51" t="str">
        <f>IF(ISBLANK(LeaveTracker[[#This Row],[Employee Name]]),"-----",VLOOKUP(LeaveTracker[[#This Row],[Employee Name]],Employees[[Employee Name]:[Office]],6))</f>
        <v>CASUAL</v>
      </c>
      <c r="G538" s="50">
        <v>44804</v>
      </c>
      <c r="H538" s="50">
        <v>44804</v>
      </c>
      <c r="I538" s="51" t="s">
        <v>298</v>
      </c>
      <c r="J538" s="53" t="s">
        <v>1003</v>
      </c>
      <c r="K538" s="51" t="str">
        <f ca="1">LeaveTracker[[#This Row],[Days]]&amp;" "&amp;LeaveTracker[[#This Row],[Type of Leave]]</f>
        <v>1 OTHER</v>
      </c>
      <c r="L538" s="9">
        <f ca="1">NETWORKDAYS(LeaveTracker[[#This Row],[Start Date]],LeaveTracker[[#This Row],[End Date]],lstHolidays)</f>
        <v>1</v>
      </c>
      <c r="M538" s="9"/>
    </row>
    <row r="539" spans="1:13" ht="30" customHeight="1" x14ac:dyDescent="0.3">
      <c r="A539" s="51">
        <v>873</v>
      </c>
      <c r="B539" s="56">
        <v>44861</v>
      </c>
      <c r="C539" s="56">
        <v>44803</v>
      </c>
      <c r="D539" s="53" t="s">
        <v>1927</v>
      </c>
      <c r="E539" s="51" t="str">
        <f>IF(ISBLANK(LeaveTracker[[#This Row],[Employee Name]]),"-----",VLOOKUP(LeaveTracker[[#This Row],[Employee Name]],Employees[[Employee Name]:[Office]],7))</f>
        <v>PICNIC GROVE</v>
      </c>
      <c r="F539" s="51" t="str">
        <f>IF(ISBLANK(LeaveTracker[[#This Row],[Employee Name]]),"-----",VLOOKUP(LeaveTracker[[#This Row],[Employee Name]],Employees[[Employee Name]:[Office]],6))</f>
        <v>CASUAL</v>
      </c>
      <c r="G539" s="50">
        <v>44794</v>
      </c>
      <c r="H539" s="50">
        <v>44895</v>
      </c>
      <c r="I539" s="51" t="s">
        <v>81</v>
      </c>
      <c r="J539" s="53"/>
      <c r="K539" s="51" t="str">
        <f ca="1">LeaveTracker[[#This Row],[Days]]&amp;" "&amp;LeaveTracker[[#This Row],[Type of Leave]]</f>
        <v>71 SL</v>
      </c>
      <c r="L539" s="9">
        <f ca="1">NETWORKDAYS(LeaveTracker[[#This Row],[Start Date]],LeaveTracker[[#This Row],[End Date]],lstHolidays)</f>
        <v>71</v>
      </c>
      <c r="M539" s="9"/>
    </row>
    <row r="540" spans="1:13" ht="30" customHeight="1" x14ac:dyDescent="0.3">
      <c r="A540" s="51">
        <v>874</v>
      </c>
      <c r="B540" s="56">
        <v>44861</v>
      </c>
      <c r="C540" s="56">
        <v>44788</v>
      </c>
      <c r="D540" s="53" t="s">
        <v>1849</v>
      </c>
      <c r="E540" s="51" t="str">
        <f>IF(ISBLANK(LeaveTracker[[#This Row],[Employee Name]]),"-----",VLOOKUP(LeaveTracker[[#This Row],[Employee Name]],Employees[[Employee Name]:[Office]],7))</f>
        <v>BIR</v>
      </c>
      <c r="F540" s="51" t="str">
        <f>IF(ISBLANK(LeaveTracker[[#This Row],[Employee Name]]),"-----",VLOOKUP(LeaveTracker[[#This Row],[Employee Name]],Employees[[Employee Name]:[Office]],6))</f>
        <v>CASUAL</v>
      </c>
      <c r="G540" s="50">
        <v>44776</v>
      </c>
      <c r="H540" s="50">
        <v>44778</v>
      </c>
      <c r="I540" s="51" t="s">
        <v>82</v>
      </c>
      <c r="J540" s="53"/>
      <c r="K540" s="51" t="str">
        <f ca="1">LeaveTracker[[#This Row],[Days]]&amp;" "&amp;LeaveTracker[[#This Row],[Type of Leave]]</f>
        <v>3 VL</v>
      </c>
      <c r="L540" s="9">
        <f ca="1">NETWORKDAYS(LeaveTracker[[#This Row],[Start Date]],LeaveTracker[[#This Row],[End Date]],lstHolidays)</f>
        <v>3</v>
      </c>
      <c r="M540" s="9"/>
    </row>
    <row r="541" spans="1:13" ht="30" customHeight="1" x14ac:dyDescent="0.3">
      <c r="A541" s="51">
        <v>874</v>
      </c>
      <c r="B541" s="56">
        <v>44861</v>
      </c>
      <c r="C541" s="56">
        <v>44788</v>
      </c>
      <c r="D541" s="53" t="s">
        <v>1849</v>
      </c>
      <c r="E541" s="51" t="str">
        <f>IF(ISBLANK(LeaveTracker[[#This Row],[Employee Name]]),"-----",VLOOKUP(LeaveTracker[[#This Row],[Employee Name]],Employees[[Employee Name]:[Office]],7))</f>
        <v>BIR</v>
      </c>
      <c r="F541" s="51" t="str">
        <f>IF(ISBLANK(LeaveTracker[[#This Row],[Employee Name]]),"-----",VLOOKUP(LeaveTracker[[#This Row],[Employee Name]],Employees[[Employee Name]:[Office]],6))</f>
        <v>CASUAL</v>
      </c>
      <c r="G541" s="50">
        <v>44781</v>
      </c>
      <c r="H541" s="50">
        <v>44785</v>
      </c>
      <c r="I541" s="51" t="s">
        <v>82</v>
      </c>
      <c r="J541" s="53"/>
      <c r="K541" s="51" t="str">
        <f ca="1">LeaveTracker[[#This Row],[Days]]&amp;" "&amp;LeaveTracker[[#This Row],[Type of Leave]]</f>
        <v>5 VL</v>
      </c>
      <c r="L541" s="9">
        <f ca="1">NETWORKDAYS(LeaveTracker[[#This Row],[Start Date]],LeaveTracker[[#This Row],[End Date]],lstHolidays)</f>
        <v>5</v>
      </c>
      <c r="M541" s="9"/>
    </row>
    <row r="542" spans="1:13" ht="30" customHeight="1" x14ac:dyDescent="0.3">
      <c r="A542" s="51">
        <v>875</v>
      </c>
      <c r="B542" s="56">
        <v>44861</v>
      </c>
      <c r="C542" s="56">
        <v>44795</v>
      </c>
      <c r="D542" s="53" t="s">
        <v>1849</v>
      </c>
      <c r="E542" s="51" t="str">
        <f>IF(ISBLANK(LeaveTracker[[#This Row],[Employee Name]]),"-----",VLOOKUP(LeaveTracker[[#This Row],[Employee Name]],Employees[[Employee Name]:[Office]],7))</f>
        <v>BIR</v>
      </c>
      <c r="F542" s="51" t="str">
        <f>IF(ISBLANK(LeaveTracker[[#This Row],[Employee Name]]),"-----",VLOOKUP(LeaveTracker[[#This Row],[Employee Name]],Employees[[Employee Name]:[Office]],6))</f>
        <v>CASUAL</v>
      </c>
      <c r="G542" s="50">
        <v>44795</v>
      </c>
      <c r="H542" s="50">
        <v>44795</v>
      </c>
      <c r="I542" s="51" t="s">
        <v>81</v>
      </c>
      <c r="J542" s="53"/>
      <c r="K542" s="51" t="str">
        <f ca="1">LeaveTracker[[#This Row],[Days]]&amp;" "&amp;LeaveTracker[[#This Row],[Type of Leave]]</f>
        <v>1 SL</v>
      </c>
      <c r="L542" s="9">
        <f ca="1">NETWORKDAYS(LeaveTracker[[#This Row],[Start Date]],LeaveTracker[[#This Row],[End Date]],lstHolidays)</f>
        <v>1</v>
      </c>
      <c r="M542" s="9"/>
    </row>
    <row r="543" spans="1:13" ht="30" customHeight="1" x14ac:dyDescent="0.3">
      <c r="A543" s="51">
        <v>876</v>
      </c>
      <c r="B543" s="56">
        <v>44861</v>
      </c>
      <c r="C543" s="56">
        <v>44803</v>
      </c>
      <c r="D543" s="53" t="s">
        <v>1052</v>
      </c>
      <c r="E543" s="51" t="str">
        <f>IF(ISBLANK(LeaveTracker[[#This Row],[Employee Name]]),"-----",VLOOKUP(LeaveTracker[[#This Row],[Employee Name]],Employees[[Employee Name]:[Office]],7))</f>
        <v>CHO</v>
      </c>
      <c r="F543" s="51" t="str">
        <f>IF(ISBLANK(LeaveTracker[[#This Row],[Employee Name]]),"-----",VLOOKUP(LeaveTracker[[#This Row],[Employee Name]],Employees[[Employee Name]:[Office]],6))</f>
        <v>CASUAL</v>
      </c>
      <c r="G543" s="50">
        <v>44805</v>
      </c>
      <c r="H543" s="50">
        <v>44805</v>
      </c>
      <c r="I543" s="51" t="s">
        <v>82</v>
      </c>
      <c r="J543" s="53"/>
      <c r="K543" s="51" t="str">
        <f ca="1">LeaveTracker[[#This Row],[Days]]&amp;" "&amp;LeaveTracker[[#This Row],[Type of Leave]]</f>
        <v>1 VL</v>
      </c>
      <c r="L543" s="9">
        <f ca="1">NETWORKDAYS(LeaveTracker[[#This Row],[Start Date]],LeaveTracker[[#This Row],[End Date]],lstHolidays)</f>
        <v>1</v>
      </c>
      <c r="M543" s="9"/>
    </row>
    <row r="544" spans="1:13" ht="30" customHeight="1" x14ac:dyDescent="0.3">
      <c r="A544" s="51">
        <v>877</v>
      </c>
      <c r="B544" s="56">
        <v>44861</v>
      </c>
      <c r="C544" s="56">
        <v>44803</v>
      </c>
      <c r="D544" s="53" t="s">
        <v>1928</v>
      </c>
      <c r="E544" s="51" t="str">
        <f>IF(ISBLANK(LeaveTracker[[#This Row],[Employee Name]]),"-----",VLOOKUP(LeaveTracker[[#This Row],[Employee Name]],Employees[[Employee Name]:[Office]],7))</f>
        <v>CENRO</v>
      </c>
      <c r="F544" s="51" t="str">
        <f>IF(ISBLANK(LeaveTracker[[#This Row],[Employee Name]]),"-----",VLOOKUP(LeaveTracker[[#This Row],[Employee Name]],Employees[[Employee Name]:[Office]],6))</f>
        <v>CASUAL</v>
      </c>
      <c r="G544" s="50">
        <v>44800</v>
      </c>
      <c r="H544" s="50">
        <v>44800</v>
      </c>
      <c r="I544" s="51" t="s">
        <v>81</v>
      </c>
      <c r="J544" s="53"/>
      <c r="K544" s="51" t="str">
        <f ca="1">LeaveTracker[[#This Row],[Days]]&amp;" "&amp;LeaveTracker[[#This Row],[Type of Leave]]</f>
        <v>0 SL</v>
      </c>
      <c r="L544" s="9">
        <f ca="1">NETWORKDAYS(LeaveTracker[[#This Row],[Start Date]],LeaveTracker[[#This Row],[End Date]],lstHolidays)</f>
        <v>0</v>
      </c>
      <c r="M544" s="9"/>
    </row>
    <row r="545" spans="1:13" ht="30" customHeight="1" x14ac:dyDescent="0.3">
      <c r="A545" s="51">
        <v>877</v>
      </c>
      <c r="B545" s="56">
        <v>44861</v>
      </c>
      <c r="C545" s="56">
        <v>44803</v>
      </c>
      <c r="D545" s="53" t="s">
        <v>1928</v>
      </c>
      <c r="E545" s="51" t="str">
        <f>IF(ISBLANK(LeaveTracker[[#This Row],[Employee Name]]),"-----",VLOOKUP(LeaveTracker[[#This Row],[Employee Name]],Employees[[Employee Name]:[Office]],7))</f>
        <v>CENRO</v>
      </c>
      <c r="F545" s="51" t="str">
        <f>IF(ISBLANK(LeaveTracker[[#This Row],[Employee Name]]),"-----",VLOOKUP(LeaveTracker[[#This Row],[Employee Name]],Employees[[Employee Name]:[Office]],6))</f>
        <v>CASUAL</v>
      </c>
      <c r="G545" s="50">
        <v>44803</v>
      </c>
      <c r="H545" s="50">
        <v>44803</v>
      </c>
      <c r="I545" s="51" t="s">
        <v>81</v>
      </c>
      <c r="J545" s="53"/>
      <c r="K545" s="51" t="str">
        <f ca="1">LeaveTracker[[#This Row],[Days]]&amp;" "&amp;LeaveTracker[[#This Row],[Type of Leave]]</f>
        <v>1 SL</v>
      </c>
      <c r="L545" s="9">
        <f ca="1">NETWORKDAYS(LeaveTracker[[#This Row],[Start Date]],LeaveTracker[[#This Row],[End Date]],lstHolidays)</f>
        <v>1</v>
      </c>
      <c r="M545" s="9"/>
    </row>
    <row r="546" spans="1:13" ht="30" customHeight="1" x14ac:dyDescent="0.3">
      <c r="A546" s="51">
        <v>878</v>
      </c>
      <c r="B546" s="56">
        <v>44861</v>
      </c>
      <c r="C546" s="56">
        <v>44785</v>
      </c>
      <c r="D546" s="53" t="s">
        <v>1867</v>
      </c>
      <c r="E546" s="51" t="str">
        <f>IF(ISBLANK(LeaveTracker[[#This Row],[Employee Name]]),"-----",VLOOKUP(LeaveTracker[[#This Row],[Employee Name]],Employees[[Employee Name]:[Office]],7))</f>
        <v>CHO</v>
      </c>
      <c r="F546" s="51" t="str">
        <f>IF(ISBLANK(LeaveTracker[[#This Row],[Employee Name]]),"-----",VLOOKUP(LeaveTracker[[#This Row],[Employee Name]],Employees[[Employee Name]:[Office]],6))</f>
        <v>CASUAL</v>
      </c>
      <c r="G546" s="50">
        <v>44782</v>
      </c>
      <c r="H546" s="50">
        <v>44783</v>
      </c>
      <c r="I546" s="51" t="s">
        <v>81</v>
      </c>
      <c r="J546" s="53"/>
      <c r="K546" s="51" t="str">
        <f ca="1">LeaveTracker[[#This Row],[Days]]&amp;" "&amp;LeaveTracker[[#This Row],[Type of Leave]]</f>
        <v>2 SL</v>
      </c>
      <c r="L546" s="9">
        <f ca="1">NETWORKDAYS(LeaveTracker[[#This Row],[Start Date]],LeaveTracker[[#This Row],[End Date]],lstHolidays)</f>
        <v>2</v>
      </c>
      <c r="M546" s="9"/>
    </row>
    <row r="547" spans="1:13" ht="30" customHeight="1" x14ac:dyDescent="0.3">
      <c r="A547" s="51">
        <v>879</v>
      </c>
      <c r="B547" s="56">
        <v>44861</v>
      </c>
      <c r="C547" s="56">
        <v>44775</v>
      </c>
      <c r="D547" s="53" t="s">
        <v>1884</v>
      </c>
      <c r="E547" s="51" t="str">
        <f>IF(ISBLANK(LeaveTracker[[#This Row],[Employee Name]]),"-----",VLOOKUP(LeaveTracker[[#This Row],[Employee Name]],Employees[[Employee Name]:[Office]],7))</f>
        <v>CEO</v>
      </c>
      <c r="F547" s="51" t="str">
        <f>IF(ISBLANK(LeaveTracker[[#This Row],[Employee Name]]),"-----",VLOOKUP(LeaveTracker[[#This Row],[Employee Name]],Employees[[Employee Name]:[Office]],6))</f>
        <v>CASUAL</v>
      </c>
      <c r="G547" s="50">
        <v>44774</v>
      </c>
      <c r="H547" s="50">
        <v>44774</v>
      </c>
      <c r="I547" s="51" t="s">
        <v>298</v>
      </c>
      <c r="J547" s="53" t="s">
        <v>1003</v>
      </c>
      <c r="K547" s="51" t="str">
        <f ca="1">LeaveTracker[[#This Row],[Days]]&amp;" "&amp;LeaveTracker[[#This Row],[Type of Leave]]</f>
        <v>1 OTHER</v>
      </c>
      <c r="L547" s="9">
        <f ca="1">NETWORKDAYS(LeaveTracker[[#This Row],[Start Date]],LeaveTracker[[#This Row],[End Date]],lstHolidays)</f>
        <v>1</v>
      </c>
      <c r="M547" s="9"/>
    </row>
    <row r="548" spans="1:13" ht="30" customHeight="1" x14ac:dyDescent="0.3">
      <c r="A548" s="51">
        <v>880</v>
      </c>
      <c r="B548" s="56">
        <v>44861</v>
      </c>
      <c r="C548" s="56">
        <v>44781</v>
      </c>
      <c r="D548" s="53" t="s">
        <v>1884</v>
      </c>
      <c r="E548" s="51" t="str">
        <f>IF(ISBLANK(LeaveTracker[[#This Row],[Employee Name]]),"-----",VLOOKUP(LeaveTracker[[#This Row],[Employee Name]],Employees[[Employee Name]:[Office]],7))</f>
        <v>CEO</v>
      </c>
      <c r="F548" s="51" t="str">
        <f>IF(ISBLANK(LeaveTracker[[#This Row],[Employee Name]]),"-----",VLOOKUP(LeaveTracker[[#This Row],[Employee Name]],Employees[[Employee Name]:[Office]],6))</f>
        <v>CASUAL</v>
      </c>
      <c r="G548" s="50">
        <v>44776</v>
      </c>
      <c r="H548" s="50">
        <v>44778</v>
      </c>
      <c r="I548" s="51" t="s">
        <v>81</v>
      </c>
      <c r="J548" s="53"/>
      <c r="K548" s="51" t="str">
        <f ca="1">LeaveTracker[[#This Row],[Days]]&amp;" "&amp;LeaveTracker[[#This Row],[Type of Leave]]</f>
        <v>3 SL</v>
      </c>
      <c r="L548" s="9">
        <f ca="1">NETWORKDAYS(LeaveTracker[[#This Row],[Start Date]],LeaveTracker[[#This Row],[End Date]],lstHolidays)</f>
        <v>3</v>
      </c>
      <c r="M548" s="9"/>
    </row>
    <row r="549" spans="1:13" ht="30" customHeight="1" x14ac:dyDescent="0.3">
      <c r="A549" s="51">
        <v>881</v>
      </c>
      <c r="B549" s="56">
        <v>44861</v>
      </c>
      <c r="C549" s="56">
        <v>44796</v>
      </c>
      <c r="D549" s="53" t="s">
        <v>1863</v>
      </c>
      <c r="E549" s="51" t="str">
        <f>IF(ISBLANK(LeaveTracker[[#This Row],[Employee Name]]),"-----",VLOOKUP(LeaveTracker[[#This Row],[Employee Name]],Employees[[Employee Name]:[Office]],7))</f>
        <v>TICC</v>
      </c>
      <c r="F549" s="51" t="str">
        <f>IF(ISBLANK(LeaveTracker[[#This Row],[Employee Name]]),"-----",VLOOKUP(LeaveTracker[[#This Row],[Employee Name]],Employees[[Employee Name]:[Office]],6))</f>
        <v>CASUAL</v>
      </c>
      <c r="G549" s="50">
        <v>44795</v>
      </c>
      <c r="H549" s="50">
        <v>44795</v>
      </c>
      <c r="I549" s="51" t="s">
        <v>81</v>
      </c>
      <c r="J549" s="53"/>
      <c r="K549" s="51" t="str">
        <f ca="1">LeaveTracker[[#This Row],[Days]]&amp;" "&amp;LeaveTracker[[#This Row],[Type of Leave]]</f>
        <v>1 SL</v>
      </c>
      <c r="L549" s="9">
        <f ca="1">NETWORKDAYS(LeaveTracker[[#This Row],[Start Date]],LeaveTracker[[#This Row],[End Date]],lstHolidays)</f>
        <v>1</v>
      </c>
      <c r="M549" s="9"/>
    </row>
    <row r="550" spans="1:13" ht="30" customHeight="1" x14ac:dyDescent="0.3">
      <c r="A550" s="51">
        <v>882</v>
      </c>
      <c r="B550" s="56">
        <v>44861</v>
      </c>
      <c r="C550" s="56">
        <v>44785</v>
      </c>
      <c r="D550" s="53" t="s">
        <v>1875</v>
      </c>
      <c r="E550" s="51" t="str">
        <f>IF(ISBLANK(LeaveTracker[[#This Row],[Employee Name]]),"-----",VLOOKUP(LeaveTracker[[#This Row],[Employee Name]],Employees[[Employee Name]:[Office]],7))</f>
        <v>TICC</v>
      </c>
      <c r="F550" s="51" t="str">
        <f>IF(ISBLANK(LeaveTracker[[#This Row],[Employee Name]]),"-----",VLOOKUP(LeaveTracker[[#This Row],[Employee Name]],Employees[[Employee Name]:[Office]],6))</f>
        <v>CASUAL</v>
      </c>
      <c r="G550" s="50">
        <v>44789</v>
      </c>
      <c r="H550" s="50">
        <v>44789</v>
      </c>
      <c r="I550" s="51" t="s">
        <v>82</v>
      </c>
      <c r="J550" s="53"/>
      <c r="K550" s="51" t="str">
        <f ca="1">LeaveTracker[[#This Row],[Days]]&amp;" "&amp;LeaveTracker[[#This Row],[Type of Leave]]</f>
        <v>1 VL</v>
      </c>
      <c r="L550" s="9">
        <f ca="1">NETWORKDAYS(LeaveTracker[[#This Row],[Start Date]],LeaveTracker[[#This Row],[End Date]],lstHolidays)</f>
        <v>1</v>
      </c>
      <c r="M550" s="9"/>
    </row>
    <row r="551" spans="1:13" ht="30" customHeight="1" x14ac:dyDescent="0.3">
      <c r="A551" s="51">
        <v>883</v>
      </c>
      <c r="B551" s="56">
        <v>44861</v>
      </c>
      <c r="C551" s="56">
        <v>44804</v>
      </c>
      <c r="D551" s="53" t="s">
        <v>1827</v>
      </c>
      <c r="E551" s="51" t="str">
        <f>IF(ISBLANK(LeaveTracker[[#This Row],[Employee Name]]),"-----",VLOOKUP(LeaveTracker[[#This Row],[Employee Name]],Employees[[Employee Name]:[Office]],7))</f>
        <v>CSWDO</v>
      </c>
      <c r="F551" s="51" t="str">
        <f>IF(ISBLANK(LeaveTracker[[#This Row],[Employee Name]]),"-----",VLOOKUP(LeaveTracker[[#This Row],[Employee Name]],Employees[[Employee Name]:[Office]],6))</f>
        <v>CASUAL</v>
      </c>
      <c r="G551" s="50">
        <v>44803</v>
      </c>
      <c r="H551" s="50">
        <v>44803</v>
      </c>
      <c r="I551" s="51" t="s">
        <v>81</v>
      </c>
      <c r="J551" s="53"/>
      <c r="K551" s="51" t="str">
        <f ca="1">LeaveTracker[[#This Row],[Days]]&amp;" "&amp;LeaveTracker[[#This Row],[Type of Leave]]</f>
        <v>1 SL</v>
      </c>
      <c r="L551" s="9">
        <f ca="1">NETWORKDAYS(LeaveTracker[[#This Row],[Start Date]],LeaveTracker[[#This Row],[End Date]],lstHolidays)</f>
        <v>1</v>
      </c>
      <c r="M551" s="9"/>
    </row>
    <row r="552" spans="1:13" ht="30" customHeight="1" x14ac:dyDescent="0.3">
      <c r="A552" s="51">
        <v>884</v>
      </c>
      <c r="B552" s="56">
        <v>44880</v>
      </c>
      <c r="C552" s="56">
        <v>44848</v>
      </c>
      <c r="D552" s="53" t="s">
        <v>1835</v>
      </c>
      <c r="E552" s="51" t="str">
        <f>IF(ISBLANK(LeaveTracker[[#This Row],[Employee Name]]),"-----",VLOOKUP(LeaveTracker[[#This Row],[Employee Name]],Employees[[Employee Name]:[Office]],7))</f>
        <v>SP</v>
      </c>
      <c r="F552" s="51" t="str">
        <f>IF(ISBLANK(LeaveTracker[[#This Row],[Employee Name]]),"-----",VLOOKUP(LeaveTracker[[#This Row],[Employee Name]],Employees[[Employee Name]:[Office]],6))</f>
        <v>CASUAL</v>
      </c>
      <c r="G552" s="50">
        <v>44859</v>
      </c>
      <c r="H552" s="50">
        <v>44859</v>
      </c>
      <c r="I552" s="51" t="s">
        <v>82</v>
      </c>
      <c r="J552" s="53"/>
      <c r="K552" s="51" t="str">
        <f ca="1">LeaveTracker[[#This Row],[Days]]&amp;" "&amp;LeaveTracker[[#This Row],[Type of Leave]]</f>
        <v>1 VL</v>
      </c>
      <c r="L552" s="9">
        <f ca="1">NETWORKDAYS(LeaveTracker[[#This Row],[Start Date]],LeaveTracker[[#This Row],[End Date]],lstHolidays)</f>
        <v>1</v>
      </c>
      <c r="M552" s="9"/>
    </row>
    <row r="553" spans="1:13" ht="30" customHeight="1" x14ac:dyDescent="0.3">
      <c r="A553" s="51">
        <v>884</v>
      </c>
      <c r="B553" s="56">
        <v>44880</v>
      </c>
      <c r="C553" s="56">
        <v>44848</v>
      </c>
      <c r="D553" s="53" t="s">
        <v>1835</v>
      </c>
      <c r="E553" s="51" t="str">
        <f>IF(ISBLANK(LeaveTracker[[#This Row],[Employee Name]]),"-----",VLOOKUP(LeaveTracker[[#This Row],[Employee Name]],Employees[[Employee Name]:[Office]],7))</f>
        <v>SP</v>
      </c>
      <c r="F553" s="51" t="str">
        <f>IF(ISBLANK(LeaveTracker[[#This Row],[Employee Name]]),"-----",VLOOKUP(LeaveTracker[[#This Row],[Employee Name]],Employees[[Employee Name]:[Office]],6))</f>
        <v>CASUAL</v>
      </c>
      <c r="G553" s="50">
        <v>44854</v>
      </c>
      <c r="H553" s="50">
        <v>44854</v>
      </c>
      <c r="I553" s="51" t="s">
        <v>82</v>
      </c>
      <c r="J553" s="53"/>
      <c r="K553" s="51" t="str">
        <f ca="1">LeaveTracker[[#This Row],[Days]]&amp;" "&amp;LeaveTracker[[#This Row],[Type of Leave]]</f>
        <v>1 VL</v>
      </c>
      <c r="L553" s="9">
        <f ca="1">NETWORKDAYS(LeaveTracker[[#This Row],[Start Date]],LeaveTracker[[#This Row],[End Date]],lstHolidays)</f>
        <v>1</v>
      </c>
      <c r="M553" s="9"/>
    </row>
    <row r="554" spans="1:13" ht="30" customHeight="1" x14ac:dyDescent="0.3">
      <c r="A554" s="51">
        <v>884</v>
      </c>
      <c r="B554" s="56">
        <v>44880</v>
      </c>
      <c r="C554" s="56">
        <v>44848</v>
      </c>
      <c r="D554" s="53" t="s">
        <v>1835</v>
      </c>
      <c r="E554" s="51" t="str">
        <f>IF(ISBLANK(LeaveTracker[[#This Row],[Employee Name]]),"-----",VLOOKUP(LeaveTracker[[#This Row],[Employee Name]],Employees[[Employee Name]:[Office]],7))</f>
        <v>SP</v>
      </c>
      <c r="F554" s="51" t="str">
        <f>IF(ISBLANK(LeaveTracker[[#This Row],[Employee Name]]),"-----",VLOOKUP(LeaveTracker[[#This Row],[Employee Name]],Employees[[Employee Name]:[Office]],6))</f>
        <v>CASUAL</v>
      </c>
      <c r="G554" s="50">
        <v>44852</v>
      </c>
      <c r="H554" s="50">
        <v>44852</v>
      </c>
      <c r="I554" s="51" t="s">
        <v>82</v>
      </c>
      <c r="J554" s="53"/>
      <c r="K554" s="51" t="str">
        <f ca="1">LeaveTracker[[#This Row],[Days]]&amp;" "&amp;LeaveTracker[[#This Row],[Type of Leave]]</f>
        <v>1 VL</v>
      </c>
      <c r="L554" s="9">
        <f ca="1">NETWORKDAYS(LeaveTracker[[#This Row],[Start Date]],LeaveTracker[[#This Row],[End Date]],lstHolidays)</f>
        <v>1</v>
      </c>
      <c r="M554" s="9"/>
    </row>
    <row r="555" spans="1:13" ht="30" customHeight="1" x14ac:dyDescent="0.3">
      <c r="A555" s="51">
        <v>885</v>
      </c>
      <c r="B555" s="56">
        <v>44880</v>
      </c>
      <c r="C555" s="56">
        <v>44854</v>
      </c>
      <c r="D555" s="53" t="s">
        <v>1783</v>
      </c>
      <c r="E555" s="51" t="str">
        <f>IF(ISBLANK(LeaveTracker[[#This Row],[Employee Name]]),"-----",VLOOKUP(LeaveTracker[[#This Row],[Employee Name]],Employees[[Employee Name]:[Office]],7))</f>
        <v>SP</v>
      </c>
      <c r="F555" s="51" t="str">
        <f>IF(ISBLANK(LeaveTracker[[#This Row],[Employee Name]]),"-----",VLOOKUP(LeaveTracker[[#This Row],[Employee Name]],Employees[[Employee Name]:[Office]],6))</f>
        <v>CASUAL</v>
      </c>
      <c r="G555" s="50">
        <v>44853</v>
      </c>
      <c r="H555" s="50">
        <v>44853</v>
      </c>
      <c r="I555" s="51" t="s">
        <v>81</v>
      </c>
      <c r="J555" s="53"/>
      <c r="K555" s="51" t="str">
        <f ca="1">LeaveTracker[[#This Row],[Days]]&amp;" "&amp;LeaveTracker[[#This Row],[Type of Leave]]</f>
        <v>1 SL</v>
      </c>
      <c r="L555" s="9">
        <f ca="1">NETWORKDAYS(LeaveTracker[[#This Row],[Start Date]],LeaveTracker[[#This Row],[End Date]],lstHolidays)</f>
        <v>1</v>
      </c>
      <c r="M555" s="9"/>
    </row>
    <row r="556" spans="1:13" ht="30" customHeight="1" x14ac:dyDescent="0.3">
      <c r="A556" s="51">
        <v>886</v>
      </c>
      <c r="B556" s="56">
        <v>44880</v>
      </c>
      <c r="C556" s="56">
        <v>44883</v>
      </c>
      <c r="D556" s="53" t="s">
        <v>1835</v>
      </c>
      <c r="E556" s="51" t="str">
        <f>IF(ISBLANK(LeaveTracker[[#This Row],[Employee Name]]),"-----",VLOOKUP(LeaveTracker[[#This Row],[Employee Name]],Employees[[Employee Name]:[Office]],7))</f>
        <v>SP</v>
      </c>
      <c r="F556" s="51" t="str">
        <f>IF(ISBLANK(LeaveTracker[[#This Row],[Employee Name]]),"-----",VLOOKUP(LeaveTracker[[#This Row],[Employee Name]],Employees[[Employee Name]:[Office]],6))</f>
        <v>CASUAL</v>
      </c>
      <c r="G556" s="50">
        <v>44883</v>
      </c>
      <c r="H556" s="50">
        <v>44883</v>
      </c>
      <c r="I556" s="51" t="s">
        <v>82</v>
      </c>
      <c r="J556" s="53"/>
      <c r="K556" s="51" t="str">
        <f ca="1">LeaveTracker[[#This Row],[Days]]&amp;" "&amp;LeaveTracker[[#This Row],[Type of Leave]]</f>
        <v>1 VL</v>
      </c>
      <c r="L556" s="9">
        <f ca="1">NETWORKDAYS(LeaveTracker[[#This Row],[Start Date]],LeaveTracker[[#This Row],[End Date]],lstHolidays)</f>
        <v>1</v>
      </c>
      <c r="M556" s="9"/>
    </row>
    <row r="557" spans="1:13" ht="30" customHeight="1" x14ac:dyDescent="0.3">
      <c r="A557" s="51">
        <v>886</v>
      </c>
      <c r="B557" s="56">
        <v>44880</v>
      </c>
      <c r="C557" s="56">
        <v>44883</v>
      </c>
      <c r="D557" s="53" t="s">
        <v>1835</v>
      </c>
      <c r="E557" s="51" t="str">
        <f>IF(ISBLANK(LeaveTracker[[#This Row],[Employee Name]]),"-----",VLOOKUP(LeaveTracker[[#This Row],[Employee Name]],Employees[[Employee Name]:[Office]],7))</f>
        <v>SP</v>
      </c>
      <c r="F557" s="51" t="str">
        <f>IF(ISBLANK(LeaveTracker[[#This Row],[Employee Name]]),"-----",VLOOKUP(LeaveTracker[[#This Row],[Employee Name]],Employees[[Employee Name]:[Office]],6))</f>
        <v>CASUAL</v>
      </c>
      <c r="G557" s="50">
        <v>44887</v>
      </c>
      <c r="H557" s="50">
        <v>44887</v>
      </c>
      <c r="I557" s="51" t="s">
        <v>82</v>
      </c>
      <c r="J557" s="53"/>
      <c r="K557" s="51" t="str">
        <f ca="1">LeaveTracker[[#This Row],[Days]]&amp;" "&amp;LeaveTracker[[#This Row],[Type of Leave]]</f>
        <v>1 VL</v>
      </c>
      <c r="L557" s="9">
        <f ca="1">NETWORKDAYS(LeaveTracker[[#This Row],[Start Date]],LeaveTracker[[#This Row],[End Date]],lstHolidays)</f>
        <v>1</v>
      </c>
      <c r="M557" s="9"/>
    </row>
    <row r="558" spans="1:13" ht="30" customHeight="1" x14ac:dyDescent="0.3">
      <c r="A558" s="51">
        <v>886</v>
      </c>
      <c r="B558" s="56">
        <v>44880</v>
      </c>
      <c r="C558" s="56">
        <v>44883</v>
      </c>
      <c r="D558" s="53" t="s">
        <v>1835</v>
      </c>
      <c r="E558" s="51" t="str">
        <f>IF(ISBLANK(LeaveTracker[[#This Row],[Employee Name]]),"-----",VLOOKUP(LeaveTracker[[#This Row],[Employee Name]],Employees[[Employee Name]:[Office]],7))</f>
        <v>SP</v>
      </c>
      <c r="F558" s="51" t="str">
        <f>IF(ISBLANK(LeaveTracker[[#This Row],[Employee Name]]),"-----",VLOOKUP(LeaveTracker[[#This Row],[Employee Name]],Employees[[Employee Name]:[Office]],6))</f>
        <v>CASUAL</v>
      </c>
      <c r="G558" s="50">
        <v>44894</v>
      </c>
      <c r="H558" s="50">
        <v>44894</v>
      </c>
      <c r="I558" s="51" t="s">
        <v>82</v>
      </c>
      <c r="J558" s="53"/>
      <c r="K558" s="51" t="str">
        <f ca="1">LeaveTracker[[#This Row],[Days]]&amp;" "&amp;LeaveTracker[[#This Row],[Type of Leave]]</f>
        <v>1 VL</v>
      </c>
      <c r="L558" s="9">
        <f ca="1">NETWORKDAYS(LeaveTracker[[#This Row],[Start Date]],LeaveTracker[[#This Row],[End Date]],lstHolidays)</f>
        <v>1</v>
      </c>
      <c r="M558" s="9"/>
    </row>
    <row r="559" spans="1:13" ht="30" customHeight="1" x14ac:dyDescent="0.3">
      <c r="A559" s="51">
        <v>887</v>
      </c>
      <c r="B559" s="56">
        <v>44880</v>
      </c>
      <c r="C559" s="56">
        <v>44841</v>
      </c>
      <c r="D559" s="53" t="s">
        <v>1855</v>
      </c>
      <c r="E559" s="51" t="str">
        <f>IF(ISBLANK(LeaveTracker[[#This Row],[Employee Name]]),"-----",VLOOKUP(LeaveTracker[[#This Row],[Employee Name]],Employees[[Employee Name]:[Office]],7))</f>
        <v>SP</v>
      </c>
      <c r="F559" s="51" t="str">
        <f>IF(ISBLANK(LeaveTracker[[#This Row],[Employee Name]]),"-----",VLOOKUP(LeaveTracker[[#This Row],[Employee Name]],Employees[[Employee Name]:[Office]],6))</f>
        <v>CASUAL</v>
      </c>
      <c r="G559" s="50">
        <v>44840</v>
      </c>
      <c r="H559" s="50">
        <v>44840</v>
      </c>
      <c r="I559" s="51" t="s">
        <v>81</v>
      </c>
      <c r="J559" s="53"/>
      <c r="K559" s="51" t="str">
        <f ca="1">LeaveTracker[[#This Row],[Days]]&amp;" "&amp;LeaveTracker[[#This Row],[Type of Leave]]</f>
        <v>1 SL</v>
      </c>
      <c r="L559" s="9">
        <f ca="1">NETWORKDAYS(LeaveTracker[[#This Row],[Start Date]],LeaveTracker[[#This Row],[End Date]],lstHolidays)</f>
        <v>1</v>
      </c>
      <c r="M559" s="9"/>
    </row>
    <row r="560" spans="1:13" ht="30" customHeight="1" x14ac:dyDescent="0.3">
      <c r="A560" s="51">
        <v>888</v>
      </c>
      <c r="B560" s="56">
        <v>44880</v>
      </c>
      <c r="C560" s="56">
        <v>44859</v>
      </c>
      <c r="D560" s="53" t="s">
        <v>1747</v>
      </c>
      <c r="E560" s="51">
        <f>IF(ISBLANK(LeaveTracker[[#This Row],[Employee Name]]),"-----",VLOOKUP(LeaveTracker[[#This Row],[Employee Name]],Employees[[Employee Name]:[Office]],7))</f>
        <v>0</v>
      </c>
      <c r="F560" s="51" t="str">
        <f>IF(ISBLANK(LeaveTracker[[#This Row],[Employee Name]]),"-----",VLOOKUP(LeaveTracker[[#This Row],[Employee Name]],Employees[[Employee Name]:[Office]],6))</f>
        <v>CASUAL</v>
      </c>
      <c r="G560" s="50">
        <v>44860</v>
      </c>
      <c r="H560" s="50">
        <v>44862</v>
      </c>
      <c r="I560" s="51" t="s">
        <v>81</v>
      </c>
      <c r="J560" s="53"/>
      <c r="K560" s="51" t="str">
        <f ca="1">LeaveTracker[[#This Row],[Days]]&amp;" "&amp;LeaveTracker[[#This Row],[Type of Leave]]</f>
        <v>3 SL</v>
      </c>
      <c r="L560" s="9">
        <f ca="1">NETWORKDAYS(LeaveTracker[[#This Row],[Start Date]],LeaveTracker[[#This Row],[End Date]],lstHolidays)</f>
        <v>3</v>
      </c>
      <c r="M560" s="9"/>
    </row>
    <row r="561" spans="1:13" ht="30" customHeight="1" x14ac:dyDescent="0.3">
      <c r="A561" s="51">
        <v>889</v>
      </c>
      <c r="B561" s="56">
        <v>44880</v>
      </c>
      <c r="C561" s="56">
        <v>44854</v>
      </c>
      <c r="D561" s="53" t="s">
        <v>1747</v>
      </c>
      <c r="E561" s="51">
        <f>IF(ISBLANK(LeaveTracker[[#This Row],[Employee Name]]),"-----",VLOOKUP(LeaveTracker[[#This Row],[Employee Name]],Employees[[Employee Name]:[Office]],7))</f>
        <v>0</v>
      </c>
      <c r="F561" s="51" t="str">
        <f>IF(ISBLANK(LeaveTracker[[#This Row],[Employee Name]]),"-----",VLOOKUP(LeaveTracker[[#This Row],[Employee Name]],Employees[[Employee Name]:[Office]],6))</f>
        <v>CASUAL</v>
      </c>
      <c r="G561" s="50">
        <v>44854</v>
      </c>
      <c r="H561" s="50">
        <v>44855</v>
      </c>
      <c r="I561" s="51" t="s">
        <v>81</v>
      </c>
      <c r="J561" s="53"/>
      <c r="K561" s="51" t="str">
        <f ca="1">LeaveTracker[[#This Row],[Days]]&amp;" "&amp;LeaveTracker[[#This Row],[Type of Leave]]</f>
        <v>2 SL</v>
      </c>
      <c r="L561" s="9">
        <f ca="1">NETWORKDAYS(LeaveTracker[[#This Row],[Start Date]],LeaveTracker[[#This Row],[End Date]],lstHolidays)</f>
        <v>2</v>
      </c>
      <c r="M561" s="9"/>
    </row>
    <row r="562" spans="1:13" ht="30" customHeight="1" x14ac:dyDescent="0.3">
      <c r="A562" s="51">
        <v>890</v>
      </c>
      <c r="B562" s="56">
        <v>44880</v>
      </c>
      <c r="C562" s="56">
        <v>44809</v>
      </c>
      <c r="D562" s="53" t="s">
        <v>1892</v>
      </c>
      <c r="E562" s="51" t="str">
        <f>IF(ISBLANK(LeaveTracker[[#This Row],[Employee Name]]),"-----",VLOOKUP(LeaveTracker[[#This Row],[Employee Name]],Employees[[Employee Name]:[Office]],7))</f>
        <v>TOPS-CSU</v>
      </c>
      <c r="F562" s="51" t="str">
        <f>IF(ISBLANK(LeaveTracker[[#This Row],[Employee Name]]),"-----",VLOOKUP(LeaveTracker[[#This Row],[Employee Name]],Employees[[Employee Name]:[Office]],6))</f>
        <v>CASUAL</v>
      </c>
      <c r="G562" s="50">
        <v>44816</v>
      </c>
      <c r="H562" s="50">
        <v>44820</v>
      </c>
      <c r="I562" s="51" t="s">
        <v>82</v>
      </c>
      <c r="J562" s="53"/>
      <c r="K562" s="51" t="str">
        <f ca="1">LeaveTracker[[#This Row],[Days]]&amp;" "&amp;LeaveTracker[[#This Row],[Type of Leave]]</f>
        <v>5 VL</v>
      </c>
      <c r="L562" s="9">
        <f ca="1">NETWORKDAYS(LeaveTracker[[#This Row],[Start Date]],LeaveTracker[[#This Row],[End Date]],lstHolidays)</f>
        <v>5</v>
      </c>
      <c r="M562" s="9"/>
    </row>
    <row r="563" spans="1:13" ht="30" customHeight="1" x14ac:dyDescent="0.3">
      <c r="A563" s="51">
        <v>890</v>
      </c>
      <c r="B563" s="56">
        <v>44880</v>
      </c>
      <c r="C563" s="56">
        <v>44809</v>
      </c>
      <c r="D563" s="53" t="s">
        <v>1892</v>
      </c>
      <c r="E563" s="51" t="str">
        <f>IF(ISBLANK(LeaveTracker[[#This Row],[Employee Name]]),"-----",VLOOKUP(LeaveTracker[[#This Row],[Employee Name]],Employees[[Employee Name]:[Office]],7))</f>
        <v>TOPS-CSU</v>
      </c>
      <c r="F563" s="51" t="str">
        <f>IF(ISBLANK(LeaveTracker[[#This Row],[Employee Name]]),"-----",VLOOKUP(LeaveTracker[[#This Row],[Employee Name]],Employees[[Employee Name]:[Office]],6))</f>
        <v>CASUAL</v>
      </c>
      <c r="G563" s="50">
        <v>44823</v>
      </c>
      <c r="H563" s="50">
        <v>44827</v>
      </c>
      <c r="I563" s="51" t="s">
        <v>82</v>
      </c>
      <c r="J563" s="53"/>
      <c r="K563" s="51" t="str">
        <f ca="1">LeaveTracker[[#This Row],[Days]]&amp;" "&amp;LeaveTracker[[#This Row],[Type of Leave]]</f>
        <v>5 VL</v>
      </c>
      <c r="L563" s="9">
        <f ca="1">NETWORKDAYS(LeaveTracker[[#This Row],[Start Date]],LeaveTracker[[#This Row],[End Date]],lstHolidays)</f>
        <v>5</v>
      </c>
      <c r="M563" s="9"/>
    </row>
    <row r="564" spans="1:13" ht="30" customHeight="1" x14ac:dyDescent="0.3">
      <c r="A564" s="51">
        <v>890</v>
      </c>
      <c r="B564" s="56">
        <v>44880</v>
      </c>
      <c r="C564" s="56">
        <v>44809</v>
      </c>
      <c r="D564" s="53" t="s">
        <v>1892</v>
      </c>
      <c r="E564" s="51" t="str">
        <f>IF(ISBLANK(LeaveTracker[[#This Row],[Employee Name]]),"-----",VLOOKUP(LeaveTracker[[#This Row],[Employee Name]],Employees[[Employee Name]:[Office]],7))</f>
        <v>TOPS-CSU</v>
      </c>
      <c r="F564" s="51" t="str">
        <f>IF(ISBLANK(LeaveTracker[[#This Row],[Employee Name]]),"-----",VLOOKUP(LeaveTracker[[#This Row],[Employee Name]],Employees[[Employee Name]:[Office]],6))</f>
        <v>CASUAL</v>
      </c>
      <c r="G564" s="50">
        <v>44830</v>
      </c>
      <c r="H564" s="50">
        <v>44834</v>
      </c>
      <c r="I564" s="51" t="s">
        <v>82</v>
      </c>
      <c r="J564" s="53"/>
      <c r="K564" s="51" t="str">
        <f ca="1">LeaveTracker[[#This Row],[Days]]&amp;" "&amp;LeaveTracker[[#This Row],[Type of Leave]]</f>
        <v>5 VL</v>
      </c>
      <c r="L564" s="9">
        <f ca="1">NETWORKDAYS(LeaveTracker[[#This Row],[Start Date]],LeaveTracker[[#This Row],[End Date]],lstHolidays)</f>
        <v>5</v>
      </c>
      <c r="M564" s="9"/>
    </row>
    <row r="565" spans="1:13" ht="30" customHeight="1" x14ac:dyDescent="0.3">
      <c r="A565" s="51">
        <v>891</v>
      </c>
      <c r="B565" s="56">
        <v>44880</v>
      </c>
      <c r="C565" s="56">
        <v>44816</v>
      </c>
      <c r="D565" s="53" t="s">
        <v>1797</v>
      </c>
      <c r="E565" s="51" t="str">
        <f>IF(ISBLANK(LeaveTracker[[#This Row],[Employee Name]]),"-----",VLOOKUP(LeaveTracker[[#This Row],[Employee Name]],Employees[[Employee Name]:[Office]],7))</f>
        <v>CENRO</v>
      </c>
      <c r="F565" s="51" t="str">
        <f>IF(ISBLANK(LeaveTracker[[#This Row],[Employee Name]]),"-----",VLOOKUP(LeaveTracker[[#This Row],[Employee Name]],Employees[[Employee Name]:[Office]],6))</f>
        <v>CASUAL</v>
      </c>
      <c r="G565" s="50">
        <v>44825</v>
      </c>
      <c r="H565" s="50">
        <v>44826</v>
      </c>
      <c r="I565" s="51" t="s">
        <v>82</v>
      </c>
      <c r="J565" s="53" t="s">
        <v>1004</v>
      </c>
      <c r="K565" s="51" t="str">
        <f ca="1">LeaveTracker[[#This Row],[Days]]&amp;" "&amp;LeaveTracker[[#This Row],[Type of Leave]]</f>
        <v>2 VL</v>
      </c>
      <c r="L565" s="9">
        <f ca="1">NETWORKDAYS(LeaveTracker[[#This Row],[Start Date]],LeaveTracker[[#This Row],[End Date]],lstHolidays)</f>
        <v>2</v>
      </c>
      <c r="M565" s="9"/>
    </row>
    <row r="566" spans="1:13" ht="30" customHeight="1" x14ac:dyDescent="0.3">
      <c r="A566" s="51">
        <v>892</v>
      </c>
      <c r="B566" s="56">
        <v>44880</v>
      </c>
      <c r="C566" s="56">
        <v>44824</v>
      </c>
      <c r="D566" s="53" t="s">
        <v>1869</v>
      </c>
      <c r="E566" s="51" t="str">
        <f>IF(ISBLANK(LeaveTracker[[#This Row],[Employee Name]]),"-----",VLOOKUP(LeaveTracker[[#This Row],[Employee Name]],Employees[[Employee Name]:[Office]],7))</f>
        <v>LCR</v>
      </c>
      <c r="F566" s="51" t="str">
        <f>IF(ISBLANK(LeaveTracker[[#This Row],[Employee Name]]),"-----",VLOOKUP(LeaveTracker[[#This Row],[Employee Name]],Employees[[Employee Name]:[Office]],6))</f>
        <v>CASUAL</v>
      </c>
      <c r="G566" s="50">
        <v>44823</v>
      </c>
      <c r="H566" s="50">
        <v>44823</v>
      </c>
      <c r="I566" s="51" t="s">
        <v>81</v>
      </c>
      <c r="J566" s="53"/>
      <c r="K566" s="51" t="str">
        <f ca="1">LeaveTracker[[#This Row],[Days]]&amp;" "&amp;LeaveTracker[[#This Row],[Type of Leave]]</f>
        <v>1 SL</v>
      </c>
      <c r="L566" s="9">
        <f ca="1">NETWORKDAYS(LeaveTracker[[#This Row],[Start Date]],LeaveTracker[[#This Row],[End Date]],lstHolidays)</f>
        <v>1</v>
      </c>
      <c r="M566" s="9"/>
    </row>
    <row r="567" spans="1:13" ht="30" customHeight="1" x14ac:dyDescent="0.3">
      <c r="A567" s="51">
        <v>893</v>
      </c>
      <c r="B567" s="56">
        <v>44880</v>
      </c>
      <c r="C567" s="56">
        <v>44819</v>
      </c>
      <c r="D567" s="53" t="s">
        <v>1929</v>
      </c>
      <c r="E567" s="51" t="str">
        <f>IF(ISBLANK(LeaveTracker[[#This Row],[Employee Name]]),"-----",VLOOKUP(LeaveTracker[[#This Row],[Employee Name]],Employees[[Employee Name]:[Office]],7))</f>
        <v>TICC</v>
      </c>
      <c r="F567" s="51" t="str">
        <f>IF(ISBLANK(LeaveTracker[[#This Row],[Employee Name]]),"-----",VLOOKUP(LeaveTracker[[#This Row],[Employee Name]],Employees[[Employee Name]:[Office]],6))</f>
        <v>CASUAL</v>
      </c>
      <c r="G567" s="50">
        <v>44814</v>
      </c>
      <c r="H567" s="50">
        <v>44814</v>
      </c>
      <c r="I567" s="51" t="s">
        <v>81</v>
      </c>
      <c r="J567" s="53"/>
      <c r="K567" s="51" t="str">
        <f ca="1">LeaveTracker[[#This Row],[Days]]&amp;" "&amp;LeaveTracker[[#This Row],[Type of Leave]]</f>
        <v>0 SL</v>
      </c>
      <c r="L567" s="9">
        <f ca="1">NETWORKDAYS(LeaveTracker[[#This Row],[Start Date]],LeaveTracker[[#This Row],[End Date]],lstHolidays)</f>
        <v>0</v>
      </c>
      <c r="M567" s="9"/>
    </row>
    <row r="568" spans="1:13" ht="30" customHeight="1" x14ac:dyDescent="0.3">
      <c r="A568" s="51">
        <v>894</v>
      </c>
      <c r="B568" s="56">
        <v>44880</v>
      </c>
      <c r="C568" s="56">
        <v>44814</v>
      </c>
      <c r="D568" s="53" t="s">
        <v>1930</v>
      </c>
      <c r="E568" s="51" t="str">
        <f>IF(ISBLANK(LeaveTracker[[#This Row],[Employee Name]]),"-----",VLOOKUP(LeaveTracker[[#This Row],[Employee Name]],Employees[[Employee Name]:[Office]],7))</f>
        <v>PICNIC GROVE</v>
      </c>
      <c r="F568" s="51" t="str">
        <f>IF(ISBLANK(LeaveTracker[[#This Row],[Employee Name]]),"-----",VLOOKUP(LeaveTracker[[#This Row],[Employee Name]],Employees[[Employee Name]:[Office]],6))</f>
        <v>CASUAL</v>
      </c>
      <c r="G568" s="50">
        <v>44823</v>
      </c>
      <c r="H568" s="50">
        <v>44827</v>
      </c>
      <c r="I568" s="51" t="s">
        <v>82</v>
      </c>
      <c r="J568" s="53"/>
      <c r="K568" s="51" t="str">
        <f ca="1">LeaveTracker[[#This Row],[Days]]&amp;" "&amp;LeaveTracker[[#This Row],[Type of Leave]]</f>
        <v>5 VL</v>
      </c>
      <c r="L568" s="9">
        <f ca="1">NETWORKDAYS(LeaveTracker[[#This Row],[Start Date]],LeaveTracker[[#This Row],[End Date]],lstHolidays)</f>
        <v>5</v>
      </c>
      <c r="M568" s="9"/>
    </row>
    <row r="569" spans="1:13" ht="30" customHeight="1" x14ac:dyDescent="0.3">
      <c r="A569" s="51">
        <v>895</v>
      </c>
      <c r="B569" s="56">
        <v>44880</v>
      </c>
      <c r="C569" s="56">
        <v>44825</v>
      </c>
      <c r="D569" s="53" t="s">
        <v>1816</v>
      </c>
      <c r="E569" s="51" t="str">
        <f>IF(ISBLANK(LeaveTracker[[#This Row],[Employee Name]]),"-----",VLOOKUP(LeaveTracker[[#This Row],[Employee Name]],Employees[[Employee Name]:[Office]],7))</f>
        <v>ONT</v>
      </c>
      <c r="F569" s="51" t="str">
        <f>IF(ISBLANK(LeaveTracker[[#This Row],[Employee Name]]),"-----",VLOOKUP(LeaveTracker[[#This Row],[Employee Name]],Employees[[Employee Name]:[Office]],6))</f>
        <v>CASUAL</v>
      </c>
      <c r="G569" s="50">
        <v>44813</v>
      </c>
      <c r="H569" s="50">
        <v>44815</v>
      </c>
      <c r="I569" s="51" t="s">
        <v>81</v>
      </c>
      <c r="J569" s="53"/>
      <c r="K569" s="51" t="str">
        <f ca="1">LeaveTracker[[#This Row],[Days]]&amp;" "&amp;LeaveTracker[[#This Row],[Type of Leave]]</f>
        <v>1 SL</v>
      </c>
      <c r="L569" s="9">
        <f ca="1">NETWORKDAYS(LeaveTracker[[#This Row],[Start Date]],LeaveTracker[[#This Row],[End Date]],lstHolidays)</f>
        <v>1</v>
      </c>
      <c r="M569" s="9"/>
    </row>
    <row r="570" spans="1:13" ht="30" customHeight="1" x14ac:dyDescent="0.3">
      <c r="A570" s="51">
        <v>895</v>
      </c>
      <c r="B570" s="56">
        <v>44880</v>
      </c>
      <c r="C570" s="56">
        <v>44825</v>
      </c>
      <c r="D570" s="53" t="s">
        <v>1816</v>
      </c>
      <c r="E570" s="51" t="str">
        <f>IF(ISBLANK(LeaveTracker[[#This Row],[Employee Name]]),"-----",VLOOKUP(LeaveTracker[[#This Row],[Employee Name]],Employees[[Employee Name]:[Office]],7))</f>
        <v>ONT</v>
      </c>
      <c r="F570" s="51" t="str">
        <f>IF(ISBLANK(LeaveTracker[[#This Row],[Employee Name]]),"-----",VLOOKUP(LeaveTracker[[#This Row],[Employee Name]],Employees[[Employee Name]:[Office]],6))</f>
        <v>CASUAL</v>
      </c>
      <c r="G570" s="50">
        <v>44818</v>
      </c>
      <c r="H570" s="50">
        <v>44818</v>
      </c>
      <c r="I570" s="51" t="s">
        <v>81</v>
      </c>
      <c r="J570" s="53"/>
      <c r="K570" s="51" t="str">
        <f ca="1">LeaveTracker[[#This Row],[Days]]&amp;" "&amp;LeaveTracker[[#This Row],[Type of Leave]]</f>
        <v>1 SL</v>
      </c>
      <c r="L570" s="9">
        <f ca="1">NETWORKDAYS(LeaveTracker[[#This Row],[Start Date]],LeaveTracker[[#This Row],[End Date]],lstHolidays)</f>
        <v>1</v>
      </c>
      <c r="M570" s="9"/>
    </row>
    <row r="571" spans="1:13" ht="30" customHeight="1" x14ac:dyDescent="0.3">
      <c r="A571" s="51">
        <v>896</v>
      </c>
      <c r="B571" s="56">
        <v>44880</v>
      </c>
      <c r="C571" s="56">
        <v>44809</v>
      </c>
      <c r="D571" s="53" t="s">
        <v>1931</v>
      </c>
      <c r="E571" s="51" t="str">
        <f>IF(ISBLANK(LeaveTracker[[#This Row],[Employee Name]]),"-----",VLOOKUP(LeaveTracker[[#This Row],[Employee Name]],Employees[[Employee Name]:[Office]],7))</f>
        <v>CHO</v>
      </c>
      <c r="F571" s="51" t="str">
        <f>IF(ISBLANK(LeaveTracker[[#This Row],[Employee Name]]),"-----",VLOOKUP(LeaveTracker[[#This Row],[Employee Name]],Employees[[Employee Name]:[Office]],6))</f>
        <v>REGULAR</v>
      </c>
      <c r="G571" s="50">
        <v>44820</v>
      </c>
      <c r="H571" s="50">
        <v>44820</v>
      </c>
      <c r="I571" s="51" t="s">
        <v>82</v>
      </c>
      <c r="J571" s="53"/>
      <c r="K571" s="51" t="str">
        <f ca="1">LeaveTracker[[#This Row],[Days]]&amp;" "&amp;LeaveTracker[[#This Row],[Type of Leave]]</f>
        <v>1 VL</v>
      </c>
      <c r="L571" s="9">
        <f ca="1">NETWORKDAYS(LeaveTracker[[#This Row],[Start Date]],LeaveTracker[[#This Row],[End Date]],lstHolidays)</f>
        <v>1</v>
      </c>
      <c r="M571" s="9"/>
    </row>
    <row r="572" spans="1:13" ht="30" customHeight="1" x14ac:dyDescent="0.3">
      <c r="A572" s="51">
        <v>897</v>
      </c>
      <c r="B572" s="56">
        <v>44880</v>
      </c>
      <c r="C572" s="56">
        <v>44823</v>
      </c>
      <c r="D572" s="53" t="s">
        <v>1878</v>
      </c>
      <c r="E572" s="51" t="str">
        <f>IF(ISBLANK(LeaveTracker[[#This Row],[Employee Name]]),"-----",VLOOKUP(LeaveTracker[[#This Row],[Employee Name]],Employees[[Employee Name]:[Office]],7))</f>
        <v>TICC</v>
      </c>
      <c r="F572" s="51" t="str">
        <f>IF(ISBLANK(LeaveTracker[[#This Row],[Employee Name]]),"-----",VLOOKUP(LeaveTracker[[#This Row],[Employee Name]],Employees[[Employee Name]:[Office]],6))</f>
        <v>CASUAL</v>
      </c>
      <c r="G572" s="50">
        <v>44819</v>
      </c>
      <c r="H572" s="50">
        <v>44819</v>
      </c>
      <c r="I572" s="51" t="s">
        <v>81</v>
      </c>
      <c r="J572" s="53"/>
      <c r="K572" s="51" t="str">
        <f ca="1">LeaveTracker[[#This Row],[Days]]&amp;" "&amp;LeaveTracker[[#This Row],[Type of Leave]]</f>
        <v>1 SL</v>
      </c>
      <c r="L572" s="9">
        <f ca="1">NETWORKDAYS(LeaveTracker[[#This Row],[Start Date]],LeaveTracker[[#This Row],[End Date]],lstHolidays)</f>
        <v>1</v>
      </c>
      <c r="M572" s="9"/>
    </row>
    <row r="573" spans="1:13" ht="30" customHeight="1" x14ac:dyDescent="0.3">
      <c r="A573" s="51">
        <v>898</v>
      </c>
      <c r="B573" s="56">
        <v>44880</v>
      </c>
      <c r="C573" s="56">
        <v>44823</v>
      </c>
      <c r="D573" s="53" t="s">
        <v>1920</v>
      </c>
      <c r="E573" s="51" t="str">
        <f>IF(ISBLANK(LeaveTracker[[#This Row],[Employee Name]]),"-----",VLOOKUP(LeaveTracker[[#This Row],[Employee Name]],Employees[[Employee Name]:[Office]],7))</f>
        <v>CENRO</v>
      </c>
      <c r="F573" s="51" t="str">
        <f>IF(ISBLANK(LeaveTracker[[#This Row],[Employee Name]]),"-----",VLOOKUP(LeaveTracker[[#This Row],[Employee Name]],Employees[[Employee Name]:[Office]],6))</f>
        <v>CASUAL</v>
      </c>
      <c r="G573" s="50">
        <v>44805</v>
      </c>
      <c r="H573" s="50">
        <v>44806</v>
      </c>
      <c r="I573" s="51" t="s">
        <v>81</v>
      </c>
      <c r="J573" s="53"/>
      <c r="K573" s="51" t="str">
        <f ca="1">LeaveTracker[[#This Row],[Days]]&amp;" "&amp;LeaveTracker[[#This Row],[Type of Leave]]</f>
        <v>2 SL</v>
      </c>
      <c r="L573" s="9">
        <f ca="1">NETWORKDAYS(LeaveTracker[[#This Row],[Start Date]],LeaveTracker[[#This Row],[End Date]],lstHolidays)</f>
        <v>2</v>
      </c>
      <c r="M573" s="9"/>
    </row>
    <row r="574" spans="1:13" ht="30" customHeight="1" x14ac:dyDescent="0.3">
      <c r="A574" s="51">
        <v>898</v>
      </c>
      <c r="B574" s="56">
        <v>44880</v>
      </c>
      <c r="C574" s="56">
        <v>44823</v>
      </c>
      <c r="D574" s="53" t="s">
        <v>1920</v>
      </c>
      <c r="E574" s="51" t="str">
        <f>IF(ISBLANK(LeaveTracker[[#This Row],[Employee Name]]),"-----",VLOOKUP(LeaveTracker[[#This Row],[Employee Name]],Employees[[Employee Name]:[Office]],7))</f>
        <v>CENRO</v>
      </c>
      <c r="F574" s="51" t="str">
        <f>IF(ISBLANK(LeaveTracker[[#This Row],[Employee Name]]),"-----",VLOOKUP(LeaveTracker[[#This Row],[Employee Name]],Employees[[Employee Name]:[Office]],6))</f>
        <v>CASUAL</v>
      </c>
      <c r="G574" s="50">
        <v>44809</v>
      </c>
      <c r="H574" s="50">
        <v>44813</v>
      </c>
      <c r="I574" s="51" t="s">
        <v>81</v>
      </c>
      <c r="J574" s="53"/>
      <c r="K574" s="51" t="str">
        <f ca="1">LeaveTracker[[#This Row],[Days]]&amp;" "&amp;LeaveTracker[[#This Row],[Type of Leave]]</f>
        <v>5 SL</v>
      </c>
      <c r="L574" s="9">
        <f ca="1">NETWORKDAYS(LeaveTracker[[#This Row],[Start Date]],LeaveTracker[[#This Row],[End Date]],lstHolidays)</f>
        <v>5</v>
      </c>
      <c r="M574" s="9"/>
    </row>
    <row r="575" spans="1:13" ht="30" customHeight="1" x14ac:dyDescent="0.3">
      <c r="A575" s="51">
        <v>898</v>
      </c>
      <c r="B575" s="56">
        <v>44880</v>
      </c>
      <c r="C575" s="56">
        <v>44823</v>
      </c>
      <c r="D575" s="53" t="s">
        <v>1920</v>
      </c>
      <c r="E575" s="51" t="str">
        <f>IF(ISBLANK(LeaveTracker[[#This Row],[Employee Name]]),"-----",VLOOKUP(LeaveTracker[[#This Row],[Employee Name]],Employees[[Employee Name]:[Office]],7))</f>
        <v>CENRO</v>
      </c>
      <c r="F575" s="51" t="str">
        <f>IF(ISBLANK(LeaveTracker[[#This Row],[Employee Name]]),"-----",VLOOKUP(LeaveTracker[[#This Row],[Employee Name]],Employees[[Employee Name]:[Office]],6))</f>
        <v>CASUAL</v>
      </c>
      <c r="G575" s="50">
        <v>44816</v>
      </c>
      <c r="H575" s="50">
        <v>44820</v>
      </c>
      <c r="I575" s="51" t="s">
        <v>81</v>
      </c>
      <c r="J575" s="53"/>
      <c r="K575" s="51" t="str">
        <f ca="1">LeaveTracker[[#This Row],[Days]]&amp;" "&amp;LeaveTracker[[#This Row],[Type of Leave]]</f>
        <v>5 SL</v>
      </c>
      <c r="L575" s="9">
        <f ca="1">NETWORKDAYS(LeaveTracker[[#This Row],[Start Date]],LeaveTracker[[#This Row],[End Date]],lstHolidays)</f>
        <v>5</v>
      </c>
      <c r="M575" s="9"/>
    </row>
    <row r="576" spans="1:13" ht="30" customHeight="1" x14ac:dyDescent="0.3">
      <c r="A576" s="51">
        <v>898</v>
      </c>
      <c r="B576" s="56">
        <v>44880</v>
      </c>
      <c r="C576" s="56">
        <v>44823</v>
      </c>
      <c r="D576" s="53" t="s">
        <v>1920</v>
      </c>
      <c r="E576" s="51" t="str">
        <f>IF(ISBLANK(LeaveTracker[[#This Row],[Employee Name]]),"-----",VLOOKUP(LeaveTracker[[#This Row],[Employee Name]],Employees[[Employee Name]:[Office]],7))</f>
        <v>CENRO</v>
      </c>
      <c r="F576" s="51" t="str">
        <f>IF(ISBLANK(LeaveTracker[[#This Row],[Employee Name]]),"-----",VLOOKUP(LeaveTracker[[#This Row],[Employee Name]],Employees[[Employee Name]:[Office]],6))</f>
        <v>CASUAL</v>
      </c>
      <c r="G576" s="50">
        <v>44823</v>
      </c>
      <c r="H576" s="50">
        <v>44827</v>
      </c>
      <c r="I576" s="51" t="s">
        <v>81</v>
      </c>
      <c r="J576" s="53"/>
      <c r="K576" s="51" t="str">
        <f ca="1">LeaveTracker[[#This Row],[Days]]&amp;" "&amp;LeaveTracker[[#This Row],[Type of Leave]]</f>
        <v>5 SL</v>
      </c>
      <c r="L576" s="9">
        <f ca="1">NETWORKDAYS(LeaveTracker[[#This Row],[Start Date]],LeaveTracker[[#This Row],[End Date]],lstHolidays)</f>
        <v>5</v>
      </c>
      <c r="M576" s="9"/>
    </row>
    <row r="577" spans="1:13" ht="30" customHeight="1" x14ac:dyDescent="0.3">
      <c r="A577" s="51">
        <v>898</v>
      </c>
      <c r="B577" s="56">
        <v>44880</v>
      </c>
      <c r="C577" s="56">
        <v>44823</v>
      </c>
      <c r="D577" s="53" t="s">
        <v>1920</v>
      </c>
      <c r="E577" s="51" t="str">
        <f>IF(ISBLANK(LeaveTracker[[#This Row],[Employee Name]]),"-----",VLOOKUP(LeaveTracker[[#This Row],[Employee Name]],Employees[[Employee Name]:[Office]],7))</f>
        <v>CENRO</v>
      </c>
      <c r="F577" s="51" t="str">
        <f>IF(ISBLANK(LeaveTracker[[#This Row],[Employee Name]]),"-----",VLOOKUP(LeaveTracker[[#This Row],[Employee Name]],Employees[[Employee Name]:[Office]],6))</f>
        <v>CASUAL</v>
      </c>
      <c r="G577" s="50">
        <v>44830</v>
      </c>
      <c r="H577" s="50">
        <v>44834</v>
      </c>
      <c r="I577" s="51" t="s">
        <v>81</v>
      </c>
      <c r="J577" s="53"/>
      <c r="K577" s="51" t="str">
        <f ca="1">LeaveTracker[[#This Row],[Days]]&amp;" "&amp;LeaveTracker[[#This Row],[Type of Leave]]</f>
        <v>5 SL</v>
      </c>
      <c r="L577" s="9">
        <f ca="1">NETWORKDAYS(LeaveTracker[[#This Row],[Start Date]],LeaveTracker[[#This Row],[End Date]],lstHolidays)</f>
        <v>5</v>
      </c>
      <c r="M577" s="9"/>
    </row>
    <row r="578" spans="1:13" ht="30" customHeight="1" x14ac:dyDescent="0.3">
      <c r="A578" s="51">
        <v>898</v>
      </c>
      <c r="B578" s="56">
        <v>44880</v>
      </c>
      <c r="C578" s="56">
        <v>44823</v>
      </c>
      <c r="D578" s="53" t="s">
        <v>1920</v>
      </c>
      <c r="E578" s="51" t="str">
        <f>IF(ISBLANK(LeaveTracker[[#This Row],[Employee Name]]),"-----",VLOOKUP(LeaveTracker[[#This Row],[Employee Name]],Employees[[Employee Name]:[Office]],7))</f>
        <v>CENRO</v>
      </c>
      <c r="F578" s="51" t="str">
        <f>IF(ISBLANK(LeaveTracker[[#This Row],[Employee Name]]),"-----",VLOOKUP(LeaveTracker[[#This Row],[Employee Name]],Employees[[Employee Name]:[Office]],6))</f>
        <v>CASUAL</v>
      </c>
      <c r="G578" s="50">
        <v>44837</v>
      </c>
      <c r="H578" s="50">
        <v>44841</v>
      </c>
      <c r="I578" s="51" t="s">
        <v>81</v>
      </c>
      <c r="J578" s="53"/>
      <c r="K578" s="51" t="str">
        <f ca="1">LeaveTracker[[#This Row],[Days]]&amp;" "&amp;LeaveTracker[[#This Row],[Type of Leave]]</f>
        <v>5 SL</v>
      </c>
      <c r="L578" s="9">
        <f ca="1">NETWORKDAYS(LeaveTracker[[#This Row],[Start Date]],LeaveTracker[[#This Row],[End Date]],lstHolidays)</f>
        <v>5</v>
      </c>
      <c r="M578" s="9"/>
    </row>
    <row r="579" spans="1:13" ht="30" customHeight="1" x14ac:dyDescent="0.3">
      <c r="A579" s="51">
        <v>898</v>
      </c>
      <c r="B579" s="56">
        <v>44880</v>
      </c>
      <c r="C579" s="56">
        <v>44823</v>
      </c>
      <c r="D579" s="53" t="s">
        <v>1920</v>
      </c>
      <c r="E579" s="51" t="str">
        <f>IF(ISBLANK(LeaveTracker[[#This Row],[Employee Name]]),"-----",VLOOKUP(LeaveTracker[[#This Row],[Employee Name]],Employees[[Employee Name]:[Office]],7))</f>
        <v>CENRO</v>
      </c>
      <c r="F579" s="51" t="str">
        <f>IF(ISBLANK(LeaveTracker[[#This Row],[Employee Name]]),"-----",VLOOKUP(LeaveTracker[[#This Row],[Employee Name]],Employees[[Employee Name]:[Office]],6))</f>
        <v>CASUAL</v>
      </c>
      <c r="G579" s="50">
        <v>44844</v>
      </c>
      <c r="H579" s="50">
        <v>44846</v>
      </c>
      <c r="I579" s="51" t="s">
        <v>81</v>
      </c>
      <c r="J579" s="53"/>
      <c r="K579" s="51" t="str">
        <f ca="1">LeaveTracker[[#This Row],[Days]]&amp;" "&amp;LeaveTracker[[#This Row],[Type of Leave]]</f>
        <v>3 SL</v>
      </c>
      <c r="L579" s="9">
        <f ca="1">NETWORKDAYS(LeaveTracker[[#This Row],[Start Date]],LeaveTracker[[#This Row],[End Date]],lstHolidays)</f>
        <v>3</v>
      </c>
      <c r="M579" s="9"/>
    </row>
    <row r="580" spans="1:13" ht="30" customHeight="1" x14ac:dyDescent="0.3">
      <c r="A580" s="51">
        <v>899</v>
      </c>
      <c r="B580" s="56">
        <v>44880</v>
      </c>
      <c r="C580" s="56">
        <v>44805</v>
      </c>
      <c r="D580" s="53" t="s">
        <v>1920</v>
      </c>
      <c r="E580" s="51" t="str">
        <f>IF(ISBLANK(LeaveTracker[[#This Row],[Employee Name]]),"-----",VLOOKUP(LeaveTracker[[#This Row],[Employee Name]],Employees[[Employee Name]:[Office]],7))</f>
        <v>CENRO</v>
      </c>
      <c r="F580" s="51" t="str">
        <f>IF(ISBLANK(LeaveTracker[[#This Row],[Employee Name]]),"-----",VLOOKUP(LeaveTracker[[#This Row],[Employee Name]],Employees[[Employee Name]:[Office]],6))</f>
        <v>CASUAL</v>
      </c>
      <c r="G580" s="50">
        <v>44793</v>
      </c>
      <c r="H580" s="50">
        <v>44793</v>
      </c>
      <c r="I580" s="51" t="s">
        <v>81</v>
      </c>
      <c r="J580" s="53"/>
      <c r="K580" s="51" t="str">
        <f ca="1">LeaveTracker[[#This Row],[Days]]&amp;" "&amp;LeaveTracker[[#This Row],[Type of Leave]]</f>
        <v>0 SL</v>
      </c>
      <c r="L580" s="9">
        <f ca="1">NETWORKDAYS(LeaveTracker[[#This Row],[Start Date]],LeaveTracker[[#This Row],[End Date]],lstHolidays)</f>
        <v>0</v>
      </c>
      <c r="M580" s="9"/>
    </row>
    <row r="581" spans="1:13" ht="30" customHeight="1" x14ac:dyDescent="0.3">
      <c r="A581" s="51">
        <v>899</v>
      </c>
      <c r="B581" s="56">
        <v>44880</v>
      </c>
      <c r="C581" s="56">
        <v>44805</v>
      </c>
      <c r="D581" s="53" t="s">
        <v>1920</v>
      </c>
      <c r="E581" s="51" t="str">
        <f>IF(ISBLANK(LeaveTracker[[#This Row],[Employee Name]]),"-----",VLOOKUP(LeaveTracker[[#This Row],[Employee Name]],Employees[[Employee Name]:[Office]],7))</f>
        <v>CENRO</v>
      </c>
      <c r="F581" s="51" t="str">
        <f>IF(ISBLANK(LeaveTracker[[#This Row],[Employee Name]]),"-----",VLOOKUP(LeaveTracker[[#This Row],[Employee Name]],Employees[[Employee Name]:[Office]],6))</f>
        <v>CASUAL</v>
      </c>
      <c r="G581" s="50">
        <v>44795</v>
      </c>
      <c r="H581" s="50">
        <v>44800</v>
      </c>
      <c r="I581" s="51" t="s">
        <v>81</v>
      </c>
      <c r="J581" s="53"/>
      <c r="K581" s="51" t="str">
        <f ca="1">LeaveTracker[[#This Row],[Days]]&amp;" "&amp;LeaveTracker[[#This Row],[Type of Leave]]</f>
        <v>5 SL</v>
      </c>
      <c r="L581" s="9">
        <f ca="1">NETWORKDAYS(LeaveTracker[[#This Row],[Start Date]],LeaveTracker[[#This Row],[End Date]],lstHolidays)</f>
        <v>5</v>
      </c>
      <c r="M581" s="9"/>
    </row>
    <row r="582" spans="1:13" ht="30" customHeight="1" x14ac:dyDescent="0.3">
      <c r="A582" s="51">
        <v>899</v>
      </c>
      <c r="B582" s="56">
        <v>44880</v>
      </c>
      <c r="C582" s="56">
        <v>44825</v>
      </c>
      <c r="D582" s="53" t="s">
        <v>1852</v>
      </c>
      <c r="E582" s="51" t="str">
        <f>IF(ISBLANK(LeaveTracker[[#This Row],[Employee Name]]),"-----",VLOOKUP(LeaveTracker[[#This Row],[Employee Name]],Employees[[Employee Name]:[Office]],7))</f>
        <v>EEO/CITY MARKET</v>
      </c>
      <c r="F582" s="51" t="str">
        <f>IF(ISBLANK(LeaveTracker[[#This Row],[Employee Name]]),"-----",VLOOKUP(LeaveTracker[[#This Row],[Employee Name]],Employees[[Employee Name]:[Office]],6))</f>
        <v>CASUAL</v>
      </c>
      <c r="G582" s="50">
        <v>44832</v>
      </c>
      <c r="H582" s="50">
        <v>44832</v>
      </c>
      <c r="I582" s="51" t="s">
        <v>298</v>
      </c>
      <c r="J582" s="53" t="s">
        <v>1003</v>
      </c>
      <c r="K582" s="51" t="str">
        <f ca="1">LeaveTracker[[#This Row],[Days]]&amp;" "&amp;LeaveTracker[[#This Row],[Type of Leave]]</f>
        <v>1 OTHER</v>
      </c>
      <c r="L582" s="9">
        <f ca="1">NETWORKDAYS(LeaveTracker[[#This Row],[Start Date]],LeaveTracker[[#This Row],[End Date]],lstHolidays)</f>
        <v>1</v>
      </c>
      <c r="M582" s="9"/>
    </row>
    <row r="583" spans="1:13" ht="30" customHeight="1" x14ac:dyDescent="0.3">
      <c r="A583" s="51">
        <v>900</v>
      </c>
      <c r="B583" s="56">
        <v>44880</v>
      </c>
      <c r="C583" s="56">
        <v>44833</v>
      </c>
      <c r="D583" s="53" t="s">
        <v>1852</v>
      </c>
      <c r="E583" s="51" t="str">
        <f>IF(ISBLANK(LeaveTracker[[#This Row],[Employee Name]]),"-----",VLOOKUP(LeaveTracker[[#This Row],[Employee Name]],Employees[[Employee Name]:[Office]],7))</f>
        <v>EEO/CITY MARKET</v>
      </c>
      <c r="F583" s="51" t="str">
        <f>IF(ISBLANK(LeaveTracker[[#This Row],[Employee Name]]),"-----",VLOOKUP(LeaveTracker[[#This Row],[Employee Name]],Employees[[Employee Name]:[Office]],6))</f>
        <v>CASUAL</v>
      </c>
      <c r="G583" s="50">
        <v>44820</v>
      </c>
      <c r="H583" s="50">
        <v>44821</v>
      </c>
      <c r="I583" s="51" t="s">
        <v>81</v>
      </c>
      <c r="J583" s="53"/>
      <c r="K583" s="51" t="str">
        <f ca="1">LeaveTracker[[#This Row],[Days]]&amp;" "&amp;LeaveTracker[[#This Row],[Type of Leave]]</f>
        <v>1 SL</v>
      </c>
      <c r="L583" s="9">
        <f ca="1">NETWORKDAYS(LeaveTracker[[#This Row],[Start Date]],LeaveTracker[[#This Row],[End Date]],lstHolidays)</f>
        <v>1</v>
      </c>
      <c r="M583" s="9"/>
    </row>
    <row r="584" spans="1:13" ht="30" customHeight="1" x14ac:dyDescent="0.3">
      <c r="A584" s="51">
        <v>901</v>
      </c>
      <c r="B584" s="56">
        <v>44880</v>
      </c>
      <c r="C584" s="56">
        <v>44819</v>
      </c>
      <c r="D584" s="53" t="s">
        <v>1852</v>
      </c>
      <c r="E584" s="51" t="str">
        <f>IF(ISBLANK(LeaveTracker[[#This Row],[Employee Name]]),"-----",VLOOKUP(LeaveTracker[[#This Row],[Employee Name]],Employees[[Employee Name]:[Office]],7))</f>
        <v>EEO/CITY MARKET</v>
      </c>
      <c r="F584" s="51" t="str">
        <f>IF(ISBLANK(LeaveTracker[[#This Row],[Employee Name]]),"-----",VLOOKUP(LeaveTracker[[#This Row],[Employee Name]],Employees[[Employee Name]:[Office]],6))</f>
        <v>CASUAL</v>
      </c>
      <c r="G584" s="50">
        <v>44814</v>
      </c>
      <c r="H584" s="50">
        <v>44814</v>
      </c>
      <c r="I584" s="51" t="s">
        <v>81</v>
      </c>
      <c r="J584" s="53"/>
      <c r="K584" s="51" t="str">
        <f ca="1">LeaveTracker[[#This Row],[Days]]&amp;" "&amp;LeaveTracker[[#This Row],[Type of Leave]]</f>
        <v>0 SL</v>
      </c>
      <c r="L584" s="9">
        <f ca="1">NETWORKDAYS(LeaveTracker[[#This Row],[Start Date]],LeaveTracker[[#This Row],[End Date]],lstHolidays)</f>
        <v>0</v>
      </c>
      <c r="M584" s="9"/>
    </row>
    <row r="585" spans="1:13" ht="30" customHeight="1" x14ac:dyDescent="0.3">
      <c r="A585" s="51">
        <v>901</v>
      </c>
      <c r="B585" s="56">
        <v>44880</v>
      </c>
      <c r="C585" s="56">
        <v>44819</v>
      </c>
      <c r="D585" s="53" t="s">
        <v>1852</v>
      </c>
      <c r="E585" s="51" t="str">
        <f>IF(ISBLANK(LeaveTracker[[#This Row],[Employee Name]]),"-----",VLOOKUP(LeaveTracker[[#This Row],[Employee Name]],Employees[[Employee Name]:[Office]],7))</f>
        <v>EEO/CITY MARKET</v>
      </c>
      <c r="F585" s="51" t="str">
        <f>IF(ISBLANK(LeaveTracker[[#This Row],[Employee Name]]),"-----",VLOOKUP(LeaveTracker[[#This Row],[Employee Name]],Employees[[Employee Name]:[Office]],6))</f>
        <v>CASUAL</v>
      </c>
      <c r="G585" s="50">
        <v>44816</v>
      </c>
      <c r="H585" s="50">
        <v>44818</v>
      </c>
      <c r="I585" s="51" t="s">
        <v>81</v>
      </c>
      <c r="J585" s="53"/>
      <c r="K585" s="51" t="str">
        <f ca="1">LeaveTracker[[#This Row],[Days]]&amp;" "&amp;LeaveTracker[[#This Row],[Type of Leave]]</f>
        <v>3 SL</v>
      </c>
      <c r="L585" s="9">
        <f ca="1">NETWORKDAYS(LeaveTracker[[#This Row],[Start Date]],LeaveTracker[[#This Row],[End Date]],lstHolidays)</f>
        <v>3</v>
      </c>
      <c r="M585" s="9"/>
    </row>
    <row r="586" spans="1:13" ht="30" customHeight="1" x14ac:dyDescent="0.3">
      <c r="A586" s="51">
        <v>902</v>
      </c>
      <c r="B586" s="56">
        <v>44880</v>
      </c>
      <c r="C586" s="56">
        <v>44809</v>
      </c>
      <c r="D586" s="53" t="s">
        <v>1817</v>
      </c>
      <c r="E586" s="51" t="str">
        <f>IF(ISBLANK(LeaveTracker[[#This Row],[Employee Name]]),"-----",VLOOKUP(LeaveTracker[[#This Row],[Employee Name]],Employees[[Employee Name]:[Office]],7))</f>
        <v>TICC</v>
      </c>
      <c r="F586" s="51" t="str">
        <f>IF(ISBLANK(LeaveTracker[[#This Row],[Employee Name]]),"-----",VLOOKUP(LeaveTracker[[#This Row],[Employee Name]],Employees[[Employee Name]:[Office]],6))</f>
        <v>CASUAL</v>
      </c>
      <c r="G586" s="50">
        <v>44805</v>
      </c>
      <c r="H586" s="50">
        <v>44806</v>
      </c>
      <c r="I586" s="51" t="s">
        <v>81</v>
      </c>
      <c r="J586" s="53"/>
      <c r="K586" s="51" t="str">
        <f ca="1">LeaveTracker[[#This Row],[Days]]&amp;" "&amp;LeaveTracker[[#This Row],[Type of Leave]]</f>
        <v>2 SL</v>
      </c>
      <c r="L586" s="9">
        <f ca="1">NETWORKDAYS(LeaveTracker[[#This Row],[Start Date]],LeaveTracker[[#This Row],[End Date]],lstHolidays)</f>
        <v>2</v>
      </c>
      <c r="M586" s="9"/>
    </row>
    <row r="587" spans="1:13" ht="30" customHeight="1" x14ac:dyDescent="0.3">
      <c r="A587" s="51">
        <v>903</v>
      </c>
      <c r="B587" s="56">
        <v>44880</v>
      </c>
      <c r="C587" s="56">
        <v>44826</v>
      </c>
      <c r="D587" s="53" t="s">
        <v>1886</v>
      </c>
      <c r="E587" s="51" t="str">
        <f>IF(ISBLANK(LeaveTracker[[#This Row],[Employee Name]]),"-----",VLOOKUP(LeaveTracker[[#This Row],[Employee Name]],Employees[[Employee Name]:[Office]],7))</f>
        <v>CHO</v>
      </c>
      <c r="F587" s="51" t="str">
        <f>IF(ISBLANK(LeaveTracker[[#This Row],[Employee Name]]),"-----",VLOOKUP(LeaveTracker[[#This Row],[Employee Name]],Employees[[Employee Name]:[Office]],6))</f>
        <v>CASUAL</v>
      </c>
      <c r="G587" s="50">
        <v>44824</v>
      </c>
      <c r="H587" s="50">
        <v>44824</v>
      </c>
      <c r="I587" s="51" t="s">
        <v>81</v>
      </c>
      <c r="J587" s="53"/>
      <c r="K587" s="51" t="str">
        <f ca="1">LeaveTracker[[#This Row],[Days]]&amp;" "&amp;LeaveTracker[[#This Row],[Type of Leave]]</f>
        <v>1 SL</v>
      </c>
      <c r="L587" s="9">
        <f ca="1">NETWORKDAYS(LeaveTracker[[#This Row],[Start Date]],LeaveTracker[[#This Row],[End Date]],lstHolidays)</f>
        <v>1</v>
      </c>
      <c r="M587" s="9"/>
    </row>
    <row r="588" spans="1:13" ht="30" customHeight="1" x14ac:dyDescent="0.3">
      <c r="A588" s="51">
        <v>904</v>
      </c>
      <c r="B588" s="56">
        <v>44880</v>
      </c>
      <c r="C588" s="56">
        <v>44823</v>
      </c>
      <c r="D588" s="53" t="s">
        <v>1875</v>
      </c>
      <c r="E588" s="51" t="str">
        <f>IF(ISBLANK(LeaveTracker[[#This Row],[Employee Name]]),"-----",VLOOKUP(LeaveTracker[[#This Row],[Employee Name]],Employees[[Employee Name]:[Office]],7))</f>
        <v>TICC</v>
      </c>
      <c r="F588" s="51" t="str">
        <f>IF(ISBLANK(LeaveTracker[[#This Row],[Employee Name]]),"-----",VLOOKUP(LeaveTracker[[#This Row],[Employee Name]],Employees[[Employee Name]:[Office]],6))</f>
        <v>CASUAL</v>
      </c>
      <c r="G588" s="50">
        <v>44819</v>
      </c>
      <c r="H588" s="50">
        <v>44819</v>
      </c>
      <c r="I588" s="51" t="s">
        <v>81</v>
      </c>
      <c r="J588" s="53"/>
      <c r="K588" s="51" t="str">
        <f ca="1">LeaveTracker[[#This Row],[Days]]&amp;" "&amp;LeaveTracker[[#This Row],[Type of Leave]]</f>
        <v>1 SL</v>
      </c>
      <c r="L588" s="9">
        <f ca="1">NETWORKDAYS(LeaveTracker[[#This Row],[Start Date]],LeaveTracker[[#This Row],[End Date]],lstHolidays)</f>
        <v>1</v>
      </c>
      <c r="M588" s="9"/>
    </row>
    <row r="589" spans="1:13" ht="30" customHeight="1" x14ac:dyDescent="0.3">
      <c r="A589" s="51">
        <v>905</v>
      </c>
      <c r="B589" s="56">
        <v>44880</v>
      </c>
      <c r="C589" s="56">
        <v>44834</v>
      </c>
      <c r="D589" s="53" t="s">
        <v>1875</v>
      </c>
      <c r="E589" s="51" t="str">
        <f>IF(ISBLANK(LeaveTracker[[#This Row],[Employee Name]]),"-----",VLOOKUP(LeaveTracker[[#This Row],[Employee Name]],Employees[[Employee Name]:[Office]],7))</f>
        <v>TICC</v>
      </c>
      <c r="F589" s="51" t="str">
        <f>IF(ISBLANK(LeaveTracker[[#This Row],[Employee Name]]),"-----",VLOOKUP(LeaveTracker[[#This Row],[Employee Name]],Employees[[Employee Name]:[Office]],6))</f>
        <v>CASUAL</v>
      </c>
      <c r="G589" s="50">
        <v>44810</v>
      </c>
      <c r="H589" s="50">
        <v>44810</v>
      </c>
      <c r="I589" s="51" t="s">
        <v>81</v>
      </c>
      <c r="J589" s="53"/>
      <c r="K589" s="51" t="str">
        <f ca="1">LeaveTracker[[#This Row],[Days]]&amp;" "&amp;LeaveTracker[[#This Row],[Type of Leave]]</f>
        <v>1 SL</v>
      </c>
      <c r="L589" s="9">
        <f ca="1">NETWORKDAYS(LeaveTracker[[#This Row],[Start Date]],LeaveTracker[[#This Row],[End Date]],lstHolidays)</f>
        <v>1</v>
      </c>
      <c r="M589" s="9"/>
    </row>
    <row r="590" spans="1:13" ht="30" customHeight="1" x14ac:dyDescent="0.3">
      <c r="A590" s="51">
        <v>905</v>
      </c>
      <c r="B590" s="56">
        <v>44880</v>
      </c>
      <c r="C590" s="56">
        <v>44834</v>
      </c>
      <c r="D590" s="53" t="s">
        <v>1875</v>
      </c>
      <c r="E590" s="51" t="str">
        <f>IF(ISBLANK(LeaveTracker[[#This Row],[Employee Name]]),"-----",VLOOKUP(LeaveTracker[[#This Row],[Employee Name]],Employees[[Employee Name]:[Office]],7))</f>
        <v>TICC</v>
      </c>
      <c r="F590" s="51" t="str">
        <f>IF(ISBLANK(LeaveTracker[[#This Row],[Employee Name]]),"-----",VLOOKUP(LeaveTracker[[#This Row],[Employee Name]],Employees[[Employee Name]:[Office]],6))</f>
        <v>CASUAL</v>
      </c>
      <c r="G590" s="50">
        <v>44816</v>
      </c>
      <c r="H590" s="50">
        <v>44816</v>
      </c>
      <c r="I590" s="51" t="s">
        <v>81</v>
      </c>
      <c r="J590" s="53"/>
      <c r="K590" s="51" t="str">
        <f ca="1">LeaveTracker[[#This Row],[Days]]&amp;" "&amp;LeaveTracker[[#This Row],[Type of Leave]]</f>
        <v>1 SL</v>
      </c>
      <c r="L590" s="9">
        <f ca="1">NETWORKDAYS(LeaveTracker[[#This Row],[Start Date]],LeaveTracker[[#This Row],[End Date]],lstHolidays)</f>
        <v>1</v>
      </c>
      <c r="M590" s="9"/>
    </row>
    <row r="591" spans="1:13" ht="30" customHeight="1" x14ac:dyDescent="0.3">
      <c r="A591" s="51">
        <v>906</v>
      </c>
      <c r="B591" s="56">
        <v>44880</v>
      </c>
      <c r="C591" s="56">
        <v>44810</v>
      </c>
      <c r="D591" s="53" t="s">
        <v>1300</v>
      </c>
      <c r="E591" s="51" t="str">
        <f>IF(ISBLANK(LeaveTracker[[#This Row],[Employee Name]]),"-----",VLOOKUP(LeaveTracker[[#This Row],[Employee Name]],Employees[[Employee Name]:[Office]],7))</f>
        <v>ONT</v>
      </c>
      <c r="F591" s="51" t="str">
        <f>IF(ISBLANK(LeaveTracker[[#This Row],[Employee Name]]),"-----",VLOOKUP(LeaveTracker[[#This Row],[Employee Name]],Employees[[Employee Name]:[Office]],6))</f>
        <v>CASUAL</v>
      </c>
      <c r="G591" s="50">
        <v>44782</v>
      </c>
      <c r="H591" s="50">
        <v>44783</v>
      </c>
      <c r="I591" s="51" t="s">
        <v>81</v>
      </c>
      <c r="J591" s="53"/>
      <c r="K591" s="51" t="str">
        <f ca="1">LeaveTracker[[#This Row],[Days]]&amp;" "&amp;LeaveTracker[[#This Row],[Type of Leave]]</f>
        <v>2 SL</v>
      </c>
      <c r="L591" s="9">
        <f ca="1">NETWORKDAYS(LeaveTracker[[#This Row],[Start Date]],LeaveTracker[[#This Row],[End Date]],lstHolidays)</f>
        <v>2</v>
      </c>
      <c r="M591" s="9"/>
    </row>
    <row r="592" spans="1:13" ht="30" customHeight="1" x14ac:dyDescent="0.3">
      <c r="A592" s="51">
        <v>907</v>
      </c>
      <c r="B592" s="56">
        <v>44880</v>
      </c>
      <c r="C592" s="56">
        <v>44833</v>
      </c>
      <c r="D592" s="53" t="s">
        <v>1300</v>
      </c>
      <c r="E592" s="51" t="str">
        <f>IF(ISBLANK(LeaveTracker[[#This Row],[Employee Name]]),"-----",VLOOKUP(LeaveTracker[[#This Row],[Employee Name]],Employees[[Employee Name]:[Office]],7))</f>
        <v>ONT</v>
      </c>
      <c r="F592" s="51" t="str">
        <f>IF(ISBLANK(LeaveTracker[[#This Row],[Employee Name]]),"-----",VLOOKUP(LeaveTracker[[#This Row],[Employee Name]],Employees[[Employee Name]:[Office]],6))</f>
        <v>CASUAL</v>
      </c>
      <c r="G592" s="50">
        <v>44806</v>
      </c>
      <c r="H592" s="50">
        <v>44807</v>
      </c>
      <c r="I592" s="51" t="s">
        <v>81</v>
      </c>
      <c r="J592" s="53"/>
      <c r="K592" s="51" t="str">
        <f ca="1">LeaveTracker[[#This Row],[Days]]&amp;" "&amp;LeaveTracker[[#This Row],[Type of Leave]]</f>
        <v>1 SL</v>
      </c>
      <c r="L592" s="9">
        <f ca="1">NETWORKDAYS(LeaveTracker[[#This Row],[Start Date]],LeaveTracker[[#This Row],[End Date]],lstHolidays)</f>
        <v>1</v>
      </c>
      <c r="M592" s="9"/>
    </row>
    <row r="593" spans="1:13" ht="30" customHeight="1" x14ac:dyDescent="0.3">
      <c r="A593" s="51">
        <v>908</v>
      </c>
      <c r="B593" s="56">
        <v>44880</v>
      </c>
      <c r="C593" s="56">
        <v>44816</v>
      </c>
      <c r="D593" s="53" t="s">
        <v>1785</v>
      </c>
      <c r="E593" s="51" t="str">
        <f>IF(ISBLANK(LeaveTracker[[#This Row],[Employee Name]]),"-----",VLOOKUP(LeaveTracker[[#This Row],[Employee Name]],Employees[[Employee Name]:[Office]],7))</f>
        <v>MAHOGANY MARKET</v>
      </c>
      <c r="F593" s="51" t="str">
        <f>IF(ISBLANK(LeaveTracker[[#This Row],[Employee Name]]),"-----",VLOOKUP(LeaveTracker[[#This Row],[Employee Name]],Employees[[Employee Name]:[Office]],6))</f>
        <v>CASUAL</v>
      </c>
      <c r="G593" s="50">
        <v>44812</v>
      </c>
      <c r="H593" s="50">
        <v>44814</v>
      </c>
      <c r="I593" s="51" t="s">
        <v>81</v>
      </c>
      <c r="J593" s="53"/>
      <c r="K593" s="51" t="str">
        <f ca="1">LeaveTracker[[#This Row],[Days]]&amp;" "&amp;LeaveTracker[[#This Row],[Type of Leave]]</f>
        <v>2 SL</v>
      </c>
      <c r="L593" s="9">
        <f ca="1">NETWORKDAYS(LeaveTracker[[#This Row],[Start Date]],LeaveTracker[[#This Row],[End Date]],lstHolidays)</f>
        <v>2</v>
      </c>
      <c r="M593" s="9"/>
    </row>
    <row r="594" spans="1:13" ht="30" customHeight="1" x14ac:dyDescent="0.3">
      <c r="A594" s="51">
        <v>909</v>
      </c>
      <c r="B594" s="56">
        <v>44880</v>
      </c>
      <c r="C594" s="56">
        <v>44833</v>
      </c>
      <c r="D594" s="53" t="s">
        <v>1052</v>
      </c>
      <c r="E594" s="51" t="str">
        <f>IF(ISBLANK(LeaveTracker[[#This Row],[Employee Name]]),"-----",VLOOKUP(LeaveTracker[[#This Row],[Employee Name]],Employees[[Employee Name]:[Office]],7))</f>
        <v>CHO</v>
      </c>
      <c r="F594" s="51" t="str">
        <f>IF(ISBLANK(LeaveTracker[[#This Row],[Employee Name]]),"-----",VLOOKUP(LeaveTracker[[#This Row],[Employee Name]],Employees[[Employee Name]:[Office]],6))</f>
        <v>CASUAL</v>
      </c>
      <c r="G594" s="50">
        <v>44832</v>
      </c>
      <c r="H594" s="50">
        <v>44832</v>
      </c>
      <c r="I594" s="51" t="s">
        <v>81</v>
      </c>
      <c r="J594" s="53"/>
      <c r="K594" s="51" t="str">
        <f ca="1">LeaveTracker[[#This Row],[Days]]&amp;" "&amp;LeaveTracker[[#This Row],[Type of Leave]]</f>
        <v>1 SL</v>
      </c>
      <c r="L594" s="9">
        <f ca="1">NETWORKDAYS(LeaveTracker[[#This Row],[Start Date]],LeaveTracker[[#This Row],[End Date]],lstHolidays)</f>
        <v>1</v>
      </c>
      <c r="M594" s="9"/>
    </row>
    <row r="595" spans="1:13" ht="30" customHeight="1" x14ac:dyDescent="0.3">
      <c r="A595" s="51">
        <v>910</v>
      </c>
      <c r="B595" s="56">
        <v>44880</v>
      </c>
      <c r="C595" s="56">
        <v>44817</v>
      </c>
      <c r="D595" s="53" t="s">
        <v>1837</v>
      </c>
      <c r="E595" s="51" t="str">
        <f>IF(ISBLANK(LeaveTracker[[#This Row],[Employee Name]]),"-----",VLOOKUP(LeaveTracker[[#This Row],[Employee Name]],Employees[[Employee Name]:[Office]],7))</f>
        <v>TCIS</v>
      </c>
      <c r="F595" s="51" t="str">
        <f>IF(ISBLANK(LeaveTracker[[#This Row],[Employee Name]]),"-----",VLOOKUP(LeaveTracker[[#This Row],[Employee Name]],Employees[[Employee Name]:[Office]],6))</f>
        <v>CASUAL</v>
      </c>
      <c r="G595" s="50">
        <v>44818</v>
      </c>
      <c r="H595" s="50">
        <v>44818</v>
      </c>
      <c r="I595" s="51" t="s">
        <v>81</v>
      </c>
      <c r="J595" s="53"/>
      <c r="K595" s="51" t="str">
        <f ca="1">LeaveTracker[[#This Row],[Days]]&amp;" "&amp;LeaveTracker[[#This Row],[Type of Leave]]</f>
        <v>1 SL</v>
      </c>
      <c r="L595" s="9">
        <f ca="1">NETWORKDAYS(LeaveTracker[[#This Row],[Start Date]],LeaveTracker[[#This Row],[End Date]],lstHolidays)</f>
        <v>1</v>
      </c>
      <c r="M595" s="9"/>
    </row>
    <row r="596" spans="1:13" ht="30" customHeight="1" x14ac:dyDescent="0.3">
      <c r="A596" s="51">
        <v>911</v>
      </c>
      <c r="B596" s="56">
        <v>44880</v>
      </c>
      <c r="C596" s="56">
        <v>44832</v>
      </c>
      <c r="D596" s="53" t="s">
        <v>1828</v>
      </c>
      <c r="E596" s="51" t="str">
        <f>IF(ISBLANK(LeaveTracker[[#This Row],[Employee Name]]),"-----",VLOOKUP(LeaveTracker[[#This Row],[Employee Name]],Employees[[Employee Name]:[Office]],7))</f>
        <v>CHO</v>
      </c>
      <c r="F596" s="51" t="str">
        <f>IF(ISBLANK(LeaveTracker[[#This Row],[Employee Name]]),"-----",VLOOKUP(LeaveTracker[[#This Row],[Employee Name]],Employees[[Employee Name]:[Office]],6))</f>
        <v>CASUAL</v>
      </c>
      <c r="G596" s="50">
        <v>44844</v>
      </c>
      <c r="H596" s="50">
        <v>44844</v>
      </c>
      <c r="I596" s="51" t="s">
        <v>298</v>
      </c>
      <c r="J596" s="53" t="s">
        <v>1003</v>
      </c>
      <c r="K596" s="51" t="str">
        <f ca="1">LeaveTracker[[#This Row],[Days]]&amp;" "&amp;LeaveTracker[[#This Row],[Type of Leave]]</f>
        <v>1 OTHER</v>
      </c>
      <c r="L596" s="9">
        <f ca="1">NETWORKDAYS(LeaveTracker[[#This Row],[Start Date]],LeaveTracker[[#This Row],[End Date]],lstHolidays)</f>
        <v>1</v>
      </c>
      <c r="M596" s="9"/>
    </row>
    <row r="597" spans="1:13" ht="30" customHeight="1" x14ac:dyDescent="0.3">
      <c r="A597" s="51">
        <v>912</v>
      </c>
      <c r="B597" s="56">
        <v>44880</v>
      </c>
      <c r="C597" s="56">
        <v>44821</v>
      </c>
      <c r="D597" s="53" t="s">
        <v>1039</v>
      </c>
      <c r="E597" s="51" t="str">
        <f>IF(ISBLANK(LeaveTracker[[#This Row],[Employee Name]]),"-----",VLOOKUP(LeaveTracker[[#This Row],[Employee Name]],Employees[[Employee Name]:[Office]],7))</f>
        <v>ONT</v>
      </c>
      <c r="F597" s="51" t="str">
        <f>IF(ISBLANK(LeaveTracker[[#This Row],[Employee Name]]),"-----",VLOOKUP(LeaveTracker[[#This Row],[Employee Name]],Employees[[Employee Name]:[Office]],6))</f>
        <v>REGULAR</v>
      </c>
      <c r="G597" s="50">
        <v>44837</v>
      </c>
      <c r="H597" s="50">
        <v>44838</v>
      </c>
      <c r="I597" s="51" t="s">
        <v>82</v>
      </c>
      <c r="J597" s="53"/>
      <c r="K597" s="51" t="str">
        <f ca="1">LeaveTracker[[#This Row],[Days]]&amp;" "&amp;LeaveTracker[[#This Row],[Type of Leave]]</f>
        <v>2 VL</v>
      </c>
      <c r="L597" s="9">
        <f ca="1">NETWORKDAYS(LeaveTracker[[#This Row],[Start Date]],LeaveTracker[[#This Row],[End Date]],lstHolidays)</f>
        <v>2</v>
      </c>
      <c r="M597" s="9"/>
    </row>
    <row r="598" spans="1:13" ht="30" customHeight="1" x14ac:dyDescent="0.3">
      <c r="A598" s="51">
        <v>913</v>
      </c>
      <c r="B598" s="56">
        <v>44880</v>
      </c>
      <c r="C598" s="56">
        <v>44820</v>
      </c>
      <c r="D598" s="53" t="s">
        <v>1306</v>
      </c>
      <c r="E598" s="51" t="str">
        <f>IF(ISBLANK(LeaveTracker[[#This Row],[Employee Name]]),"-----",VLOOKUP(LeaveTracker[[#This Row],[Employee Name]],Employees[[Employee Name]:[Office]],7))</f>
        <v>ONT</v>
      </c>
      <c r="F598" s="51" t="str">
        <f>IF(ISBLANK(LeaveTracker[[#This Row],[Employee Name]]),"-----",VLOOKUP(LeaveTracker[[#This Row],[Employee Name]],Employees[[Employee Name]:[Office]],6))</f>
        <v>REGULAR</v>
      </c>
      <c r="G598" s="50">
        <v>44842</v>
      </c>
      <c r="H598" s="50">
        <v>44843</v>
      </c>
      <c r="I598" s="51" t="s">
        <v>298</v>
      </c>
      <c r="J598" s="53" t="s">
        <v>1003</v>
      </c>
      <c r="K598" s="51" t="str">
        <f ca="1">LeaveTracker[[#This Row],[Days]]&amp;" "&amp;LeaveTracker[[#This Row],[Type of Leave]]</f>
        <v>0 OTHER</v>
      </c>
      <c r="L598" s="9">
        <f ca="1">NETWORKDAYS(LeaveTracker[[#This Row],[Start Date]],LeaveTracker[[#This Row],[End Date]],lstHolidays)</f>
        <v>0</v>
      </c>
      <c r="M598" s="9"/>
    </row>
    <row r="599" spans="1:13" ht="30" customHeight="1" x14ac:dyDescent="0.3">
      <c r="A599" s="51">
        <v>914</v>
      </c>
      <c r="B599" s="56">
        <v>44880</v>
      </c>
      <c r="C599" s="56">
        <v>44820</v>
      </c>
      <c r="D599" s="53" t="s">
        <v>1306</v>
      </c>
      <c r="E599" s="51" t="str">
        <f>IF(ISBLANK(LeaveTracker[[#This Row],[Employee Name]]),"-----",VLOOKUP(LeaveTracker[[#This Row],[Employee Name]],Employees[[Employee Name]:[Office]],7))</f>
        <v>ONT</v>
      </c>
      <c r="F599" s="51" t="str">
        <f>IF(ISBLANK(LeaveTracker[[#This Row],[Employee Name]]),"-----",VLOOKUP(LeaveTracker[[#This Row],[Employee Name]],Employees[[Employee Name]:[Office]],6))</f>
        <v>REGULAR</v>
      </c>
      <c r="G599" s="50">
        <v>44857</v>
      </c>
      <c r="H599" s="50">
        <v>44858</v>
      </c>
      <c r="I599" s="51" t="s">
        <v>82</v>
      </c>
      <c r="J599" s="53"/>
      <c r="K599" s="51" t="str">
        <f ca="1">LeaveTracker[[#This Row],[Days]]&amp;" "&amp;LeaveTracker[[#This Row],[Type of Leave]]</f>
        <v>1 VL</v>
      </c>
      <c r="L599" s="9">
        <f ca="1">NETWORKDAYS(LeaveTracker[[#This Row],[Start Date]],LeaveTracker[[#This Row],[End Date]],lstHolidays)</f>
        <v>1</v>
      </c>
      <c r="M599" s="9"/>
    </row>
    <row r="600" spans="1:13" ht="30" customHeight="1" x14ac:dyDescent="0.3">
      <c r="A600" s="51">
        <v>915</v>
      </c>
      <c r="B600" s="56">
        <v>44880</v>
      </c>
      <c r="C600" s="56">
        <v>44806</v>
      </c>
      <c r="D600" s="53" t="s">
        <v>1751</v>
      </c>
      <c r="E600" s="51" t="str">
        <f>IF(ISBLANK(LeaveTracker[[#This Row],[Employee Name]]),"-----",VLOOKUP(LeaveTracker[[#This Row],[Employee Name]],Employees[[Employee Name]:[Office]],7))</f>
        <v>ACCOUNTING</v>
      </c>
      <c r="F600" s="51" t="str">
        <f>IF(ISBLANK(LeaveTracker[[#This Row],[Employee Name]]),"-----",VLOOKUP(LeaveTracker[[#This Row],[Employee Name]],Employees[[Employee Name]:[Office]],6))</f>
        <v>CASUAL</v>
      </c>
      <c r="G600" s="50">
        <v>44805</v>
      </c>
      <c r="H600" s="50">
        <v>44805</v>
      </c>
      <c r="I600" s="51" t="s">
        <v>81</v>
      </c>
      <c r="J600" s="53"/>
      <c r="K600" s="51" t="str">
        <f ca="1">LeaveTracker[[#This Row],[Days]]&amp;" "&amp;LeaveTracker[[#This Row],[Type of Leave]]</f>
        <v>1 SL</v>
      </c>
      <c r="L600" s="9">
        <f ca="1">NETWORKDAYS(LeaveTracker[[#This Row],[Start Date]],LeaveTracker[[#This Row],[End Date]],lstHolidays)</f>
        <v>1</v>
      </c>
      <c r="M600" s="9"/>
    </row>
    <row r="601" spans="1:13" ht="30" customHeight="1" x14ac:dyDescent="0.3">
      <c r="A601" s="51">
        <v>916</v>
      </c>
      <c r="B601" s="56">
        <v>44880</v>
      </c>
      <c r="C601" s="56">
        <v>44823</v>
      </c>
      <c r="D601" s="53" t="s">
        <v>1802</v>
      </c>
      <c r="E601" s="51" t="str">
        <f>IF(ISBLANK(LeaveTracker[[#This Row],[Employee Name]]),"-----",VLOOKUP(LeaveTracker[[#This Row],[Employee Name]],Employees[[Employee Name]:[Office]],7))</f>
        <v>CENRO</v>
      </c>
      <c r="F601" s="51" t="str">
        <f>IF(ISBLANK(LeaveTracker[[#This Row],[Employee Name]]),"-----",VLOOKUP(LeaveTracker[[#This Row],[Employee Name]],Employees[[Employee Name]:[Office]],6))</f>
        <v>CASUAL</v>
      </c>
      <c r="G601" s="50">
        <v>44831</v>
      </c>
      <c r="H601" s="50">
        <v>44831</v>
      </c>
      <c r="I601" s="51" t="s">
        <v>82</v>
      </c>
      <c r="J601" s="53" t="s">
        <v>1004</v>
      </c>
      <c r="K601" s="51" t="str">
        <f ca="1">LeaveTracker[[#This Row],[Days]]&amp;" "&amp;LeaveTracker[[#This Row],[Type of Leave]]</f>
        <v>1 VL</v>
      </c>
      <c r="L601" s="9">
        <f ca="1">NETWORKDAYS(LeaveTracker[[#This Row],[Start Date]],LeaveTracker[[#This Row],[End Date]],lstHolidays)</f>
        <v>1</v>
      </c>
      <c r="M601" s="9"/>
    </row>
    <row r="602" spans="1:13" ht="30" customHeight="1" x14ac:dyDescent="0.3">
      <c r="A602" s="51">
        <v>917</v>
      </c>
      <c r="B602" s="56">
        <v>44880</v>
      </c>
      <c r="C602" s="56">
        <v>44823</v>
      </c>
      <c r="D602" s="53" t="s">
        <v>1794</v>
      </c>
      <c r="E602" s="51" t="str">
        <f>IF(ISBLANK(LeaveTracker[[#This Row],[Employee Name]]),"-----",VLOOKUP(LeaveTracker[[#This Row],[Employee Name]],Employees[[Employee Name]:[Office]],7))</f>
        <v>PICNIC GROVE</v>
      </c>
      <c r="F602" s="51" t="str">
        <f>IF(ISBLANK(LeaveTracker[[#This Row],[Employee Name]]),"-----",VLOOKUP(LeaveTracker[[#This Row],[Employee Name]],Employees[[Employee Name]:[Office]],6))</f>
        <v>CASUAL</v>
      </c>
      <c r="G602" s="50">
        <v>44816</v>
      </c>
      <c r="H602" s="50">
        <v>44818</v>
      </c>
      <c r="I602" s="51" t="s">
        <v>81</v>
      </c>
      <c r="J602" s="53"/>
      <c r="K602" s="51" t="str">
        <f ca="1">LeaveTracker[[#This Row],[Days]]&amp;" "&amp;LeaveTracker[[#This Row],[Type of Leave]]</f>
        <v>3 SL</v>
      </c>
      <c r="L602" s="9">
        <f ca="1">NETWORKDAYS(LeaveTracker[[#This Row],[Start Date]],LeaveTracker[[#This Row],[End Date]],lstHolidays)</f>
        <v>3</v>
      </c>
      <c r="M602" s="9"/>
    </row>
    <row r="603" spans="1:13" ht="30" customHeight="1" x14ac:dyDescent="0.3">
      <c r="A603" s="51">
        <v>917</v>
      </c>
      <c r="B603" s="56">
        <v>44880</v>
      </c>
      <c r="C603" s="56">
        <v>44823</v>
      </c>
      <c r="D603" s="53" t="s">
        <v>1794</v>
      </c>
      <c r="E603" s="51" t="str">
        <f>IF(ISBLANK(LeaveTracker[[#This Row],[Employee Name]]),"-----",VLOOKUP(LeaveTracker[[#This Row],[Employee Name]],Employees[[Employee Name]:[Office]],7))</f>
        <v>PICNIC GROVE</v>
      </c>
      <c r="F603" s="51" t="str">
        <f>IF(ISBLANK(LeaveTracker[[#This Row],[Employee Name]]),"-----",VLOOKUP(LeaveTracker[[#This Row],[Employee Name]],Employees[[Employee Name]:[Office]],6))</f>
        <v>CASUAL</v>
      </c>
      <c r="G603" s="50">
        <v>44821</v>
      </c>
      <c r="H603" s="50">
        <v>44821</v>
      </c>
      <c r="I603" s="51" t="s">
        <v>81</v>
      </c>
      <c r="J603" s="53"/>
      <c r="K603" s="51" t="str">
        <f ca="1">LeaveTracker[[#This Row],[Days]]&amp;" "&amp;LeaveTracker[[#This Row],[Type of Leave]]</f>
        <v>0 SL</v>
      </c>
      <c r="L603" s="9">
        <f ca="1">NETWORKDAYS(LeaveTracker[[#This Row],[Start Date]],LeaveTracker[[#This Row],[End Date]],lstHolidays)</f>
        <v>0</v>
      </c>
      <c r="M603" s="9"/>
    </row>
    <row r="604" spans="1:13" ht="30" customHeight="1" x14ac:dyDescent="0.3">
      <c r="A604" s="51">
        <v>918</v>
      </c>
      <c r="B604" s="56">
        <v>44880</v>
      </c>
      <c r="C604" s="56">
        <v>44823</v>
      </c>
      <c r="D604" s="53" t="s">
        <v>1796</v>
      </c>
      <c r="E604" s="51" t="str">
        <f>IF(ISBLANK(LeaveTracker[[#This Row],[Employee Name]]),"-----",VLOOKUP(LeaveTracker[[#This Row],[Employee Name]],Employees[[Employee Name]:[Office]],7))</f>
        <v>CTO-LICENSE</v>
      </c>
      <c r="F604" s="51" t="str">
        <f>IF(ISBLANK(LeaveTracker[[#This Row],[Employee Name]]),"-----",VLOOKUP(LeaveTracker[[#This Row],[Employee Name]],Employees[[Employee Name]:[Office]],6))</f>
        <v>CASUAL</v>
      </c>
      <c r="G604" s="50">
        <v>44820</v>
      </c>
      <c r="H604" s="50">
        <v>44820</v>
      </c>
      <c r="I604" s="51" t="s">
        <v>81</v>
      </c>
      <c r="J604" s="53"/>
      <c r="K604" s="51" t="str">
        <f ca="1">LeaveTracker[[#This Row],[Days]]&amp;" "&amp;LeaveTracker[[#This Row],[Type of Leave]]</f>
        <v>1 SL</v>
      </c>
      <c r="L604" s="9">
        <f ca="1">NETWORKDAYS(LeaveTracker[[#This Row],[Start Date]],LeaveTracker[[#This Row],[End Date]],lstHolidays)</f>
        <v>1</v>
      </c>
      <c r="M604" s="9"/>
    </row>
    <row r="605" spans="1:13" ht="30" customHeight="1" x14ac:dyDescent="0.3">
      <c r="A605" s="51">
        <v>919</v>
      </c>
      <c r="B605" s="56">
        <v>44880</v>
      </c>
      <c r="C605" s="56">
        <v>44834</v>
      </c>
      <c r="D605" s="53" t="s">
        <v>1802</v>
      </c>
      <c r="E605" s="51" t="str">
        <f>IF(ISBLANK(LeaveTracker[[#This Row],[Employee Name]]),"-----",VLOOKUP(LeaveTracker[[#This Row],[Employee Name]],Employees[[Employee Name]:[Office]],7))</f>
        <v>CENRO</v>
      </c>
      <c r="F605" s="51" t="str">
        <f>IF(ISBLANK(LeaveTracker[[#This Row],[Employee Name]]),"-----",VLOOKUP(LeaveTracker[[#This Row],[Employee Name]],Employees[[Employee Name]:[Office]],6))</f>
        <v>CASUAL</v>
      </c>
      <c r="G605" s="50">
        <v>44841</v>
      </c>
      <c r="H605" s="50">
        <v>44841</v>
      </c>
      <c r="I605" s="51" t="s">
        <v>82</v>
      </c>
      <c r="J605" s="53" t="s">
        <v>1004</v>
      </c>
      <c r="K605" s="51" t="str">
        <f ca="1">LeaveTracker[[#This Row],[Days]]&amp;" "&amp;LeaveTracker[[#This Row],[Type of Leave]]</f>
        <v>1 VL</v>
      </c>
      <c r="L605" s="9">
        <f ca="1">NETWORKDAYS(LeaveTracker[[#This Row],[Start Date]],LeaveTracker[[#This Row],[End Date]],lstHolidays)</f>
        <v>1</v>
      </c>
      <c r="M605" s="9"/>
    </row>
    <row r="606" spans="1:13" ht="30" customHeight="1" x14ac:dyDescent="0.3">
      <c r="A606" s="51">
        <v>920</v>
      </c>
      <c r="B606" s="56">
        <v>44880</v>
      </c>
      <c r="C606" s="56">
        <v>44818</v>
      </c>
      <c r="D606" s="53" t="s">
        <v>1824</v>
      </c>
      <c r="E606" s="51" t="str">
        <f>IF(ISBLANK(LeaveTracker[[#This Row],[Employee Name]]),"-----",VLOOKUP(LeaveTracker[[#This Row],[Employee Name]],Employees[[Employee Name]:[Office]],7))</f>
        <v>CHO</v>
      </c>
      <c r="F606" s="51" t="str">
        <f>IF(ISBLANK(LeaveTracker[[#This Row],[Employee Name]]),"-----",VLOOKUP(LeaveTracker[[#This Row],[Employee Name]],Employees[[Employee Name]:[Office]],6))</f>
        <v>CASUAL</v>
      </c>
      <c r="G606" s="50">
        <v>44816</v>
      </c>
      <c r="H606" s="50">
        <v>44817</v>
      </c>
      <c r="I606" s="51" t="s">
        <v>81</v>
      </c>
      <c r="J606" s="53"/>
      <c r="K606" s="51" t="str">
        <f ca="1">LeaveTracker[[#This Row],[Days]]&amp;" "&amp;LeaveTracker[[#This Row],[Type of Leave]]</f>
        <v>2 SL</v>
      </c>
      <c r="L606" s="9">
        <f ca="1">NETWORKDAYS(LeaveTracker[[#This Row],[Start Date]],LeaveTracker[[#This Row],[End Date]],lstHolidays)</f>
        <v>2</v>
      </c>
      <c r="M606" s="9"/>
    </row>
    <row r="607" spans="1:13" ht="30" customHeight="1" x14ac:dyDescent="0.3">
      <c r="A607" s="51">
        <v>921</v>
      </c>
      <c r="B607" s="56">
        <v>44880</v>
      </c>
      <c r="C607" s="56">
        <v>44818</v>
      </c>
      <c r="D607" s="53" t="s">
        <v>1876</v>
      </c>
      <c r="E607" s="51" t="str">
        <f>IF(ISBLANK(LeaveTracker[[#This Row],[Employee Name]]),"-----",VLOOKUP(LeaveTracker[[#This Row],[Employee Name]],Employees[[Employee Name]:[Office]],7))</f>
        <v>MAHOGANY MARKET</v>
      </c>
      <c r="F607" s="51" t="str">
        <f>IF(ISBLANK(LeaveTracker[[#This Row],[Employee Name]]),"-----",VLOOKUP(LeaveTracker[[#This Row],[Employee Name]],Employees[[Employee Name]:[Office]],6))</f>
        <v>REGULAR</v>
      </c>
      <c r="G607" s="50">
        <v>44830</v>
      </c>
      <c r="H607" s="50">
        <v>44830</v>
      </c>
      <c r="I607" s="51" t="s">
        <v>82</v>
      </c>
      <c r="J607" s="53"/>
      <c r="K607" s="51" t="str">
        <f ca="1">LeaveTracker[[#This Row],[Days]]&amp;" "&amp;LeaveTracker[[#This Row],[Type of Leave]]</f>
        <v>1 VL</v>
      </c>
      <c r="L607" s="9">
        <f ca="1">NETWORKDAYS(LeaveTracker[[#This Row],[Start Date]],LeaveTracker[[#This Row],[End Date]],lstHolidays)</f>
        <v>1</v>
      </c>
      <c r="M607" s="9"/>
    </row>
    <row r="608" spans="1:13" ht="30" customHeight="1" x14ac:dyDescent="0.3">
      <c r="A608" s="51">
        <v>921</v>
      </c>
      <c r="B608" s="56">
        <v>44880</v>
      </c>
      <c r="C608" s="56">
        <v>44818</v>
      </c>
      <c r="D608" s="53" t="s">
        <v>1876</v>
      </c>
      <c r="E608" s="51" t="str">
        <f>IF(ISBLANK(LeaveTracker[[#This Row],[Employee Name]]),"-----",VLOOKUP(LeaveTracker[[#This Row],[Employee Name]],Employees[[Employee Name]:[Office]],7))</f>
        <v>MAHOGANY MARKET</v>
      </c>
      <c r="F608" s="51" t="str">
        <f>IF(ISBLANK(LeaveTracker[[#This Row],[Employee Name]]),"-----",VLOOKUP(LeaveTracker[[#This Row],[Employee Name]],Employees[[Employee Name]:[Office]],6))</f>
        <v>REGULAR</v>
      </c>
      <c r="G608" s="50">
        <v>44833</v>
      </c>
      <c r="H608" s="50">
        <v>44833</v>
      </c>
      <c r="I608" s="51" t="s">
        <v>82</v>
      </c>
      <c r="J608" s="53"/>
      <c r="K608" s="51" t="str">
        <f ca="1">LeaveTracker[[#This Row],[Days]]&amp;" "&amp;LeaveTracker[[#This Row],[Type of Leave]]</f>
        <v>1 VL</v>
      </c>
      <c r="L608" s="9">
        <f ca="1">NETWORKDAYS(LeaveTracker[[#This Row],[Start Date]],LeaveTracker[[#This Row],[End Date]],lstHolidays)</f>
        <v>1</v>
      </c>
      <c r="M608" s="9"/>
    </row>
    <row r="609" spans="1:13" ht="30" customHeight="1" x14ac:dyDescent="0.3">
      <c r="A609" s="51">
        <v>922</v>
      </c>
      <c r="B609" s="56">
        <v>44880</v>
      </c>
      <c r="C609" s="56">
        <v>44818</v>
      </c>
      <c r="D609" s="53" t="s">
        <v>1876</v>
      </c>
      <c r="E609" s="51" t="str">
        <f>IF(ISBLANK(LeaveTracker[[#This Row],[Employee Name]]),"-----",VLOOKUP(LeaveTracker[[#This Row],[Employee Name]],Employees[[Employee Name]:[Office]],7))</f>
        <v>MAHOGANY MARKET</v>
      </c>
      <c r="F609" s="51" t="str">
        <f>IF(ISBLANK(LeaveTracker[[#This Row],[Employee Name]]),"-----",VLOOKUP(LeaveTracker[[#This Row],[Employee Name]],Employees[[Employee Name]:[Office]],6))</f>
        <v>REGULAR</v>
      </c>
      <c r="G609" s="50">
        <v>44832</v>
      </c>
      <c r="H609" s="50">
        <v>44832</v>
      </c>
      <c r="I609" s="51" t="s">
        <v>298</v>
      </c>
      <c r="J609" s="53" t="s">
        <v>1003</v>
      </c>
      <c r="K609" s="51" t="str">
        <f ca="1">LeaveTracker[[#This Row],[Days]]&amp;" "&amp;LeaveTracker[[#This Row],[Type of Leave]]</f>
        <v>1 OTHER</v>
      </c>
      <c r="L609" s="9">
        <f ca="1">NETWORKDAYS(LeaveTracker[[#This Row],[Start Date]],LeaveTracker[[#This Row],[End Date]],lstHolidays)</f>
        <v>1</v>
      </c>
      <c r="M609" s="9"/>
    </row>
    <row r="610" spans="1:13" ht="30" customHeight="1" x14ac:dyDescent="0.3">
      <c r="A610" s="51">
        <v>923</v>
      </c>
      <c r="B610" s="56">
        <v>44880</v>
      </c>
      <c r="C610" s="56">
        <v>44810</v>
      </c>
      <c r="D610" s="53" t="s">
        <v>1833</v>
      </c>
      <c r="E610" s="51" t="str">
        <f>IF(ISBLANK(LeaveTracker[[#This Row],[Employee Name]]),"-----",VLOOKUP(LeaveTracker[[#This Row],[Employee Name]],Employees[[Employee Name]:[Office]],7))</f>
        <v>EEO/CITY MARKET</v>
      </c>
      <c r="F610" s="51" t="str">
        <f>IF(ISBLANK(LeaveTracker[[#This Row],[Employee Name]]),"-----",VLOOKUP(LeaveTracker[[#This Row],[Employee Name]],Employees[[Employee Name]:[Office]],6))</f>
        <v>CASUAL</v>
      </c>
      <c r="G610" s="50">
        <v>44815</v>
      </c>
      <c r="H610" s="50">
        <v>44815</v>
      </c>
      <c r="I610" s="51" t="s">
        <v>82</v>
      </c>
      <c r="J610" s="53"/>
      <c r="K610" s="51" t="str">
        <f ca="1">LeaveTracker[[#This Row],[Days]]&amp;" "&amp;LeaveTracker[[#This Row],[Type of Leave]]</f>
        <v>0 VL</v>
      </c>
      <c r="L610" s="9">
        <f ca="1">NETWORKDAYS(LeaveTracker[[#This Row],[Start Date]],LeaveTracker[[#This Row],[End Date]],lstHolidays)</f>
        <v>0</v>
      </c>
      <c r="M610" s="9"/>
    </row>
    <row r="611" spans="1:13" ht="30" customHeight="1" x14ac:dyDescent="0.3">
      <c r="A611" s="51">
        <v>924</v>
      </c>
      <c r="B611" s="56">
        <v>44880</v>
      </c>
      <c r="C611" s="56">
        <v>44816</v>
      </c>
      <c r="D611" s="53" t="s">
        <v>1932</v>
      </c>
      <c r="E611" s="51" t="str">
        <f>IF(ISBLANK(LeaveTracker[[#This Row],[Employee Name]]),"-----",VLOOKUP(LeaveTracker[[#This Row],[Employee Name]],Employees[[Employee Name]:[Office]],7))</f>
        <v>ONT</v>
      </c>
      <c r="F611" s="51" t="str">
        <f>IF(ISBLANK(LeaveTracker[[#This Row],[Employee Name]]),"-----",VLOOKUP(LeaveTracker[[#This Row],[Employee Name]],Employees[[Employee Name]:[Office]],6))</f>
        <v>CASUAL</v>
      </c>
      <c r="G611" s="50">
        <v>44832</v>
      </c>
      <c r="H611" s="50">
        <v>44834</v>
      </c>
      <c r="I611" s="51" t="s">
        <v>82</v>
      </c>
      <c r="J611" s="53"/>
      <c r="K611" s="51" t="str">
        <f ca="1">LeaveTracker[[#This Row],[Days]]&amp;" "&amp;LeaveTracker[[#This Row],[Type of Leave]]</f>
        <v>3 VL</v>
      </c>
      <c r="L611" s="9">
        <f ca="1">NETWORKDAYS(LeaveTracker[[#This Row],[Start Date]],LeaveTracker[[#This Row],[End Date]],lstHolidays)</f>
        <v>3</v>
      </c>
      <c r="M611" s="9"/>
    </row>
    <row r="612" spans="1:13" ht="30" customHeight="1" x14ac:dyDescent="0.3">
      <c r="A612" s="51">
        <v>925</v>
      </c>
      <c r="B612" s="56">
        <v>44880</v>
      </c>
      <c r="C612" s="56">
        <v>44816</v>
      </c>
      <c r="D612" s="53" t="s">
        <v>1745</v>
      </c>
      <c r="E612" s="51" t="str">
        <f>IF(ISBLANK(LeaveTracker[[#This Row],[Employee Name]]),"-----",VLOOKUP(LeaveTracker[[#This Row],[Employee Name]],Employees[[Employee Name]:[Office]],7))</f>
        <v>ONT</v>
      </c>
      <c r="F612" s="51" t="str">
        <f>IF(ISBLANK(LeaveTracker[[#This Row],[Employee Name]]),"-----",VLOOKUP(LeaveTracker[[#This Row],[Employee Name]],Employees[[Employee Name]:[Office]],6))</f>
        <v>CASUAL</v>
      </c>
      <c r="G612" s="50">
        <v>44809</v>
      </c>
      <c r="H612" s="50">
        <v>9.5</v>
      </c>
      <c r="I612" s="51" t="s">
        <v>81</v>
      </c>
      <c r="J612" s="53"/>
      <c r="K612" s="51" t="str">
        <f ca="1">LeaveTracker[[#This Row],[Days]]&amp;" "&amp;LeaveTracker[[#This Row],[Type of Leave]]</f>
        <v>-31998 SL</v>
      </c>
      <c r="L612" s="9">
        <f ca="1">NETWORKDAYS(LeaveTracker[[#This Row],[Start Date]],LeaveTracker[[#This Row],[End Date]],lstHolidays)</f>
        <v>-31998</v>
      </c>
      <c r="M612" s="9"/>
    </row>
    <row r="613" spans="1:13" ht="30" customHeight="1" x14ac:dyDescent="0.3">
      <c r="A613" s="51">
        <v>926</v>
      </c>
      <c r="B613" s="56">
        <v>44880</v>
      </c>
      <c r="C613" s="56">
        <v>44823</v>
      </c>
      <c r="D613" s="53" t="s">
        <v>1819</v>
      </c>
      <c r="E613" s="51" t="str">
        <f>IF(ISBLANK(LeaveTracker[[#This Row],[Employee Name]]),"-----",VLOOKUP(LeaveTracker[[#This Row],[Employee Name]],Employees[[Employee Name]:[Office]],7))</f>
        <v>TICC/TCCH</v>
      </c>
      <c r="F613" s="51" t="str">
        <f>IF(ISBLANK(LeaveTracker[[#This Row],[Employee Name]]),"-----",VLOOKUP(LeaveTracker[[#This Row],[Employee Name]],Employees[[Employee Name]:[Office]],6))</f>
        <v>CASUAL</v>
      </c>
      <c r="G613" s="50">
        <v>44813</v>
      </c>
      <c r="H613" s="50">
        <v>44813</v>
      </c>
      <c r="I613" s="51" t="s">
        <v>81</v>
      </c>
      <c r="J613" s="53"/>
      <c r="K613" s="51" t="str">
        <f ca="1">LeaveTracker[[#This Row],[Days]]&amp;" "&amp;LeaveTracker[[#This Row],[Type of Leave]]</f>
        <v>1 SL</v>
      </c>
      <c r="L613" s="9">
        <f ca="1">NETWORKDAYS(LeaveTracker[[#This Row],[Start Date]],LeaveTracker[[#This Row],[End Date]],lstHolidays)</f>
        <v>1</v>
      </c>
      <c r="M613" s="9"/>
    </row>
    <row r="614" spans="1:13" ht="30" customHeight="1" x14ac:dyDescent="0.3">
      <c r="A614" s="51">
        <v>926</v>
      </c>
      <c r="B614" s="56">
        <v>44880</v>
      </c>
      <c r="C614" s="56">
        <v>44823</v>
      </c>
      <c r="D614" s="53" t="s">
        <v>1819</v>
      </c>
      <c r="E614" s="51" t="str">
        <f>IF(ISBLANK(LeaveTracker[[#This Row],[Employee Name]]),"-----",VLOOKUP(LeaveTracker[[#This Row],[Employee Name]],Employees[[Employee Name]:[Office]],7))</f>
        <v>TICC/TCCH</v>
      </c>
      <c r="F614" s="51" t="str">
        <f>IF(ISBLANK(LeaveTracker[[#This Row],[Employee Name]]),"-----",VLOOKUP(LeaveTracker[[#This Row],[Employee Name]],Employees[[Employee Name]:[Office]],6))</f>
        <v>CASUAL</v>
      </c>
      <c r="G614" s="50">
        <v>44815</v>
      </c>
      <c r="H614" s="50">
        <v>44819</v>
      </c>
      <c r="I614" s="51" t="s">
        <v>81</v>
      </c>
      <c r="J614" s="53"/>
      <c r="K614" s="51" t="str">
        <f ca="1">LeaveTracker[[#This Row],[Days]]&amp;" "&amp;LeaveTracker[[#This Row],[Type of Leave]]</f>
        <v>4 SL</v>
      </c>
      <c r="L614" s="9">
        <f ca="1">NETWORKDAYS(LeaveTracker[[#This Row],[Start Date]],LeaveTracker[[#This Row],[End Date]],lstHolidays)</f>
        <v>4</v>
      </c>
      <c r="M614" s="9"/>
    </row>
    <row r="615" spans="1:13" ht="30" customHeight="1" x14ac:dyDescent="0.3">
      <c r="A615" s="51">
        <v>927</v>
      </c>
      <c r="B615" s="56">
        <v>44880</v>
      </c>
      <c r="C615" s="56">
        <v>44805</v>
      </c>
      <c r="D615" s="53" t="s">
        <v>1819</v>
      </c>
      <c r="E615" s="51" t="str">
        <f>IF(ISBLANK(LeaveTracker[[#This Row],[Employee Name]]),"-----",VLOOKUP(LeaveTracker[[#This Row],[Employee Name]],Employees[[Employee Name]:[Office]],7))</f>
        <v>TICC/TCCH</v>
      </c>
      <c r="F615" s="51" t="str">
        <f>IF(ISBLANK(LeaveTracker[[#This Row],[Employee Name]]),"-----",VLOOKUP(LeaveTracker[[#This Row],[Employee Name]],Employees[[Employee Name]:[Office]],6))</f>
        <v>CASUAL</v>
      </c>
      <c r="G615" s="50">
        <v>44804</v>
      </c>
      <c r="H615" s="50">
        <v>44804</v>
      </c>
      <c r="I615" s="51" t="s">
        <v>81</v>
      </c>
      <c r="J615" s="53"/>
      <c r="K615" s="51" t="str">
        <f ca="1">LeaveTracker[[#This Row],[Days]]&amp;" "&amp;LeaveTracker[[#This Row],[Type of Leave]]</f>
        <v>1 SL</v>
      </c>
      <c r="L615" s="9">
        <f ca="1">NETWORKDAYS(LeaveTracker[[#This Row],[Start Date]],LeaveTracker[[#This Row],[End Date]],lstHolidays)</f>
        <v>1</v>
      </c>
      <c r="M615" s="9"/>
    </row>
    <row r="616" spans="1:13" ht="30" customHeight="1" x14ac:dyDescent="0.3">
      <c r="A616" s="51">
        <v>928</v>
      </c>
      <c r="B616" s="56">
        <v>44880</v>
      </c>
      <c r="C616" s="56">
        <v>44809</v>
      </c>
      <c r="D616" s="53" t="s">
        <v>1732</v>
      </c>
      <c r="E616" s="51" t="str">
        <f>IF(ISBLANK(LeaveTracker[[#This Row],[Employee Name]]),"-----",VLOOKUP(LeaveTracker[[#This Row],[Employee Name]],Employees[[Employee Name]:[Office]],7))</f>
        <v>TCIS</v>
      </c>
      <c r="F616" s="51" t="str">
        <f>IF(ISBLANK(LeaveTracker[[#This Row],[Employee Name]]),"-----",VLOOKUP(LeaveTracker[[#This Row],[Employee Name]],Employees[[Employee Name]:[Office]],6))</f>
        <v>CASUAL</v>
      </c>
      <c r="G616" s="50">
        <v>44805</v>
      </c>
      <c r="H616" s="50">
        <v>44806</v>
      </c>
      <c r="I616" s="51" t="s">
        <v>81</v>
      </c>
      <c r="J616" s="53"/>
      <c r="K616" s="51" t="str">
        <f ca="1">LeaveTracker[[#This Row],[Days]]&amp;" "&amp;LeaveTracker[[#This Row],[Type of Leave]]</f>
        <v>2 SL</v>
      </c>
      <c r="L616" s="9">
        <f ca="1">NETWORKDAYS(LeaveTracker[[#This Row],[Start Date]],LeaveTracker[[#This Row],[End Date]],lstHolidays)</f>
        <v>2</v>
      </c>
      <c r="M616" s="9"/>
    </row>
    <row r="617" spans="1:13" ht="30" customHeight="1" x14ac:dyDescent="0.3">
      <c r="A617" s="51">
        <v>929</v>
      </c>
      <c r="B617" s="56">
        <v>44880</v>
      </c>
      <c r="C617" s="56">
        <v>44820</v>
      </c>
      <c r="D617" s="53" t="s">
        <v>1933</v>
      </c>
      <c r="E617" s="51" t="str">
        <f>IF(ISBLANK(LeaveTracker[[#This Row],[Employee Name]]),"-----",VLOOKUP(LeaveTracker[[#This Row],[Employee Name]],Employees[[Employee Name]:[Office]],7))</f>
        <v>FIRE DEPARTMENT</v>
      </c>
      <c r="F617" s="51" t="str">
        <f>IF(ISBLANK(LeaveTracker[[#This Row],[Employee Name]]),"-----",VLOOKUP(LeaveTracker[[#This Row],[Employee Name]],Employees[[Employee Name]:[Office]],6))</f>
        <v>CASUAL</v>
      </c>
      <c r="G617" s="50">
        <v>44825</v>
      </c>
      <c r="H617" s="50">
        <v>44827</v>
      </c>
      <c r="I617" s="51" t="s">
        <v>82</v>
      </c>
      <c r="J617" s="53"/>
      <c r="K617" s="51" t="str">
        <f ca="1">LeaveTracker[[#This Row],[Days]]&amp;" "&amp;LeaveTracker[[#This Row],[Type of Leave]]</f>
        <v>3 VL</v>
      </c>
      <c r="L617" s="9">
        <f ca="1">NETWORKDAYS(LeaveTracker[[#This Row],[Start Date]],LeaveTracker[[#This Row],[End Date]],lstHolidays)</f>
        <v>3</v>
      </c>
      <c r="M617" s="9"/>
    </row>
    <row r="618" spans="1:13" ht="30" customHeight="1" x14ac:dyDescent="0.3">
      <c r="A618" s="51">
        <v>929</v>
      </c>
      <c r="B618" s="56">
        <v>44880</v>
      </c>
      <c r="C618" s="56">
        <v>44820</v>
      </c>
      <c r="D618" s="53" t="s">
        <v>1933</v>
      </c>
      <c r="E618" s="51" t="str">
        <f>IF(ISBLANK(LeaveTracker[[#This Row],[Employee Name]]),"-----",VLOOKUP(LeaveTracker[[#This Row],[Employee Name]],Employees[[Employee Name]:[Office]],7))</f>
        <v>FIRE DEPARTMENT</v>
      </c>
      <c r="F618" s="51" t="str">
        <f>IF(ISBLANK(LeaveTracker[[#This Row],[Employee Name]]),"-----",VLOOKUP(LeaveTracker[[#This Row],[Employee Name]],Employees[[Employee Name]:[Office]],6))</f>
        <v>CASUAL</v>
      </c>
      <c r="G618" s="50">
        <v>44831</v>
      </c>
      <c r="H618" s="50">
        <v>44833</v>
      </c>
      <c r="I618" s="51" t="s">
        <v>82</v>
      </c>
      <c r="J618" s="53"/>
      <c r="K618" s="51" t="str">
        <f ca="1">LeaveTracker[[#This Row],[Days]]&amp;" "&amp;LeaveTracker[[#This Row],[Type of Leave]]</f>
        <v>3 VL</v>
      </c>
      <c r="L618" s="9">
        <f ca="1">NETWORKDAYS(LeaveTracker[[#This Row],[Start Date]],LeaveTracker[[#This Row],[End Date]],lstHolidays)</f>
        <v>3</v>
      </c>
      <c r="M618" s="9"/>
    </row>
    <row r="619" spans="1:13" ht="30" customHeight="1" x14ac:dyDescent="0.3">
      <c r="A619" s="51">
        <v>930</v>
      </c>
      <c r="B619" s="56">
        <v>44880</v>
      </c>
      <c r="C619" s="56">
        <v>44820</v>
      </c>
      <c r="D619" s="53" t="s">
        <v>1739</v>
      </c>
      <c r="E619" s="51" t="str">
        <f>IF(ISBLANK(LeaveTracker[[#This Row],[Employee Name]]),"-----",VLOOKUP(LeaveTracker[[#This Row],[Employee Name]],Employees[[Employee Name]:[Office]],7))</f>
        <v>ASSESSOR</v>
      </c>
      <c r="F619" s="51" t="str">
        <f>IF(ISBLANK(LeaveTracker[[#This Row],[Employee Name]]),"-----",VLOOKUP(LeaveTracker[[#This Row],[Employee Name]],Employees[[Employee Name]:[Office]],6))</f>
        <v>CASUAL</v>
      </c>
      <c r="G619" s="50">
        <v>44819</v>
      </c>
      <c r="H619" s="50">
        <v>44819</v>
      </c>
      <c r="I619" s="51" t="s">
        <v>81</v>
      </c>
      <c r="J619" s="53"/>
      <c r="K619" s="51" t="str">
        <f ca="1">LeaveTracker[[#This Row],[Days]]&amp;" "&amp;LeaveTracker[[#This Row],[Type of Leave]]</f>
        <v>1 SL</v>
      </c>
      <c r="L619" s="9">
        <f ca="1">NETWORKDAYS(LeaveTracker[[#This Row],[Start Date]],LeaveTracker[[#This Row],[End Date]],lstHolidays)</f>
        <v>1</v>
      </c>
      <c r="M619" s="9"/>
    </row>
    <row r="620" spans="1:13" ht="30" customHeight="1" x14ac:dyDescent="0.3">
      <c r="A620" s="51">
        <v>931</v>
      </c>
      <c r="B620" s="56">
        <v>44880</v>
      </c>
      <c r="C620" s="56">
        <v>44818</v>
      </c>
      <c r="D620" s="53" t="s">
        <v>1739</v>
      </c>
      <c r="E620" s="51" t="str">
        <f>IF(ISBLANK(LeaveTracker[[#This Row],[Employee Name]]),"-----",VLOOKUP(LeaveTracker[[#This Row],[Employee Name]],Employees[[Employee Name]:[Office]],7))</f>
        <v>ASSESSOR</v>
      </c>
      <c r="F620" s="51" t="str">
        <f>IF(ISBLANK(LeaveTracker[[#This Row],[Employee Name]]),"-----",VLOOKUP(LeaveTracker[[#This Row],[Employee Name]],Employees[[Employee Name]:[Office]],6))</f>
        <v>CASUAL</v>
      </c>
      <c r="G620" s="50">
        <v>44825</v>
      </c>
      <c r="H620" s="50">
        <v>44825</v>
      </c>
      <c r="I620" s="51" t="s">
        <v>82</v>
      </c>
      <c r="J620" s="53"/>
      <c r="K620" s="51" t="str">
        <f ca="1">LeaveTracker[[#This Row],[Days]]&amp;" "&amp;LeaveTracker[[#This Row],[Type of Leave]]</f>
        <v>1 VL</v>
      </c>
      <c r="L620" s="9">
        <f ca="1">NETWORKDAYS(LeaveTracker[[#This Row],[Start Date]],LeaveTracker[[#This Row],[End Date]],lstHolidays)</f>
        <v>1</v>
      </c>
      <c r="M620" s="9"/>
    </row>
    <row r="621" spans="1:13" ht="30" customHeight="1" x14ac:dyDescent="0.3">
      <c r="A621" s="51">
        <v>932</v>
      </c>
      <c r="B621" s="56">
        <v>44880</v>
      </c>
      <c r="C621" s="56">
        <v>44816</v>
      </c>
      <c r="D621" s="53" t="s">
        <v>1934</v>
      </c>
      <c r="E621" s="51" t="str">
        <f>IF(ISBLANK(LeaveTracker[[#This Row],[Employee Name]]),"-----",VLOOKUP(LeaveTracker[[#This Row],[Employee Name]],Employees[[Employee Name]:[Office]],7))</f>
        <v>ONT</v>
      </c>
      <c r="F621" s="51" t="str">
        <f>IF(ISBLANK(LeaveTracker[[#This Row],[Employee Name]]),"-----",VLOOKUP(LeaveTracker[[#This Row],[Employee Name]],Employees[[Employee Name]:[Office]],6))</f>
        <v>CASUAL</v>
      </c>
      <c r="G621" s="50">
        <v>44839</v>
      </c>
      <c r="H621" s="50">
        <v>44841</v>
      </c>
      <c r="I621" s="51" t="s">
        <v>298</v>
      </c>
      <c r="J621" s="53" t="s">
        <v>1003</v>
      </c>
      <c r="K621" s="51" t="str">
        <f ca="1">LeaveTracker[[#This Row],[Days]]&amp;" "&amp;LeaveTracker[[#This Row],[Type of Leave]]</f>
        <v>3 OTHER</v>
      </c>
      <c r="L621" s="9">
        <f ca="1">NETWORKDAYS(LeaveTracker[[#This Row],[Start Date]],LeaveTracker[[#This Row],[End Date]],lstHolidays)</f>
        <v>3</v>
      </c>
      <c r="M621" s="9"/>
    </row>
    <row r="622" spans="1:13" ht="30" customHeight="1" x14ac:dyDescent="0.3">
      <c r="A622" s="51">
        <v>933</v>
      </c>
      <c r="B622" s="56">
        <v>44880</v>
      </c>
      <c r="C622" s="56">
        <v>44816</v>
      </c>
      <c r="D622" s="53" t="s">
        <v>1914</v>
      </c>
      <c r="E622" s="51" t="str">
        <f>IF(ISBLANK(LeaveTracker[[#This Row],[Employee Name]]),"-----",VLOOKUP(LeaveTracker[[#This Row],[Employee Name]],Employees[[Employee Name]:[Office]],7))</f>
        <v>MAHOGANY MARKET</v>
      </c>
      <c r="F622" s="51" t="str">
        <f>IF(ISBLANK(LeaveTracker[[#This Row],[Employee Name]]),"-----",VLOOKUP(LeaveTracker[[#This Row],[Employee Name]],Employees[[Employee Name]:[Office]],6))</f>
        <v>CASUAL</v>
      </c>
      <c r="G622" s="50">
        <v>44815</v>
      </c>
      <c r="H622" s="50">
        <v>44815</v>
      </c>
      <c r="I622" s="51" t="s">
        <v>81</v>
      </c>
      <c r="J622" s="53"/>
      <c r="K622" s="51" t="str">
        <f ca="1">LeaveTracker[[#This Row],[Days]]&amp;" "&amp;LeaveTracker[[#This Row],[Type of Leave]]</f>
        <v>0 SL</v>
      </c>
      <c r="L622" s="9">
        <f ca="1">NETWORKDAYS(LeaveTracker[[#This Row],[Start Date]],LeaveTracker[[#This Row],[End Date]],lstHolidays)</f>
        <v>0</v>
      </c>
      <c r="M622" s="9"/>
    </row>
    <row r="623" spans="1:13" ht="30" customHeight="1" x14ac:dyDescent="0.3">
      <c r="A623" s="51">
        <v>934</v>
      </c>
      <c r="B623" s="56">
        <v>44880</v>
      </c>
      <c r="C623" s="56">
        <v>44834</v>
      </c>
      <c r="D623" s="53" t="s">
        <v>1914</v>
      </c>
      <c r="E623" s="51" t="str">
        <f>IF(ISBLANK(LeaveTracker[[#This Row],[Employee Name]]),"-----",VLOOKUP(LeaveTracker[[#This Row],[Employee Name]],Employees[[Employee Name]:[Office]],7))</f>
        <v>MAHOGANY MARKET</v>
      </c>
      <c r="F623" s="51" t="str">
        <f>IF(ISBLANK(LeaveTracker[[#This Row],[Employee Name]]),"-----",VLOOKUP(LeaveTracker[[#This Row],[Employee Name]],Employees[[Employee Name]:[Office]],6))</f>
        <v>CASUAL</v>
      </c>
      <c r="G623" s="50">
        <v>44834</v>
      </c>
      <c r="H623" s="50">
        <v>44838</v>
      </c>
      <c r="I623" s="51" t="s">
        <v>81</v>
      </c>
      <c r="J623" s="53"/>
      <c r="K623" s="51" t="str">
        <f ca="1">LeaveTracker[[#This Row],[Days]]&amp;" "&amp;LeaveTracker[[#This Row],[Type of Leave]]</f>
        <v>3 SL</v>
      </c>
      <c r="L623" s="9">
        <f ca="1">NETWORKDAYS(LeaveTracker[[#This Row],[Start Date]],LeaveTracker[[#This Row],[End Date]],lstHolidays)</f>
        <v>3</v>
      </c>
      <c r="M623" s="9"/>
    </row>
    <row r="624" spans="1:13" ht="30" customHeight="1" x14ac:dyDescent="0.3">
      <c r="A624" s="51">
        <v>934</v>
      </c>
      <c r="B624" s="56">
        <v>44880</v>
      </c>
      <c r="C624" s="56">
        <v>44834</v>
      </c>
      <c r="D624" s="53" t="s">
        <v>1914</v>
      </c>
      <c r="E624" s="51" t="str">
        <f>IF(ISBLANK(LeaveTracker[[#This Row],[Employee Name]]),"-----",VLOOKUP(LeaveTracker[[#This Row],[Employee Name]],Employees[[Employee Name]:[Office]],7))</f>
        <v>MAHOGANY MARKET</v>
      </c>
      <c r="F624" s="51" t="str">
        <f>IF(ISBLANK(LeaveTracker[[#This Row],[Employee Name]]),"-----",VLOOKUP(LeaveTracker[[#This Row],[Employee Name]],Employees[[Employee Name]:[Office]],6))</f>
        <v>CASUAL</v>
      </c>
      <c r="G624" s="50">
        <v>44841</v>
      </c>
      <c r="H624" s="50">
        <v>44841</v>
      </c>
      <c r="I624" s="51" t="s">
        <v>81</v>
      </c>
      <c r="J624" s="53"/>
      <c r="K624" s="51" t="str">
        <f ca="1">LeaveTracker[[#This Row],[Days]]&amp;" "&amp;LeaveTracker[[#This Row],[Type of Leave]]</f>
        <v>1 SL</v>
      </c>
      <c r="L624" s="9">
        <f ca="1">NETWORKDAYS(LeaveTracker[[#This Row],[Start Date]],LeaveTracker[[#This Row],[End Date]],lstHolidays)</f>
        <v>1</v>
      </c>
      <c r="M624" s="9"/>
    </row>
    <row r="625" spans="1:13" ht="30" customHeight="1" x14ac:dyDescent="0.3">
      <c r="A625" s="51">
        <v>935</v>
      </c>
      <c r="B625" s="56">
        <v>44880</v>
      </c>
      <c r="C625" s="56">
        <v>44820</v>
      </c>
      <c r="D625" s="53" t="s">
        <v>1935</v>
      </c>
      <c r="E625" s="51" t="str">
        <f>IF(ISBLANK(LeaveTracker[[#This Row],[Employee Name]]),"-----",VLOOKUP(LeaveTracker[[#This Row],[Employee Name]],Employees[[Employee Name]:[Office]],7))</f>
        <v>ONT</v>
      </c>
      <c r="F625" s="51" t="str">
        <f>IF(ISBLANK(LeaveTracker[[#This Row],[Employee Name]]),"-----",VLOOKUP(LeaveTracker[[#This Row],[Employee Name]],Employees[[Employee Name]:[Office]],6))</f>
        <v>CASUAL</v>
      </c>
      <c r="G625" s="50">
        <v>44813</v>
      </c>
      <c r="H625" s="50">
        <v>44813</v>
      </c>
      <c r="I625" s="51" t="s">
        <v>81</v>
      </c>
      <c r="J625" s="53"/>
      <c r="K625" s="51" t="str">
        <f ca="1">LeaveTracker[[#This Row],[Days]]&amp;" "&amp;LeaveTracker[[#This Row],[Type of Leave]]</f>
        <v>1 SL</v>
      </c>
      <c r="L625" s="9">
        <f ca="1">NETWORKDAYS(LeaveTracker[[#This Row],[Start Date]],LeaveTracker[[#This Row],[End Date]],lstHolidays)</f>
        <v>1</v>
      </c>
      <c r="M625" s="9"/>
    </row>
    <row r="626" spans="1:13" ht="30" customHeight="1" x14ac:dyDescent="0.3">
      <c r="A626" s="51">
        <v>935</v>
      </c>
      <c r="B626" s="56">
        <v>44880</v>
      </c>
      <c r="C626" s="56">
        <v>44820</v>
      </c>
      <c r="D626" s="53" t="s">
        <v>1935</v>
      </c>
      <c r="E626" s="51" t="str">
        <f>IF(ISBLANK(LeaveTracker[[#This Row],[Employee Name]]),"-----",VLOOKUP(LeaveTracker[[#This Row],[Employee Name]],Employees[[Employee Name]:[Office]],7))</f>
        <v>ONT</v>
      </c>
      <c r="F626" s="51" t="str">
        <f>IF(ISBLANK(LeaveTracker[[#This Row],[Employee Name]]),"-----",VLOOKUP(LeaveTracker[[#This Row],[Employee Name]],Employees[[Employee Name]:[Office]],6))</f>
        <v>CASUAL</v>
      </c>
      <c r="G626" s="50">
        <v>44815</v>
      </c>
      <c r="H626" s="50">
        <v>44815</v>
      </c>
      <c r="I626" s="51" t="s">
        <v>81</v>
      </c>
      <c r="J626" s="53"/>
      <c r="K626" s="51" t="str">
        <f ca="1">LeaveTracker[[#This Row],[Days]]&amp;" "&amp;LeaveTracker[[#This Row],[Type of Leave]]</f>
        <v>0 SL</v>
      </c>
      <c r="L626" s="9">
        <f ca="1">NETWORKDAYS(LeaveTracker[[#This Row],[Start Date]],LeaveTracker[[#This Row],[End Date]],lstHolidays)</f>
        <v>0</v>
      </c>
      <c r="M626" s="9"/>
    </row>
    <row r="627" spans="1:13" ht="30" customHeight="1" x14ac:dyDescent="0.3">
      <c r="A627" s="51">
        <v>935</v>
      </c>
      <c r="B627" s="56">
        <v>44880</v>
      </c>
      <c r="C627" s="56">
        <v>44820</v>
      </c>
      <c r="D627" s="53" t="s">
        <v>1935</v>
      </c>
      <c r="E627" s="51" t="str">
        <f>IF(ISBLANK(LeaveTracker[[#This Row],[Employee Name]]),"-----",VLOOKUP(LeaveTracker[[#This Row],[Employee Name]],Employees[[Employee Name]:[Office]],7))</f>
        <v>ONT</v>
      </c>
      <c r="F627" s="51" t="str">
        <f>IF(ISBLANK(LeaveTracker[[#This Row],[Employee Name]]),"-----",VLOOKUP(LeaveTracker[[#This Row],[Employee Name]],Employees[[Employee Name]:[Office]],6))</f>
        <v>CASUAL</v>
      </c>
      <c r="G627" s="50">
        <v>44818</v>
      </c>
      <c r="H627" s="50">
        <v>44818</v>
      </c>
      <c r="I627" s="51" t="s">
        <v>81</v>
      </c>
      <c r="J627" s="53"/>
      <c r="K627" s="51" t="str">
        <f ca="1">LeaveTracker[[#This Row],[Days]]&amp;" "&amp;LeaveTracker[[#This Row],[Type of Leave]]</f>
        <v>1 SL</v>
      </c>
      <c r="L627" s="9">
        <f ca="1">NETWORKDAYS(LeaveTracker[[#This Row],[Start Date]],LeaveTracker[[#This Row],[End Date]],lstHolidays)</f>
        <v>1</v>
      </c>
      <c r="M627" s="9"/>
    </row>
    <row r="628" spans="1:13" ht="30" customHeight="1" x14ac:dyDescent="0.3">
      <c r="A628" s="51">
        <v>936</v>
      </c>
      <c r="B628" s="56">
        <v>44880</v>
      </c>
      <c r="C628" s="56">
        <v>44833</v>
      </c>
      <c r="D628" s="53" t="s">
        <v>1755</v>
      </c>
      <c r="E628" s="51" t="str">
        <f>IF(ISBLANK(LeaveTracker[[#This Row],[Employee Name]]),"-----",VLOOKUP(LeaveTracker[[#This Row],[Employee Name]],Employees[[Employee Name]:[Office]],7))</f>
        <v>MAHOGANY MARKET</v>
      </c>
      <c r="F628" s="51" t="str">
        <f>IF(ISBLANK(LeaveTracker[[#This Row],[Employee Name]]),"-----",VLOOKUP(LeaveTracker[[#This Row],[Employee Name]],Employees[[Employee Name]:[Office]],6))</f>
        <v>CASUAL</v>
      </c>
      <c r="G628" s="50">
        <v>44831</v>
      </c>
      <c r="H628" s="50">
        <v>44832</v>
      </c>
      <c r="I628" s="51" t="s">
        <v>81</v>
      </c>
      <c r="J628" s="53"/>
      <c r="K628" s="51" t="str">
        <f ca="1">LeaveTracker[[#This Row],[Days]]&amp;" "&amp;LeaveTracker[[#This Row],[Type of Leave]]</f>
        <v>2 SL</v>
      </c>
      <c r="L628" s="9">
        <f ca="1">NETWORKDAYS(LeaveTracker[[#This Row],[Start Date]],LeaveTracker[[#This Row],[End Date]],lstHolidays)</f>
        <v>2</v>
      </c>
      <c r="M628" s="9"/>
    </row>
    <row r="629" spans="1:13" ht="30" customHeight="1" x14ac:dyDescent="0.3">
      <c r="A629" s="51">
        <v>937</v>
      </c>
      <c r="B629" s="56">
        <v>44880</v>
      </c>
      <c r="C629" s="56">
        <v>44818</v>
      </c>
      <c r="D629" s="53" t="s">
        <v>1877</v>
      </c>
      <c r="E629" s="51" t="str">
        <f>IF(ISBLANK(LeaveTracker[[#This Row],[Employee Name]]),"-----",VLOOKUP(LeaveTracker[[#This Row],[Employee Name]],Employees[[Employee Name]:[Office]],7))</f>
        <v>TICC</v>
      </c>
      <c r="F629" s="51" t="str">
        <f>IF(ISBLANK(LeaveTracker[[#This Row],[Employee Name]]),"-----",VLOOKUP(LeaveTracker[[#This Row],[Employee Name]],Employees[[Employee Name]:[Office]],6))</f>
        <v>CASUAL</v>
      </c>
      <c r="G629" s="50">
        <v>44813</v>
      </c>
      <c r="H629" s="50">
        <v>44813</v>
      </c>
      <c r="I629" s="51" t="s">
        <v>81</v>
      </c>
      <c r="J629" s="53"/>
      <c r="K629" s="51" t="str">
        <f ca="1">LeaveTracker[[#This Row],[Days]]&amp;" "&amp;LeaveTracker[[#This Row],[Type of Leave]]</f>
        <v>1 SL</v>
      </c>
      <c r="L629" s="9">
        <f ca="1">NETWORKDAYS(LeaveTracker[[#This Row],[Start Date]],LeaveTracker[[#This Row],[End Date]],lstHolidays)</f>
        <v>1</v>
      </c>
      <c r="M629" s="9"/>
    </row>
    <row r="630" spans="1:13" ht="30" customHeight="1" x14ac:dyDescent="0.3">
      <c r="A630" s="51">
        <v>938</v>
      </c>
      <c r="B630" s="56">
        <v>44880</v>
      </c>
      <c r="C630" s="56">
        <v>44810</v>
      </c>
      <c r="D630" s="53" t="s">
        <v>1877</v>
      </c>
      <c r="E630" s="51" t="str">
        <f>IF(ISBLANK(LeaveTracker[[#This Row],[Employee Name]]),"-----",VLOOKUP(LeaveTracker[[#This Row],[Employee Name]],Employees[[Employee Name]:[Office]],7))</f>
        <v>TICC</v>
      </c>
      <c r="F630" s="51" t="str">
        <f>IF(ISBLANK(LeaveTracker[[#This Row],[Employee Name]]),"-----",VLOOKUP(LeaveTracker[[#This Row],[Employee Name]],Employees[[Employee Name]:[Office]],6))</f>
        <v>CASUAL</v>
      </c>
      <c r="G630" s="50">
        <v>44806</v>
      </c>
      <c r="H630" s="50">
        <v>44806</v>
      </c>
      <c r="I630" s="51" t="s">
        <v>81</v>
      </c>
      <c r="J630" s="53"/>
      <c r="K630" s="51" t="str">
        <f ca="1">LeaveTracker[[#This Row],[Days]]&amp;" "&amp;LeaveTracker[[#This Row],[Type of Leave]]</f>
        <v>1 SL</v>
      </c>
      <c r="L630" s="9">
        <f ca="1">NETWORKDAYS(LeaveTracker[[#This Row],[Start Date]],LeaveTracker[[#This Row],[End Date]],lstHolidays)</f>
        <v>1</v>
      </c>
      <c r="M630" s="9"/>
    </row>
    <row r="631" spans="1:13" ht="30" customHeight="1" x14ac:dyDescent="0.3">
      <c r="A631" s="51">
        <v>939</v>
      </c>
      <c r="B631" s="56">
        <v>44880</v>
      </c>
      <c r="C631" s="56">
        <v>44809</v>
      </c>
      <c r="D631" s="53" t="s">
        <v>1728</v>
      </c>
      <c r="E631" s="51" t="str">
        <f>IF(ISBLANK(LeaveTracker[[#This Row],[Employee Name]]),"-----",VLOOKUP(LeaveTracker[[#This Row],[Employee Name]],Employees[[Employee Name]:[Office]],7))</f>
        <v>LEGAL</v>
      </c>
      <c r="F631" s="51" t="str">
        <f>IF(ISBLANK(LeaveTracker[[#This Row],[Employee Name]]),"-----",VLOOKUP(LeaveTracker[[#This Row],[Employee Name]],Employees[[Employee Name]:[Office]],6))</f>
        <v>CASUAL</v>
      </c>
      <c r="G631" s="50">
        <v>44809</v>
      </c>
      <c r="H631" s="50">
        <v>44809</v>
      </c>
      <c r="I631" s="51" t="s">
        <v>82</v>
      </c>
      <c r="J631" s="53"/>
      <c r="K631" s="51" t="str">
        <f ca="1">LeaveTracker[[#This Row],[Days]]&amp;" "&amp;LeaveTracker[[#This Row],[Type of Leave]]</f>
        <v>1 VL</v>
      </c>
      <c r="L631" s="9">
        <f ca="1">NETWORKDAYS(LeaveTracker[[#This Row],[Start Date]],LeaveTracker[[#This Row],[End Date]],lstHolidays)</f>
        <v>1</v>
      </c>
      <c r="M631" s="9"/>
    </row>
    <row r="632" spans="1:13" ht="30" customHeight="1" x14ac:dyDescent="0.3">
      <c r="A632" s="51">
        <v>939</v>
      </c>
      <c r="B632" s="56">
        <v>44880</v>
      </c>
      <c r="C632" s="56">
        <v>44809</v>
      </c>
      <c r="D632" s="53" t="s">
        <v>1728</v>
      </c>
      <c r="E632" s="51" t="str">
        <f>IF(ISBLANK(LeaveTracker[[#This Row],[Employee Name]]),"-----",VLOOKUP(LeaveTracker[[#This Row],[Employee Name]],Employees[[Employee Name]:[Office]],7))</f>
        <v>LEGAL</v>
      </c>
      <c r="F632" s="51" t="str">
        <f>IF(ISBLANK(LeaveTracker[[#This Row],[Employee Name]]),"-----",VLOOKUP(LeaveTracker[[#This Row],[Employee Name]],Employees[[Employee Name]:[Office]],6))</f>
        <v>CASUAL</v>
      </c>
      <c r="G632" s="50">
        <v>44810</v>
      </c>
      <c r="H632" s="50">
        <v>44810</v>
      </c>
      <c r="I632" s="51" t="s">
        <v>298</v>
      </c>
      <c r="J632" s="53" t="s">
        <v>1003</v>
      </c>
      <c r="K632" s="51" t="str">
        <f ca="1">LeaveTracker[[#This Row],[Days]]&amp;" "&amp;LeaveTracker[[#This Row],[Type of Leave]]</f>
        <v>1 OTHER</v>
      </c>
      <c r="L632" s="9">
        <f ca="1">NETWORKDAYS(LeaveTracker[[#This Row],[Start Date]],LeaveTracker[[#This Row],[End Date]],lstHolidays)</f>
        <v>1</v>
      </c>
      <c r="M632" s="9"/>
    </row>
    <row r="633" spans="1:13" ht="30" customHeight="1" x14ac:dyDescent="0.3">
      <c r="A633" s="51">
        <v>939</v>
      </c>
      <c r="B633" s="56">
        <v>44880</v>
      </c>
      <c r="C633" s="56">
        <v>44809</v>
      </c>
      <c r="D633" s="53" t="s">
        <v>1728</v>
      </c>
      <c r="E633" s="51" t="str">
        <f>IF(ISBLANK(LeaveTracker[[#This Row],[Employee Name]]),"-----",VLOOKUP(LeaveTracker[[#This Row],[Employee Name]],Employees[[Employee Name]:[Office]],7))</f>
        <v>LEGAL</v>
      </c>
      <c r="F633" s="51" t="str">
        <f>IF(ISBLANK(LeaveTracker[[#This Row],[Employee Name]]),"-----",VLOOKUP(LeaveTracker[[#This Row],[Employee Name]],Employees[[Employee Name]:[Office]],6))</f>
        <v>CASUAL</v>
      </c>
      <c r="G633" s="50">
        <v>44823</v>
      </c>
      <c r="H633" s="50">
        <v>44824</v>
      </c>
      <c r="I633" s="51" t="s">
        <v>298</v>
      </c>
      <c r="J633" s="53" t="s">
        <v>1003</v>
      </c>
      <c r="K633" s="51" t="str">
        <f ca="1">LeaveTracker[[#This Row],[Days]]&amp;" "&amp;LeaveTracker[[#This Row],[Type of Leave]]</f>
        <v>2 OTHER</v>
      </c>
      <c r="L633" s="9">
        <f ca="1">NETWORKDAYS(LeaveTracker[[#This Row],[Start Date]],LeaveTracker[[#This Row],[End Date]],lstHolidays)</f>
        <v>2</v>
      </c>
      <c r="M633" s="9"/>
    </row>
    <row r="634" spans="1:13" ht="30" customHeight="1" x14ac:dyDescent="0.3">
      <c r="A634" s="51">
        <v>940</v>
      </c>
      <c r="B634" s="56">
        <v>44880</v>
      </c>
      <c r="C634" s="56">
        <v>44810</v>
      </c>
      <c r="D634" s="53" t="s">
        <v>1862</v>
      </c>
      <c r="E634" s="51" t="str">
        <f>IF(ISBLANK(LeaveTracker[[#This Row],[Employee Name]]),"-----",VLOOKUP(LeaveTracker[[#This Row],[Employee Name]],Employees[[Employee Name]:[Office]],7))</f>
        <v>TICC</v>
      </c>
      <c r="F634" s="51" t="str">
        <f>IF(ISBLANK(LeaveTracker[[#This Row],[Employee Name]]),"-----",VLOOKUP(LeaveTracker[[#This Row],[Employee Name]],Employees[[Employee Name]:[Office]],6))</f>
        <v>CASUAL</v>
      </c>
      <c r="G634" s="50">
        <v>44823</v>
      </c>
      <c r="H634" s="50">
        <v>44823</v>
      </c>
      <c r="I634" s="51" t="s">
        <v>298</v>
      </c>
      <c r="J634" s="53" t="s">
        <v>1003</v>
      </c>
      <c r="K634" s="51" t="str">
        <f ca="1">LeaveTracker[[#This Row],[Days]]&amp;" "&amp;LeaveTracker[[#This Row],[Type of Leave]]</f>
        <v>1 OTHER</v>
      </c>
      <c r="L634" s="9">
        <f ca="1">NETWORKDAYS(LeaveTracker[[#This Row],[Start Date]],LeaveTracker[[#This Row],[End Date]],lstHolidays)</f>
        <v>1</v>
      </c>
      <c r="M634" s="9"/>
    </row>
    <row r="635" spans="1:13" ht="30" customHeight="1" x14ac:dyDescent="0.3">
      <c r="A635" s="51">
        <v>941</v>
      </c>
      <c r="B635" s="56">
        <v>44880</v>
      </c>
      <c r="C635" s="56">
        <v>44805</v>
      </c>
      <c r="D635" s="53" t="s">
        <v>1757</v>
      </c>
      <c r="E635" s="51" t="str">
        <f>IF(ISBLANK(LeaveTracker[[#This Row],[Employee Name]]),"-----",VLOOKUP(LeaveTracker[[#This Row],[Employee Name]],Employees[[Employee Name]:[Office]],7))</f>
        <v>ONT</v>
      </c>
      <c r="F635" s="51" t="str">
        <f>IF(ISBLANK(LeaveTracker[[#This Row],[Employee Name]]),"-----",VLOOKUP(LeaveTracker[[#This Row],[Employee Name]],Employees[[Employee Name]:[Office]],6))</f>
        <v>CASUAL</v>
      </c>
      <c r="G635" s="50">
        <v>44774</v>
      </c>
      <c r="H635" s="50">
        <v>44792</v>
      </c>
      <c r="I635" s="51" t="s">
        <v>81</v>
      </c>
      <c r="J635" s="53"/>
      <c r="K635" s="51" t="str">
        <f ca="1">LeaveTracker[[#This Row],[Days]]&amp;" "&amp;LeaveTracker[[#This Row],[Type of Leave]]</f>
        <v>15 SL</v>
      </c>
      <c r="L635" s="9">
        <f ca="1">NETWORKDAYS(LeaveTracker[[#This Row],[Start Date]],LeaveTracker[[#This Row],[End Date]],lstHolidays)</f>
        <v>15</v>
      </c>
      <c r="M635" s="9"/>
    </row>
    <row r="636" spans="1:13" ht="30" customHeight="1" x14ac:dyDescent="0.3">
      <c r="A636" s="51">
        <v>942</v>
      </c>
      <c r="B636" s="56">
        <v>44880</v>
      </c>
      <c r="C636" s="56">
        <v>44827</v>
      </c>
      <c r="D636" s="53" t="s">
        <v>1755</v>
      </c>
      <c r="E636" s="51" t="str">
        <f>IF(ISBLANK(LeaveTracker[[#This Row],[Employee Name]]),"-----",VLOOKUP(LeaveTracker[[#This Row],[Employee Name]],Employees[[Employee Name]:[Office]],7))</f>
        <v>MAHOGANY MARKET</v>
      </c>
      <c r="F636" s="51" t="str">
        <f>IF(ISBLANK(LeaveTracker[[#This Row],[Employee Name]]),"-----",VLOOKUP(LeaveTracker[[#This Row],[Employee Name]],Employees[[Employee Name]:[Office]],6))</f>
        <v>CASUAL</v>
      </c>
      <c r="G636" s="50">
        <v>44826</v>
      </c>
      <c r="H636" s="50">
        <v>44826</v>
      </c>
      <c r="I636" s="51" t="s">
        <v>81</v>
      </c>
      <c r="J636" s="53"/>
      <c r="K636" s="51" t="str">
        <f ca="1">LeaveTracker[[#This Row],[Days]]&amp;" "&amp;LeaveTracker[[#This Row],[Type of Leave]]</f>
        <v>1 SL</v>
      </c>
      <c r="L636" s="9">
        <f ca="1">NETWORKDAYS(LeaveTracker[[#This Row],[Start Date]],LeaveTracker[[#This Row],[End Date]],lstHolidays)</f>
        <v>1</v>
      </c>
      <c r="M636" s="9"/>
    </row>
    <row r="637" spans="1:13" ht="30" customHeight="1" x14ac:dyDescent="0.3">
      <c r="A637" s="51">
        <v>943</v>
      </c>
      <c r="B637" s="56">
        <v>44880</v>
      </c>
      <c r="C637" s="56">
        <v>44825</v>
      </c>
      <c r="D637" s="53" t="s">
        <v>1755</v>
      </c>
      <c r="E637" s="51" t="str">
        <f>IF(ISBLANK(LeaveTracker[[#This Row],[Employee Name]]),"-----",VLOOKUP(LeaveTracker[[#This Row],[Employee Name]],Employees[[Employee Name]:[Office]],7))</f>
        <v>MAHOGANY MARKET</v>
      </c>
      <c r="F637" s="51" t="str">
        <f>IF(ISBLANK(LeaveTracker[[#This Row],[Employee Name]]),"-----",VLOOKUP(LeaveTracker[[#This Row],[Employee Name]],Employees[[Employee Name]:[Office]],6))</f>
        <v>CASUAL</v>
      </c>
      <c r="G637" s="50">
        <v>44834</v>
      </c>
      <c r="H637" s="50">
        <v>44834</v>
      </c>
      <c r="I637" s="51" t="s">
        <v>298</v>
      </c>
      <c r="J637" s="53" t="s">
        <v>1003</v>
      </c>
      <c r="K637" s="51" t="str">
        <f ca="1">LeaveTracker[[#This Row],[Days]]&amp;" "&amp;LeaveTracker[[#This Row],[Type of Leave]]</f>
        <v>1 OTHER</v>
      </c>
      <c r="L637" s="9">
        <f ca="1">NETWORKDAYS(LeaveTracker[[#This Row],[Start Date]],LeaveTracker[[#This Row],[End Date]],lstHolidays)</f>
        <v>1</v>
      </c>
      <c r="M637" s="9"/>
    </row>
    <row r="638" spans="1:13" ht="30" customHeight="1" x14ac:dyDescent="0.3">
      <c r="A638" s="51">
        <v>944</v>
      </c>
      <c r="B638" s="56">
        <v>44880</v>
      </c>
      <c r="C638" s="56">
        <v>44807</v>
      </c>
      <c r="D638" s="53" t="s">
        <v>1935</v>
      </c>
      <c r="E638" s="51" t="str">
        <f>IF(ISBLANK(LeaveTracker[[#This Row],[Employee Name]]),"-----",VLOOKUP(LeaveTracker[[#This Row],[Employee Name]],Employees[[Employee Name]:[Office]],7))</f>
        <v>ONT</v>
      </c>
      <c r="F638" s="51" t="str">
        <f>IF(ISBLANK(LeaveTracker[[#This Row],[Employee Name]]),"-----",VLOOKUP(LeaveTracker[[#This Row],[Employee Name]],Employees[[Employee Name]:[Office]],6))</f>
        <v>CASUAL</v>
      </c>
      <c r="G638" s="50">
        <v>44812</v>
      </c>
      <c r="H638" s="50">
        <v>44812</v>
      </c>
      <c r="I638" s="51" t="s">
        <v>298</v>
      </c>
      <c r="J638" s="53" t="s">
        <v>1003</v>
      </c>
      <c r="K638" s="51" t="str">
        <f ca="1">LeaveTracker[[#This Row],[Days]]&amp;" "&amp;LeaveTracker[[#This Row],[Type of Leave]]</f>
        <v>1 OTHER</v>
      </c>
      <c r="L638" s="9">
        <f ca="1">NETWORKDAYS(LeaveTracker[[#This Row],[Start Date]],LeaveTracker[[#This Row],[End Date]],lstHolidays)</f>
        <v>1</v>
      </c>
      <c r="M638" s="9"/>
    </row>
    <row r="639" spans="1:13" ht="30" customHeight="1" x14ac:dyDescent="0.3">
      <c r="A639" s="51">
        <v>945</v>
      </c>
      <c r="B639" s="56">
        <v>44880</v>
      </c>
      <c r="C639" s="56">
        <v>44811</v>
      </c>
      <c r="D639" s="53" t="s">
        <v>1848</v>
      </c>
      <c r="E639" s="51" t="str">
        <f>IF(ISBLANK(LeaveTracker[[#This Row],[Employee Name]]),"-----",VLOOKUP(LeaveTracker[[#This Row],[Employee Name]],Employees[[Employee Name]:[Office]],7))</f>
        <v>CENRO</v>
      </c>
      <c r="F639" s="51" t="str">
        <f>IF(ISBLANK(LeaveTracker[[#This Row],[Employee Name]]),"-----",VLOOKUP(LeaveTracker[[#This Row],[Employee Name]],Employees[[Employee Name]:[Office]],6))</f>
        <v>CASUAL</v>
      </c>
      <c r="G639" s="50">
        <v>44810</v>
      </c>
      <c r="H639" s="50">
        <v>44810</v>
      </c>
      <c r="I639" s="51" t="s">
        <v>81</v>
      </c>
      <c r="J639" s="53"/>
      <c r="K639" s="51" t="str">
        <f ca="1">LeaveTracker[[#This Row],[Days]]&amp;" "&amp;LeaveTracker[[#This Row],[Type of Leave]]</f>
        <v>1 SL</v>
      </c>
      <c r="L639" s="9">
        <f ca="1">NETWORKDAYS(LeaveTracker[[#This Row],[Start Date]],LeaveTracker[[#This Row],[End Date]],lstHolidays)</f>
        <v>1</v>
      </c>
      <c r="M639" s="9"/>
    </row>
    <row r="640" spans="1:13" ht="30" customHeight="1" x14ac:dyDescent="0.3">
      <c r="A640" s="51">
        <v>946</v>
      </c>
      <c r="B640" s="56">
        <v>44880</v>
      </c>
      <c r="C640" s="56">
        <v>44785</v>
      </c>
      <c r="D640" s="53" t="s">
        <v>1918</v>
      </c>
      <c r="E640" s="51" t="str">
        <f>IF(ISBLANK(LeaveTracker[[#This Row],[Employee Name]]),"-----",VLOOKUP(LeaveTracker[[#This Row],[Employee Name]],Employees[[Employee Name]:[Office]],7))</f>
        <v>ONT</v>
      </c>
      <c r="F640" s="51" t="str">
        <f>IF(ISBLANK(LeaveTracker[[#This Row],[Employee Name]]),"-----",VLOOKUP(LeaveTracker[[#This Row],[Employee Name]],Employees[[Employee Name]:[Office]],6))</f>
        <v>CASUAL</v>
      </c>
      <c r="G640" s="50">
        <v>44779</v>
      </c>
      <c r="H640" s="50">
        <v>44782</v>
      </c>
      <c r="I640" s="51" t="s">
        <v>81</v>
      </c>
      <c r="J640" s="53"/>
      <c r="K640" s="51" t="str">
        <f ca="1">LeaveTracker[[#This Row],[Days]]&amp;" "&amp;LeaveTracker[[#This Row],[Type of Leave]]</f>
        <v>2 SL</v>
      </c>
      <c r="L640" s="9">
        <f ca="1">NETWORKDAYS(LeaveTracker[[#This Row],[Start Date]],LeaveTracker[[#This Row],[End Date]],lstHolidays)</f>
        <v>2</v>
      </c>
      <c r="M640" s="9"/>
    </row>
    <row r="641" spans="1:13" ht="30" customHeight="1" x14ac:dyDescent="0.3">
      <c r="A641" s="51">
        <v>947</v>
      </c>
      <c r="B641" s="56">
        <v>44880</v>
      </c>
      <c r="C641" s="56">
        <v>44816</v>
      </c>
      <c r="D641" s="53" t="s">
        <v>1759</v>
      </c>
      <c r="E641" s="51" t="str">
        <f>IF(ISBLANK(LeaveTracker[[#This Row],[Employee Name]]),"-----",VLOOKUP(LeaveTracker[[#This Row],[Employee Name]],Employees[[Employee Name]:[Office]],7))</f>
        <v>CSWDO</v>
      </c>
      <c r="F641" s="51" t="str">
        <f>IF(ISBLANK(LeaveTracker[[#This Row],[Employee Name]]),"-----",VLOOKUP(LeaveTracker[[#This Row],[Employee Name]],Employees[[Employee Name]:[Office]],6))</f>
        <v>CASUAL</v>
      </c>
      <c r="G641" s="50">
        <v>44813</v>
      </c>
      <c r="H641" s="50">
        <v>44813</v>
      </c>
      <c r="I641" s="51" t="s">
        <v>81</v>
      </c>
      <c r="J641" s="53"/>
      <c r="K641" s="51" t="str">
        <f ca="1">LeaveTracker[[#This Row],[Days]]&amp;" "&amp;LeaveTracker[[#This Row],[Type of Leave]]</f>
        <v>1 SL</v>
      </c>
      <c r="L641" s="9">
        <f ca="1">NETWORKDAYS(LeaveTracker[[#This Row],[Start Date]],LeaveTracker[[#This Row],[End Date]],lstHolidays)</f>
        <v>1</v>
      </c>
      <c r="M641" s="9"/>
    </row>
    <row r="642" spans="1:13" ht="30" customHeight="1" x14ac:dyDescent="0.3">
      <c r="A642" s="51">
        <v>948</v>
      </c>
      <c r="B642" s="56">
        <v>44880</v>
      </c>
      <c r="C642" s="56">
        <v>44833</v>
      </c>
      <c r="D642" s="53" t="s">
        <v>1783</v>
      </c>
      <c r="E642" s="51" t="str">
        <f>IF(ISBLANK(LeaveTracker[[#This Row],[Employee Name]]),"-----",VLOOKUP(LeaveTracker[[#This Row],[Employee Name]],Employees[[Employee Name]:[Office]],7))</f>
        <v>SP</v>
      </c>
      <c r="F642" s="51" t="str">
        <f>IF(ISBLANK(LeaveTracker[[#This Row],[Employee Name]]),"-----",VLOOKUP(LeaveTracker[[#This Row],[Employee Name]],Employees[[Employee Name]:[Office]],6))</f>
        <v>CASUAL</v>
      </c>
      <c r="G642" s="50">
        <v>44832</v>
      </c>
      <c r="H642" s="50">
        <v>44832</v>
      </c>
      <c r="I642" s="51" t="s">
        <v>81</v>
      </c>
      <c r="J642" s="53"/>
      <c r="K642" s="51" t="str">
        <f ca="1">LeaveTracker[[#This Row],[Days]]&amp;" "&amp;LeaveTracker[[#This Row],[Type of Leave]]</f>
        <v>1 SL</v>
      </c>
      <c r="L642" s="9">
        <f ca="1">NETWORKDAYS(LeaveTracker[[#This Row],[Start Date]],LeaveTracker[[#This Row],[End Date]],lstHolidays)</f>
        <v>1</v>
      </c>
      <c r="M642" s="9"/>
    </row>
    <row r="643" spans="1:13" ht="30" customHeight="1" x14ac:dyDescent="0.3">
      <c r="A643" s="51">
        <v>949</v>
      </c>
      <c r="B643" s="56">
        <v>44880</v>
      </c>
      <c r="C643" s="56">
        <v>44827</v>
      </c>
      <c r="D643" s="53" t="s">
        <v>1780</v>
      </c>
      <c r="E643" s="51" t="str">
        <f>IF(ISBLANK(LeaveTracker[[#This Row],[Employee Name]]),"-----",VLOOKUP(LeaveTracker[[#This Row],[Employee Name]],Employees[[Employee Name]:[Office]],7))</f>
        <v>CHO</v>
      </c>
      <c r="F643" s="51" t="str">
        <f>IF(ISBLANK(LeaveTracker[[#This Row],[Employee Name]]),"-----",VLOOKUP(LeaveTracker[[#This Row],[Employee Name]],Employees[[Employee Name]:[Office]],6))</f>
        <v>CASUAL</v>
      </c>
      <c r="G643" s="50">
        <v>44832</v>
      </c>
      <c r="H643" s="50">
        <v>44833</v>
      </c>
      <c r="I643" s="51" t="s">
        <v>82</v>
      </c>
      <c r="J643" s="53"/>
      <c r="K643" s="51" t="str">
        <f ca="1">LeaveTracker[[#This Row],[Days]]&amp;" "&amp;LeaveTracker[[#This Row],[Type of Leave]]</f>
        <v>2 VL</v>
      </c>
      <c r="L643" s="9">
        <f ca="1">NETWORKDAYS(LeaveTracker[[#This Row],[Start Date]],LeaveTracker[[#This Row],[End Date]],lstHolidays)</f>
        <v>2</v>
      </c>
      <c r="M643" s="9"/>
    </row>
    <row r="644" spans="1:13" ht="30" customHeight="1" x14ac:dyDescent="0.3">
      <c r="A644" s="51">
        <v>950</v>
      </c>
      <c r="B644" s="56">
        <v>44880</v>
      </c>
      <c r="C644" s="56">
        <v>44816</v>
      </c>
      <c r="D644" s="53" t="s">
        <v>1767</v>
      </c>
      <c r="E644" s="51" t="str">
        <f>IF(ISBLANK(LeaveTracker[[#This Row],[Employee Name]]),"-----",VLOOKUP(LeaveTracker[[#This Row],[Employee Name]],Employees[[Employee Name]:[Office]],7))</f>
        <v>CEO</v>
      </c>
      <c r="F644" s="51" t="str">
        <f>IF(ISBLANK(LeaveTracker[[#This Row],[Employee Name]]),"-----",VLOOKUP(LeaveTracker[[#This Row],[Employee Name]],Employees[[Employee Name]:[Office]],6))</f>
        <v>CASUAL</v>
      </c>
      <c r="G644" s="50">
        <v>44813</v>
      </c>
      <c r="H644" s="50">
        <v>44813</v>
      </c>
      <c r="I644" s="51" t="s">
        <v>81</v>
      </c>
      <c r="J644" s="53"/>
      <c r="K644" s="51" t="str">
        <f ca="1">LeaveTracker[[#This Row],[Days]]&amp;" "&amp;LeaveTracker[[#This Row],[Type of Leave]]</f>
        <v>1 SL</v>
      </c>
      <c r="L644" s="9">
        <f ca="1">NETWORKDAYS(LeaveTracker[[#This Row],[Start Date]],LeaveTracker[[#This Row],[End Date]],lstHolidays)</f>
        <v>1</v>
      </c>
      <c r="M644" s="9"/>
    </row>
    <row r="645" spans="1:13" ht="30" customHeight="1" x14ac:dyDescent="0.3">
      <c r="A645" s="51">
        <v>951</v>
      </c>
      <c r="B645" s="56">
        <v>44880</v>
      </c>
      <c r="C645" s="56">
        <v>44834</v>
      </c>
      <c r="D645" s="53" t="s">
        <v>1773</v>
      </c>
      <c r="E645" s="51" t="str">
        <f>IF(ISBLANK(LeaveTracker[[#This Row],[Employee Name]]),"-----",VLOOKUP(LeaveTracker[[#This Row],[Employee Name]],Employees[[Employee Name]:[Office]],7))</f>
        <v>GSO</v>
      </c>
      <c r="F645" s="51" t="str">
        <f>IF(ISBLANK(LeaveTracker[[#This Row],[Employee Name]]),"-----",VLOOKUP(LeaveTracker[[#This Row],[Employee Name]],Employees[[Employee Name]:[Office]],6))</f>
        <v>CASUAL</v>
      </c>
      <c r="G645" s="50">
        <v>44833</v>
      </c>
      <c r="H645" s="50">
        <v>44833</v>
      </c>
      <c r="I645" s="51" t="s">
        <v>81</v>
      </c>
      <c r="J645" s="53"/>
      <c r="K645" s="51" t="str">
        <f ca="1">LeaveTracker[[#This Row],[Days]]&amp;" "&amp;LeaveTracker[[#This Row],[Type of Leave]]</f>
        <v>1 SL</v>
      </c>
      <c r="L645" s="9">
        <f ca="1">NETWORKDAYS(LeaveTracker[[#This Row],[Start Date]],LeaveTracker[[#This Row],[End Date]],lstHolidays)</f>
        <v>1</v>
      </c>
      <c r="M645" s="9"/>
    </row>
    <row r="646" spans="1:13" ht="30" customHeight="1" x14ac:dyDescent="0.3">
      <c r="A646" s="51">
        <v>952</v>
      </c>
      <c r="B646" s="56">
        <v>44880</v>
      </c>
      <c r="C646" s="56">
        <v>44805</v>
      </c>
      <c r="D646" s="53" t="s">
        <v>1885</v>
      </c>
      <c r="E646" s="51" t="str">
        <f>IF(ISBLANK(LeaveTracker[[#This Row],[Employee Name]]),"-----",VLOOKUP(LeaveTracker[[#This Row],[Employee Name]],Employees[[Employee Name]:[Office]],7))</f>
        <v>GSO</v>
      </c>
      <c r="F646" s="51" t="str">
        <f>IF(ISBLANK(LeaveTracker[[#This Row],[Employee Name]]),"-----",VLOOKUP(LeaveTracker[[#This Row],[Employee Name]],Employees[[Employee Name]:[Office]],6))</f>
        <v>CASUAL</v>
      </c>
      <c r="G646" s="50">
        <v>44803</v>
      </c>
      <c r="H646" s="50">
        <v>44804</v>
      </c>
      <c r="I646" s="51" t="s">
        <v>81</v>
      </c>
      <c r="J646" s="53"/>
      <c r="K646" s="51" t="str">
        <f ca="1">LeaveTracker[[#This Row],[Days]]&amp;" "&amp;LeaveTracker[[#This Row],[Type of Leave]]</f>
        <v>2 SL</v>
      </c>
      <c r="L646" s="9">
        <f ca="1">NETWORKDAYS(LeaveTracker[[#This Row],[Start Date]],LeaveTracker[[#This Row],[End Date]],lstHolidays)</f>
        <v>2</v>
      </c>
      <c r="M646" s="9"/>
    </row>
    <row r="647" spans="1:13" ht="30" customHeight="1" x14ac:dyDescent="0.3">
      <c r="A647" s="51">
        <v>953</v>
      </c>
      <c r="B647" s="56">
        <v>44880</v>
      </c>
      <c r="C647" s="56">
        <v>44816</v>
      </c>
      <c r="D647" s="53" t="s">
        <v>1885</v>
      </c>
      <c r="E647" s="51" t="str">
        <f>IF(ISBLANK(LeaveTracker[[#This Row],[Employee Name]]),"-----",VLOOKUP(LeaveTracker[[#This Row],[Employee Name]],Employees[[Employee Name]:[Office]],7))</f>
        <v>GSO</v>
      </c>
      <c r="F647" s="51" t="str">
        <f>IF(ISBLANK(LeaveTracker[[#This Row],[Employee Name]]),"-----",VLOOKUP(LeaveTracker[[#This Row],[Employee Name]],Employees[[Employee Name]:[Office]],6))</f>
        <v>CASUAL</v>
      </c>
      <c r="G647" s="50">
        <v>44809</v>
      </c>
      <c r="H647" s="50">
        <v>44813</v>
      </c>
      <c r="I647" s="51" t="s">
        <v>81</v>
      </c>
      <c r="J647" s="53"/>
      <c r="K647" s="51" t="str">
        <f ca="1">LeaveTracker[[#This Row],[Days]]&amp;" "&amp;LeaveTracker[[#This Row],[Type of Leave]]</f>
        <v>5 SL</v>
      </c>
      <c r="L647" s="9">
        <f ca="1">NETWORKDAYS(LeaveTracker[[#This Row],[Start Date]],LeaveTracker[[#This Row],[End Date]],lstHolidays)</f>
        <v>5</v>
      </c>
      <c r="M647" s="9"/>
    </row>
    <row r="648" spans="1:13" ht="30" customHeight="1" x14ac:dyDescent="0.3">
      <c r="A648" s="51">
        <v>954</v>
      </c>
      <c r="B648" s="56">
        <v>44880</v>
      </c>
      <c r="C648" s="56">
        <v>44824</v>
      </c>
      <c r="D648" s="53" t="s">
        <v>1885</v>
      </c>
      <c r="E648" s="51" t="str">
        <f>IF(ISBLANK(LeaveTracker[[#This Row],[Employee Name]]),"-----",VLOOKUP(LeaveTracker[[#This Row],[Employee Name]],Employees[[Employee Name]:[Office]],7))</f>
        <v>GSO</v>
      </c>
      <c r="F648" s="51" t="str">
        <f>IF(ISBLANK(LeaveTracker[[#This Row],[Employee Name]]),"-----",VLOOKUP(LeaveTracker[[#This Row],[Employee Name]],Employees[[Employee Name]:[Office]],6))</f>
        <v>CASUAL</v>
      </c>
      <c r="G648" s="50">
        <v>44823</v>
      </c>
      <c r="H648" s="50">
        <v>44823</v>
      </c>
      <c r="I648" s="51" t="s">
        <v>81</v>
      </c>
      <c r="J648" s="53"/>
      <c r="K648" s="51" t="str">
        <f ca="1">LeaveTracker[[#This Row],[Days]]&amp;" "&amp;LeaveTracker[[#This Row],[Type of Leave]]</f>
        <v>1 SL</v>
      </c>
      <c r="L648" s="9">
        <f ca="1">NETWORKDAYS(LeaveTracker[[#This Row],[Start Date]],LeaveTracker[[#This Row],[End Date]],lstHolidays)</f>
        <v>1</v>
      </c>
      <c r="M648" s="9"/>
    </row>
    <row r="649" spans="1:13" ht="30" customHeight="1" x14ac:dyDescent="0.3">
      <c r="A649" s="51">
        <v>955</v>
      </c>
      <c r="B649" s="56">
        <v>44880</v>
      </c>
      <c r="C649" s="56">
        <v>44809</v>
      </c>
      <c r="D649" s="53" t="s">
        <v>1812</v>
      </c>
      <c r="E649" s="51" t="str">
        <f>IF(ISBLANK(LeaveTracker[[#This Row],[Employee Name]]),"-----",VLOOKUP(LeaveTracker[[#This Row],[Employee Name]],Employees[[Employee Name]:[Office]],7))</f>
        <v>HOUSING</v>
      </c>
      <c r="F649" s="51" t="str">
        <f>IF(ISBLANK(LeaveTracker[[#This Row],[Employee Name]]),"-----",VLOOKUP(LeaveTracker[[#This Row],[Employee Name]],Employees[[Employee Name]:[Office]],6))</f>
        <v>CASUAL</v>
      </c>
      <c r="G649" s="50">
        <v>44806</v>
      </c>
      <c r="H649" s="50">
        <v>44806</v>
      </c>
      <c r="I649" s="51" t="s">
        <v>81</v>
      </c>
      <c r="J649" s="53"/>
      <c r="K649" s="51" t="str">
        <f ca="1">LeaveTracker[[#This Row],[Days]]&amp;" "&amp;LeaveTracker[[#This Row],[Type of Leave]]</f>
        <v>1 SL</v>
      </c>
      <c r="L649" s="9">
        <f ca="1">NETWORKDAYS(LeaveTracker[[#This Row],[Start Date]],LeaveTracker[[#This Row],[End Date]],lstHolidays)</f>
        <v>1</v>
      </c>
      <c r="M649" s="9"/>
    </row>
    <row r="650" spans="1:13" ht="30" customHeight="1" x14ac:dyDescent="0.3">
      <c r="A650" s="51">
        <v>956</v>
      </c>
      <c r="B650" s="56">
        <v>44880</v>
      </c>
      <c r="C650" s="56">
        <v>44830</v>
      </c>
      <c r="D650" s="53" t="s">
        <v>1936</v>
      </c>
      <c r="E650" s="51" t="str">
        <f>IF(ISBLANK(LeaveTracker[[#This Row],[Employee Name]]),"-----",VLOOKUP(LeaveTracker[[#This Row],[Employee Name]],Employees[[Employee Name]:[Office]],7))</f>
        <v>HOUSING</v>
      </c>
      <c r="F650" s="51" t="str">
        <f>IF(ISBLANK(LeaveTracker[[#This Row],[Employee Name]]),"-----",VLOOKUP(LeaveTracker[[#This Row],[Employee Name]],Employees[[Employee Name]:[Office]],6))</f>
        <v>CASUAL</v>
      </c>
      <c r="G650" s="50">
        <v>44839</v>
      </c>
      <c r="H650" s="50">
        <v>44839</v>
      </c>
      <c r="I650" s="51" t="s">
        <v>298</v>
      </c>
      <c r="J650" s="53" t="s">
        <v>1003</v>
      </c>
      <c r="K650" s="51" t="str">
        <f ca="1">LeaveTracker[[#This Row],[Days]]&amp;" "&amp;LeaveTracker[[#This Row],[Type of Leave]]</f>
        <v>1 OTHER</v>
      </c>
      <c r="L650" s="9">
        <f ca="1">NETWORKDAYS(LeaveTracker[[#This Row],[Start Date]],LeaveTracker[[#This Row],[End Date]],lstHolidays)</f>
        <v>1</v>
      </c>
      <c r="M650" s="9"/>
    </row>
    <row r="651" spans="1:13" ht="30" customHeight="1" x14ac:dyDescent="0.3">
      <c r="A651" s="51">
        <v>957</v>
      </c>
      <c r="B651" s="56">
        <v>44880</v>
      </c>
      <c r="C651" s="56">
        <v>44806</v>
      </c>
      <c r="D651" s="53" t="s">
        <v>1936</v>
      </c>
      <c r="E651" s="51" t="str">
        <f>IF(ISBLANK(LeaveTracker[[#This Row],[Employee Name]]),"-----",VLOOKUP(LeaveTracker[[#This Row],[Employee Name]],Employees[[Employee Name]:[Office]],7))</f>
        <v>HOUSING</v>
      </c>
      <c r="F651" s="51" t="str">
        <f>IF(ISBLANK(LeaveTracker[[#This Row],[Employee Name]]),"-----",VLOOKUP(LeaveTracker[[#This Row],[Employee Name]],Employees[[Employee Name]:[Office]],6))</f>
        <v>CASUAL</v>
      </c>
      <c r="G651" s="50">
        <v>44805</v>
      </c>
      <c r="H651" s="50">
        <v>44805</v>
      </c>
      <c r="I651" s="51" t="s">
        <v>298</v>
      </c>
      <c r="J651" s="53" t="s">
        <v>1003</v>
      </c>
      <c r="K651" s="51" t="str">
        <f ca="1">LeaveTracker[[#This Row],[Days]]&amp;" "&amp;LeaveTracker[[#This Row],[Type of Leave]]</f>
        <v>1 OTHER</v>
      </c>
      <c r="L651" s="9">
        <f ca="1">NETWORKDAYS(LeaveTracker[[#This Row],[Start Date]],LeaveTracker[[#This Row],[End Date]],lstHolidays)</f>
        <v>1</v>
      </c>
      <c r="M651" s="9"/>
    </row>
    <row r="652" spans="1:13" ht="30" customHeight="1" x14ac:dyDescent="0.3">
      <c r="A652" s="51">
        <v>958</v>
      </c>
      <c r="B652" s="56">
        <v>44880</v>
      </c>
      <c r="C652" s="56">
        <v>44825</v>
      </c>
      <c r="D652" s="53" t="s">
        <v>1937</v>
      </c>
      <c r="E652" s="51" t="str">
        <f>IF(ISBLANK(LeaveTracker[[#This Row],[Employee Name]]),"-----",VLOOKUP(LeaveTracker[[#This Row],[Employee Name]],Employees[[Employee Name]:[Office]],7))</f>
        <v>CPDO</v>
      </c>
      <c r="F652" s="51" t="str">
        <f>IF(ISBLANK(LeaveTracker[[#This Row],[Employee Name]]),"-----",VLOOKUP(LeaveTracker[[#This Row],[Employee Name]],Employees[[Employee Name]:[Office]],6))</f>
        <v>REGULAR</v>
      </c>
      <c r="G652" s="50">
        <v>44826</v>
      </c>
      <c r="H652" s="50">
        <v>44826</v>
      </c>
      <c r="I652" s="51" t="s">
        <v>298</v>
      </c>
      <c r="J652" s="53" t="s">
        <v>1003</v>
      </c>
      <c r="K652" s="51" t="str">
        <f ca="1">LeaveTracker[[#This Row],[Days]]&amp;" "&amp;LeaveTracker[[#This Row],[Type of Leave]]</f>
        <v>1 OTHER</v>
      </c>
      <c r="L652" s="9">
        <f ca="1">NETWORKDAYS(LeaveTracker[[#This Row],[Start Date]],LeaveTracker[[#This Row],[End Date]],lstHolidays)</f>
        <v>1</v>
      </c>
      <c r="M652" s="9"/>
    </row>
    <row r="653" spans="1:13" ht="30" customHeight="1" x14ac:dyDescent="0.3">
      <c r="A653" s="51">
        <v>959</v>
      </c>
      <c r="B653" s="56">
        <v>44880</v>
      </c>
      <c r="C653" s="56">
        <v>44811</v>
      </c>
      <c r="D653" s="53" t="s">
        <v>1830</v>
      </c>
      <c r="E653" s="51" t="str">
        <f>IF(ISBLANK(LeaveTracker[[#This Row],[Employee Name]]),"-----",VLOOKUP(LeaveTracker[[#This Row],[Employee Name]],Employees[[Employee Name]:[Office]],7))</f>
        <v>CCT</v>
      </c>
      <c r="F653" s="51" t="str">
        <f>IF(ISBLANK(LeaveTracker[[#This Row],[Employee Name]]),"-----",VLOOKUP(LeaveTracker[[#This Row],[Employee Name]],Employees[[Employee Name]:[Office]],6))</f>
        <v>CASUAL</v>
      </c>
      <c r="G653" s="50">
        <v>44806</v>
      </c>
      <c r="H653" s="50">
        <v>44806</v>
      </c>
      <c r="I653" s="51" t="s">
        <v>81</v>
      </c>
      <c r="J653" s="53"/>
      <c r="K653" s="51" t="str">
        <f ca="1">LeaveTracker[[#This Row],[Days]]&amp;" "&amp;LeaveTracker[[#This Row],[Type of Leave]]</f>
        <v>1 SL</v>
      </c>
      <c r="L653" s="9">
        <f ca="1">NETWORKDAYS(LeaveTracker[[#This Row],[Start Date]],LeaveTracker[[#This Row],[End Date]],lstHolidays)</f>
        <v>1</v>
      </c>
      <c r="M653" s="9"/>
    </row>
    <row r="654" spans="1:13" ht="30" customHeight="1" x14ac:dyDescent="0.3">
      <c r="A654" s="51">
        <v>959</v>
      </c>
      <c r="B654" s="56">
        <v>44880</v>
      </c>
      <c r="C654" s="56">
        <v>44811</v>
      </c>
      <c r="D654" s="53" t="s">
        <v>1830</v>
      </c>
      <c r="E654" s="51" t="str">
        <f>IF(ISBLANK(LeaveTracker[[#This Row],[Employee Name]]),"-----",VLOOKUP(LeaveTracker[[#This Row],[Employee Name]],Employees[[Employee Name]:[Office]],7))</f>
        <v>CCT</v>
      </c>
      <c r="F654" s="51" t="str">
        <f>IF(ISBLANK(LeaveTracker[[#This Row],[Employee Name]]),"-----",VLOOKUP(LeaveTracker[[#This Row],[Employee Name]],Employees[[Employee Name]:[Office]],6))</f>
        <v>CASUAL</v>
      </c>
      <c r="G654" s="50">
        <v>44809</v>
      </c>
      <c r="H654" s="50">
        <v>44810</v>
      </c>
      <c r="I654" s="51" t="s">
        <v>81</v>
      </c>
      <c r="J654" s="53"/>
      <c r="K654" s="51" t="str">
        <f ca="1">LeaveTracker[[#This Row],[Days]]&amp;" "&amp;LeaveTracker[[#This Row],[Type of Leave]]</f>
        <v>2 SL</v>
      </c>
      <c r="L654" s="9">
        <f ca="1">NETWORKDAYS(LeaveTracker[[#This Row],[Start Date]],LeaveTracker[[#This Row],[End Date]],lstHolidays)</f>
        <v>2</v>
      </c>
      <c r="M654" s="9"/>
    </row>
    <row r="655" spans="1:13" ht="30" customHeight="1" x14ac:dyDescent="0.3">
      <c r="A655" s="51">
        <v>960</v>
      </c>
      <c r="B655" s="56">
        <v>44880</v>
      </c>
      <c r="C655" s="56">
        <v>44830</v>
      </c>
      <c r="D655" s="53" t="s">
        <v>1821</v>
      </c>
      <c r="E655" s="51" t="str">
        <f>IF(ISBLANK(LeaveTracker[[#This Row],[Employee Name]]),"-----",VLOOKUP(LeaveTracker[[#This Row],[Employee Name]],Employees[[Employee Name]:[Office]],7))</f>
        <v>TICC</v>
      </c>
      <c r="F655" s="51" t="str">
        <f>IF(ISBLANK(LeaveTracker[[#This Row],[Employee Name]]),"-----",VLOOKUP(LeaveTracker[[#This Row],[Employee Name]],Employees[[Employee Name]:[Office]],6))</f>
        <v>CASUAL</v>
      </c>
      <c r="G655" s="50">
        <v>44823</v>
      </c>
      <c r="H655" s="50">
        <v>44823</v>
      </c>
      <c r="I655" s="51" t="s">
        <v>81</v>
      </c>
      <c r="J655" s="53"/>
      <c r="K655" s="51" t="str">
        <f ca="1">LeaveTracker[[#This Row],[Days]]&amp;" "&amp;LeaveTracker[[#This Row],[Type of Leave]]</f>
        <v>1 SL</v>
      </c>
      <c r="L655" s="9">
        <f ca="1">NETWORKDAYS(LeaveTracker[[#This Row],[Start Date]],LeaveTracker[[#This Row],[End Date]],lstHolidays)</f>
        <v>1</v>
      </c>
      <c r="M655" s="9"/>
    </row>
    <row r="656" spans="1:13" ht="30" customHeight="1" x14ac:dyDescent="0.3">
      <c r="A656" s="51">
        <v>961</v>
      </c>
      <c r="B656" s="56">
        <v>44880</v>
      </c>
      <c r="C656" s="56">
        <v>44819</v>
      </c>
      <c r="D656" s="53" t="s">
        <v>1821</v>
      </c>
      <c r="E656" s="51" t="str">
        <f>IF(ISBLANK(LeaveTracker[[#This Row],[Employee Name]]),"-----",VLOOKUP(LeaveTracker[[#This Row],[Employee Name]],Employees[[Employee Name]:[Office]],7))</f>
        <v>TICC</v>
      </c>
      <c r="F656" s="51" t="str">
        <f>IF(ISBLANK(LeaveTracker[[#This Row],[Employee Name]]),"-----",VLOOKUP(LeaveTracker[[#This Row],[Employee Name]],Employees[[Employee Name]:[Office]],6))</f>
        <v>CASUAL</v>
      </c>
      <c r="G656" s="50">
        <v>44814</v>
      </c>
      <c r="H656" s="50">
        <v>44814</v>
      </c>
      <c r="I656" s="51" t="s">
        <v>81</v>
      </c>
      <c r="J656" s="53"/>
      <c r="K656" s="51" t="str">
        <f ca="1">LeaveTracker[[#This Row],[Days]]&amp;" "&amp;LeaveTracker[[#This Row],[Type of Leave]]</f>
        <v>0 SL</v>
      </c>
      <c r="L656" s="9">
        <f ca="1">NETWORKDAYS(LeaveTracker[[#This Row],[Start Date]],LeaveTracker[[#This Row],[End Date]],lstHolidays)</f>
        <v>0</v>
      </c>
      <c r="M656" s="9"/>
    </row>
    <row r="657" spans="1:13" ht="30" customHeight="1" x14ac:dyDescent="0.3">
      <c r="A657" s="51">
        <v>962</v>
      </c>
      <c r="B657" s="56">
        <v>44880</v>
      </c>
      <c r="C657" s="56">
        <v>44807</v>
      </c>
      <c r="D657" s="53" t="s">
        <v>1843</v>
      </c>
      <c r="E657" s="51" t="str">
        <f>IF(ISBLANK(LeaveTracker[[#This Row],[Employee Name]]),"-----",VLOOKUP(LeaveTracker[[#This Row],[Employee Name]],Employees[[Employee Name]:[Office]],7))</f>
        <v>EEO/CITY MARKET</v>
      </c>
      <c r="F657" s="51" t="str">
        <f>IF(ISBLANK(LeaveTracker[[#This Row],[Employee Name]]),"-----",VLOOKUP(LeaveTracker[[#This Row],[Employee Name]],Employees[[Employee Name]:[Office]],6))</f>
        <v>CASUAL</v>
      </c>
      <c r="G657" s="50">
        <v>44805</v>
      </c>
      <c r="H657" s="50">
        <v>44805</v>
      </c>
      <c r="I657" s="51" t="s">
        <v>81</v>
      </c>
      <c r="J657" s="53"/>
      <c r="K657" s="51" t="str">
        <f ca="1">LeaveTracker[[#This Row],[Days]]&amp;" "&amp;LeaveTracker[[#This Row],[Type of Leave]]</f>
        <v>1 SL</v>
      </c>
      <c r="L657" s="9">
        <f ca="1">NETWORKDAYS(LeaveTracker[[#This Row],[Start Date]],LeaveTracker[[#This Row],[End Date]],lstHolidays)</f>
        <v>1</v>
      </c>
      <c r="M657" s="9"/>
    </row>
    <row r="658" spans="1:13" ht="30" customHeight="1" x14ac:dyDescent="0.3">
      <c r="A658" s="51">
        <v>963</v>
      </c>
      <c r="B658" s="56">
        <v>44880</v>
      </c>
      <c r="C658" s="56">
        <v>44832</v>
      </c>
      <c r="D658" s="53" t="s">
        <v>1938</v>
      </c>
      <c r="E658" s="51" t="str">
        <f>IF(ISBLANK(LeaveTracker[[#This Row],[Employee Name]]),"-----",VLOOKUP(LeaveTracker[[#This Row],[Employee Name]],Employees[[Employee Name]:[Office]],7))</f>
        <v>TCIS</v>
      </c>
      <c r="F658" s="51" t="str">
        <f>IF(ISBLANK(LeaveTracker[[#This Row],[Employee Name]]),"-----",VLOOKUP(LeaveTracker[[#This Row],[Employee Name]],Employees[[Employee Name]:[Office]],6))</f>
        <v>JOBCON</v>
      </c>
      <c r="G658" s="50">
        <v>44833</v>
      </c>
      <c r="H658" s="50">
        <v>44834</v>
      </c>
      <c r="I658" s="51" t="s">
        <v>298</v>
      </c>
      <c r="J658" s="53" t="s">
        <v>1003</v>
      </c>
      <c r="K658" s="51" t="str">
        <f ca="1">LeaveTracker[[#This Row],[Days]]&amp;" "&amp;LeaveTracker[[#This Row],[Type of Leave]]</f>
        <v>2 OTHER</v>
      </c>
      <c r="L658" s="9">
        <f ca="1">NETWORKDAYS(LeaveTracker[[#This Row],[Start Date]],LeaveTracker[[#This Row],[End Date]],lstHolidays)</f>
        <v>2</v>
      </c>
      <c r="M658" s="9"/>
    </row>
    <row r="659" spans="1:13" ht="30" customHeight="1" x14ac:dyDescent="0.3">
      <c r="A659" s="51">
        <v>963</v>
      </c>
      <c r="B659" s="56">
        <v>44880</v>
      </c>
      <c r="C659" s="56">
        <v>44832</v>
      </c>
      <c r="D659" s="53" t="s">
        <v>1938</v>
      </c>
      <c r="E659" s="51" t="str">
        <f>IF(ISBLANK(LeaveTracker[[#This Row],[Employee Name]]),"-----",VLOOKUP(LeaveTracker[[#This Row],[Employee Name]],Employees[[Employee Name]:[Office]],7))</f>
        <v>TCIS</v>
      </c>
      <c r="F659" s="51" t="str">
        <f>IF(ISBLANK(LeaveTracker[[#This Row],[Employee Name]]),"-----",VLOOKUP(LeaveTracker[[#This Row],[Employee Name]],Employees[[Employee Name]:[Office]],6))</f>
        <v>JOBCON</v>
      </c>
      <c r="G659" s="50">
        <v>44837</v>
      </c>
      <c r="H659" s="50">
        <v>44837</v>
      </c>
      <c r="I659" s="51" t="s">
        <v>298</v>
      </c>
      <c r="J659" s="53" t="s">
        <v>1003</v>
      </c>
      <c r="K659" s="51" t="str">
        <f ca="1">LeaveTracker[[#This Row],[Days]]&amp;" "&amp;LeaveTracker[[#This Row],[Type of Leave]]</f>
        <v>1 OTHER</v>
      </c>
      <c r="L659" s="9">
        <f ca="1">NETWORKDAYS(LeaveTracker[[#This Row],[Start Date]],LeaveTracker[[#This Row],[End Date]],lstHolidays)</f>
        <v>1</v>
      </c>
      <c r="M659" s="9"/>
    </row>
    <row r="660" spans="1:13" ht="30" customHeight="1" x14ac:dyDescent="0.3">
      <c r="A660" s="51">
        <v>964</v>
      </c>
      <c r="B660" s="56">
        <v>44880</v>
      </c>
      <c r="C660" s="56">
        <v>44823</v>
      </c>
      <c r="D660" s="53" t="s">
        <v>1925</v>
      </c>
      <c r="E660" s="51" t="str">
        <f>IF(ISBLANK(LeaveTracker[[#This Row],[Employee Name]]),"-----",VLOOKUP(LeaveTracker[[#This Row],[Employee Name]],Employees[[Employee Name]:[Office]],7))</f>
        <v>INTERNAL</v>
      </c>
      <c r="F660" s="51" t="str">
        <f>IF(ISBLANK(LeaveTracker[[#This Row],[Employee Name]]),"-----",VLOOKUP(LeaveTracker[[#This Row],[Employee Name]],Employees[[Employee Name]:[Office]],6))</f>
        <v>CASUAL</v>
      </c>
      <c r="G660" s="50">
        <v>44846</v>
      </c>
      <c r="H660" s="50">
        <v>44846</v>
      </c>
      <c r="I660" s="51" t="s">
        <v>298</v>
      </c>
      <c r="J660" s="53" t="s">
        <v>1003</v>
      </c>
      <c r="K660" s="51" t="str">
        <f ca="1">LeaveTracker[[#This Row],[Days]]&amp;" "&amp;LeaveTracker[[#This Row],[Type of Leave]]</f>
        <v>1 OTHER</v>
      </c>
      <c r="L660" s="9">
        <f ca="1">NETWORKDAYS(LeaveTracker[[#This Row],[Start Date]],LeaveTracker[[#This Row],[End Date]],lstHolidays)</f>
        <v>1</v>
      </c>
      <c r="M660" s="9"/>
    </row>
    <row r="661" spans="1:13" ht="30" customHeight="1" x14ac:dyDescent="0.3">
      <c r="A661" s="51">
        <v>964</v>
      </c>
      <c r="B661" s="56">
        <v>44880</v>
      </c>
      <c r="C661" s="56">
        <v>44823</v>
      </c>
      <c r="D661" s="53" t="s">
        <v>1925</v>
      </c>
      <c r="E661" s="51" t="str">
        <f>IF(ISBLANK(LeaveTracker[[#This Row],[Employee Name]]),"-----",VLOOKUP(LeaveTracker[[#This Row],[Employee Name]],Employees[[Employee Name]:[Office]],7))</f>
        <v>INTERNAL</v>
      </c>
      <c r="F661" s="51" t="str">
        <f>IF(ISBLANK(LeaveTracker[[#This Row],[Employee Name]]),"-----",VLOOKUP(LeaveTracker[[#This Row],[Employee Name]],Employees[[Employee Name]:[Office]],6))</f>
        <v>CASUAL</v>
      </c>
      <c r="G661" s="50">
        <v>44848</v>
      </c>
      <c r="H661" s="50">
        <v>44848</v>
      </c>
      <c r="I661" s="51" t="s">
        <v>298</v>
      </c>
      <c r="J661" s="53" t="s">
        <v>1003</v>
      </c>
      <c r="K661" s="51" t="str">
        <f ca="1">LeaveTracker[[#This Row],[Days]]&amp;" "&amp;LeaveTracker[[#This Row],[Type of Leave]]</f>
        <v>1 OTHER</v>
      </c>
      <c r="L661" s="9">
        <f ca="1">NETWORKDAYS(LeaveTracker[[#This Row],[Start Date]],LeaveTracker[[#This Row],[End Date]],lstHolidays)</f>
        <v>1</v>
      </c>
      <c r="M661" s="9"/>
    </row>
    <row r="662" spans="1:13" ht="30" customHeight="1" x14ac:dyDescent="0.3">
      <c r="A662" s="51">
        <v>965</v>
      </c>
      <c r="B662" s="56">
        <v>44880</v>
      </c>
      <c r="C662" s="56">
        <v>44823</v>
      </c>
      <c r="D662" s="53" t="s">
        <v>1805</v>
      </c>
      <c r="E662" s="51" t="str">
        <f>IF(ISBLANK(LeaveTracker[[#This Row],[Employee Name]]),"-----",VLOOKUP(LeaveTracker[[#This Row],[Employee Name]],Employees[[Employee Name]:[Office]],7))</f>
        <v>CENRO</v>
      </c>
      <c r="F662" s="51" t="str">
        <f>IF(ISBLANK(LeaveTracker[[#This Row],[Employee Name]]),"-----",VLOOKUP(LeaveTracker[[#This Row],[Employee Name]],Employees[[Employee Name]:[Office]],6))</f>
        <v>CASUAL</v>
      </c>
      <c r="G662" s="50">
        <v>44833</v>
      </c>
      <c r="H662" s="50">
        <v>44834</v>
      </c>
      <c r="I662" s="51" t="s">
        <v>82</v>
      </c>
      <c r="J662" s="53" t="s">
        <v>1004</v>
      </c>
      <c r="K662" s="51" t="str">
        <f ca="1">LeaveTracker[[#This Row],[Days]]&amp;" "&amp;LeaveTracker[[#This Row],[Type of Leave]]</f>
        <v>2 VL</v>
      </c>
      <c r="L662" s="9">
        <f ca="1">NETWORKDAYS(LeaveTracker[[#This Row],[Start Date]],LeaveTracker[[#This Row],[End Date]],lstHolidays)</f>
        <v>2</v>
      </c>
      <c r="M662" s="9"/>
    </row>
    <row r="663" spans="1:13" ht="30" customHeight="1" x14ac:dyDescent="0.3">
      <c r="A663" s="51">
        <v>966</v>
      </c>
      <c r="B663" s="56">
        <v>44880</v>
      </c>
      <c r="C663" s="56">
        <v>44816</v>
      </c>
      <c r="D663" s="53" t="s">
        <v>1844</v>
      </c>
      <c r="E663" s="51" t="str">
        <f>IF(ISBLANK(LeaveTracker[[#This Row],[Employee Name]]),"-----",VLOOKUP(LeaveTracker[[#This Row],[Employee Name]],Employees[[Employee Name]:[Office]],7))</f>
        <v>ACCOUNTING</v>
      </c>
      <c r="F663" s="51" t="str">
        <f>IF(ISBLANK(LeaveTracker[[#This Row],[Employee Name]]),"-----",VLOOKUP(LeaveTracker[[#This Row],[Employee Name]],Employees[[Employee Name]:[Office]],6))</f>
        <v>CASUAL</v>
      </c>
      <c r="G663" s="50">
        <v>44806</v>
      </c>
      <c r="H663" s="50">
        <v>44806</v>
      </c>
      <c r="I663" s="51" t="s">
        <v>81</v>
      </c>
      <c r="J663" s="53"/>
      <c r="K663" s="51" t="str">
        <f ca="1">LeaveTracker[[#This Row],[Days]]&amp;" "&amp;LeaveTracker[[#This Row],[Type of Leave]]</f>
        <v>1 SL</v>
      </c>
      <c r="L663" s="9">
        <f ca="1">NETWORKDAYS(LeaveTracker[[#This Row],[Start Date]],LeaveTracker[[#This Row],[End Date]],lstHolidays)</f>
        <v>1</v>
      </c>
      <c r="M663" s="9"/>
    </row>
    <row r="664" spans="1:13" ht="30" customHeight="1" x14ac:dyDescent="0.3">
      <c r="A664" s="51">
        <v>966</v>
      </c>
      <c r="B664" s="56">
        <v>44880</v>
      </c>
      <c r="C664" s="56">
        <v>44816</v>
      </c>
      <c r="D664" s="53" t="s">
        <v>1844</v>
      </c>
      <c r="E664" s="51" t="str">
        <f>IF(ISBLANK(LeaveTracker[[#This Row],[Employee Name]]),"-----",VLOOKUP(LeaveTracker[[#This Row],[Employee Name]],Employees[[Employee Name]:[Office]],7))</f>
        <v>ACCOUNTING</v>
      </c>
      <c r="F664" s="51" t="str">
        <f>IF(ISBLANK(LeaveTracker[[#This Row],[Employee Name]]),"-----",VLOOKUP(LeaveTracker[[#This Row],[Employee Name]],Employees[[Employee Name]:[Office]],6))</f>
        <v>CASUAL</v>
      </c>
      <c r="G664" s="50">
        <v>44813</v>
      </c>
      <c r="H664" s="50">
        <v>44813</v>
      </c>
      <c r="I664" s="51" t="s">
        <v>81</v>
      </c>
      <c r="J664" s="53"/>
      <c r="K664" s="51" t="str">
        <f ca="1">LeaveTracker[[#This Row],[Days]]&amp;" "&amp;LeaveTracker[[#This Row],[Type of Leave]]</f>
        <v>1 SL</v>
      </c>
      <c r="L664" s="9">
        <f ca="1">NETWORKDAYS(LeaveTracker[[#This Row],[Start Date]],LeaveTracker[[#This Row],[End Date]],lstHolidays)</f>
        <v>1</v>
      </c>
      <c r="M664" s="9"/>
    </row>
    <row r="665" spans="1:13" ht="30" customHeight="1" x14ac:dyDescent="0.3">
      <c r="A665" s="51">
        <v>967</v>
      </c>
      <c r="B665" s="56">
        <v>44880</v>
      </c>
      <c r="C665" s="56">
        <v>44826</v>
      </c>
      <c r="D665" s="53" t="s">
        <v>1844</v>
      </c>
      <c r="E665" s="51" t="str">
        <f>IF(ISBLANK(LeaveTracker[[#This Row],[Employee Name]]),"-----",VLOOKUP(LeaveTracker[[#This Row],[Employee Name]],Employees[[Employee Name]:[Office]],7))</f>
        <v>ACCOUNTING</v>
      </c>
      <c r="F665" s="51" t="str">
        <f>IF(ISBLANK(LeaveTracker[[#This Row],[Employee Name]]),"-----",VLOOKUP(LeaveTracker[[#This Row],[Employee Name]],Employees[[Employee Name]:[Office]],6))</f>
        <v>CASUAL</v>
      </c>
      <c r="G665" s="50">
        <v>44832</v>
      </c>
      <c r="H665" s="50">
        <v>44832</v>
      </c>
      <c r="I665" s="51" t="s">
        <v>82</v>
      </c>
      <c r="J665" s="53"/>
      <c r="K665" s="51" t="str">
        <f ca="1">LeaveTracker[[#This Row],[Days]]&amp;" "&amp;LeaveTracker[[#This Row],[Type of Leave]]</f>
        <v>1 VL</v>
      </c>
      <c r="L665" s="9">
        <f ca="1">NETWORKDAYS(LeaveTracker[[#This Row],[Start Date]],LeaveTracker[[#This Row],[End Date]],lstHolidays)</f>
        <v>1</v>
      </c>
      <c r="M665" s="9"/>
    </row>
    <row r="666" spans="1:13" ht="30" customHeight="1" x14ac:dyDescent="0.3">
      <c r="A666" s="51">
        <v>968</v>
      </c>
      <c r="B666" s="56">
        <v>44880</v>
      </c>
      <c r="C666" s="56">
        <v>44810</v>
      </c>
      <c r="D666" s="53" t="s">
        <v>1839</v>
      </c>
      <c r="E666" s="51" t="str">
        <f>IF(ISBLANK(LeaveTracker[[#This Row],[Employee Name]]),"-----",VLOOKUP(LeaveTracker[[#This Row],[Employee Name]],Employees[[Employee Name]:[Office]],7))</f>
        <v>ONT</v>
      </c>
      <c r="F666" s="51" t="str">
        <f>IF(ISBLANK(LeaveTracker[[#This Row],[Employee Name]]),"-----",VLOOKUP(LeaveTracker[[#This Row],[Employee Name]],Employees[[Employee Name]:[Office]],6))</f>
        <v>CASUAL</v>
      </c>
      <c r="G666" s="50">
        <v>44809</v>
      </c>
      <c r="H666" s="50">
        <v>44809</v>
      </c>
      <c r="I666" s="51" t="s">
        <v>81</v>
      </c>
      <c r="J666" s="53"/>
      <c r="K666" s="51" t="str">
        <f ca="1">LeaveTracker[[#This Row],[Days]]&amp;" "&amp;LeaveTracker[[#This Row],[Type of Leave]]</f>
        <v>1 SL</v>
      </c>
      <c r="L666" s="9">
        <f ca="1">NETWORKDAYS(LeaveTracker[[#This Row],[Start Date]],LeaveTracker[[#This Row],[End Date]],lstHolidays)</f>
        <v>1</v>
      </c>
      <c r="M666" s="9"/>
    </row>
    <row r="667" spans="1:13" ht="30" customHeight="1" x14ac:dyDescent="0.3">
      <c r="A667" s="51">
        <v>969</v>
      </c>
      <c r="B667" s="56">
        <v>44880</v>
      </c>
      <c r="C667" s="56">
        <v>44810</v>
      </c>
      <c r="D667" s="53" t="s">
        <v>1839</v>
      </c>
      <c r="E667" s="51" t="str">
        <f>IF(ISBLANK(LeaveTracker[[#This Row],[Employee Name]]),"-----",VLOOKUP(LeaveTracker[[#This Row],[Employee Name]],Employees[[Employee Name]:[Office]],7))</f>
        <v>ONT</v>
      </c>
      <c r="F667" s="51" t="str">
        <f>IF(ISBLANK(LeaveTracker[[#This Row],[Employee Name]]),"-----",VLOOKUP(LeaveTracker[[#This Row],[Employee Name]],Employees[[Employee Name]:[Office]],6))</f>
        <v>CASUAL</v>
      </c>
      <c r="G667" s="50">
        <v>44820</v>
      </c>
      <c r="H667" s="50">
        <v>44820</v>
      </c>
      <c r="I667" s="51" t="s">
        <v>298</v>
      </c>
      <c r="J667" s="53" t="s">
        <v>1003</v>
      </c>
      <c r="K667" s="51" t="str">
        <f ca="1">LeaveTracker[[#This Row],[Days]]&amp;" "&amp;LeaveTracker[[#This Row],[Type of Leave]]</f>
        <v>1 OTHER</v>
      </c>
      <c r="L667" s="9">
        <f ca="1">NETWORKDAYS(LeaveTracker[[#This Row],[Start Date]],LeaveTracker[[#This Row],[End Date]],lstHolidays)</f>
        <v>1</v>
      </c>
      <c r="M667" s="9"/>
    </row>
    <row r="668" spans="1:13" ht="30" customHeight="1" x14ac:dyDescent="0.3">
      <c r="A668" s="51">
        <v>970</v>
      </c>
      <c r="B668" s="56">
        <v>44880</v>
      </c>
      <c r="C668" s="56">
        <v>44809</v>
      </c>
      <c r="D668" s="53" t="s">
        <v>1839</v>
      </c>
      <c r="E668" s="51" t="str">
        <f>IF(ISBLANK(LeaveTracker[[#This Row],[Employee Name]]),"-----",VLOOKUP(LeaveTracker[[#This Row],[Employee Name]],Employees[[Employee Name]:[Office]],7))</f>
        <v>ONT</v>
      </c>
      <c r="F668" s="51" t="str">
        <f>IF(ISBLANK(LeaveTracker[[#This Row],[Employee Name]]),"-----",VLOOKUP(LeaveTracker[[#This Row],[Employee Name]],Employees[[Employee Name]:[Office]],6))</f>
        <v>CASUAL</v>
      </c>
      <c r="G668" s="50">
        <v>44816</v>
      </c>
      <c r="H668" s="50">
        <v>44816</v>
      </c>
      <c r="I668" s="51" t="s">
        <v>82</v>
      </c>
      <c r="J668" s="53"/>
      <c r="K668" s="51" t="str">
        <f ca="1">LeaveTracker[[#This Row],[Days]]&amp;" "&amp;LeaveTracker[[#This Row],[Type of Leave]]</f>
        <v>1 VL</v>
      </c>
      <c r="L668" s="9">
        <f ca="1">NETWORKDAYS(LeaveTracker[[#This Row],[Start Date]],LeaveTracker[[#This Row],[End Date]],lstHolidays)</f>
        <v>1</v>
      </c>
      <c r="M668" s="9"/>
    </row>
    <row r="669" spans="1:13" ht="30" customHeight="1" x14ac:dyDescent="0.3">
      <c r="A669" s="51">
        <v>970</v>
      </c>
      <c r="B669" s="56">
        <v>44880</v>
      </c>
      <c r="C669" s="56">
        <v>44809</v>
      </c>
      <c r="D669" s="53" t="s">
        <v>1839</v>
      </c>
      <c r="E669" s="51" t="str">
        <f>IF(ISBLANK(LeaveTracker[[#This Row],[Employee Name]]),"-----",VLOOKUP(LeaveTracker[[#This Row],[Employee Name]],Employees[[Employee Name]:[Office]],7))</f>
        <v>ONT</v>
      </c>
      <c r="F669" s="51" t="str">
        <f>IF(ISBLANK(LeaveTracker[[#This Row],[Employee Name]]),"-----",VLOOKUP(LeaveTracker[[#This Row],[Employee Name]],Employees[[Employee Name]:[Office]],6))</f>
        <v>CASUAL</v>
      </c>
      <c r="G669" s="50">
        <v>44820</v>
      </c>
      <c r="H669" s="50">
        <v>44820</v>
      </c>
      <c r="I669" s="51" t="s">
        <v>82</v>
      </c>
      <c r="J669" s="53"/>
      <c r="K669" s="51" t="str">
        <f ca="1">LeaveTracker[[#This Row],[Days]]&amp;" "&amp;LeaveTracker[[#This Row],[Type of Leave]]</f>
        <v>1 VL</v>
      </c>
      <c r="L669" s="9">
        <f ca="1">NETWORKDAYS(LeaveTracker[[#This Row],[Start Date]],LeaveTracker[[#This Row],[End Date]],lstHolidays)</f>
        <v>1</v>
      </c>
      <c r="M669" s="9"/>
    </row>
    <row r="670" spans="1:13" ht="30" customHeight="1" x14ac:dyDescent="0.3">
      <c r="A670" s="51">
        <v>971</v>
      </c>
      <c r="B670" s="56">
        <v>44880</v>
      </c>
      <c r="C670" s="56">
        <v>44834</v>
      </c>
      <c r="D670" s="53" t="s">
        <v>1841</v>
      </c>
      <c r="E670" s="51" t="str">
        <f>IF(ISBLANK(LeaveTracker[[#This Row],[Employee Name]]),"-----",VLOOKUP(LeaveTracker[[#This Row],[Employee Name]],Employees[[Employee Name]:[Office]],7))</f>
        <v>CSWDO</v>
      </c>
      <c r="F670" s="51" t="str">
        <f>IF(ISBLANK(LeaveTracker[[#This Row],[Employee Name]]),"-----",VLOOKUP(LeaveTracker[[#This Row],[Employee Name]],Employees[[Employee Name]:[Office]],6))</f>
        <v>CASUAL</v>
      </c>
      <c r="G670" s="50">
        <v>44833</v>
      </c>
      <c r="H670" s="50">
        <v>44833</v>
      </c>
      <c r="I670" s="51" t="s">
        <v>81</v>
      </c>
      <c r="J670" s="53"/>
      <c r="K670" s="51" t="str">
        <f ca="1">LeaveTracker[[#This Row],[Days]]&amp;" "&amp;LeaveTracker[[#This Row],[Type of Leave]]</f>
        <v>1 SL</v>
      </c>
      <c r="L670" s="9">
        <f ca="1">NETWORKDAYS(LeaveTracker[[#This Row],[Start Date]],LeaveTracker[[#This Row],[End Date]],lstHolidays)</f>
        <v>1</v>
      </c>
      <c r="M670" s="9"/>
    </row>
    <row r="671" spans="1:13" ht="30" customHeight="1" x14ac:dyDescent="0.3">
      <c r="A671" s="51">
        <v>972</v>
      </c>
      <c r="B671" s="56">
        <v>44882</v>
      </c>
      <c r="C671" s="56">
        <v>44860</v>
      </c>
      <c r="D671" s="53" t="s">
        <v>1917</v>
      </c>
      <c r="E671" s="51" t="str">
        <f>IF(ISBLANK(LeaveTracker[[#This Row],[Employee Name]]),"-----",VLOOKUP(LeaveTracker[[#This Row],[Employee Name]],Employees[[Employee Name]:[Office]],7))</f>
        <v>COOP</v>
      </c>
      <c r="F671" s="51" t="str">
        <f>IF(ISBLANK(LeaveTracker[[#This Row],[Employee Name]]),"-----",VLOOKUP(LeaveTracker[[#This Row],[Employee Name]],Employees[[Employee Name]:[Office]],6))</f>
        <v>JOBCON</v>
      </c>
      <c r="G671" s="50">
        <v>44861</v>
      </c>
      <c r="H671" s="50">
        <v>44861</v>
      </c>
      <c r="I671" s="51" t="s">
        <v>1022</v>
      </c>
      <c r="J671" s="53" t="s">
        <v>1908</v>
      </c>
      <c r="K671" s="51" t="str">
        <f ca="1">LeaveTracker[[#This Row],[Days]]&amp;" "&amp;LeaveTracker[[#This Row],[Type of Leave]]</f>
        <v>1 WITHOUTPAY</v>
      </c>
      <c r="L671" s="9">
        <f ca="1">NETWORKDAYS(LeaveTracker[[#This Row],[Start Date]],LeaveTracker[[#This Row],[End Date]],lstHolidays)</f>
        <v>1</v>
      </c>
      <c r="M671" s="9"/>
    </row>
    <row r="672" spans="1:13" ht="30" customHeight="1" x14ac:dyDescent="0.3">
      <c r="A672" s="51">
        <v>973</v>
      </c>
      <c r="B672" s="56">
        <v>44882</v>
      </c>
      <c r="C672" s="56">
        <v>44854</v>
      </c>
      <c r="D672" s="53" t="s">
        <v>1939</v>
      </c>
      <c r="E672" s="51" t="str">
        <f>IF(ISBLANK(LeaveTracker[[#This Row],[Employee Name]]),"-----",VLOOKUP(LeaveTracker[[#This Row],[Employee Name]],Employees[[Employee Name]:[Office]],7))</f>
        <v>TCIS</v>
      </c>
      <c r="F672" s="51" t="str">
        <f>IF(ISBLANK(LeaveTracker[[#This Row],[Employee Name]]),"-----",VLOOKUP(LeaveTracker[[#This Row],[Employee Name]],Employees[[Employee Name]:[Office]],6))</f>
        <v>JOBCON</v>
      </c>
      <c r="G672" s="50">
        <v>44832</v>
      </c>
      <c r="H672" s="50">
        <v>44841</v>
      </c>
      <c r="I672" s="51" t="s">
        <v>1022</v>
      </c>
      <c r="J672" s="53" t="s">
        <v>1895</v>
      </c>
      <c r="K672" s="51" t="str">
        <f ca="1">LeaveTracker[[#This Row],[Days]]&amp;" "&amp;LeaveTracker[[#This Row],[Type of Leave]]</f>
        <v>8 WITHOUTPAY</v>
      </c>
      <c r="L672" s="9">
        <f ca="1">NETWORKDAYS(LeaveTracker[[#This Row],[Start Date]],LeaveTracker[[#This Row],[End Date]],lstHolidays)</f>
        <v>8</v>
      </c>
      <c r="M672" s="9"/>
    </row>
    <row r="673" spans="1:13" ht="30" customHeight="1" x14ac:dyDescent="0.3">
      <c r="A673" s="51">
        <v>974</v>
      </c>
      <c r="B673" s="56">
        <v>44882</v>
      </c>
      <c r="C673" s="56">
        <v>44848</v>
      </c>
      <c r="D673" s="53" t="s">
        <v>1851</v>
      </c>
      <c r="E673" s="51" t="str">
        <f>IF(ISBLANK(LeaveTracker[[#This Row],[Employee Name]]),"-----",VLOOKUP(LeaveTracker[[#This Row],[Employee Name]],Employees[[Employee Name]:[Office]],7))</f>
        <v>VMO/SP</v>
      </c>
      <c r="F673" s="51" t="str">
        <f>IF(ISBLANK(LeaveTracker[[#This Row],[Employee Name]]),"-----",VLOOKUP(LeaveTracker[[#This Row],[Employee Name]],Employees[[Employee Name]:[Office]],6))</f>
        <v>CASUAL</v>
      </c>
      <c r="G673" s="50">
        <v>44855</v>
      </c>
      <c r="H673" s="50">
        <v>44855</v>
      </c>
      <c r="I673" s="51" t="s">
        <v>298</v>
      </c>
      <c r="J673" s="53" t="s">
        <v>1003</v>
      </c>
      <c r="K673" s="51" t="str">
        <f ca="1">LeaveTracker[[#This Row],[Days]]&amp;" "&amp;LeaveTracker[[#This Row],[Type of Leave]]</f>
        <v>1 OTHER</v>
      </c>
      <c r="L673" s="9">
        <f ca="1">NETWORKDAYS(LeaveTracker[[#This Row],[Start Date]],LeaveTracker[[#This Row],[End Date]],lstHolidays)</f>
        <v>1</v>
      </c>
      <c r="M673" s="9"/>
    </row>
    <row r="674" spans="1:13" ht="30" customHeight="1" x14ac:dyDescent="0.3">
      <c r="A674" s="51">
        <v>975</v>
      </c>
      <c r="B674" s="56">
        <v>44882</v>
      </c>
      <c r="C674" s="56">
        <v>44858</v>
      </c>
      <c r="D674" s="53" t="s">
        <v>1940</v>
      </c>
      <c r="E674" s="51" t="str">
        <f>IF(ISBLANK(LeaveTracker[[#This Row],[Employee Name]]),"-----",VLOOKUP(LeaveTracker[[#This Row],[Employee Name]],Employees[[Employee Name]:[Office]],7))</f>
        <v>CENRO</v>
      </c>
      <c r="F674" s="51" t="str">
        <f>IF(ISBLANK(LeaveTracker[[#This Row],[Employee Name]]),"-----",VLOOKUP(LeaveTracker[[#This Row],[Employee Name]],Employees[[Employee Name]:[Office]],6))</f>
        <v>CASUAL</v>
      </c>
      <c r="G674" s="50">
        <v>44854</v>
      </c>
      <c r="H674" s="50">
        <v>44855</v>
      </c>
      <c r="I674" s="51" t="s">
        <v>81</v>
      </c>
      <c r="J674" s="53"/>
      <c r="K674" s="51" t="str">
        <f ca="1">LeaveTracker[[#This Row],[Days]]&amp;" "&amp;LeaveTracker[[#This Row],[Type of Leave]]</f>
        <v>2 SL</v>
      </c>
      <c r="L674" s="9">
        <f ca="1">NETWORKDAYS(LeaveTracker[[#This Row],[Start Date]],LeaveTracker[[#This Row],[End Date]],lstHolidays)</f>
        <v>2</v>
      </c>
      <c r="M674" s="9"/>
    </row>
    <row r="675" spans="1:13" ht="30" customHeight="1" x14ac:dyDescent="0.3">
      <c r="A675" s="51">
        <v>976</v>
      </c>
      <c r="B675" s="56">
        <v>44882</v>
      </c>
      <c r="C675" s="56">
        <v>44868</v>
      </c>
      <c r="D675" s="53" t="s">
        <v>1941</v>
      </c>
      <c r="E675" s="51" t="str">
        <f>IF(ISBLANK(LeaveTracker[[#This Row],[Employee Name]]),"-----",VLOOKUP(LeaveTracker[[#This Row],[Employee Name]],Employees[[Employee Name]:[Office]],7))</f>
        <v>PICNIC GROVE</v>
      </c>
      <c r="F675" s="51" t="str">
        <f>IF(ISBLANK(LeaveTracker[[#This Row],[Employee Name]]),"-----",VLOOKUP(LeaveTracker[[#This Row],[Employee Name]],Employees[[Employee Name]:[Office]],6))</f>
        <v>CASUAL</v>
      </c>
      <c r="G675" s="50">
        <v>44850</v>
      </c>
      <c r="H675" s="50">
        <v>44860</v>
      </c>
      <c r="I675" s="51"/>
      <c r="J675" s="53"/>
      <c r="K675" s="51"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1">
        <v>977</v>
      </c>
      <c r="B676" s="56">
        <v>44882</v>
      </c>
      <c r="C676" s="56">
        <v>44847</v>
      </c>
      <c r="D676" s="53" t="s">
        <v>1942</v>
      </c>
      <c r="E676" s="51">
        <f>IF(ISBLANK(LeaveTracker[[#This Row],[Employee Name]]),"-----",VLOOKUP(LeaveTracker[[#This Row],[Employee Name]],Employees[[Employee Name]:[Office]],7))</f>
        <v>0</v>
      </c>
      <c r="F676" s="51" t="str">
        <f>IF(ISBLANK(LeaveTracker[[#This Row],[Employee Name]]),"-----",VLOOKUP(LeaveTracker[[#This Row],[Employee Name]],Employees[[Employee Name]:[Office]],6))</f>
        <v>JOBCON</v>
      </c>
      <c r="G676" s="50">
        <v>44841</v>
      </c>
      <c r="H676" s="50">
        <v>44841</v>
      </c>
      <c r="I676" s="51" t="s">
        <v>81</v>
      </c>
      <c r="J676" s="53"/>
      <c r="K676" s="51" t="str">
        <f ca="1">LeaveTracker[[#This Row],[Days]]&amp;" "&amp;LeaveTracker[[#This Row],[Type of Leave]]</f>
        <v>1 SL</v>
      </c>
      <c r="L676" s="9">
        <f ca="1">NETWORKDAYS(LeaveTracker[[#This Row],[Start Date]],LeaveTracker[[#This Row],[End Date]],lstHolidays)</f>
        <v>1</v>
      </c>
      <c r="M676" s="9"/>
    </row>
    <row r="677" spans="1:13" ht="30" customHeight="1" x14ac:dyDescent="0.3">
      <c r="A677" s="51">
        <v>978</v>
      </c>
      <c r="B677" s="56">
        <v>44882</v>
      </c>
      <c r="C677" s="56">
        <v>44872</v>
      </c>
      <c r="D677" s="53" t="s">
        <v>1891</v>
      </c>
      <c r="E677" s="51" t="str">
        <f>IF(ISBLANK(LeaveTracker[[#This Row],[Employee Name]]),"-----",VLOOKUP(LeaveTracker[[#This Row],[Employee Name]],Employees[[Employee Name]:[Office]],7))</f>
        <v>CHO</v>
      </c>
      <c r="F677" s="51" t="str">
        <f>IF(ISBLANK(LeaveTracker[[#This Row],[Employee Name]]),"-----",VLOOKUP(LeaveTracker[[#This Row],[Employee Name]],Employees[[Employee Name]:[Office]],6))</f>
        <v>CASUAL</v>
      </c>
      <c r="G677" s="50">
        <v>44869</v>
      </c>
      <c r="H677" s="50">
        <v>44869</v>
      </c>
      <c r="I677" s="51" t="s">
        <v>81</v>
      </c>
      <c r="J677" s="53"/>
      <c r="K677" s="51" t="str">
        <f ca="1">LeaveTracker[[#This Row],[Days]]&amp;" "&amp;LeaveTracker[[#This Row],[Type of Leave]]</f>
        <v>1 SL</v>
      </c>
      <c r="L677" s="9">
        <f ca="1">NETWORKDAYS(LeaveTracker[[#This Row],[Start Date]],LeaveTracker[[#This Row],[End Date]],lstHolidays)</f>
        <v>1</v>
      </c>
      <c r="M677" s="9"/>
    </row>
    <row r="678" spans="1:13" ht="30" customHeight="1" x14ac:dyDescent="0.3">
      <c r="A678" s="51">
        <v>979</v>
      </c>
      <c r="B678" s="56">
        <v>44882</v>
      </c>
      <c r="C678" s="56">
        <v>44837</v>
      </c>
      <c r="D678" s="53" t="s">
        <v>1891</v>
      </c>
      <c r="E678" s="51" t="str">
        <f>IF(ISBLANK(LeaveTracker[[#This Row],[Employee Name]]),"-----",VLOOKUP(LeaveTracker[[#This Row],[Employee Name]],Employees[[Employee Name]:[Office]],7))</f>
        <v>CHO</v>
      </c>
      <c r="F678" s="51" t="str">
        <f>IF(ISBLANK(LeaveTracker[[#This Row],[Employee Name]]),"-----",VLOOKUP(LeaveTracker[[#This Row],[Employee Name]],Employees[[Employee Name]:[Office]],6))</f>
        <v>CASUAL</v>
      </c>
      <c r="G678" s="50">
        <v>44854</v>
      </c>
      <c r="H678" s="50">
        <v>44855</v>
      </c>
      <c r="I678" s="51" t="s">
        <v>82</v>
      </c>
      <c r="J678" s="53"/>
      <c r="K678" s="51" t="str">
        <f ca="1">LeaveTracker[[#This Row],[Days]]&amp;" "&amp;LeaveTracker[[#This Row],[Type of Leave]]</f>
        <v>2 VL</v>
      </c>
      <c r="L678" s="9">
        <f ca="1">NETWORKDAYS(LeaveTracker[[#This Row],[Start Date]],LeaveTracker[[#This Row],[End Date]],lstHolidays)</f>
        <v>2</v>
      </c>
      <c r="M678" s="9"/>
    </row>
    <row r="679" spans="1:13" ht="30" customHeight="1" x14ac:dyDescent="0.3">
      <c r="A679" s="51">
        <v>980</v>
      </c>
      <c r="B679" s="56">
        <v>44882</v>
      </c>
      <c r="C679" s="56">
        <v>44845</v>
      </c>
      <c r="D679" s="53" t="s">
        <v>1943</v>
      </c>
      <c r="E679" s="51" t="str">
        <f>IF(ISBLANK(LeaveTracker[[#This Row],[Employee Name]]),"-----",VLOOKUP(LeaveTracker[[#This Row],[Employee Name]],Employees[[Employee Name]:[Office]],7))</f>
        <v>CHO</v>
      </c>
      <c r="F679" s="51" t="str">
        <f>IF(ISBLANK(LeaveTracker[[#This Row],[Employee Name]]),"-----",VLOOKUP(LeaveTracker[[#This Row],[Employee Name]],Employees[[Employee Name]:[Office]],6))</f>
        <v>CASUAL</v>
      </c>
      <c r="G679" s="50">
        <v>44845</v>
      </c>
      <c r="H679" s="50">
        <v>44853</v>
      </c>
      <c r="I679" s="51" t="s">
        <v>77</v>
      </c>
      <c r="J679" s="53"/>
      <c r="K679" s="51" t="str">
        <f ca="1">LeaveTracker[[#This Row],[Days]]&amp;" "&amp;LeaveTracker[[#This Row],[Type of Leave]]</f>
        <v>7 Paternity</v>
      </c>
      <c r="L679" s="9">
        <f ca="1">NETWORKDAYS(LeaveTracker[[#This Row],[Start Date]],LeaveTracker[[#This Row],[End Date]],lstHolidays)</f>
        <v>7</v>
      </c>
      <c r="M679" s="9"/>
    </row>
    <row r="680" spans="1:13" ht="30" customHeight="1" x14ac:dyDescent="0.3">
      <c r="A680" s="51">
        <v>981</v>
      </c>
      <c r="B680" s="56">
        <v>44882</v>
      </c>
      <c r="C680" s="56">
        <v>44841</v>
      </c>
      <c r="D680" s="53" t="s">
        <v>1742</v>
      </c>
      <c r="E680" s="51" t="str">
        <f>IF(ISBLANK(LeaveTracker[[#This Row],[Employee Name]]),"-----",VLOOKUP(LeaveTracker[[#This Row],[Employee Name]],Employees[[Employee Name]:[Office]],7))</f>
        <v>LCR</v>
      </c>
      <c r="F680" s="51" t="str">
        <f>IF(ISBLANK(LeaveTracker[[#This Row],[Employee Name]]),"-----",VLOOKUP(LeaveTracker[[#This Row],[Employee Name]],Employees[[Employee Name]:[Office]],6))</f>
        <v>CASUAL</v>
      </c>
      <c r="G680" s="50">
        <v>44867</v>
      </c>
      <c r="H680" s="50">
        <v>44867</v>
      </c>
      <c r="I680" s="51" t="s">
        <v>298</v>
      </c>
      <c r="J680" s="53" t="s">
        <v>1003</v>
      </c>
      <c r="K680" s="51" t="str">
        <f ca="1">LeaveTracker[[#This Row],[Days]]&amp;" "&amp;LeaveTracker[[#This Row],[Type of Leave]]</f>
        <v>0 OTHER</v>
      </c>
      <c r="L680" s="9">
        <f ca="1">NETWORKDAYS(LeaveTracker[[#This Row],[Start Date]],LeaveTracker[[#This Row],[End Date]],lstHolidays)</f>
        <v>0</v>
      </c>
      <c r="M680" s="9"/>
    </row>
    <row r="681" spans="1:13" ht="30" customHeight="1" x14ac:dyDescent="0.3">
      <c r="A681" s="51">
        <v>981</v>
      </c>
      <c r="B681" s="56">
        <v>44882</v>
      </c>
      <c r="C681" s="56">
        <v>44841</v>
      </c>
      <c r="D681" s="53" t="s">
        <v>1742</v>
      </c>
      <c r="E681" s="51" t="str">
        <f>IF(ISBLANK(LeaveTracker[[#This Row],[Employee Name]]),"-----",VLOOKUP(LeaveTracker[[#This Row],[Employee Name]],Employees[[Employee Name]:[Office]],7))</f>
        <v>LCR</v>
      </c>
      <c r="F681" s="51" t="str">
        <f>IF(ISBLANK(LeaveTracker[[#This Row],[Employee Name]]),"-----",VLOOKUP(LeaveTracker[[#This Row],[Employee Name]],Employees[[Employee Name]:[Office]],6))</f>
        <v>CASUAL</v>
      </c>
      <c r="G681" s="50">
        <v>44868</v>
      </c>
      <c r="H681" s="50">
        <v>44869</v>
      </c>
      <c r="I681" s="51" t="s">
        <v>81</v>
      </c>
      <c r="J681" s="53"/>
      <c r="K681" s="51" t="str">
        <f ca="1">LeaveTracker[[#This Row],[Days]]&amp;" "&amp;LeaveTracker[[#This Row],[Type of Leave]]</f>
        <v>2 SL</v>
      </c>
      <c r="L681" s="9">
        <f ca="1">NETWORKDAYS(LeaveTracker[[#This Row],[Start Date]],LeaveTracker[[#This Row],[End Date]],lstHolidays)</f>
        <v>2</v>
      </c>
      <c r="M681" s="9"/>
    </row>
    <row r="682" spans="1:13" ht="30" customHeight="1" x14ac:dyDescent="0.3">
      <c r="A682" s="51">
        <v>982</v>
      </c>
      <c r="B682" s="56">
        <v>44882</v>
      </c>
      <c r="C682" s="56">
        <v>44838</v>
      </c>
      <c r="D682" s="53" t="s">
        <v>1742</v>
      </c>
      <c r="E682" s="51" t="str">
        <f>IF(ISBLANK(LeaveTracker[[#This Row],[Employee Name]]),"-----",VLOOKUP(LeaveTracker[[#This Row],[Employee Name]],Employees[[Employee Name]:[Office]],7))</f>
        <v>LCR</v>
      </c>
      <c r="F682" s="51" t="str">
        <f>IF(ISBLANK(LeaveTracker[[#This Row],[Employee Name]]),"-----",VLOOKUP(LeaveTracker[[#This Row],[Employee Name]],Employees[[Employee Name]:[Office]],6))</f>
        <v>CASUAL</v>
      </c>
      <c r="G682" s="50">
        <v>44837</v>
      </c>
      <c r="H682" s="50">
        <v>44837</v>
      </c>
      <c r="I682" s="51" t="s">
        <v>81</v>
      </c>
      <c r="J682" s="53"/>
      <c r="K682" s="51" t="str">
        <f ca="1">LeaveTracker[[#This Row],[Days]]&amp;" "&amp;LeaveTracker[[#This Row],[Type of Leave]]</f>
        <v>1 SL</v>
      </c>
      <c r="L682" s="9">
        <f ca="1">NETWORKDAYS(LeaveTracker[[#This Row],[Start Date]],LeaveTracker[[#This Row],[End Date]],lstHolidays)</f>
        <v>1</v>
      </c>
      <c r="M682" s="9"/>
    </row>
    <row r="683" spans="1:13" ht="30" customHeight="1" x14ac:dyDescent="0.3">
      <c r="A683" s="51">
        <v>983</v>
      </c>
      <c r="B683" s="56">
        <v>44882</v>
      </c>
      <c r="C683" s="56">
        <v>44840</v>
      </c>
      <c r="D683" s="53" t="s">
        <v>1742</v>
      </c>
      <c r="E683" s="51" t="str">
        <f>IF(ISBLANK(LeaveTracker[[#This Row],[Employee Name]]),"-----",VLOOKUP(LeaveTracker[[#This Row],[Employee Name]],Employees[[Employee Name]:[Office]],7))</f>
        <v>LCR</v>
      </c>
      <c r="F683" s="51" t="str">
        <f>IF(ISBLANK(LeaveTracker[[#This Row],[Employee Name]]),"-----",VLOOKUP(LeaveTracker[[#This Row],[Employee Name]],Employees[[Employee Name]:[Office]],6))</f>
        <v>CASUAL</v>
      </c>
      <c r="G683" s="50">
        <v>44839</v>
      </c>
      <c r="H683" s="50">
        <v>44839</v>
      </c>
      <c r="I683" s="51" t="s">
        <v>81</v>
      </c>
      <c r="J683" s="53"/>
      <c r="K683" s="51" t="str">
        <f ca="1">LeaveTracker[[#This Row],[Days]]&amp;" "&amp;LeaveTracker[[#This Row],[Type of Leave]]</f>
        <v>1 SL</v>
      </c>
      <c r="L683" s="9">
        <f ca="1">NETWORKDAYS(LeaveTracker[[#This Row],[Start Date]],LeaveTracker[[#This Row],[End Date]],lstHolidays)</f>
        <v>1</v>
      </c>
      <c r="M683" s="9"/>
    </row>
    <row r="684" spans="1:13" ht="30" customHeight="1" x14ac:dyDescent="0.3">
      <c r="A684" s="51">
        <v>984</v>
      </c>
      <c r="B684" s="56">
        <v>44882</v>
      </c>
      <c r="C684" s="56">
        <v>44839</v>
      </c>
      <c r="D684" s="53" t="s">
        <v>1932</v>
      </c>
      <c r="E684" s="51" t="str">
        <f>IF(ISBLANK(LeaveTracker[[#This Row],[Employee Name]]),"-----",VLOOKUP(LeaveTracker[[#This Row],[Employee Name]],Employees[[Employee Name]:[Office]],7))</f>
        <v>ONT</v>
      </c>
      <c r="F684" s="51" t="str">
        <f>IF(ISBLANK(LeaveTracker[[#This Row],[Employee Name]]),"-----",VLOOKUP(LeaveTracker[[#This Row],[Employee Name]],Employees[[Employee Name]:[Office]],6))</f>
        <v>CASUAL</v>
      </c>
      <c r="G684" s="50">
        <v>44856</v>
      </c>
      <c r="H684" s="50">
        <v>44858</v>
      </c>
      <c r="I684" s="51" t="s">
        <v>82</v>
      </c>
      <c r="J684" s="53"/>
      <c r="K684" s="51" t="str">
        <f ca="1">LeaveTracker[[#This Row],[Days]]&amp;" "&amp;LeaveTracker[[#This Row],[Type of Leave]]</f>
        <v>1 VL</v>
      </c>
      <c r="L684" s="9">
        <f ca="1">NETWORKDAYS(LeaveTracker[[#This Row],[Start Date]],LeaveTracker[[#This Row],[End Date]],lstHolidays)</f>
        <v>1</v>
      </c>
      <c r="M684" s="9"/>
    </row>
    <row r="685" spans="1:13" ht="30" customHeight="1" x14ac:dyDescent="0.3">
      <c r="A685" s="51">
        <v>985</v>
      </c>
      <c r="B685" s="56">
        <v>44882</v>
      </c>
      <c r="C685" s="56">
        <v>44861</v>
      </c>
      <c r="D685" s="53" t="s">
        <v>1944</v>
      </c>
      <c r="E685" s="51" t="str">
        <f>IF(ISBLANK(LeaveTracker[[#This Row],[Employee Name]]),"-----",VLOOKUP(LeaveTracker[[#This Row],[Employee Name]],Employees[[Employee Name]:[Office]],7))</f>
        <v>CENRO</v>
      </c>
      <c r="F685" s="51" t="str">
        <f>IF(ISBLANK(LeaveTracker[[#This Row],[Employee Name]]),"-----",VLOOKUP(LeaveTracker[[#This Row],[Employee Name]],Employees[[Employee Name]:[Office]],6))</f>
        <v>CASUAL</v>
      </c>
      <c r="G685" s="50">
        <v>44853</v>
      </c>
      <c r="H685" s="50">
        <v>44855</v>
      </c>
      <c r="I685" s="51" t="s">
        <v>81</v>
      </c>
      <c r="J685" s="53"/>
      <c r="K685" s="51" t="str">
        <f ca="1">LeaveTracker[[#This Row],[Days]]&amp;" "&amp;LeaveTracker[[#This Row],[Type of Leave]]</f>
        <v>3 SL</v>
      </c>
      <c r="L685" s="9">
        <f ca="1">NETWORKDAYS(LeaveTracker[[#This Row],[Start Date]],LeaveTracker[[#This Row],[End Date]],lstHolidays)</f>
        <v>3</v>
      </c>
      <c r="M685" s="9"/>
    </row>
    <row r="686" spans="1:13" ht="30" customHeight="1" x14ac:dyDescent="0.3">
      <c r="A686" s="51">
        <v>986</v>
      </c>
      <c r="B686" s="56">
        <v>44882</v>
      </c>
      <c r="C686" s="56">
        <v>44847</v>
      </c>
      <c r="D686" s="53" t="s">
        <v>1945</v>
      </c>
      <c r="E686" s="51" t="str">
        <f>IF(ISBLANK(LeaveTracker[[#This Row],[Employee Name]]),"-----",VLOOKUP(LeaveTracker[[#This Row],[Employee Name]],Employees[[Employee Name]:[Office]],7))</f>
        <v>CSU</v>
      </c>
      <c r="F686" s="51" t="str">
        <f>IF(ISBLANK(LeaveTracker[[#This Row],[Employee Name]]),"-----",VLOOKUP(LeaveTracker[[#This Row],[Employee Name]],Employees[[Employee Name]:[Office]],6))</f>
        <v>CASUAL</v>
      </c>
      <c r="G686" s="50">
        <v>44858</v>
      </c>
      <c r="H686" s="50">
        <v>44859</v>
      </c>
      <c r="I686" s="51" t="s">
        <v>82</v>
      </c>
      <c r="J686" s="53"/>
      <c r="K686" s="51" t="str">
        <f ca="1">LeaveTracker[[#This Row],[Days]]&amp;" "&amp;LeaveTracker[[#This Row],[Type of Leave]]</f>
        <v>2 VL</v>
      </c>
      <c r="L686" s="9">
        <f ca="1">NETWORKDAYS(LeaveTracker[[#This Row],[Start Date]],LeaveTracker[[#This Row],[End Date]],lstHolidays)</f>
        <v>2</v>
      </c>
      <c r="M686" s="9"/>
    </row>
    <row r="687" spans="1:13" ht="30" customHeight="1" x14ac:dyDescent="0.3">
      <c r="A687" s="51">
        <v>987</v>
      </c>
      <c r="B687" s="56">
        <v>44882</v>
      </c>
      <c r="C687" s="56">
        <v>44881</v>
      </c>
      <c r="D687" s="53" t="s">
        <v>1791</v>
      </c>
      <c r="E687" s="51" t="str">
        <f>IF(ISBLANK(LeaveTracker[[#This Row],[Employee Name]]),"-----",VLOOKUP(LeaveTracker[[#This Row],[Employee Name]],Employees[[Employee Name]:[Office]],7))</f>
        <v>EEO/CITY MARKET</v>
      </c>
      <c r="F687" s="51" t="str">
        <f>IF(ISBLANK(LeaveTracker[[#This Row],[Employee Name]]),"-----",VLOOKUP(LeaveTracker[[#This Row],[Employee Name]],Employees[[Employee Name]:[Office]],6))</f>
        <v>CASUAL</v>
      </c>
      <c r="G687" s="50">
        <v>44881</v>
      </c>
      <c r="H687" s="50">
        <v>44883</v>
      </c>
      <c r="I687" s="51" t="s">
        <v>82</v>
      </c>
      <c r="J687" s="53"/>
      <c r="K687" s="51" t="str">
        <f ca="1">LeaveTracker[[#This Row],[Days]]&amp;" "&amp;LeaveTracker[[#This Row],[Type of Leave]]</f>
        <v>3 VL</v>
      </c>
      <c r="L687" s="9">
        <f ca="1">NETWORKDAYS(LeaveTracker[[#This Row],[Start Date]],LeaveTracker[[#This Row],[End Date]],lstHolidays)</f>
        <v>3</v>
      </c>
      <c r="M687" s="9"/>
    </row>
    <row r="688" spans="1:13" ht="30" customHeight="1" x14ac:dyDescent="0.3">
      <c r="A688" s="51">
        <v>988</v>
      </c>
      <c r="B688" s="56">
        <v>44882</v>
      </c>
      <c r="C688" s="56">
        <v>44873</v>
      </c>
      <c r="D688" s="53" t="s">
        <v>1946</v>
      </c>
      <c r="E688" s="51" t="str">
        <f>IF(ISBLANK(LeaveTracker[[#This Row],[Employee Name]]),"-----",VLOOKUP(LeaveTracker[[#This Row],[Employee Name]],Employees[[Employee Name]:[Office]],7))</f>
        <v>ONT</v>
      </c>
      <c r="F688" s="51" t="str">
        <f>IF(ISBLANK(LeaveTracker[[#This Row],[Employee Name]]),"-----",VLOOKUP(LeaveTracker[[#This Row],[Employee Name]],Employees[[Employee Name]:[Office]],6))</f>
        <v>CASUAL</v>
      </c>
      <c r="G688" s="50">
        <v>44863</v>
      </c>
      <c r="H688" s="50">
        <v>44863</v>
      </c>
      <c r="I688" s="51" t="s">
        <v>81</v>
      </c>
      <c r="J688" s="53"/>
      <c r="K688" s="51" t="str">
        <f ca="1">LeaveTracker[[#This Row],[Days]]&amp;" "&amp;LeaveTracker[[#This Row],[Type of Leave]]</f>
        <v>0 SL</v>
      </c>
      <c r="L688" s="9">
        <f ca="1">NETWORKDAYS(LeaveTracker[[#This Row],[Start Date]],LeaveTracker[[#This Row],[End Date]],lstHolidays)</f>
        <v>0</v>
      </c>
      <c r="M688" s="9"/>
    </row>
    <row r="689" spans="1:13" ht="30" customHeight="1" x14ac:dyDescent="0.3">
      <c r="A689" s="51">
        <v>989</v>
      </c>
      <c r="B689" s="56">
        <v>44882</v>
      </c>
      <c r="C689" s="56">
        <v>44565</v>
      </c>
      <c r="D689" s="53" t="s">
        <v>1947</v>
      </c>
      <c r="E689" s="51" t="str">
        <f>IF(ISBLANK(LeaveTracker[[#This Row],[Employee Name]]),"-----",VLOOKUP(LeaveTracker[[#This Row],[Employee Name]],Employees[[Employee Name]:[Office]],7))</f>
        <v>CENRO</v>
      </c>
      <c r="F689" s="51" t="str">
        <f>IF(ISBLANK(LeaveTracker[[#This Row],[Employee Name]]),"-----",VLOOKUP(LeaveTracker[[#This Row],[Employee Name]],Employees[[Employee Name]:[Office]],6))</f>
        <v>CASUAL</v>
      </c>
      <c r="G689" s="50">
        <v>44876</v>
      </c>
      <c r="H689" s="50">
        <v>44877</v>
      </c>
      <c r="I689" s="51" t="s">
        <v>82</v>
      </c>
      <c r="J689" s="53" t="s">
        <v>1004</v>
      </c>
      <c r="K689" s="51" t="str">
        <f ca="1">LeaveTracker[[#This Row],[Days]]&amp;" "&amp;LeaveTracker[[#This Row],[Type of Leave]]</f>
        <v>1 VL</v>
      </c>
      <c r="L689" s="9">
        <f ca="1">NETWORKDAYS(LeaveTracker[[#This Row],[Start Date]],LeaveTracker[[#This Row],[End Date]],lstHolidays)</f>
        <v>1</v>
      </c>
      <c r="M689" s="9"/>
    </row>
    <row r="690" spans="1:13" ht="30" customHeight="1" x14ac:dyDescent="0.3">
      <c r="A690" s="51">
        <v>990</v>
      </c>
      <c r="B690" s="56">
        <v>44882</v>
      </c>
      <c r="C690" s="56">
        <v>44869</v>
      </c>
      <c r="D690" s="53" t="s">
        <v>1947</v>
      </c>
      <c r="E690" s="51" t="str">
        <f>IF(ISBLANK(LeaveTracker[[#This Row],[Employee Name]]),"-----",VLOOKUP(LeaveTracker[[#This Row],[Employee Name]],Employees[[Employee Name]:[Office]],7))</f>
        <v>CENRO</v>
      </c>
      <c r="F690" s="51" t="str">
        <f>IF(ISBLANK(LeaveTracker[[#This Row],[Employee Name]]),"-----",VLOOKUP(LeaveTracker[[#This Row],[Employee Name]],Employees[[Employee Name]:[Office]],6))</f>
        <v>CASUAL</v>
      </c>
      <c r="G690" s="50">
        <v>44875</v>
      </c>
      <c r="H690" s="50">
        <v>44875</v>
      </c>
      <c r="I690" s="51" t="s">
        <v>298</v>
      </c>
      <c r="J690" s="53" t="s">
        <v>1003</v>
      </c>
      <c r="K690" s="51" t="str">
        <f ca="1">LeaveTracker[[#This Row],[Days]]&amp;" "&amp;LeaveTracker[[#This Row],[Type of Leave]]</f>
        <v>1 OTHER</v>
      </c>
      <c r="L690" s="9">
        <f ca="1">NETWORKDAYS(LeaveTracker[[#This Row],[Start Date]],LeaveTracker[[#This Row],[End Date]],lstHolidays)</f>
        <v>1</v>
      </c>
      <c r="M690" s="9"/>
    </row>
    <row r="691" spans="1:13" ht="30" customHeight="1" x14ac:dyDescent="0.3">
      <c r="A691" s="51">
        <v>991</v>
      </c>
      <c r="B691" s="56">
        <v>44882</v>
      </c>
      <c r="C691" s="56">
        <v>44869</v>
      </c>
      <c r="D691" s="53" t="s">
        <v>2212</v>
      </c>
      <c r="E691" s="51" t="str">
        <f>IF(ISBLANK(LeaveTracker[[#This Row],[Employee Name]]),"-----",VLOOKUP(LeaveTracker[[#This Row],[Employee Name]],Employees[[Employee Name]:[Office]],7))</f>
        <v>CENRO</v>
      </c>
      <c r="F691" s="51" t="str">
        <f>IF(ISBLANK(LeaveTracker[[#This Row],[Employee Name]]),"-----",VLOOKUP(LeaveTracker[[#This Row],[Employee Name]],Employees[[Employee Name]:[Office]],6))</f>
        <v>CASUAL</v>
      </c>
      <c r="G691" s="50">
        <v>44875</v>
      </c>
      <c r="H691" s="50">
        <v>44877</v>
      </c>
      <c r="I691" s="51" t="s">
        <v>82</v>
      </c>
      <c r="J691" s="53" t="s">
        <v>1004</v>
      </c>
      <c r="K691" s="51" t="str">
        <f ca="1">LeaveTracker[[#This Row],[Days]]&amp;" "&amp;LeaveTracker[[#This Row],[Type of Leave]]</f>
        <v>2 VL</v>
      </c>
      <c r="L691" s="9">
        <f ca="1">NETWORKDAYS(LeaveTracker[[#This Row],[Start Date]],LeaveTracker[[#This Row],[End Date]],lstHolidays)</f>
        <v>2</v>
      </c>
      <c r="M691" s="9"/>
    </row>
    <row r="692" spans="1:13" ht="30" customHeight="1" x14ac:dyDescent="0.3">
      <c r="A692" s="51">
        <v>992</v>
      </c>
      <c r="B692" s="56">
        <v>44882</v>
      </c>
      <c r="C692" s="56">
        <v>44868</v>
      </c>
      <c r="D692" s="53" t="s">
        <v>1949</v>
      </c>
      <c r="E692" s="51" t="str">
        <f>IF(ISBLANK(LeaveTracker[[#This Row],[Employee Name]]),"-----",VLOOKUP(LeaveTracker[[#This Row],[Employee Name]],Employees[[Employee Name]:[Office]],7))</f>
        <v>CENRO</v>
      </c>
      <c r="F692" s="51" t="str">
        <f>IF(ISBLANK(LeaveTracker[[#This Row],[Employee Name]]),"-----",VLOOKUP(LeaveTracker[[#This Row],[Employee Name]],Employees[[Employee Name]:[Office]],6))</f>
        <v>CASUAL</v>
      </c>
      <c r="G692" s="50">
        <v>44866</v>
      </c>
      <c r="H692" s="50">
        <v>44866</v>
      </c>
      <c r="I692" s="51" t="s">
        <v>81</v>
      </c>
      <c r="J692" s="53"/>
      <c r="K692" s="51" t="str">
        <f ca="1">LeaveTracker[[#This Row],[Days]]&amp;" "&amp;LeaveTracker[[#This Row],[Type of Leave]]</f>
        <v>1 SL</v>
      </c>
      <c r="L692" s="9">
        <f ca="1">NETWORKDAYS(LeaveTracker[[#This Row],[Start Date]],LeaveTracker[[#This Row],[End Date]],lstHolidays)</f>
        <v>1</v>
      </c>
      <c r="M692" s="9"/>
    </row>
    <row r="693" spans="1:13" ht="30" customHeight="1" x14ac:dyDescent="0.3">
      <c r="A693" s="51">
        <v>993</v>
      </c>
      <c r="B693" s="56">
        <v>44882</v>
      </c>
      <c r="C693" s="56">
        <v>44874</v>
      </c>
      <c r="D693" s="53" t="s">
        <v>1950</v>
      </c>
      <c r="E693" s="51" t="str">
        <f>IF(ISBLANK(LeaveTracker[[#This Row],[Employee Name]]),"-----",VLOOKUP(LeaveTracker[[#This Row],[Employee Name]],Employees[[Employee Name]:[Office]],7))</f>
        <v>CSWDO</v>
      </c>
      <c r="F693" s="51" t="str">
        <f>IF(ISBLANK(LeaveTracker[[#This Row],[Employee Name]]),"-----",VLOOKUP(LeaveTracker[[#This Row],[Employee Name]],Employees[[Employee Name]:[Office]],6))</f>
        <v>CASUAL</v>
      </c>
      <c r="G693" s="50">
        <v>44924</v>
      </c>
      <c r="H693" s="50">
        <v>44914</v>
      </c>
      <c r="I693" s="51" t="s">
        <v>82</v>
      </c>
      <c r="J693" s="53"/>
      <c r="K693" s="51" t="str">
        <f ca="1">LeaveTracker[[#This Row],[Days]]&amp;" "&amp;LeaveTracker[[#This Row],[Type of Leave]]</f>
        <v>-8 VL</v>
      </c>
      <c r="L693" s="9">
        <f ca="1">NETWORKDAYS(LeaveTracker[[#This Row],[Start Date]],LeaveTracker[[#This Row],[End Date]],lstHolidays)</f>
        <v>-8</v>
      </c>
      <c r="M693" s="9"/>
    </row>
    <row r="694" spans="1:13" ht="30" customHeight="1" x14ac:dyDescent="0.3">
      <c r="A694" s="51">
        <v>994</v>
      </c>
      <c r="B694" s="56">
        <v>44882</v>
      </c>
      <c r="C694" s="56">
        <v>44867</v>
      </c>
      <c r="D694" s="53" t="s">
        <v>1910</v>
      </c>
      <c r="E694" s="51" t="str">
        <f>IF(ISBLANK(LeaveTracker[[#This Row],[Employee Name]]),"-----",VLOOKUP(LeaveTracker[[#This Row],[Employee Name]],Employees[[Employee Name]:[Office]],7))</f>
        <v>TICC</v>
      </c>
      <c r="F694" s="51" t="str">
        <f>IF(ISBLANK(LeaveTracker[[#This Row],[Employee Name]]),"-----",VLOOKUP(LeaveTracker[[#This Row],[Employee Name]],Employees[[Employee Name]:[Office]],6))</f>
        <v>JOBCON</v>
      </c>
      <c r="G694" s="50">
        <v>44864</v>
      </c>
      <c r="H694" s="50">
        <v>44864</v>
      </c>
      <c r="I694" s="51" t="s">
        <v>1022</v>
      </c>
      <c r="J694" s="53" t="s">
        <v>1895</v>
      </c>
      <c r="K694" s="51" t="str">
        <f ca="1">LeaveTracker[[#This Row],[Days]]&amp;" "&amp;LeaveTracker[[#This Row],[Type of Leave]]</f>
        <v>0 WITHOUTPAY</v>
      </c>
      <c r="L694" s="9">
        <f ca="1">NETWORKDAYS(LeaveTracker[[#This Row],[Start Date]],LeaveTracker[[#This Row],[End Date]],lstHolidays)</f>
        <v>0</v>
      </c>
      <c r="M694" s="9"/>
    </row>
    <row r="695" spans="1:13" ht="30" customHeight="1" x14ac:dyDescent="0.3">
      <c r="A695" s="51">
        <v>995</v>
      </c>
      <c r="B695" s="56">
        <v>44882</v>
      </c>
      <c r="C695" s="56">
        <v>44859</v>
      </c>
      <c r="D695" s="53" t="s">
        <v>1739</v>
      </c>
      <c r="E695" s="51" t="str">
        <f>IF(ISBLANK(LeaveTracker[[#This Row],[Employee Name]]),"-----",VLOOKUP(LeaveTracker[[#This Row],[Employee Name]],Employees[[Employee Name]:[Office]],7))</f>
        <v>ASSESSOR</v>
      </c>
      <c r="F695" s="51" t="str">
        <f>IF(ISBLANK(LeaveTracker[[#This Row],[Employee Name]]),"-----",VLOOKUP(LeaveTracker[[#This Row],[Employee Name]],Employees[[Employee Name]:[Office]],6))</f>
        <v>CASUAL</v>
      </c>
      <c r="G695" s="50">
        <v>44858</v>
      </c>
      <c r="H695" s="50">
        <v>44858</v>
      </c>
      <c r="I695" s="51" t="s">
        <v>298</v>
      </c>
      <c r="J695" s="53" t="s">
        <v>1003</v>
      </c>
      <c r="K695" s="51" t="str">
        <f ca="1">LeaveTracker[[#This Row],[Days]]&amp;" "&amp;LeaveTracker[[#This Row],[Type of Leave]]</f>
        <v>1 OTHER</v>
      </c>
      <c r="L695" s="9">
        <f ca="1">NETWORKDAYS(LeaveTracker[[#This Row],[Start Date]],LeaveTracker[[#This Row],[End Date]],lstHolidays)</f>
        <v>1</v>
      </c>
      <c r="M695" s="9"/>
    </row>
    <row r="696" spans="1:13" ht="30" customHeight="1" x14ac:dyDescent="0.3">
      <c r="A696" s="51">
        <v>996</v>
      </c>
      <c r="B696" s="56">
        <v>44882</v>
      </c>
      <c r="C696" s="56">
        <v>44851</v>
      </c>
      <c r="D696" s="53" t="s">
        <v>1739</v>
      </c>
      <c r="E696" s="51" t="str">
        <f>IF(ISBLANK(LeaveTracker[[#This Row],[Employee Name]]),"-----",VLOOKUP(LeaveTracker[[#This Row],[Employee Name]],Employees[[Employee Name]:[Office]],7))</f>
        <v>ASSESSOR</v>
      </c>
      <c r="F696" s="51" t="str">
        <f>IF(ISBLANK(LeaveTracker[[#This Row],[Employee Name]]),"-----",VLOOKUP(LeaveTracker[[#This Row],[Employee Name]],Employees[[Employee Name]:[Office]],6))</f>
        <v>CASUAL</v>
      </c>
      <c r="G696" s="50">
        <v>44847</v>
      </c>
      <c r="H696" s="50">
        <v>44847</v>
      </c>
      <c r="I696" s="51" t="s">
        <v>81</v>
      </c>
      <c r="J696" s="53"/>
      <c r="K696" s="51" t="str">
        <f ca="1">LeaveTracker[[#This Row],[Days]]&amp;" "&amp;LeaveTracker[[#This Row],[Type of Leave]]</f>
        <v>1 SL</v>
      </c>
      <c r="L696" s="9">
        <f ca="1">NETWORKDAYS(LeaveTracker[[#This Row],[Start Date]],LeaveTracker[[#This Row],[End Date]],lstHolidays)</f>
        <v>1</v>
      </c>
      <c r="M696" s="9"/>
    </row>
    <row r="697" spans="1:13" ht="30" customHeight="1" x14ac:dyDescent="0.3">
      <c r="A697" s="51">
        <v>997</v>
      </c>
      <c r="B697" s="56">
        <v>44882</v>
      </c>
      <c r="C697" s="56">
        <v>44793</v>
      </c>
      <c r="D697" s="53" t="s">
        <v>1819</v>
      </c>
      <c r="E697" s="51" t="str">
        <f>IF(ISBLANK(LeaveTracker[[#This Row],[Employee Name]]),"-----",VLOOKUP(LeaveTracker[[#This Row],[Employee Name]],Employees[[Employee Name]:[Office]],7))</f>
        <v>TICC/TCCH</v>
      </c>
      <c r="F697" s="51" t="str">
        <f>IF(ISBLANK(LeaveTracker[[#This Row],[Employee Name]]),"-----",VLOOKUP(LeaveTracker[[#This Row],[Employee Name]],Employees[[Employee Name]:[Office]],6))</f>
        <v>CASUAL</v>
      </c>
      <c r="G697" s="50">
        <v>44771</v>
      </c>
      <c r="H697" s="50">
        <v>44777</v>
      </c>
      <c r="I697" s="51" t="s">
        <v>81</v>
      </c>
      <c r="J697" s="53"/>
      <c r="K697" s="51" t="str">
        <f ca="1">LeaveTracker[[#This Row],[Days]]&amp;" "&amp;LeaveTracker[[#This Row],[Type of Leave]]</f>
        <v>5 SL</v>
      </c>
      <c r="L697" s="9">
        <f ca="1">NETWORKDAYS(LeaveTracker[[#This Row],[Start Date]],LeaveTracker[[#This Row],[End Date]],lstHolidays)</f>
        <v>5</v>
      </c>
      <c r="M697" s="9"/>
    </row>
    <row r="698" spans="1:13" ht="30" customHeight="1" x14ac:dyDescent="0.3">
      <c r="A698" s="51">
        <v>997</v>
      </c>
      <c r="B698" s="56">
        <v>44882</v>
      </c>
      <c r="C698" s="56">
        <v>44793</v>
      </c>
      <c r="D698" s="53" t="s">
        <v>1819</v>
      </c>
      <c r="E698" s="51" t="str">
        <f>IF(ISBLANK(LeaveTracker[[#This Row],[Employee Name]]),"-----",VLOOKUP(LeaveTracker[[#This Row],[Employee Name]],Employees[[Employee Name]:[Office]],7))</f>
        <v>TICC/TCCH</v>
      </c>
      <c r="F698" s="51" t="str">
        <f>IF(ISBLANK(LeaveTracker[[#This Row],[Employee Name]]),"-----",VLOOKUP(LeaveTracker[[#This Row],[Employee Name]],Employees[[Employee Name]:[Office]],6))</f>
        <v>CASUAL</v>
      </c>
      <c r="G698" s="50">
        <v>44785</v>
      </c>
      <c r="H698" s="50">
        <v>44791</v>
      </c>
      <c r="I698" s="51" t="s">
        <v>81</v>
      </c>
      <c r="J698" s="53"/>
      <c r="K698" s="51" t="str">
        <f ca="1">LeaveTracker[[#This Row],[Days]]&amp;" "&amp;LeaveTracker[[#This Row],[Type of Leave]]</f>
        <v>5 SL</v>
      </c>
      <c r="L698" s="9">
        <f ca="1">NETWORKDAYS(LeaveTracker[[#This Row],[Start Date]],LeaveTracker[[#This Row],[End Date]],lstHolidays)</f>
        <v>5</v>
      </c>
      <c r="M698" s="9"/>
    </row>
    <row r="699" spans="1:13" ht="30" customHeight="1" x14ac:dyDescent="0.3">
      <c r="A699" s="51">
        <v>997</v>
      </c>
      <c r="B699" s="56">
        <v>44882</v>
      </c>
      <c r="C699" s="56">
        <v>44793</v>
      </c>
      <c r="D699" s="53" t="s">
        <v>1819</v>
      </c>
      <c r="E699" s="51" t="str">
        <f>IF(ISBLANK(LeaveTracker[[#This Row],[Employee Name]]),"-----",VLOOKUP(LeaveTracker[[#This Row],[Employee Name]],Employees[[Employee Name]:[Office]],7))</f>
        <v>TICC/TCCH</v>
      </c>
      <c r="F699" s="51" t="str">
        <f>IF(ISBLANK(LeaveTracker[[#This Row],[Employee Name]]),"-----",VLOOKUP(LeaveTracker[[#This Row],[Employee Name]],Employees[[Employee Name]:[Office]],6))</f>
        <v>CASUAL</v>
      </c>
      <c r="G699" s="50">
        <v>44799</v>
      </c>
      <c r="H699" s="50">
        <v>44800</v>
      </c>
      <c r="I699" s="51" t="s">
        <v>81</v>
      </c>
      <c r="J699" s="53"/>
      <c r="K699" s="51" t="str">
        <f ca="1">LeaveTracker[[#This Row],[Days]]&amp;" "&amp;LeaveTracker[[#This Row],[Type of Leave]]</f>
        <v>1 SL</v>
      </c>
      <c r="L699" s="9">
        <f ca="1">NETWORKDAYS(LeaveTracker[[#This Row],[Start Date]],LeaveTracker[[#This Row],[End Date]],lstHolidays)</f>
        <v>1</v>
      </c>
      <c r="M699" s="9"/>
    </row>
    <row r="700" spans="1:13" ht="30" customHeight="1" x14ac:dyDescent="0.3">
      <c r="A700" s="51">
        <v>998</v>
      </c>
      <c r="B700" s="56">
        <v>44882</v>
      </c>
      <c r="C700" s="56">
        <v>44860</v>
      </c>
      <c r="D700" s="53" t="s">
        <v>1819</v>
      </c>
      <c r="E700" s="51" t="str">
        <f>IF(ISBLANK(LeaveTracker[[#This Row],[Employee Name]]),"-----",VLOOKUP(LeaveTracker[[#This Row],[Employee Name]],Employees[[Employee Name]:[Office]],7))</f>
        <v>TICC/TCCH</v>
      </c>
      <c r="F700" s="51" t="str">
        <f>IF(ISBLANK(LeaveTracker[[#This Row],[Employee Name]]),"-----",VLOOKUP(LeaveTracker[[#This Row],[Employee Name]],Employees[[Employee Name]:[Office]],6))</f>
        <v>CASUAL</v>
      </c>
      <c r="G700" s="50">
        <v>44859</v>
      </c>
      <c r="H700" s="50">
        <v>44859</v>
      </c>
      <c r="I700" s="51" t="s">
        <v>81</v>
      </c>
      <c r="J700" s="53"/>
      <c r="K700" s="51" t="str">
        <f ca="1">LeaveTracker[[#This Row],[Days]]&amp;" "&amp;LeaveTracker[[#This Row],[Type of Leave]]</f>
        <v>1 SL</v>
      </c>
      <c r="L700" s="9">
        <f ca="1">NETWORKDAYS(LeaveTracker[[#This Row],[Start Date]],LeaveTracker[[#This Row],[End Date]],lstHolidays)</f>
        <v>1</v>
      </c>
      <c r="M700" s="9"/>
    </row>
    <row r="701" spans="1:13" ht="30" customHeight="1" x14ac:dyDescent="0.3">
      <c r="A701" s="51">
        <v>999</v>
      </c>
      <c r="B701" s="56">
        <v>44882</v>
      </c>
      <c r="C701" s="56">
        <v>44849</v>
      </c>
      <c r="D701" s="53" t="s">
        <v>1745</v>
      </c>
      <c r="E701" s="51" t="str">
        <f>IF(ISBLANK(LeaveTracker[[#This Row],[Employee Name]]),"-----",VLOOKUP(LeaveTracker[[#This Row],[Employee Name]],Employees[[Employee Name]:[Office]],7))</f>
        <v>ONT</v>
      </c>
      <c r="F701" s="51" t="str">
        <f>IF(ISBLANK(LeaveTracker[[#This Row],[Employee Name]]),"-----",VLOOKUP(LeaveTracker[[#This Row],[Employee Name]],Employees[[Employee Name]:[Office]],6))</f>
        <v>CASUAL</v>
      </c>
      <c r="G701" s="50">
        <v>44854</v>
      </c>
      <c r="H701" s="50">
        <v>44855</v>
      </c>
      <c r="I701" s="51" t="s">
        <v>298</v>
      </c>
      <c r="J701" s="53" t="s">
        <v>1003</v>
      </c>
      <c r="K701" s="51" t="str">
        <f ca="1">LeaveTracker[[#This Row],[Days]]&amp;" "&amp;LeaveTracker[[#This Row],[Type of Leave]]</f>
        <v>2 OTHER</v>
      </c>
      <c r="L701" s="9">
        <f ca="1">NETWORKDAYS(LeaveTracker[[#This Row],[Start Date]],LeaveTracker[[#This Row],[End Date]],lstHolidays)</f>
        <v>2</v>
      </c>
      <c r="M701" s="9"/>
    </row>
    <row r="702" spans="1:13" ht="30" customHeight="1" x14ac:dyDescent="0.3">
      <c r="A702" s="51">
        <v>1000</v>
      </c>
      <c r="B702" s="56">
        <v>44882</v>
      </c>
      <c r="C702" s="56">
        <v>44874</v>
      </c>
      <c r="D702" s="53" t="s">
        <v>1833</v>
      </c>
      <c r="E702" s="51" t="str">
        <f>IF(ISBLANK(LeaveTracker[[#This Row],[Employee Name]]),"-----",VLOOKUP(LeaveTracker[[#This Row],[Employee Name]],Employees[[Employee Name]:[Office]],7))</f>
        <v>EEO/CITY MARKET</v>
      </c>
      <c r="F702" s="51" t="str">
        <f>IF(ISBLANK(LeaveTracker[[#This Row],[Employee Name]]),"-----",VLOOKUP(LeaveTracker[[#This Row],[Employee Name]],Employees[[Employee Name]:[Office]],6))</f>
        <v>CASUAL</v>
      </c>
      <c r="G702" s="50">
        <v>44873</v>
      </c>
      <c r="H702" s="50">
        <v>44873</v>
      </c>
      <c r="I702" s="51" t="s">
        <v>81</v>
      </c>
      <c r="J702" s="53"/>
      <c r="K702" s="51" t="str">
        <f ca="1">LeaveTracker[[#This Row],[Days]]&amp;" "&amp;LeaveTracker[[#This Row],[Type of Leave]]</f>
        <v>1 SL</v>
      </c>
      <c r="L702" s="9">
        <f ca="1">NETWORKDAYS(LeaveTracker[[#This Row],[Start Date]],LeaveTracker[[#This Row],[End Date]],lstHolidays)</f>
        <v>1</v>
      </c>
      <c r="M702" s="9"/>
    </row>
    <row r="703" spans="1:13" ht="30" customHeight="1" x14ac:dyDescent="0.3">
      <c r="A703" s="51">
        <v>1001</v>
      </c>
      <c r="B703" s="56">
        <v>44882</v>
      </c>
      <c r="C703" s="56">
        <v>44852</v>
      </c>
      <c r="D703" s="53" t="s">
        <v>1306</v>
      </c>
      <c r="E703" s="51" t="str">
        <f>IF(ISBLANK(LeaveTracker[[#This Row],[Employee Name]]),"-----",VLOOKUP(LeaveTracker[[#This Row],[Employee Name]],Employees[[Employee Name]:[Office]],7))</f>
        <v>ONT</v>
      </c>
      <c r="F703" s="51" t="str">
        <f>IF(ISBLANK(LeaveTracker[[#This Row],[Employee Name]]),"-----",VLOOKUP(LeaveTracker[[#This Row],[Employee Name]],Employees[[Employee Name]:[Office]],6))</f>
        <v>REGULAR</v>
      </c>
      <c r="G703" s="50">
        <v>44882</v>
      </c>
      <c r="H703" s="50">
        <v>44886</v>
      </c>
      <c r="I703" s="51" t="s">
        <v>82</v>
      </c>
      <c r="J703" s="53" t="s">
        <v>1004</v>
      </c>
      <c r="K703" s="51" t="str">
        <f ca="1">LeaveTracker[[#This Row],[Days]]&amp;" "&amp;LeaveTracker[[#This Row],[Type of Leave]]</f>
        <v>3 VL</v>
      </c>
      <c r="L703" s="9">
        <f ca="1">NETWORKDAYS(LeaveTracker[[#This Row],[Start Date]],LeaveTracker[[#This Row],[End Date]],lstHolidays)</f>
        <v>3</v>
      </c>
      <c r="M703" s="9"/>
    </row>
    <row r="704" spans="1:13" ht="30" customHeight="1" x14ac:dyDescent="0.3">
      <c r="A704" s="51">
        <v>1002</v>
      </c>
      <c r="B704" s="56">
        <v>44882</v>
      </c>
      <c r="C704" s="56">
        <v>44862</v>
      </c>
      <c r="D704" s="53" t="s">
        <v>1306</v>
      </c>
      <c r="E704" s="51" t="str">
        <f>IF(ISBLANK(LeaveTracker[[#This Row],[Employee Name]]),"-----",VLOOKUP(LeaveTracker[[#This Row],[Employee Name]],Employees[[Employee Name]:[Office]],7))</f>
        <v>ONT</v>
      </c>
      <c r="F704" s="51" t="str">
        <f>IF(ISBLANK(LeaveTracker[[#This Row],[Employee Name]]),"-----",VLOOKUP(LeaveTracker[[#This Row],[Employee Name]],Employees[[Employee Name]:[Office]],6))</f>
        <v>REGULAR</v>
      </c>
      <c r="G704" s="50">
        <v>44868</v>
      </c>
      <c r="H704" s="50">
        <v>44869</v>
      </c>
      <c r="I704" s="51" t="s">
        <v>82</v>
      </c>
      <c r="J704" s="53"/>
      <c r="K704" s="51" t="str">
        <f ca="1">LeaveTracker[[#This Row],[Days]]&amp;" "&amp;LeaveTracker[[#This Row],[Type of Leave]]</f>
        <v>2 VL</v>
      </c>
      <c r="L704" s="9">
        <f ca="1">NETWORKDAYS(LeaveTracker[[#This Row],[Start Date]],LeaveTracker[[#This Row],[End Date]],lstHolidays)</f>
        <v>2</v>
      </c>
      <c r="M704" s="9"/>
    </row>
    <row r="705" spans="1:13" ht="30" customHeight="1" x14ac:dyDescent="0.3">
      <c r="A705" s="51">
        <v>1003</v>
      </c>
      <c r="B705" s="56">
        <v>44882</v>
      </c>
      <c r="C705" s="56">
        <v>44869</v>
      </c>
      <c r="D705" s="53" t="s">
        <v>1951</v>
      </c>
      <c r="E705" s="51" t="str">
        <f>IF(ISBLANK(LeaveTracker[[#This Row],[Employee Name]]),"-----",VLOOKUP(LeaveTracker[[#This Row],[Employee Name]],Employees[[Employee Name]:[Office]],7))</f>
        <v>GSO</v>
      </c>
      <c r="F705" s="51" t="str">
        <f>IF(ISBLANK(LeaveTracker[[#This Row],[Employee Name]]),"-----",VLOOKUP(LeaveTracker[[#This Row],[Employee Name]],Employees[[Employee Name]:[Office]],6))</f>
        <v>CASUAL</v>
      </c>
      <c r="G705" s="50">
        <v>44876</v>
      </c>
      <c r="H705" s="50">
        <v>44879</v>
      </c>
      <c r="I705" s="51" t="s">
        <v>82</v>
      </c>
      <c r="J705" s="53"/>
      <c r="K705" s="51" t="str">
        <f ca="1">LeaveTracker[[#This Row],[Days]]&amp;" "&amp;LeaveTracker[[#This Row],[Type of Leave]]</f>
        <v>2 VL</v>
      </c>
      <c r="L705" s="9">
        <f ca="1">NETWORKDAYS(LeaveTracker[[#This Row],[Start Date]],LeaveTracker[[#This Row],[End Date]],lstHolidays)</f>
        <v>2</v>
      </c>
      <c r="M705" s="9"/>
    </row>
    <row r="706" spans="1:13" ht="30" customHeight="1" x14ac:dyDescent="0.3">
      <c r="A706" s="51">
        <v>1004</v>
      </c>
      <c r="B706" s="56">
        <v>44882</v>
      </c>
      <c r="C706" s="56">
        <v>44862</v>
      </c>
      <c r="D706" s="53" t="s">
        <v>1824</v>
      </c>
      <c r="E706" s="51" t="str">
        <f>IF(ISBLANK(LeaveTracker[[#This Row],[Employee Name]]),"-----",VLOOKUP(LeaveTracker[[#This Row],[Employee Name]],Employees[[Employee Name]:[Office]],7))</f>
        <v>CHO</v>
      </c>
      <c r="F706" s="51" t="str">
        <f>IF(ISBLANK(LeaveTracker[[#This Row],[Employee Name]]),"-----",VLOOKUP(LeaveTracker[[#This Row],[Employee Name]],Employees[[Employee Name]:[Office]],6))</f>
        <v>CASUAL</v>
      </c>
      <c r="G706" s="50">
        <v>44872</v>
      </c>
      <c r="H706" s="50">
        <v>44872</v>
      </c>
      <c r="I706" s="51" t="s">
        <v>298</v>
      </c>
      <c r="J706" s="53" t="s">
        <v>1003</v>
      </c>
      <c r="K706" s="51" t="str">
        <f ca="1">LeaveTracker[[#This Row],[Days]]&amp;" "&amp;LeaveTracker[[#This Row],[Type of Leave]]</f>
        <v>1 OTHER</v>
      </c>
      <c r="L706" s="9">
        <f ca="1">NETWORKDAYS(LeaveTracker[[#This Row],[Start Date]],LeaveTracker[[#This Row],[End Date]],lstHolidays)</f>
        <v>1</v>
      </c>
      <c r="M706" s="9"/>
    </row>
    <row r="707" spans="1:13" ht="30" customHeight="1" x14ac:dyDescent="0.3">
      <c r="A707" s="51">
        <v>1005</v>
      </c>
      <c r="B707" s="56">
        <v>44882</v>
      </c>
      <c r="C707" s="56">
        <v>44882</v>
      </c>
      <c r="D707" s="53" t="s">
        <v>1824</v>
      </c>
      <c r="E707" s="51" t="str">
        <f>IF(ISBLANK(LeaveTracker[[#This Row],[Employee Name]]),"-----",VLOOKUP(LeaveTracker[[#This Row],[Employee Name]],Employees[[Employee Name]:[Office]],7))</f>
        <v>CHO</v>
      </c>
      <c r="F707" s="51" t="str">
        <f>IF(ISBLANK(LeaveTracker[[#This Row],[Employee Name]]),"-----",VLOOKUP(LeaveTracker[[#This Row],[Employee Name]],Employees[[Employee Name]:[Office]],6))</f>
        <v>CASUAL</v>
      </c>
      <c r="G707" s="50">
        <v>44858</v>
      </c>
      <c r="H707" s="50">
        <v>44858</v>
      </c>
      <c r="I707" s="51" t="s">
        <v>82</v>
      </c>
      <c r="J707" s="53"/>
      <c r="K707" s="51" t="str">
        <f ca="1">LeaveTracker[[#This Row],[Days]]&amp;" "&amp;LeaveTracker[[#This Row],[Type of Leave]]</f>
        <v>1 VL</v>
      </c>
      <c r="L707" s="9">
        <f ca="1">NETWORKDAYS(LeaveTracker[[#This Row],[Start Date]],LeaveTracker[[#This Row],[End Date]],lstHolidays)</f>
        <v>1</v>
      </c>
      <c r="M707" s="9"/>
    </row>
    <row r="708" spans="1:13" ht="30" customHeight="1" x14ac:dyDescent="0.3">
      <c r="A708" s="51">
        <v>1006</v>
      </c>
      <c r="B708" s="56">
        <v>44882</v>
      </c>
      <c r="C708" s="56">
        <v>44849</v>
      </c>
      <c r="D708" s="53" t="s">
        <v>1909</v>
      </c>
      <c r="E708" s="51" t="str">
        <f>IF(ISBLANK(LeaveTracker[[#This Row],[Employee Name]]),"-----",VLOOKUP(LeaveTracker[[#This Row],[Employee Name]],Employees[[Employee Name]:[Office]],7))</f>
        <v>PICNIC GROVE</v>
      </c>
      <c r="F708" s="51" t="str">
        <f>IF(ISBLANK(LeaveTracker[[#This Row],[Employee Name]]),"-----",VLOOKUP(LeaveTracker[[#This Row],[Employee Name]],Employees[[Employee Name]:[Office]],6))</f>
        <v>CASUAL</v>
      </c>
      <c r="G708" s="50">
        <v>44855</v>
      </c>
      <c r="H708" s="50">
        <v>44865</v>
      </c>
      <c r="I708" s="51" t="s">
        <v>82</v>
      </c>
      <c r="J708" s="53"/>
      <c r="K708" s="51" t="str">
        <f ca="1">LeaveTracker[[#This Row],[Days]]&amp;" "&amp;LeaveTracker[[#This Row],[Type of Leave]]</f>
        <v>7 VL</v>
      </c>
      <c r="L708" s="9">
        <f ca="1">NETWORKDAYS(LeaveTracker[[#This Row],[Start Date]],LeaveTracker[[#This Row],[End Date]],lstHolidays)</f>
        <v>7</v>
      </c>
      <c r="M708" s="9"/>
    </row>
    <row r="709" spans="1:13" ht="30" customHeight="1" x14ac:dyDescent="0.3">
      <c r="A709" s="51">
        <v>1007</v>
      </c>
      <c r="B709" s="56">
        <v>44882</v>
      </c>
      <c r="C709" s="56">
        <v>44834</v>
      </c>
      <c r="D709" s="53" t="s">
        <v>1857</v>
      </c>
      <c r="E709" s="51" t="str">
        <f>IF(ISBLANK(LeaveTracker[[#This Row],[Employee Name]]),"-----",VLOOKUP(LeaveTracker[[#This Row],[Employee Name]],Employees[[Employee Name]:[Office]],7))</f>
        <v>TCNHS-ISHS</v>
      </c>
      <c r="F709" s="51" t="str">
        <f>IF(ISBLANK(LeaveTracker[[#This Row],[Employee Name]]),"-----",VLOOKUP(LeaveTracker[[#This Row],[Employee Name]],Employees[[Employee Name]:[Office]],6))</f>
        <v>CASUAL</v>
      </c>
      <c r="G709" s="50">
        <v>44837</v>
      </c>
      <c r="H709" s="50">
        <v>44837</v>
      </c>
      <c r="I709" s="51" t="s">
        <v>81</v>
      </c>
      <c r="J709" s="53"/>
      <c r="K709" s="51" t="str">
        <f ca="1">LeaveTracker[[#This Row],[Days]]&amp;" "&amp;LeaveTracker[[#This Row],[Type of Leave]]</f>
        <v>1 SL</v>
      </c>
      <c r="L709" s="9">
        <f ca="1">NETWORKDAYS(LeaveTracker[[#This Row],[Start Date]],LeaveTracker[[#This Row],[End Date]],lstHolidays)</f>
        <v>1</v>
      </c>
      <c r="M709" s="9"/>
    </row>
    <row r="710" spans="1:13" ht="30" customHeight="1" x14ac:dyDescent="0.3">
      <c r="A710" s="51">
        <v>1008</v>
      </c>
      <c r="B710" s="56">
        <v>44882</v>
      </c>
      <c r="C710" s="56">
        <v>44852</v>
      </c>
      <c r="D710" s="53" t="s">
        <v>1796</v>
      </c>
      <c r="E710" s="51" t="str">
        <f>IF(ISBLANK(LeaveTracker[[#This Row],[Employee Name]]),"-----",VLOOKUP(LeaveTracker[[#This Row],[Employee Name]],Employees[[Employee Name]:[Office]],7))</f>
        <v>CTO-LICENSE</v>
      </c>
      <c r="F710" s="51" t="str">
        <f>IF(ISBLANK(LeaveTracker[[#This Row],[Employee Name]]),"-----",VLOOKUP(LeaveTracker[[#This Row],[Employee Name]],Employees[[Employee Name]:[Office]],6))</f>
        <v>CASUAL</v>
      </c>
      <c r="G710" s="50">
        <v>44848</v>
      </c>
      <c r="H710" s="50">
        <v>44848</v>
      </c>
      <c r="I710" s="51" t="s">
        <v>81</v>
      </c>
      <c r="J710" s="53"/>
      <c r="K710" s="51" t="str">
        <f ca="1">LeaveTracker[[#This Row],[Days]]&amp;" "&amp;LeaveTracker[[#This Row],[Type of Leave]]</f>
        <v>1 SL</v>
      </c>
      <c r="L710" s="9">
        <f ca="1">NETWORKDAYS(LeaveTracker[[#This Row],[Start Date]],LeaveTracker[[#This Row],[End Date]],lstHolidays)</f>
        <v>1</v>
      </c>
      <c r="M710" s="9"/>
    </row>
    <row r="711" spans="1:13" ht="30" customHeight="1" x14ac:dyDescent="0.3">
      <c r="A711" s="51">
        <v>1009</v>
      </c>
      <c r="B711" s="56">
        <v>44882</v>
      </c>
      <c r="C711" s="56">
        <v>44838</v>
      </c>
      <c r="D711" s="53" t="s">
        <v>1802</v>
      </c>
      <c r="E711" s="51" t="str">
        <f>IF(ISBLANK(LeaveTracker[[#This Row],[Employee Name]]),"-----",VLOOKUP(LeaveTracker[[#This Row],[Employee Name]],Employees[[Employee Name]:[Office]],7))</f>
        <v>CENRO</v>
      </c>
      <c r="F711" s="51" t="str">
        <f>IF(ISBLANK(LeaveTracker[[#This Row],[Employee Name]]),"-----",VLOOKUP(LeaveTracker[[#This Row],[Employee Name]],Employees[[Employee Name]:[Office]],6))</f>
        <v>CASUAL</v>
      </c>
      <c r="G711" s="50">
        <v>44837</v>
      </c>
      <c r="H711" s="50">
        <v>44837</v>
      </c>
      <c r="I711" s="51" t="s">
        <v>81</v>
      </c>
      <c r="J711" s="53"/>
      <c r="K711" s="51" t="str">
        <f ca="1">LeaveTracker[[#This Row],[Days]]&amp;" "&amp;LeaveTracker[[#This Row],[Type of Leave]]</f>
        <v>1 SL</v>
      </c>
      <c r="L711" s="9">
        <f ca="1">NETWORKDAYS(LeaveTracker[[#This Row],[Start Date]],LeaveTracker[[#This Row],[End Date]],lstHolidays)</f>
        <v>1</v>
      </c>
      <c r="M711" s="9"/>
    </row>
    <row r="712" spans="1:13" ht="30" customHeight="1" x14ac:dyDescent="0.3">
      <c r="A712" s="51">
        <v>1010</v>
      </c>
      <c r="B712" s="56">
        <v>44882</v>
      </c>
      <c r="C712" s="56">
        <v>44859</v>
      </c>
      <c r="D712" s="53" t="s">
        <v>1951</v>
      </c>
      <c r="E712" s="51" t="str">
        <f>IF(ISBLANK(LeaveTracker[[#This Row],[Employee Name]]),"-----",VLOOKUP(LeaveTracker[[#This Row],[Employee Name]],Employees[[Employee Name]:[Office]],7))</f>
        <v>GSO</v>
      </c>
      <c r="F712" s="51" t="str">
        <f>IF(ISBLANK(LeaveTracker[[#This Row],[Employee Name]]),"-----",VLOOKUP(LeaveTracker[[#This Row],[Employee Name]],Employees[[Employee Name]:[Office]],6))</f>
        <v>CASUAL</v>
      </c>
      <c r="G712" s="50">
        <v>44868</v>
      </c>
      <c r="H712" s="50">
        <v>44868</v>
      </c>
      <c r="I712" s="51" t="s">
        <v>298</v>
      </c>
      <c r="J712" s="53" t="s">
        <v>274</v>
      </c>
      <c r="K712" s="51" t="str">
        <f ca="1">LeaveTracker[[#This Row],[Days]]&amp;" "&amp;LeaveTracker[[#This Row],[Type of Leave]]</f>
        <v>1 OTHER</v>
      </c>
      <c r="L712" s="9">
        <f ca="1">NETWORKDAYS(LeaveTracker[[#This Row],[Start Date]],LeaveTracker[[#This Row],[End Date]],lstHolidays)</f>
        <v>1</v>
      </c>
      <c r="M712" s="9"/>
    </row>
    <row r="713" spans="1:13" ht="30" customHeight="1" x14ac:dyDescent="0.3">
      <c r="A713" s="51">
        <v>1011</v>
      </c>
      <c r="B713" s="56">
        <v>44882</v>
      </c>
      <c r="C713" s="56">
        <v>44859</v>
      </c>
      <c r="D713" s="53" t="s">
        <v>1951</v>
      </c>
      <c r="E713" s="51" t="str">
        <f>IF(ISBLANK(LeaveTracker[[#This Row],[Employee Name]]),"-----",VLOOKUP(LeaveTracker[[#This Row],[Employee Name]],Employees[[Employee Name]:[Office]],7))</f>
        <v>GSO</v>
      </c>
      <c r="F713" s="51" t="str">
        <f>IF(ISBLANK(LeaveTracker[[#This Row],[Employee Name]]),"-----",VLOOKUP(LeaveTracker[[#This Row],[Employee Name]],Employees[[Employee Name]:[Office]],6))</f>
        <v>CASUAL</v>
      </c>
      <c r="G713" s="50">
        <v>44867</v>
      </c>
      <c r="H713" s="50">
        <v>44867</v>
      </c>
      <c r="I713" s="51" t="s">
        <v>298</v>
      </c>
      <c r="J713" s="53" t="s">
        <v>1004</v>
      </c>
      <c r="K713" s="51" t="str">
        <f ca="1">LeaveTracker[[#This Row],[Days]]&amp;" "&amp;LeaveTracker[[#This Row],[Type of Leave]]</f>
        <v>0 OTHER</v>
      </c>
      <c r="L713" s="9">
        <f ca="1">NETWORKDAYS(LeaveTracker[[#This Row],[Start Date]],LeaveTracker[[#This Row],[End Date]],lstHolidays)</f>
        <v>0</v>
      </c>
      <c r="M713" s="9"/>
    </row>
    <row r="714" spans="1:13" ht="30" customHeight="1" x14ac:dyDescent="0.3">
      <c r="A714" s="51">
        <v>1012</v>
      </c>
      <c r="B714" s="56">
        <v>44882</v>
      </c>
      <c r="C714" s="56">
        <v>44872</v>
      </c>
      <c r="D714" s="53" t="s">
        <v>1751</v>
      </c>
      <c r="E714" s="51" t="str">
        <f>IF(ISBLANK(LeaveTracker[[#This Row],[Employee Name]]),"-----",VLOOKUP(LeaveTracker[[#This Row],[Employee Name]],Employees[[Employee Name]:[Office]],7))</f>
        <v>ACCOUNTING</v>
      </c>
      <c r="F714" s="51" t="str">
        <f>IF(ISBLANK(LeaveTracker[[#This Row],[Employee Name]]),"-----",VLOOKUP(LeaveTracker[[#This Row],[Employee Name]],Employees[[Employee Name]:[Office]],6))</f>
        <v>CASUAL</v>
      </c>
      <c r="G714" s="50">
        <v>44893</v>
      </c>
      <c r="H714" s="50">
        <v>44893</v>
      </c>
      <c r="I714" s="51" t="s">
        <v>298</v>
      </c>
      <c r="J714" s="53" t="s">
        <v>1003</v>
      </c>
      <c r="K714" s="51" t="str">
        <f ca="1">LeaveTracker[[#This Row],[Days]]&amp;" "&amp;LeaveTracker[[#This Row],[Type of Leave]]</f>
        <v>1 OTHER</v>
      </c>
      <c r="L714" s="9">
        <f ca="1">NETWORKDAYS(LeaveTracker[[#This Row],[Start Date]],LeaveTracker[[#This Row],[End Date]],lstHolidays)</f>
        <v>1</v>
      </c>
      <c r="M714" s="9"/>
    </row>
    <row r="715" spans="1:13" ht="30" customHeight="1" x14ac:dyDescent="0.3">
      <c r="A715" s="51">
        <v>1012</v>
      </c>
      <c r="B715" s="56">
        <v>44882</v>
      </c>
      <c r="C715" s="56">
        <v>44872</v>
      </c>
      <c r="D715" s="53" t="s">
        <v>1751</v>
      </c>
      <c r="E715" s="51" t="str">
        <f>IF(ISBLANK(LeaveTracker[[#This Row],[Employee Name]]),"-----",VLOOKUP(LeaveTracker[[#This Row],[Employee Name]],Employees[[Employee Name]:[Office]],7))</f>
        <v>ACCOUNTING</v>
      </c>
      <c r="F715" s="51" t="str">
        <f>IF(ISBLANK(LeaveTracker[[#This Row],[Employee Name]]),"-----",VLOOKUP(LeaveTracker[[#This Row],[Employee Name]],Employees[[Employee Name]:[Office]],6))</f>
        <v>CASUAL</v>
      </c>
      <c r="G715" s="50">
        <v>44894</v>
      </c>
      <c r="H715" s="50">
        <v>44894</v>
      </c>
      <c r="I715" s="51" t="s">
        <v>82</v>
      </c>
      <c r="J715" s="53"/>
      <c r="K715" s="51" t="str">
        <f ca="1">LeaveTracker[[#This Row],[Days]]&amp;" "&amp;LeaveTracker[[#This Row],[Type of Leave]]</f>
        <v>1 VL</v>
      </c>
      <c r="L715" s="9">
        <f ca="1">NETWORKDAYS(LeaveTracker[[#This Row],[Start Date]],LeaveTracker[[#This Row],[End Date]],lstHolidays)</f>
        <v>1</v>
      </c>
      <c r="M715" s="9"/>
    </row>
    <row r="716" spans="1:13" ht="30" customHeight="1" x14ac:dyDescent="0.3">
      <c r="A716" s="51">
        <v>1013</v>
      </c>
      <c r="B716" s="56">
        <v>44882</v>
      </c>
      <c r="C716" s="56">
        <v>44868</v>
      </c>
      <c r="D716" s="53" t="s">
        <v>1751</v>
      </c>
      <c r="E716" s="51" t="str">
        <f>IF(ISBLANK(LeaveTracker[[#This Row],[Employee Name]]),"-----",VLOOKUP(LeaveTracker[[#This Row],[Employee Name]],Employees[[Employee Name]:[Office]],7))</f>
        <v>ACCOUNTING</v>
      </c>
      <c r="F716" s="51" t="str">
        <f>IF(ISBLANK(LeaveTracker[[#This Row],[Employee Name]]),"-----",VLOOKUP(LeaveTracker[[#This Row],[Employee Name]],Employees[[Employee Name]:[Office]],6))</f>
        <v>CASUAL</v>
      </c>
      <c r="G716" s="50">
        <v>44888</v>
      </c>
      <c r="H716" s="50">
        <v>44890</v>
      </c>
      <c r="I716" s="51" t="s">
        <v>82</v>
      </c>
      <c r="J716" s="53"/>
      <c r="K716" s="51" t="str">
        <f ca="1">LeaveTracker[[#This Row],[Days]]&amp;" "&amp;LeaveTracker[[#This Row],[Type of Leave]]</f>
        <v>3 VL</v>
      </c>
      <c r="L716" s="9">
        <f ca="1">NETWORKDAYS(LeaveTracker[[#This Row],[Start Date]],LeaveTracker[[#This Row],[End Date]],lstHolidays)</f>
        <v>3</v>
      </c>
      <c r="M716" s="9"/>
    </row>
    <row r="717" spans="1:13" ht="30" customHeight="1" x14ac:dyDescent="0.3">
      <c r="A717" s="51">
        <v>1014</v>
      </c>
      <c r="B717" s="56">
        <v>44882</v>
      </c>
      <c r="C717" s="56">
        <v>44867</v>
      </c>
      <c r="D717" s="53" t="s">
        <v>1751</v>
      </c>
      <c r="E717" s="51" t="str">
        <f>IF(ISBLANK(LeaveTracker[[#This Row],[Employee Name]]),"-----",VLOOKUP(LeaveTracker[[#This Row],[Employee Name]],Employees[[Employee Name]:[Office]],7))</f>
        <v>ACCOUNTING</v>
      </c>
      <c r="F717" s="51" t="str">
        <f>IF(ISBLANK(LeaveTracker[[#This Row],[Employee Name]]),"-----",VLOOKUP(LeaveTracker[[#This Row],[Employee Name]],Employees[[Employee Name]:[Office]],6))</f>
        <v>CASUAL</v>
      </c>
      <c r="G717" s="50">
        <v>44861</v>
      </c>
      <c r="H717" s="50">
        <v>44862</v>
      </c>
      <c r="I717" s="51" t="s">
        <v>81</v>
      </c>
      <c r="J717" s="53"/>
      <c r="K717" s="51" t="str">
        <f ca="1">LeaveTracker[[#This Row],[Days]]&amp;" "&amp;LeaveTracker[[#This Row],[Type of Leave]]</f>
        <v>2 SL</v>
      </c>
      <c r="L717" s="9">
        <f ca="1">NETWORKDAYS(LeaveTracker[[#This Row],[Start Date]],LeaveTracker[[#This Row],[End Date]],lstHolidays)</f>
        <v>2</v>
      </c>
      <c r="M717" s="9"/>
    </row>
    <row r="718" spans="1:13" ht="30" customHeight="1" x14ac:dyDescent="0.3">
      <c r="A718" s="51">
        <v>1015</v>
      </c>
      <c r="B718" s="56">
        <v>44882</v>
      </c>
      <c r="C718" s="56">
        <v>44848</v>
      </c>
      <c r="D718" s="53" t="s">
        <v>1751</v>
      </c>
      <c r="E718" s="51" t="str">
        <f>IF(ISBLANK(LeaveTracker[[#This Row],[Employee Name]]),"-----",VLOOKUP(LeaveTracker[[#This Row],[Employee Name]],Employees[[Employee Name]:[Office]],7))</f>
        <v>ACCOUNTING</v>
      </c>
      <c r="F718" s="51" t="str">
        <f>IF(ISBLANK(LeaveTracker[[#This Row],[Employee Name]]),"-----",VLOOKUP(LeaveTracker[[#This Row],[Employee Name]],Employees[[Employee Name]:[Office]],6))</f>
        <v>CASUAL</v>
      </c>
      <c r="G718" s="50">
        <v>44855</v>
      </c>
      <c r="H718" s="50">
        <v>44855</v>
      </c>
      <c r="I718" s="51" t="s">
        <v>82</v>
      </c>
      <c r="J718" s="53"/>
      <c r="K718" s="51" t="str">
        <f ca="1">LeaveTracker[[#This Row],[Days]]&amp;" "&amp;LeaveTracker[[#This Row],[Type of Leave]]</f>
        <v>1 VL</v>
      </c>
      <c r="L718" s="9">
        <f ca="1">NETWORKDAYS(LeaveTracker[[#This Row],[Start Date]],LeaveTracker[[#This Row],[End Date]],lstHolidays)</f>
        <v>1</v>
      </c>
      <c r="M718" s="9"/>
    </row>
    <row r="719" spans="1:13" ht="30" customHeight="1" x14ac:dyDescent="0.3">
      <c r="A719" s="51">
        <v>1016</v>
      </c>
      <c r="B719" s="56">
        <v>44882</v>
      </c>
      <c r="C719" s="56">
        <v>44858</v>
      </c>
      <c r="D719" s="53" t="s">
        <v>1751</v>
      </c>
      <c r="E719" s="51" t="str">
        <f>IF(ISBLANK(LeaveTracker[[#This Row],[Employee Name]]),"-----",VLOOKUP(LeaveTracker[[#This Row],[Employee Name]],Employees[[Employee Name]:[Office]],7))</f>
        <v>ACCOUNTING</v>
      </c>
      <c r="F719" s="51" t="str">
        <f>IF(ISBLANK(LeaveTracker[[#This Row],[Employee Name]]),"-----",VLOOKUP(LeaveTracker[[#This Row],[Employee Name]],Employees[[Employee Name]:[Office]],6))</f>
        <v>CASUAL</v>
      </c>
      <c r="G719" s="50">
        <v>44854</v>
      </c>
      <c r="H719" s="50">
        <v>44854</v>
      </c>
      <c r="I719" s="51" t="s">
        <v>81</v>
      </c>
      <c r="J719" s="53"/>
      <c r="K719" s="51" t="str">
        <f ca="1">LeaveTracker[[#This Row],[Days]]&amp;" "&amp;LeaveTracker[[#This Row],[Type of Leave]]</f>
        <v>1 SL</v>
      </c>
      <c r="L719" s="9">
        <f ca="1">NETWORKDAYS(LeaveTracker[[#This Row],[Start Date]],LeaveTracker[[#This Row],[End Date]],lstHolidays)</f>
        <v>1</v>
      </c>
      <c r="M719" s="9"/>
    </row>
    <row r="720" spans="1:13" ht="30" customHeight="1" x14ac:dyDescent="0.3">
      <c r="A720" s="51">
        <v>1017</v>
      </c>
      <c r="B720" s="56">
        <v>44882</v>
      </c>
      <c r="C720" s="56">
        <v>44840</v>
      </c>
      <c r="D720" s="53" t="s">
        <v>1751</v>
      </c>
      <c r="E720" s="51" t="str">
        <f>IF(ISBLANK(LeaveTracker[[#This Row],[Employee Name]]),"-----",VLOOKUP(LeaveTracker[[#This Row],[Employee Name]],Employees[[Employee Name]:[Office]],7))</f>
        <v>ACCOUNTING</v>
      </c>
      <c r="F720" s="51" t="str">
        <f>IF(ISBLANK(LeaveTracker[[#This Row],[Employee Name]]),"-----",VLOOKUP(LeaveTracker[[#This Row],[Employee Name]],Employees[[Employee Name]:[Office]],6))</f>
        <v>CASUAL</v>
      </c>
      <c r="G720" s="50">
        <v>44845</v>
      </c>
      <c r="H720" s="50">
        <v>44845</v>
      </c>
      <c r="I720" s="51" t="s">
        <v>298</v>
      </c>
      <c r="J720" s="53" t="s">
        <v>1003</v>
      </c>
      <c r="K720" s="51" t="str">
        <f ca="1">LeaveTracker[[#This Row],[Days]]&amp;" "&amp;LeaveTracker[[#This Row],[Type of Leave]]</f>
        <v>1 OTHER</v>
      </c>
      <c r="L720" s="9">
        <f ca="1">NETWORKDAYS(LeaveTracker[[#This Row],[Start Date]],LeaveTracker[[#This Row],[End Date]],lstHolidays)</f>
        <v>1</v>
      </c>
      <c r="M720" s="9"/>
    </row>
    <row r="721" spans="1:13" ht="30" customHeight="1" x14ac:dyDescent="0.3">
      <c r="A721" s="51">
        <v>1018</v>
      </c>
      <c r="B721" s="56">
        <v>44882</v>
      </c>
      <c r="C721" s="56">
        <v>44844</v>
      </c>
      <c r="D721" s="53" t="s">
        <v>1751</v>
      </c>
      <c r="E721" s="51" t="str">
        <f>IF(ISBLANK(LeaveTracker[[#This Row],[Employee Name]]),"-----",VLOOKUP(LeaveTracker[[#This Row],[Employee Name]],Employees[[Employee Name]:[Office]],7))</f>
        <v>ACCOUNTING</v>
      </c>
      <c r="F721" s="51" t="str">
        <f>IF(ISBLANK(LeaveTracker[[#This Row],[Employee Name]]),"-----",VLOOKUP(LeaveTracker[[#This Row],[Employee Name]],Employees[[Employee Name]:[Office]],6))</f>
        <v>CASUAL</v>
      </c>
      <c r="G721" s="50">
        <v>44841</v>
      </c>
      <c r="H721" s="50">
        <v>44841</v>
      </c>
      <c r="I721" s="51" t="s">
        <v>81</v>
      </c>
      <c r="J721" s="53"/>
      <c r="K721" s="51" t="str">
        <f ca="1">LeaveTracker[[#This Row],[Days]]&amp;" "&amp;LeaveTracker[[#This Row],[Type of Leave]]</f>
        <v>1 SL</v>
      </c>
      <c r="L721" s="9">
        <f ca="1">NETWORKDAYS(LeaveTracker[[#This Row],[Start Date]],LeaveTracker[[#This Row],[End Date]],lstHolidays)</f>
        <v>1</v>
      </c>
      <c r="M721" s="9"/>
    </row>
    <row r="722" spans="1:13" ht="30" customHeight="1" x14ac:dyDescent="0.3">
      <c r="A722" s="51">
        <v>1019</v>
      </c>
      <c r="B722" s="56">
        <v>44882</v>
      </c>
      <c r="C722" s="56">
        <v>44846</v>
      </c>
      <c r="D722" s="53" t="s">
        <v>1876</v>
      </c>
      <c r="E722" s="51" t="str">
        <f>IF(ISBLANK(LeaveTracker[[#This Row],[Employee Name]]),"-----",VLOOKUP(LeaveTracker[[#This Row],[Employee Name]],Employees[[Employee Name]:[Office]],7))</f>
        <v>MAHOGANY MARKET</v>
      </c>
      <c r="F722" s="51" t="str">
        <f>IF(ISBLANK(LeaveTracker[[#This Row],[Employee Name]]),"-----",VLOOKUP(LeaveTracker[[#This Row],[Employee Name]],Employees[[Employee Name]:[Office]],6))</f>
        <v>REGULAR</v>
      </c>
      <c r="G722" s="50">
        <v>44844</v>
      </c>
      <c r="H722" s="50">
        <v>44844</v>
      </c>
      <c r="I722" s="51" t="s">
        <v>81</v>
      </c>
      <c r="J722" s="53"/>
      <c r="K722" s="51" t="str">
        <f ca="1">LeaveTracker[[#This Row],[Days]]&amp;" "&amp;LeaveTracker[[#This Row],[Type of Leave]]</f>
        <v>1 SL</v>
      </c>
      <c r="L722" s="9">
        <f ca="1">NETWORKDAYS(LeaveTracker[[#This Row],[Start Date]],LeaveTracker[[#This Row],[End Date]],lstHolidays)</f>
        <v>1</v>
      </c>
      <c r="M722" s="9"/>
    </row>
    <row r="723" spans="1:13" ht="30" customHeight="1" x14ac:dyDescent="0.3">
      <c r="A723" s="51">
        <v>1020</v>
      </c>
      <c r="B723" s="56">
        <v>44882</v>
      </c>
      <c r="C723" s="56">
        <v>44873</v>
      </c>
      <c r="D723" s="53" t="s">
        <v>1877</v>
      </c>
      <c r="E723" s="51" t="str">
        <f>IF(ISBLANK(LeaveTracker[[#This Row],[Employee Name]]),"-----",VLOOKUP(LeaveTracker[[#This Row],[Employee Name]],Employees[[Employee Name]:[Office]],7))</f>
        <v>TICC</v>
      </c>
      <c r="F723" s="51" t="str">
        <f>IF(ISBLANK(LeaveTracker[[#This Row],[Employee Name]]),"-----",VLOOKUP(LeaveTracker[[#This Row],[Employee Name]],Employees[[Employee Name]:[Office]],6))</f>
        <v>CASUAL</v>
      </c>
      <c r="G723" s="50">
        <v>44843</v>
      </c>
      <c r="H723" s="50">
        <v>44843</v>
      </c>
      <c r="I723" s="51" t="s">
        <v>81</v>
      </c>
      <c r="J723" s="53"/>
      <c r="K723" s="51" t="str">
        <f ca="1">LeaveTracker[[#This Row],[Days]]&amp;" "&amp;LeaveTracker[[#This Row],[Type of Leave]]</f>
        <v>0 SL</v>
      </c>
      <c r="L723" s="9">
        <f ca="1">NETWORKDAYS(LeaveTracker[[#This Row],[Start Date]],LeaveTracker[[#This Row],[End Date]],lstHolidays)</f>
        <v>0</v>
      </c>
      <c r="M723" s="9"/>
    </row>
    <row r="724" spans="1:13" ht="30" customHeight="1" x14ac:dyDescent="0.3">
      <c r="A724" s="51">
        <v>1021</v>
      </c>
      <c r="B724" s="56">
        <v>44882</v>
      </c>
      <c r="C724" s="56">
        <v>44851</v>
      </c>
      <c r="D724" s="53" t="s">
        <v>1876</v>
      </c>
      <c r="E724" s="51" t="str">
        <f>IF(ISBLANK(LeaveTracker[[#This Row],[Employee Name]]),"-----",VLOOKUP(LeaveTracker[[#This Row],[Employee Name]],Employees[[Employee Name]:[Office]],7))</f>
        <v>MAHOGANY MARKET</v>
      </c>
      <c r="F724" s="51" t="str">
        <f>IF(ISBLANK(LeaveTracker[[#This Row],[Employee Name]]),"-----",VLOOKUP(LeaveTracker[[#This Row],[Employee Name]],Employees[[Employee Name]:[Office]],6))</f>
        <v>REGULAR</v>
      </c>
      <c r="G724" s="50">
        <v>44848</v>
      </c>
      <c r="H724" s="50">
        <v>44848</v>
      </c>
      <c r="I724" s="51" t="s">
        <v>81</v>
      </c>
      <c r="J724" s="53"/>
      <c r="K724" s="51" t="str">
        <f ca="1">LeaveTracker[[#This Row],[Days]]&amp;" "&amp;LeaveTracker[[#This Row],[Type of Leave]]</f>
        <v>1 SL</v>
      </c>
      <c r="L724" s="9">
        <f ca="1">NETWORKDAYS(LeaveTracker[[#This Row],[Start Date]],LeaveTracker[[#This Row],[End Date]],lstHolidays)</f>
        <v>1</v>
      </c>
      <c r="M724" s="9"/>
    </row>
    <row r="725" spans="1:13" ht="30" customHeight="1" x14ac:dyDescent="0.3">
      <c r="A725" s="51">
        <v>1022</v>
      </c>
      <c r="B725" s="56">
        <v>44882</v>
      </c>
      <c r="C725" s="56">
        <v>44854</v>
      </c>
      <c r="D725" s="53" t="s">
        <v>1876</v>
      </c>
      <c r="E725" s="51" t="str">
        <f>IF(ISBLANK(LeaveTracker[[#This Row],[Employee Name]]),"-----",VLOOKUP(LeaveTracker[[#This Row],[Employee Name]],Employees[[Employee Name]:[Office]],7))</f>
        <v>MAHOGANY MARKET</v>
      </c>
      <c r="F725" s="51" t="str">
        <f>IF(ISBLANK(LeaveTracker[[#This Row],[Employee Name]]),"-----",VLOOKUP(LeaveTracker[[#This Row],[Employee Name]],Employees[[Employee Name]:[Office]],6))</f>
        <v>REGULAR</v>
      </c>
      <c r="G725" s="50">
        <v>44874</v>
      </c>
      <c r="H725" s="50">
        <v>44875</v>
      </c>
      <c r="I725" s="51" t="s">
        <v>82</v>
      </c>
      <c r="J725" s="53"/>
      <c r="K725" s="51" t="str">
        <f ca="1">LeaveTracker[[#This Row],[Days]]&amp;" "&amp;LeaveTracker[[#This Row],[Type of Leave]]</f>
        <v>2 VL</v>
      </c>
      <c r="L725" s="9">
        <f ca="1">NETWORKDAYS(LeaveTracker[[#This Row],[Start Date]],LeaveTracker[[#This Row],[End Date]],lstHolidays)</f>
        <v>2</v>
      </c>
      <c r="M725" s="9"/>
    </row>
    <row r="726" spans="1:13" ht="30" customHeight="1" x14ac:dyDescent="0.3">
      <c r="A726" s="51">
        <v>1023</v>
      </c>
      <c r="B726" s="56">
        <v>44882</v>
      </c>
      <c r="C726" s="56">
        <v>44867</v>
      </c>
      <c r="D726" s="53" t="s">
        <v>1900</v>
      </c>
      <c r="E726" s="51" t="str">
        <f>IF(ISBLANK(LeaveTracker[[#This Row],[Employee Name]]),"-----",VLOOKUP(LeaveTracker[[#This Row],[Employee Name]],Employees[[Employee Name]:[Office]],7))</f>
        <v>ONT</v>
      </c>
      <c r="F726" s="51" t="str">
        <f>IF(ISBLANK(LeaveTracker[[#This Row],[Employee Name]]),"-----",VLOOKUP(LeaveTracker[[#This Row],[Employee Name]],Employees[[Employee Name]:[Office]],6))</f>
        <v>REGULAR</v>
      </c>
      <c r="G726" s="50">
        <v>44886</v>
      </c>
      <c r="H726" s="50">
        <v>44888</v>
      </c>
      <c r="I726" s="51" t="s">
        <v>82</v>
      </c>
      <c r="J726" s="53"/>
      <c r="K726" s="51" t="str">
        <f ca="1">LeaveTracker[[#This Row],[Days]]&amp;" "&amp;LeaveTracker[[#This Row],[Type of Leave]]</f>
        <v>3 VL</v>
      </c>
      <c r="L726" s="9">
        <f ca="1">NETWORKDAYS(LeaveTracker[[#This Row],[Start Date]],LeaveTracker[[#This Row],[End Date]],lstHolidays)</f>
        <v>3</v>
      </c>
      <c r="M726" s="9"/>
    </row>
    <row r="727" spans="1:13" ht="30" customHeight="1" x14ac:dyDescent="0.3">
      <c r="A727" s="51">
        <v>1024</v>
      </c>
      <c r="B727" s="56">
        <v>44882</v>
      </c>
      <c r="C727" s="56">
        <v>44844</v>
      </c>
      <c r="D727" s="53" t="s">
        <v>1818</v>
      </c>
      <c r="E727" s="51" t="str">
        <f>IF(ISBLANK(LeaveTracker[[#This Row],[Employee Name]]),"-----",VLOOKUP(LeaveTracker[[#This Row],[Employee Name]],Employees[[Employee Name]:[Office]],7))</f>
        <v>TICC</v>
      </c>
      <c r="F727" s="51" t="str">
        <f>IF(ISBLANK(LeaveTracker[[#This Row],[Employee Name]]),"-----",VLOOKUP(LeaveTracker[[#This Row],[Employee Name]],Employees[[Employee Name]:[Office]],6))</f>
        <v>JOBCON</v>
      </c>
      <c r="G727" s="50">
        <v>44833</v>
      </c>
      <c r="H727" s="50">
        <v>44834</v>
      </c>
      <c r="I727" s="51" t="s">
        <v>81</v>
      </c>
      <c r="J727" s="53"/>
      <c r="K727" s="51" t="str">
        <f ca="1">LeaveTracker[[#This Row],[Days]]&amp;" "&amp;LeaveTracker[[#This Row],[Type of Leave]]</f>
        <v>2 SL</v>
      </c>
      <c r="L727" s="9">
        <f ca="1">NETWORKDAYS(LeaveTracker[[#This Row],[Start Date]],LeaveTracker[[#This Row],[End Date]],lstHolidays)</f>
        <v>2</v>
      </c>
      <c r="M727" s="9"/>
    </row>
    <row r="728" spans="1:13" ht="30" customHeight="1" x14ac:dyDescent="0.3">
      <c r="A728" s="51">
        <v>1025</v>
      </c>
      <c r="B728" s="56">
        <v>44882</v>
      </c>
      <c r="C728" s="56">
        <v>44844</v>
      </c>
      <c r="D728" s="53" t="s">
        <v>1952</v>
      </c>
      <c r="E728" s="51" t="str">
        <f>IF(ISBLANK(LeaveTracker[[#This Row],[Employee Name]]),"-----",VLOOKUP(LeaveTracker[[#This Row],[Employee Name]],Employees[[Employee Name]:[Office]],7))</f>
        <v>TICC</v>
      </c>
      <c r="F728" s="51" t="str">
        <f>IF(ISBLANK(LeaveTracker[[#This Row],[Employee Name]]),"-----",VLOOKUP(LeaveTracker[[#This Row],[Employee Name]],Employees[[Employee Name]:[Office]],6))</f>
        <v>JOBCON</v>
      </c>
      <c r="G728" s="50">
        <v>44843</v>
      </c>
      <c r="H728" s="50">
        <v>44843</v>
      </c>
      <c r="I728" s="51" t="s">
        <v>1022</v>
      </c>
      <c r="J728" s="53" t="s">
        <v>1895</v>
      </c>
      <c r="K728" s="51" t="str">
        <f ca="1">LeaveTracker[[#This Row],[Days]]&amp;" "&amp;LeaveTracker[[#This Row],[Type of Leave]]</f>
        <v>0 WITHOUTPAY</v>
      </c>
      <c r="L728" s="9">
        <f ca="1">NETWORKDAYS(LeaveTracker[[#This Row],[Start Date]],LeaveTracker[[#This Row],[End Date]],lstHolidays)</f>
        <v>0</v>
      </c>
      <c r="M728" s="9"/>
    </row>
    <row r="729" spans="1:13" ht="30" customHeight="1" x14ac:dyDescent="0.3">
      <c r="A729" s="51">
        <v>1026</v>
      </c>
      <c r="B729" s="56">
        <v>44882</v>
      </c>
      <c r="C729" s="56">
        <v>44846</v>
      </c>
      <c r="D729" s="53" t="s">
        <v>1798</v>
      </c>
      <c r="E729" s="51" t="str">
        <f>IF(ISBLANK(LeaveTracker[[#This Row],[Employee Name]]),"-----",VLOOKUP(LeaveTracker[[#This Row],[Employee Name]],Employees[[Employee Name]:[Office]],7))</f>
        <v>GSO</v>
      </c>
      <c r="F729" s="51" t="str">
        <f>IF(ISBLANK(LeaveTracker[[#This Row],[Employee Name]]),"-----",VLOOKUP(LeaveTracker[[#This Row],[Employee Name]],Employees[[Employee Name]:[Office]],6))</f>
        <v>CASUAL</v>
      </c>
      <c r="G729" s="50">
        <v>44853</v>
      </c>
      <c r="H729" s="50">
        <v>44853</v>
      </c>
      <c r="I729" s="51" t="s">
        <v>82</v>
      </c>
      <c r="J729" s="53" t="s">
        <v>1004</v>
      </c>
      <c r="K729" s="51" t="str">
        <f ca="1">LeaveTracker[[#This Row],[Days]]&amp;" "&amp;LeaveTracker[[#This Row],[Type of Leave]]</f>
        <v>1 VL</v>
      </c>
      <c r="L729" s="9">
        <f ca="1">NETWORKDAYS(LeaveTracker[[#This Row],[Start Date]],LeaveTracker[[#This Row],[End Date]],lstHolidays)</f>
        <v>1</v>
      </c>
      <c r="M729" s="9"/>
    </row>
    <row r="730" spans="1:13" ht="30" customHeight="1" x14ac:dyDescent="0.3">
      <c r="A730" s="51">
        <v>1026</v>
      </c>
      <c r="B730" s="56">
        <v>44882</v>
      </c>
      <c r="C730" s="56">
        <v>44846</v>
      </c>
      <c r="D730" s="53" t="s">
        <v>1798</v>
      </c>
      <c r="E730" s="51" t="str">
        <f>IF(ISBLANK(LeaveTracker[[#This Row],[Employee Name]]),"-----",VLOOKUP(LeaveTracker[[#This Row],[Employee Name]],Employees[[Employee Name]:[Office]],7))</f>
        <v>GSO</v>
      </c>
      <c r="F730" s="51" t="str">
        <f>IF(ISBLANK(LeaveTracker[[#This Row],[Employee Name]]),"-----",VLOOKUP(LeaveTracker[[#This Row],[Employee Name]],Employees[[Employee Name]:[Office]],6))</f>
        <v>CASUAL</v>
      </c>
      <c r="G730" s="50">
        <v>44855</v>
      </c>
      <c r="H730" s="50">
        <v>44855</v>
      </c>
      <c r="I730" s="51" t="s">
        <v>298</v>
      </c>
      <c r="J730" s="53" t="s">
        <v>1003</v>
      </c>
      <c r="K730" s="51" t="str">
        <f ca="1">LeaveTracker[[#This Row],[Days]]&amp;" "&amp;LeaveTracker[[#This Row],[Type of Leave]]</f>
        <v>1 OTHER</v>
      </c>
      <c r="L730" s="9">
        <f ca="1">NETWORKDAYS(LeaveTracker[[#This Row],[Start Date]],LeaveTracker[[#This Row],[End Date]],lstHolidays)</f>
        <v>1</v>
      </c>
      <c r="M730" s="9"/>
    </row>
    <row r="731" spans="1:13" ht="30" customHeight="1" x14ac:dyDescent="0.3">
      <c r="A731" s="51">
        <v>1027</v>
      </c>
      <c r="B731" s="56">
        <v>44882</v>
      </c>
      <c r="C731" s="56">
        <v>44861</v>
      </c>
      <c r="D731" s="53" t="s">
        <v>1798</v>
      </c>
      <c r="E731" s="51" t="str">
        <f>IF(ISBLANK(LeaveTracker[[#This Row],[Employee Name]]),"-----",VLOOKUP(LeaveTracker[[#This Row],[Employee Name]],Employees[[Employee Name]:[Office]],7))</f>
        <v>GSO</v>
      </c>
      <c r="F731" s="51" t="str">
        <f>IF(ISBLANK(LeaveTracker[[#This Row],[Employee Name]]),"-----",VLOOKUP(LeaveTracker[[#This Row],[Employee Name]],Employees[[Employee Name]:[Office]],6))</f>
        <v>CASUAL</v>
      </c>
      <c r="G731" s="50">
        <v>44860</v>
      </c>
      <c r="H731" s="50">
        <v>44860</v>
      </c>
      <c r="I731" s="51" t="s">
        <v>298</v>
      </c>
      <c r="J731" s="53" t="s">
        <v>1003</v>
      </c>
      <c r="K731" s="51" t="str">
        <f ca="1">LeaveTracker[[#This Row],[Days]]&amp;" "&amp;LeaveTracker[[#This Row],[Type of Leave]]</f>
        <v>1 OTHER</v>
      </c>
      <c r="L731" s="9">
        <f ca="1">NETWORKDAYS(LeaveTracker[[#This Row],[Start Date]],LeaveTracker[[#This Row],[End Date]],lstHolidays)</f>
        <v>1</v>
      </c>
      <c r="M731" s="9"/>
    </row>
    <row r="732" spans="1:13" ht="30" customHeight="1" x14ac:dyDescent="0.3">
      <c r="A732" s="51">
        <v>1028</v>
      </c>
      <c r="B732" s="56">
        <v>44882</v>
      </c>
      <c r="C732" s="56">
        <v>44858</v>
      </c>
      <c r="D732" s="53" t="s">
        <v>1920</v>
      </c>
      <c r="E732" s="51" t="str">
        <f>IF(ISBLANK(LeaveTracker[[#This Row],[Employee Name]]),"-----",VLOOKUP(LeaveTracker[[#This Row],[Employee Name]],Employees[[Employee Name]:[Office]],7))</f>
        <v>CENRO</v>
      </c>
      <c r="F732" s="51" t="str">
        <f>IF(ISBLANK(LeaveTracker[[#This Row],[Employee Name]]),"-----",VLOOKUP(LeaveTracker[[#This Row],[Employee Name]],Employees[[Employee Name]:[Office]],6))</f>
        <v>CASUAL</v>
      </c>
      <c r="G732" s="50">
        <v>44847</v>
      </c>
      <c r="H732" s="50">
        <v>44862</v>
      </c>
      <c r="I732" s="51" t="s">
        <v>81</v>
      </c>
      <c r="J732" s="53"/>
      <c r="K732" s="51" t="str">
        <f ca="1">LeaveTracker[[#This Row],[Days]]&amp;" "&amp;LeaveTracker[[#This Row],[Type of Leave]]</f>
        <v>12 SL</v>
      </c>
      <c r="L732" s="9">
        <f ca="1">NETWORKDAYS(LeaveTracker[[#This Row],[Start Date]],LeaveTracker[[#This Row],[End Date]],lstHolidays)</f>
        <v>12</v>
      </c>
      <c r="M732" s="9"/>
    </row>
    <row r="733" spans="1:13" ht="30" customHeight="1" x14ac:dyDescent="0.3">
      <c r="A733" s="51">
        <v>1029</v>
      </c>
      <c r="B733" s="56">
        <v>44882</v>
      </c>
      <c r="C733" s="56">
        <v>44874</v>
      </c>
      <c r="D733" s="53" t="s">
        <v>1920</v>
      </c>
      <c r="E733" s="51" t="str">
        <f>IF(ISBLANK(LeaveTracker[[#This Row],[Employee Name]]),"-----",VLOOKUP(LeaveTracker[[#This Row],[Employee Name]],Employees[[Employee Name]:[Office]],7))</f>
        <v>CENRO</v>
      </c>
      <c r="F733" s="51" t="str">
        <f>IF(ISBLANK(LeaveTracker[[#This Row],[Employee Name]]),"-----",VLOOKUP(LeaveTracker[[#This Row],[Employee Name]],Employees[[Employee Name]:[Office]],6))</f>
        <v>CASUAL</v>
      </c>
      <c r="G733" s="50">
        <v>44867</v>
      </c>
      <c r="H733" s="50">
        <v>44894</v>
      </c>
      <c r="I733" s="51" t="s">
        <v>81</v>
      </c>
      <c r="J733" s="53"/>
      <c r="K733" s="51" t="str">
        <f ca="1">LeaveTracker[[#This Row],[Days]]&amp;" "&amp;LeaveTracker[[#This Row],[Type of Leave]]</f>
        <v>19 SL</v>
      </c>
      <c r="L733" s="9">
        <f ca="1">NETWORKDAYS(LeaveTracker[[#This Row],[Start Date]],LeaveTracker[[#This Row],[End Date]],lstHolidays)</f>
        <v>19</v>
      </c>
      <c r="M733" s="9"/>
    </row>
    <row r="734" spans="1:13" ht="30" customHeight="1" x14ac:dyDescent="0.3">
      <c r="A734" s="51">
        <v>1030</v>
      </c>
      <c r="B734" s="56">
        <v>44882</v>
      </c>
      <c r="C734" s="56">
        <v>44859</v>
      </c>
      <c r="D734" s="53" t="s">
        <v>1878</v>
      </c>
      <c r="E734" s="51" t="str">
        <f>IF(ISBLANK(LeaveTracker[[#This Row],[Employee Name]]),"-----",VLOOKUP(LeaveTracker[[#This Row],[Employee Name]],Employees[[Employee Name]:[Office]],7))</f>
        <v>TICC</v>
      </c>
      <c r="F734" s="51" t="str">
        <f>IF(ISBLANK(LeaveTracker[[#This Row],[Employee Name]]),"-----",VLOOKUP(LeaveTracker[[#This Row],[Employee Name]],Employees[[Employee Name]:[Office]],6))</f>
        <v>CASUAL</v>
      </c>
      <c r="G734" s="50">
        <v>44872</v>
      </c>
      <c r="H734" s="50">
        <v>44872</v>
      </c>
      <c r="I734" s="51" t="s">
        <v>82</v>
      </c>
      <c r="J734" s="53"/>
      <c r="K734" s="51" t="str">
        <f ca="1">LeaveTracker[[#This Row],[Days]]&amp;" "&amp;LeaveTracker[[#This Row],[Type of Leave]]</f>
        <v>1 VL</v>
      </c>
      <c r="L734" s="9">
        <f ca="1">NETWORKDAYS(LeaveTracker[[#This Row],[Start Date]],LeaveTracker[[#This Row],[End Date]],lstHolidays)</f>
        <v>1</v>
      </c>
      <c r="M734" s="9"/>
    </row>
    <row r="735" spans="1:13" ht="30" customHeight="1" x14ac:dyDescent="0.3">
      <c r="A735" s="51">
        <v>1030</v>
      </c>
      <c r="B735" s="56">
        <v>44882</v>
      </c>
      <c r="C735" s="56">
        <v>44859</v>
      </c>
      <c r="D735" s="53" t="s">
        <v>1878</v>
      </c>
      <c r="E735" s="51" t="str">
        <f>IF(ISBLANK(LeaveTracker[[#This Row],[Employee Name]]),"-----",VLOOKUP(LeaveTracker[[#This Row],[Employee Name]],Employees[[Employee Name]:[Office]],7))</f>
        <v>TICC</v>
      </c>
      <c r="F735" s="51" t="str">
        <f>IF(ISBLANK(LeaveTracker[[#This Row],[Employee Name]]),"-----",VLOOKUP(LeaveTracker[[#This Row],[Employee Name]],Employees[[Employee Name]:[Office]],6))</f>
        <v>CASUAL</v>
      </c>
      <c r="G735" s="50">
        <v>44893</v>
      </c>
      <c r="H735" s="50">
        <v>44893</v>
      </c>
      <c r="I735" s="51" t="s">
        <v>82</v>
      </c>
      <c r="J735" s="53"/>
      <c r="K735" s="51" t="str">
        <f ca="1">LeaveTracker[[#This Row],[Days]]&amp;" "&amp;LeaveTracker[[#This Row],[Type of Leave]]</f>
        <v>1 VL</v>
      </c>
      <c r="L735" s="9">
        <f ca="1">NETWORKDAYS(LeaveTracker[[#This Row],[Start Date]],LeaveTracker[[#This Row],[End Date]],lstHolidays)</f>
        <v>1</v>
      </c>
      <c r="M735" s="9"/>
    </row>
    <row r="736" spans="1:13" ht="30" customHeight="1" x14ac:dyDescent="0.3">
      <c r="A736" s="51">
        <v>1031</v>
      </c>
      <c r="B736" s="56">
        <v>44882</v>
      </c>
      <c r="C736" s="56">
        <v>44869</v>
      </c>
      <c r="D736" s="53" t="s">
        <v>1878</v>
      </c>
      <c r="E736" s="51" t="str">
        <f>IF(ISBLANK(LeaveTracker[[#This Row],[Employee Name]]),"-----",VLOOKUP(LeaveTracker[[#This Row],[Employee Name]],Employees[[Employee Name]:[Office]],7))</f>
        <v>TICC</v>
      </c>
      <c r="F736" s="51" t="str">
        <f>IF(ISBLANK(LeaveTracker[[#This Row],[Employee Name]]),"-----",VLOOKUP(LeaveTracker[[#This Row],[Employee Name]],Employees[[Employee Name]:[Office]],6))</f>
        <v>CASUAL</v>
      </c>
      <c r="G736" s="50">
        <v>44867</v>
      </c>
      <c r="H736" s="50">
        <v>44868</v>
      </c>
      <c r="I736" s="51" t="s">
        <v>81</v>
      </c>
      <c r="J736" s="53"/>
      <c r="K736" s="51" t="str">
        <f ca="1">LeaveTracker[[#This Row],[Days]]&amp;" "&amp;LeaveTracker[[#This Row],[Type of Leave]]</f>
        <v>1 SL</v>
      </c>
      <c r="L736" s="9">
        <f ca="1">NETWORKDAYS(LeaveTracker[[#This Row],[Start Date]],LeaveTracker[[#This Row],[End Date]],lstHolidays)</f>
        <v>1</v>
      </c>
      <c r="M736" s="9"/>
    </row>
    <row r="737" spans="1:13" ht="30" customHeight="1" x14ac:dyDescent="0.3">
      <c r="A737" s="51">
        <v>1032</v>
      </c>
      <c r="B737" s="56">
        <v>44882</v>
      </c>
      <c r="C737" s="56">
        <v>44859</v>
      </c>
      <c r="D737" s="53" t="s">
        <v>1878</v>
      </c>
      <c r="E737" s="51" t="str">
        <f>IF(ISBLANK(LeaveTracker[[#This Row],[Employee Name]]),"-----",VLOOKUP(LeaveTracker[[#This Row],[Employee Name]],Employees[[Employee Name]:[Office]],7))</f>
        <v>TICC</v>
      </c>
      <c r="F737" s="51" t="str">
        <f>IF(ISBLANK(LeaveTracker[[#This Row],[Employee Name]]),"-----",VLOOKUP(LeaveTracker[[#This Row],[Employee Name]],Employees[[Employee Name]:[Office]],6))</f>
        <v>CASUAL</v>
      </c>
      <c r="G737" s="50">
        <v>44858</v>
      </c>
      <c r="H737" s="50">
        <v>44858</v>
      </c>
      <c r="I737" s="51" t="s">
        <v>81</v>
      </c>
      <c r="J737" s="53"/>
      <c r="K737" s="51" t="str">
        <f ca="1">LeaveTracker[[#This Row],[Days]]&amp;" "&amp;LeaveTracker[[#This Row],[Type of Leave]]</f>
        <v>1 SL</v>
      </c>
      <c r="L737" s="9">
        <f ca="1">NETWORKDAYS(LeaveTracker[[#This Row],[Start Date]],LeaveTracker[[#This Row],[End Date]],lstHolidays)</f>
        <v>1</v>
      </c>
      <c r="M737" s="9"/>
    </row>
    <row r="738" spans="1:13" ht="30" customHeight="1" x14ac:dyDescent="0.3">
      <c r="A738" s="51">
        <v>1033</v>
      </c>
      <c r="B738" s="56">
        <v>44882</v>
      </c>
      <c r="C738" s="56">
        <v>44859</v>
      </c>
      <c r="D738" s="53" t="s">
        <v>1834</v>
      </c>
      <c r="E738" s="51" t="str">
        <f>IF(ISBLANK(LeaveTracker[[#This Row],[Employee Name]]),"-----",VLOOKUP(LeaveTracker[[#This Row],[Employee Name]],Employees[[Employee Name]:[Office]],7))</f>
        <v>GSO</v>
      </c>
      <c r="F738" s="51" t="str">
        <f>IF(ISBLANK(LeaveTracker[[#This Row],[Employee Name]]),"-----",VLOOKUP(LeaveTracker[[#This Row],[Employee Name]],Employees[[Employee Name]:[Office]],6))</f>
        <v>CASUAL</v>
      </c>
      <c r="G738" s="50">
        <v>44858</v>
      </c>
      <c r="H738" s="50">
        <v>44858</v>
      </c>
      <c r="I738" s="51" t="s">
        <v>81</v>
      </c>
      <c r="J738" s="53"/>
      <c r="K738" s="51" t="str">
        <f ca="1">LeaveTracker[[#This Row],[Days]]&amp;" "&amp;LeaveTracker[[#This Row],[Type of Leave]]</f>
        <v>1 SL</v>
      </c>
      <c r="L738" s="9">
        <f ca="1">NETWORKDAYS(LeaveTracker[[#This Row],[Start Date]],LeaveTracker[[#This Row],[End Date]],lstHolidays)</f>
        <v>1</v>
      </c>
      <c r="M738" s="9"/>
    </row>
    <row r="739" spans="1:13" ht="30" customHeight="1" x14ac:dyDescent="0.3">
      <c r="A739" s="51">
        <v>1034</v>
      </c>
      <c r="B739" s="56">
        <v>44882</v>
      </c>
      <c r="C739" s="56">
        <v>44838</v>
      </c>
      <c r="D739" s="53" t="s">
        <v>1765</v>
      </c>
      <c r="E739" s="51" t="str">
        <f>IF(ISBLANK(LeaveTracker[[#This Row],[Employee Name]]),"-----",VLOOKUP(LeaveTracker[[#This Row],[Employee Name]],Employees[[Employee Name]:[Office]],7))</f>
        <v>TCIS</v>
      </c>
      <c r="F739" s="51" t="str">
        <f>IF(ISBLANK(LeaveTracker[[#This Row],[Employee Name]]),"-----",VLOOKUP(LeaveTracker[[#This Row],[Employee Name]],Employees[[Employee Name]:[Office]],6))</f>
        <v>JOBCON</v>
      </c>
      <c r="G739" s="50">
        <v>44837</v>
      </c>
      <c r="H739" s="50">
        <v>44837</v>
      </c>
      <c r="I739" s="51" t="s">
        <v>81</v>
      </c>
      <c r="J739" s="53"/>
      <c r="K739" s="51" t="str">
        <f ca="1">LeaveTracker[[#This Row],[Days]]&amp;" "&amp;LeaveTracker[[#This Row],[Type of Leave]]</f>
        <v>1 SL</v>
      </c>
      <c r="L739" s="9">
        <f ca="1">NETWORKDAYS(LeaveTracker[[#This Row],[Start Date]],LeaveTracker[[#This Row],[End Date]],lstHolidays)</f>
        <v>1</v>
      </c>
      <c r="M739" s="9"/>
    </row>
    <row r="740" spans="1:13" ht="30" customHeight="1" x14ac:dyDescent="0.3">
      <c r="A740" s="51">
        <v>1035</v>
      </c>
      <c r="B740" s="56">
        <v>44882</v>
      </c>
      <c r="C740" s="56">
        <v>44876</v>
      </c>
      <c r="D740" s="53" t="s">
        <v>1883</v>
      </c>
      <c r="E740" s="51" t="str">
        <f>IF(ISBLANK(LeaveTracker[[#This Row],[Employee Name]]),"-----",VLOOKUP(LeaveTracker[[#This Row],[Employee Name]],Employees[[Employee Name]:[Office]],7))</f>
        <v>CSWDO</v>
      </c>
      <c r="F740" s="51" t="str">
        <f>IF(ISBLANK(LeaveTracker[[#This Row],[Employee Name]]),"-----",VLOOKUP(LeaveTracker[[#This Row],[Employee Name]],Employees[[Employee Name]:[Office]],6))</f>
        <v>CASUAL</v>
      </c>
      <c r="G740" s="50">
        <v>44922</v>
      </c>
      <c r="H740" s="50">
        <v>44924</v>
      </c>
      <c r="I740" s="51" t="s">
        <v>298</v>
      </c>
      <c r="J740" s="53" t="s">
        <v>1003</v>
      </c>
      <c r="K740" s="51" t="str">
        <f ca="1">LeaveTracker[[#This Row],[Days]]&amp;" "&amp;LeaveTracker[[#This Row],[Type of Leave]]</f>
        <v>3 OTHER</v>
      </c>
      <c r="L740" s="9">
        <f ca="1">NETWORKDAYS(LeaveTracker[[#This Row],[Start Date]],LeaveTracker[[#This Row],[End Date]],lstHolidays)</f>
        <v>3</v>
      </c>
      <c r="M740" s="9"/>
    </row>
    <row r="741" spans="1:13" ht="30" customHeight="1" x14ac:dyDescent="0.3">
      <c r="A741" s="51">
        <v>1036</v>
      </c>
      <c r="B741" s="56">
        <v>44882</v>
      </c>
      <c r="C741" s="56">
        <v>44876</v>
      </c>
      <c r="D741" s="53" t="s">
        <v>1883</v>
      </c>
      <c r="E741" s="51" t="str">
        <f>IF(ISBLANK(LeaveTracker[[#This Row],[Employee Name]]),"-----",VLOOKUP(LeaveTracker[[#This Row],[Employee Name]],Employees[[Employee Name]:[Office]],7))</f>
        <v>CSWDO</v>
      </c>
      <c r="F741" s="51" t="str">
        <f>IF(ISBLANK(LeaveTracker[[#This Row],[Employee Name]]),"-----",VLOOKUP(LeaveTracker[[#This Row],[Employee Name]],Employees[[Employee Name]:[Office]],6))</f>
        <v>CASUAL</v>
      </c>
      <c r="G741" s="50">
        <v>44921</v>
      </c>
      <c r="H741" s="50">
        <v>44921</v>
      </c>
      <c r="I741" s="51" t="s">
        <v>82</v>
      </c>
      <c r="J741" s="53" t="s">
        <v>1004</v>
      </c>
      <c r="K741" s="51" t="str">
        <f ca="1">LeaveTracker[[#This Row],[Days]]&amp;" "&amp;LeaveTracker[[#This Row],[Type of Leave]]</f>
        <v>0 VL</v>
      </c>
      <c r="L741" s="9">
        <f ca="1">NETWORKDAYS(LeaveTracker[[#This Row],[Start Date]],LeaveTracker[[#This Row],[End Date]],lstHolidays)</f>
        <v>0</v>
      </c>
      <c r="M741" s="9"/>
    </row>
    <row r="742" spans="1:13" ht="30" customHeight="1" x14ac:dyDescent="0.3">
      <c r="A742" s="51">
        <v>1037</v>
      </c>
      <c r="B742" s="56">
        <v>44882</v>
      </c>
      <c r="C742" s="56">
        <v>44853</v>
      </c>
      <c r="D742" s="53" t="s">
        <v>1767</v>
      </c>
      <c r="E742" s="51" t="str">
        <f>IF(ISBLANK(LeaveTracker[[#This Row],[Employee Name]]),"-----",VLOOKUP(LeaveTracker[[#This Row],[Employee Name]],Employees[[Employee Name]:[Office]],7))</f>
        <v>CEO</v>
      </c>
      <c r="F742" s="51" t="str">
        <f>IF(ISBLANK(LeaveTracker[[#This Row],[Employee Name]]),"-----",VLOOKUP(LeaveTracker[[#This Row],[Employee Name]],Employees[[Employee Name]:[Office]],6))</f>
        <v>CASUAL</v>
      </c>
      <c r="G742" s="50">
        <v>44852</v>
      </c>
      <c r="H742" s="50">
        <v>44852</v>
      </c>
      <c r="I742" s="51" t="s">
        <v>81</v>
      </c>
      <c r="J742" s="53"/>
      <c r="K742" s="51" t="str">
        <f ca="1">LeaveTracker[[#This Row],[Days]]&amp;" "&amp;LeaveTracker[[#This Row],[Type of Leave]]</f>
        <v>1 SL</v>
      </c>
      <c r="L742" s="9">
        <f ca="1">NETWORKDAYS(LeaveTracker[[#This Row],[Start Date]],LeaveTracker[[#This Row],[End Date]],lstHolidays)</f>
        <v>1</v>
      </c>
      <c r="M742" s="9"/>
    </row>
    <row r="743" spans="1:13" ht="30" customHeight="1" x14ac:dyDescent="0.3">
      <c r="A743" s="51">
        <v>1038</v>
      </c>
      <c r="B743" s="56">
        <v>44882</v>
      </c>
      <c r="C743" s="56">
        <v>44840</v>
      </c>
      <c r="D743" s="53" t="s">
        <v>1775</v>
      </c>
      <c r="E743" s="51" t="str">
        <f>IF(ISBLANK(LeaveTracker[[#This Row],[Employee Name]]),"-----",VLOOKUP(LeaveTracker[[#This Row],[Employee Name]],Employees[[Employee Name]:[Office]],7))</f>
        <v>CENRO</v>
      </c>
      <c r="F743" s="51" t="str">
        <f>IF(ISBLANK(LeaveTracker[[#This Row],[Employee Name]]),"-----",VLOOKUP(LeaveTracker[[#This Row],[Employee Name]],Employees[[Employee Name]:[Office]],6))</f>
        <v>CASUAL</v>
      </c>
      <c r="G743" s="50">
        <v>44839</v>
      </c>
      <c r="H743" s="50">
        <v>44839</v>
      </c>
      <c r="I743" s="51" t="s">
        <v>81</v>
      </c>
      <c r="J743" s="53"/>
      <c r="K743" s="51" t="str">
        <f ca="1">LeaveTracker[[#This Row],[Days]]&amp;" "&amp;LeaveTracker[[#This Row],[Type of Leave]]</f>
        <v>1 SL</v>
      </c>
      <c r="L743" s="9">
        <f ca="1">NETWORKDAYS(LeaveTracker[[#This Row],[Start Date]],LeaveTracker[[#This Row],[End Date]],lstHolidays)</f>
        <v>1</v>
      </c>
      <c r="M743" s="9"/>
    </row>
    <row r="744" spans="1:13" ht="30" customHeight="1" x14ac:dyDescent="0.3">
      <c r="A744" s="51">
        <v>1039</v>
      </c>
      <c r="B744" s="56">
        <v>44882</v>
      </c>
      <c r="C744" s="56">
        <v>44846</v>
      </c>
      <c r="D744" s="53" t="s">
        <v>1773</v>
      </c>
      <c r="E744" s="51" t="str">
        <f>IF(ISBLANK(LeaveTracker[[#This Row],[Employee Name]]),"-----",VLOOKUP(LeaveTracker[[#This Row],[Employee Name]],Employees[[Employee Name]:[Office]],7))</f>
        <v>GSO</v>
      </c>
      <c r="F744" s="51" t="str">
        <f>IF(ISBLANK(LeaveTracker[[#This Row],[Employee Name]]),"-----",VLOOKUP(LeaveTracker[[#This Row],[Employee Name]],Employees[[Employee Name]:[Office]],6))</f>
        <v>CASUAL</v>
      </c>
      <c r="G744" s="50">
        <v>44841</v>
      </c>
      <c r="H744" s="50">
        <v>44845</v>
      </c>
      <c r="I744" s="51" t="s">
        <v>81</v>
      </c>
      <c r="J744" s="53"/>
      <c r="K744" s="51" t="str">
        <f ca="1">LeaveTracker[[#This Row],[Days]]&amp;" "&amp;LeaveTracker[[#This Row],[Type of Leave]]</f>
        <v>3 SL</v>
      </c>
      <c r="L744" s="9">
        <f ca="1">NETWORKDAYS(LeaveTracker[[#This Row],[Start Date]],LeaveTracker[[#This Row],[End Date]],lstHolidays)</f>
        <v>3</v>
      </c>
      <c r="M744" s="9"/>
    </row>
    <row r="745" spans="1:13" ht="30" customHeight="1" x14ac:dyDescent="0.3">
      <c r="A745" s="51">
        <v>1040</v>
      </c>
      <c r="B745" s="56">
        <v>44882</v>
      </c>
      <c r="C745" s="56">
        <v>44848</v>
      </c>
      <c r="D745" s="53" t="s">
        <v>1885</v>
      </c>
      <c r="E745" s="51" t="str">
        <f>IF(ISBLANK(LeaveTracker[[#This Row],[Employee Name]]),"-----",VLOOKUP(LeaveTracker[[#This Row],[Employee Name]],Employees[[Employee Name]:[Office]],7))</f>
        <v>GSO</v>
      </c>
      <c r="F745" s="51" t="str">
        <f>IF(ISBLANK(LeaveTracker[[#This Row],[Employee Name]]),"-----",VLOOKUP(LeaveTracker[[#This Row],[Employee Name]],Employees[[Employee Name]:[Office]],6))</f>
        <v>CASUAL</v>
      </c>
      <c r="G745" s="50">
        <v>44847</v>
      </c>
      <c r="H745" s="50">
        <v>44847</v>
      </c>
      <c r="I745" s="51" t="s">
        <v>81</v>
      </c>
      <c r="J745" s="53"/>
      <c r="K745" s="51" t="str">
        <f ca="1">LeaveTracker[[#This Row],[Days]]&amp;" "&amp;LeaveTracker[[#This Row],[Type of Leave]]</f>
        <v>1 SL</v>
      </c>
      <c r="L745" s="9">
        <f ca="1">NETWORKDAYS(LeaveTracker[[#This Row],[Start Date]],LeaveTracker[[#This Row],[End Date]],lstHolidays)</f>
        <v>1</v>
      </c>
      <c r="M745" s="9"/>
    </row>
    <row r="746" spans="1:13" ht="30" customHeight="1" x14ac:dyDescent="0.3">
      <c r="A746" s="51">
        <v>1041</v>
      </c>
      <c r="B746" s="56">
        <v>44882</v>
      </c>
      <c r="C746" s="56">
        <v>44868</v>
      </c>
      <c r="D746" s="53" t="s">
        <v>1773</v>
      </c>
      <c r="E746" s="51" t="str">
        <f>IF(ISBLANK(LeaveTracker[[#This Row],[Employee Name]]),"-----",VLOOKUP(LeaveTracker[[#This Row],[Employee Name]],Employees[[Employee Name]:[Office]],7))</f>
        <v>GSO</v>
      </c>
      <c r="F746" s="51" t="str">
        <f>IF(ISBLANK(LeaveTracker[[#This Row],[Employee Name]]),"-----",VLOOKUP(LeaveTracker[[#This Row],[Employee Name]],Employees[[Employee Name]:[Office]],6))</f>
        <v>CASUAL</v>
      </c>
      <c r="G746" s="50">
        <v>44867</v>
      </c>
      <c r="H746" s="50">
        <v>44867</v>
      </c>
      <c r="I746" s="51" t="s">
        <v>81</v>
      </c>
      <c r="J746" s="53"/>
      <c r="K746" s="51" t="str">
        <f ca="1">LeaveTracker[[#This Row],[Days]]&amp;" "&amp;LeaveTracker[[#This Row],[Type of Leave]]</f>
        <v>0 SL</v>
      </c>
      <c r="L746" s="9">
        <f ca="1">NETWORKDAYS(LeaveTracker[[#This Row],[Start Date]],LeaveTracker[[#This Row],[End Date]],lstHolidays)</f>
        <v>0</v>
      </c>
      <c r="M746" s="9"/>
    </row>
    <row r="747" spans="1:13" ht="30" customHeight="1" x14ac:dyDescent="0.3">
      <c r="A747" s="51">
        <v>1042</v>
      </c>
      <c r="B747" s="56">
        <v>44882</v>
      </c>
      <c r="C747" s="56">
        <v>44852</v>
      </c>
      <c r="D747" s="53" t="s">
        <v>1773</v>
      </c>
      <c r="E747" s="51" t="str">
        <f>IF(ISBLANK(LeaveTracker[[#This Row],[Employee Name]]),"-----",VLOOKUP(LeaveTracker[[#This Row],[Employee Name]],Employees[[Employee Name]:[Office]],7))</f>
        <v>GSO</v>
      </c>
      <c r="F747" s="51" t="str">
        <f>IF(ISBLANK(LeaveTracker[[#This Row],[Employee Name]]),"-----",VLOOKUP(LeaveTracker[[#This Row],[Employee Name]],Employees[[Employee Name]:[Office]],6))</f>
        <v>CASUAL</v>
      </c>
      <c r="G747" s="50">
        <v>44851</v>
      </c>
      <c r="H747" s="50">
        <v>44851</v>
      </c>
      <c r="I747" s="51" t="s">
        <v>81</v>
      </c>
      <c r="J747" s="53"/>
      <c r="K747" s="51" t="str">
        <f ca="1">LeaveTracker[[#This Row],[Days]]&amp;" "&amp;LeaveTracker[[#This Row],[Type of Leave]]</f>
        <v>1 SL</v>
      </c>
      <c r="L747" s="9">
        <f ca="1">NETWORKDAYS(LeaveTracker[[#This Row],[Start Date]],LeaveTracker[[#This Row],[End Date]],lstHolidays)</f>
        <v>1</v>
      </c>
      <c r="M747" s="9"/>
    </row>
    <row r="748" spans="1:13" ht="30" customHeight="1" x14ac:dyDescent="0.3">
      <c r="A748" s="51">
        <v>1043</v>
      </c>
      <c r="B748" s="56">
        <v>44882</v>
      </c>
      <c r="C748" s="56">
        <v>44872</v>
      </c>
      <c r="D748" s="53" t="s">
        <v>1918</v>
      </c>
      <c r="E748" s="51" t="str">
        <f>IF(ISBLANK(LeaveTracker[[#This Row],[Employee Name]]),"-----",VLOOKUP(LeaveTracker[[#This Row],[Employee Name]],Employees[[Employee Name]:[Office]],7))</f>
        <v>ONT</v>
      </c>
      <c r="F748" s="51" t="str">
        <f>IF(ISBLANK(LeaveTracker[[#This Row],[Employee Name]]),"-----",VLOOKUP(LeaveTracker[[#This Row],[Employee Name]],Employees[[Employee Name]:[Office]],6))</f>
        <v>CASUAL</v>
      </c>
      <c r="G748" s="50">
        <v>44882</v>
      </c>
      <c r="H748" s="50">
        <v>44886</v>
      </c>
      <c r="I748" s="51" t="s">
        <v>82</v>
      </c>
      <c r="J748" s="53" t="s">
        <v>1004</v>
      </c>
      <c r="K748" s="51" t="str">
        <f ca="1">LeaveTracker[[#This Row],[Days]]&amp;" "&amp;LeaveTracker[[#This Row],[Type of Leave]]</f>
        <v>3 VL</v>
      </c>
      <c r="L748" s="9">
        <f ca="1">NETWORKDAYS(LeaveTracker[[#This Row],[Start Date]],LeaveTracker[[#This Row],[End Date]],lstHolidays)</f>
        <v>3</v>
      </c>
      <c r="M748" s="9"/>
    </row>
    <row r="749" spans="1:13" ht="30" customHeight="1" x14ac:dyDescent="0.3">
      <c r="A749" s="51">
        <v>1044</v>
      </c>
      <c r="B749" s="56">
        <v>44882</v>
      </c>
      <c r="C749" s="56">
        <v>44860</v>
      </c>
      <c r="D749" s="53" t="s">
        <v>1919</v>
      </c>
      <c r="E749" s="51" t="str">
        <f>IF(ISBLANK(LeaveTracker[[#This Row],[Employee Name]]),"-----",VLOOKUP(LeaveTracker[[#This Row],[Employee Name]],Employees[[Employee Name]:[Office]],7))</f>
        <v>CENRO</v>
      </c>
      <c r="F749" s="51" t="str">
        <f>IF(ISBLANK(LeaveTracker[[#This Row],[Employee Name]]),"-----",VLOOKUP(LeaveTracker[[#This Row],[Employee Name]],Employees[[Employee Name]:[Office]],6))</f>
        <v>CASUAL</v>
      </c>
      <c r="G749" s="50">
        <v>44874</v>
      </c>
      <c r="H749" s="50">
        <v>44879</v>
      </c>
      <c r="I749" s="51" t="s">
        <v>82</v>
      </c>
      <c r="J749" s="53" t="s">
        <v>1004</v>
      </c>
      <c r="K749" s="51" t="str">
        <f ca="1">LeaveTracker[[#This Row],[Days]]&amp;" "&amp;LeaveTracker[[#This Row],[Type of Leave]]</f>
        <v>4 VL</v>
      </c>
      <c r="L749" s="9">
        <f ca="1">NETWORKDAYS(LeaveTracker[[#This Row],[Start Date]],LeaveTracker[[#This Row],[End Date]],lstHolidays)</f>
        <v>4</v>
      </c>
      <c r="M749" s="9"/>
    </row>
    <row r="750" spans="1:13" ht="30" customHeight="1" x14ac:dyDescent="0.3">
      <c r="A750" s="51">
        <v>1045</v>
      </c>
      <c r="B750" s="56">
        <v>44882</v>
      </c>
      <c r="C750" s="56">
        <v>44859</v>
      </c>
      <c r="D750" s="53" t="s">
        <v>1919</v>
      </c>
      <c r="E750" s="51" t="str">
        <f>IF(ISBLANK(LeaveTracker[[#This Row],[Employee Name]]),"-----",VLOOKUP(LeaveTracker[[#This Row],[Employee Name]],Employees[[Employee Name]:[Office]],7))</f>
        <v>CENRO</v>
      </c>
      <c r="F750" s="51" t="str">
        <f>IF(ISBLANK(LeaveTracker[[#This Row],[Employee Name]]),"-----",VLOOKUP(LeaveTracker[[#This Row],[Employee Name]],Employees[[Employee Name]:[Office]],6))</f>
        <v>CASUAL</v>
      </c>
      <c r="G750" s="50">
        <v>44858</v>
      </c>
      <c r="H750" s="50">
        <v>44858</v>
      </c>
      <c r="I750" s="51" t="s">
        <v>81</v>
      </c>
      <c r="J750" s="53"/>
      <c r="K750" s="51" t="str">
        <f ca="1">LeaveTracker[[#This Row],[Days]]&amp;" "&amp;LeaveTracker[[#This Row],[Type of Leave]]</f>
        <v>1 SL</v>
      </c>
      <c r="L750" s="9">
        <f ca="1">NETWORKDAYS(LeaveTracker[[#This Row],[Start Date]],LeaveTracker[[#This Row],[End Date]],lstHolidays)</f>
        <v>1</v>
      </c>
      <c r="M750" s="9"/>
    </row>
    <row r="751" spans="1:13" ht="30" customHeight="1" x14ac:dyDescent="0.3">
      <c r="A751" s="51">
        <v>1046</v>
      </c>
      <c r="B751" s="56">
        <v>44882</v>
      </c>
      <c r="C751" s="56">
        <v>44876</v>
      </c>
      <c r="D751" s="53" t="s">
        <v>1759</v>
      </c>
      <c r="E751" s="51" t="str">
        <f>IF(ISBLANK(LeaveTracker[[#This Row],[Employee Name]]),"-----",VLOOKUP(LeaveTracker[[#This Row],[Employee Name]],Employees[[Employee Name]:[Office]],7))</f>
        <v>CSWDO</v>
      </c>
      <c r="F751" s="51" t="str">
        <f>IF(ISBLANK(LeaveTracker[[#This Row],[Employee Name]]),"-----",VLOOKUP(LeaveTracker[[#This Row],[Employee Name]],Employees[[Employee Name]:[Office]],6))</f>
        <v>CASUAL</v>
      </c>
      <c r="G751" s="50">
        <v>44910</v>
      </c>
      <c r="H751" s="50">
        <v>44911</v>
      </c>
      <c r="I751" s="51" t="s">
        <v>82</v>
      </c>
      <c r="J751" s="53"/>
      <c r="K751" s="51" t="str">
        <f ca="1">LeaveTracker[[#This Row],[Days]]&amp;" "&amp;LeaveTracker[[#This Row],[Type of Leave]]</f>
        <v>2 VL</v>
      </c>
      <c r="L751" s="9">
        <f ca="1">NETWORKDAYS(LeaveTracker[[#This Row],[Start Date]],LeaveTracker[[#This Row],[End Date]],lstHolidays)</f>
        <v>2</v>
      </c>
      <c r="M751" s="9"/>
    </row>
    <row r="752" spans="1:13" ht="30" customHeight="1" x14ac:dyDescent="0.3">
      <c r="A752" s="51">
        <v>1047</v>
      </c>
      <c r="B752" s="56">
        <v>44882</v>
      </c>
      <c r="C752" s="56">
        <v>44861</v>
      </c>
      <c r="D752" s="53" t="s">
        <v>1848</v>
      </c>
      <c r="E752" s="51" t="str">
        <f>IF(ISBLANK(LeaveTracker[[#This Row],[Employee Name]]),"-----",VLOOKUP(LeaveTracker[[#This Row],[Employee Name]],Employees[[Employee Name]:[Office]],7))</f>
        <v>CENRO</v>
      </c>
      <c r="F752" s="51" t="str">
        <f>IF(ISBLANK(LeaveTracker[[#This Row],[Employee Name]]),"-----",VLOOKUP(LeaveTracker[[#This Row],[Employee Name]],Employees[[Employee Name]:[Office]],6))</f>
        <v>CASUAL</v>
      </c>
      <c r="G752" s="50">
        <v>44872</v>
      </c>
      <c r="H752" s="50">
        <v>44876</v>
      </c>
      <c r="I752" s="51" t="s">
        <v>82</v>
      </c>
      <c r="J752" s="53" t="s">
        <v>1004</v>
      </c>
      <c r="K752" s="51" t="str">
        <f ca="1">LeaveTracker[[#This Row],[Days]]&amp;" "&amp;LeaveTracker[[#This Row],[Type of Leave]]</f>
        <v>5 VL</v>
      </c>
      <c r="L752" s="9">
        <f ca="1">NETWORKDAYS(LeaveTracker[[#This Row],[Start Date]],LeaveTracker[[#This Row],[End Date]],lstHolidays)</f>
        <v>5</v>
      </c>
      <c r="M752" s="9"/>
    </row>
    <row r="753" spans="1:13" ht="30" customHeight="1" x14ac:dyDescent="0.3">
      <c r="A753" s="51">
        <v>1048</v>
      </c>
      <c r="B753" s="56">
        <v>44882</v>
      </c>
      <c r="C753" s="56">
        <v>44855</v>
      </c>
      <c r="D753" s="53" t="s">
        <v>1848</v>
      </c>
      <c r="E753" s="51" t="str">
        <f>IF(ISBLANK(LeaveTracker[[#This Row],[Employee Name]]),"-----",VLOOKUP(LeaveTracker[[#This Row],[Employee Name]],Employees[[Employee Name]:[Office]],7))</f>
        <v>CENRO</v>
      </c>
      <c r="F753" s="51" t="str">
        <f>IF(ISBLANK(LeaveTracker[[#This Row],[Employee Name]]),"-----",VLOOKUP(LeaveTracker[[#This Row],[Employee Name]],Employees[[Employee Name]:[Office]],6))</f>
        <v>CASUAL</v>
      </c>
      <c r="G753" s="50">
        <v>44854</v>
      </c>
      <c r="H753" s="50">
        <v>44854</v>
      </c>
      <c r="I753" s="51" t="s">
        <v>298</v>
      </c>
      <c r="J753" s="53" t="s">
        <v>1003</v>
      </c>
      <c r="K753" s="51" t="str">
        <f ca="1">LeaveTracker[[#This Row],[Days]]&amp;" "&amp;LeaveTracker[[#This Row],[Type of Leave]]</f>
        <v>1 OTHER</v>
      </c>
      <c r="L753" s="9">
        <f ca="1">NETWORKDAYS(LeaveTracker[[#This Row],[Start Date]],LeaveTracker[[#This Row],[End Date]],lstHolidays)</f>
        <v>1</v>
      </c>
      <c r="M753" s="9"/>
    </row>
    <row r="754" spans="1:13" ht="30" customHeight="1" x14ac:dyDescent="0.3">
      <c r="A754" s="51">
        <v>1049</v>
      </c>
      <c r="B754" s="56">
        <v>44882</v>
      </c>
      <c r="C754" s="56">
        <v>44878</v>
      </c>
      <c r="D754" s="53" t="s">
        <v>1887</v>
      </c>
      <c r="E754" s="51" t="str">
        <f>IF(ISBLANK(LeaveTracker[[#This Row],[Employee Name]]),"-----",VLOOKUP(LeaveTracker[[#This Row],[Employee Name]],Employees[[Employee Name]:[Office]],7))</f>
        <v>CENRO</v>
      </c>
      <c r="F754" s="51" t="str">
        <f>IF(ISBLANK(LeaveTracker[[#This Row],[Employee Name]]),"-----",VLOOKUP(LeaveTracker[[#This Row],[Employee Name]],Employees[[Employee Name]:[Office]],6))</f>
        <v>CASUAL</v>
      </c>
      <c r="G754" s="50">
        <v>44838</v>
      </c>
      <c r="H754" s="50">
        <v>44838</v>
      </c>
      <c r="I754" s="51" t="s">
        <v>81</v>
      </c>
      <c r="J754" s="53"/>
      <c r="K754" s="51" t="str">
        <f ca="1">LeaveTracker[[#This Row],[Days]]&amp;" "&amp;LeaveTracker[[#This Row],[Type of Leave]]</f>
        <v>1 SL</v>
      </c>
      <c r="L754" s="9">
        <f ca="1">NETWORKDAYS(LeaveTracker[[#This Row],[Start Date]],LeaveTracker[[#This Row],[End Date]],lstHolidays)</f>
        <v>1</v>
      </c>
      <c r="M754" s="9"/>
    </row>
    <row r="755" spans="1:13" ht="30" customHeight="1" x14ac:dyDescent="0.3">
      <c r="A755" s="51">
        <v>1049</v>
      </c>
      <c r="B755" s="56">
        <v>44882</v>
      </c>
      <c r="C755" s="56">
        <v>44878</v>
      </c>
      <c r="D755" s="53" t="s">
        <v>1887</v>
      </c>
      <c r="E755" s="51" t="str">
        <f>IF(ISBLANK(LeaveTracker[[#This Row],[Employee Name]]),"-----",VLOOKUP(LeaveTracker[[#This Row],[Employee Name]],Employees[[Employee Name]:[Office]],7))</f>
        <v>CENRO</v>
      </c>
      <c r="F755" s="51" t="str">
        <f>IF(ISBLANK(LeaveTracker[[#This Row],[Employee Name]]),"-----",VLOOKUP(LeaveTracker[[#This Row],[Employee Name]],Employees[[Employee Name]:[Office]],6))</f>
        <v>CASUAL</v>
      </c>
      <c r="G755" s="50">
        <v>44841</v>
      </c>
      <c r="H755" s="50">
        <v>44841</v>
      </c>
      <c r="I755" s="51" t="s">
        <v>81</v>
      </c>
      <c r="J755" s="53"/>
      <c r="K755" s="51" t="str">
        <f ca="1">LeaveTracker[[#This Row],[Days]]&amp;" "&amp;LeaveTracker[[#This Row],[Type of Leave]]</f>
        <v>1 SL</v>
      </c>
      <c r="L755" s="9">
        <f ca="1">NETWORKDAYS(LeaveTracker[[#This Row],[Start Date]],LeaveTracker[[#This Row],[End Date]],lstHolidays)</f>
        <v>1</v>
      </c>
      <c r="M755" s="9"/>
    </row>
    <row r="756" spans="1:13" ht="30" customHeight="1" x14ac:dyDescent="0.3">
      <c r="A756" s="51">
        <v>1049</v>
      </c>
      <c r="B756" s="56">
        <v>44882</v>
      </c>
      <c r="C756" s="56">
        <v>44878</v>
      </c>
      <c r="D756" s="53" t="s">
        <v>1887</v>
      </c>
      <c r="E756" s="51" t="str">
        <f>IF(ISBLANK(LeaveTracker[[#This Row],[Employee Name]]),"-----",VLOOKUP(LeaveTracker[[#This Row],[Employee Name]],Employees[[Employee Name]:[Office]],7))</f>
        <v>CENRO</v>
      </c>
      <c r="F756" s="51" t="str">
        <f>IF(ISBLANK(LeaveTracker[[#This Row],[Employee Name]]),"-----",VLOOKUP(LeaveTracker[[#This Row],[Employee Name]],Employees[[Employee Name]:[Office]],6))</f>
        <v>CASUAL</v>
      </c>
      <c r="G756" s="50">
        <v>44846</v>
      </c>
      <c r="H756" s="50">
        <v>44846</v>
      </c>
      <c r="I756" s="51" t="s">
        <v>81</v>
      </c>
      <c r="J756" s="53"/>
      <c r="K756" s="51" t="str">
        <f ca="1">LeaveTracker[[#This Row],[Days]]&amp;" "&amp;LeaveTracker[[#This Row],[Type of Leave]]</f>
        <v>1 SL</v>
      </c>
      <c r="L756" s="9">
        <f ca="1">NETWORKDAYS(LeaveTracker[[#This Row],[Start Date]],LeaveTracker[[#This Row],[End Date]],lstHolidays)</f>
        <v>1</v>
      </c>
      <c r="M756" s="9"/>
    </row>
    <row r="757" spans="1:13" ht="30" customHeight="1" x14ac:dyDescent="0.3">
      <c r="A757" s="51">
        <v>1050</v>
      </c>
      <c r="B757" s="56">
        <v>44882</v>
      </c>
      <c r="C757" s="56">
        <v>44839</v>
      </c>
      <c r="D757" s="53" t="s">
        <v>1915</v>
      </c>
      <c r="E757" s="51" t="str">
        <f>IF(ISBLANK(LeaveTracker[[#This Row],[Employee Name]]),"-----",VLOOKUP(LeaveTracker[[#This Row],[Employee Name]],Employees[[Employee Name]:[Office]],7))</f>
        <v>TICC</v>
      </c>
      <c r="F757" s="51" t="str">
        <f>IF(ISBLANK(LeaveTracker[[#This Row],[Employee Name]]),"-----",VLOOKUP(LeaveTracker[[#This Row],[Employee Name]],Employees[[Employee Name]:[Office]],6))</f>
        <v>JOBCON</v>
      </c>
      <c r="G757" s="50">
        <v>44836</v>
      </c>
      <c r="H757" s="50">
        <v>44836</v>
      </c>
      <c r="I757" s="51" t="s">
        <v>81</v>
      </c>
      <c r="J757" s="53"/>
      <c r="K757" s="51" t="str">
        <f ca="1">LeaveTracker[[#This Row],[Days]]&amp;" "&amp;LeaveTracker[[#This Row],[Type of Leave]]</f>
        <v>0 SL</v>
      </c>
      <c r="L757" s="9">
        <f ca="1">NETWORKDAYS(LeaveTracker[[#This Row],[Start Date]],LeaveTracker[[#This Row],[End Date]],lstHolidays)</f>
        <v>0</v>
      </c>
      <c r="M757" s="9"/>
    </row>
    <row r="758" spans="1:13" ht="30" customHeight="1" x14ac:dyDescent="0.3">
      <c r="A758" s="51">
        <v>1051</v>
      </c>
      <c r="B758" s="56">
        <v>44882</v>
      </c>
      <c r="C758" s="56">
        <v>44868</v>
      </c>
      <c r="D758" s="53" t="s">
        <v>1728</v>
      </c>
      <c r="E758" s="51" t="str">
        <f>IF(ISBLANK(LeaveTracker[[#This Row],[Employee Name]]),"-----",VLOOKUP(LeaveTracker[[#This Row],[Employee Name]],Employees[[Employee Name]:[Office]],7))</f>
        <v>LEGAL</v>
      </c>
      <c r="F758" s="51" t="str">
        <f>IF(ISBLANK(LeaveTracker[[#This Row],[Employee Name]]),"-----",VLOOKUP(LeaveTracker[[#This Row],[Employee Name]],Employees[[Employee Name]:[Office]],6))</f>
        <v>CASUAL</v>
      </c>
      <c r="G758" s="50">
        <v>44876</v>
      </c>
      <c r="H758" s="50">
        <v>44879</v>
      </c>
      <c r="I758" s="51" t="s">
        <v>82</v>
      </c>
      <c r="J758" s="53"/>
      <c r="K758" s="51" t="str">
        <f ca="1">LeaveTracker[[#This Row],[Days]]&amp;" "&amp;LeaveTracker[[#This Row],[Type of Leave]]</f>
        <v>2 VL</v>
      </c>
      <c r="L758" s="9">
        <f ca="1">NETWORKDAYS(LeaveTracker[[#This Row],[Start Date]],LeaveTracker[[#This Row],[End Date]],lstHolidays)</f>
        <v>2</v>
      </c>
      <c r="M758" s="9"/>
    </row>
    <row r="759" spans="1:13" ht="30" customHeight="1" x14ac:dyDescent="0.3">
      <c r="A759" s="51">
        <v>1052</v>
      </c>
      <c r="B759" s="56">
        <v>44882</v>
      </c>
      <c r="C759" s="56">
        <v>44872</v>
      </c>
      <c r="D759" s="53" t="s">
        <v>1755</v>
      </c>
      <c r="E759" s="51" t="str">
        <f>IF(ISBLANK(LeaveTracker[[#This Row],[Employee Name]]),"-----",VLOOKUP(LeaveTracker[[#This Row],[Employee Name]],Employees[[Employee Name]:[Office]],7))</f>
        <v>MAHOGANY MARKET</v>
      </c>
      <c r="F759" s="51" t="str">
        <f>IF(ISBLANK(LeaveTracker[[#This Row],[Employee Name]]),"-----",VLOOKUP(LeaveTracker[[#This Row],[Employee Name]],Employees[[Employee Name]:[Office]],6))</f>
        <v>CASUAL</v>
      </c>
      <c r="G759" s="50">
        <v>44868</v>
      </c>
      <c r="H759" s="50">
        <v>44868</v>
      </c>
      <c r="I759" s="51" t="s">
        <v>81</v>
      </c>
      <c r="J759" s="53"/>
      <c r="K759" s="51" t="str">
        <f ca="1">LeaveTracker[[#This Row],[Days]]&amp;" "&amp;LeaveTracker[[#This Row],[Type of Leave]]</f>
        <v>1 SL</v>
      </c>
      <c r="L759" s="9">
        <f ca="1">NETWORKDAYS(LeaveTracker[[#This Row],[Start Date]],LeaveTracker[[#This Row],[End Date]],lstHolidays)</f>
        <v>1</v>
      </c>
      <c r="M759" s="9"/>
    </row>
    <row r="760" spans="1:13" ht="30" customHeight="1" x14ac:dyDescent="0.3">
      <c r="A760" s="51">
        <v>1053</v>
      </c>
      <c r="B760" s="56">
        <v>44882</v>
      </c>
      <c r="C760" s="56">
        <v>44838</v>
      </c>
      <c r="D760" s="53" t="s">
        <v>1877</v>
      </c>
      <c r="E760" s="51" t="str">
        <f>IF(ISBLANK(LeaveTracker[[#This Row],[Employee Name]]),"-----",VLOOKUP(LeaveTracker[[#This Row],[Employee Name]],Employees[[Employee Name]:[Office]],7))</f>
        <v>TICC</v>
      </c>
      <c r="F760" s="51" t="str">
        <f>IF(ISBLANK(LeaveTracker[[#This Row],[Employee Name]]),"-----",VLOOKUP(LeaveTracker[[#This Row],[Employee Name]],Employees[[Employee Name]:[Office]],6))</f>
        <v>CASUAL</v>
      </c>
      <c r="G760" s="50">
        <v>44829</v>
      </c>
      <c r="H760" s="50">
        <v>44829</v>
      </c>
      <c r="I760" s="51" t="s">
        <v>81</v>
      </c>
      <c r="J760" s="53"/>
      <c r="K760" s="51" t="str">
        <f ca="1">LeaveTracker[[#This Row],[Days]]&amp;" "&amp;LeaveTracker[[#This Row],[Type of Leave]]</f>
        <v>0 SL</v>
      </c>
      <c r="L760" s="9">
        <f ca="1">NETWORKDAYS(LeaveTracker[[#This Row],[Start Date]],LeaveTracker[[#This Row],[End Date]],lstHolidays)</f>
        <v>0</v>
      </c>
      <c r="M760" s="9"/>
    </row>
    <row r="761" spans="1:13" ht="30" customHeight="1" x14ac:dyDescent="0.3">
      <c r="A761" s="51">
        <v>1054</v>
      </c>
      <c r="B761" s="56">
        <v>44882</v>
      </c>
      <c r="C761" s="56">
        <v>44839</v>
      </c>
      <c r="D761" s="53" t="s">
        <v>1763</v>
      </c>
      <c r="E761" s="51" t="str">
        <f>IF(ISBLANK(LeaveTracker[[#This Row],[Employee Name]]),"-----",VLOOKUP(LeaveTracker[[#This Row],[Employee Name]],Employees[[Employee Name]:[Office]],7))</f>
        <v>EEO/CITY MARKET</v>
      </c>
      <c r="F761" s="51" t="str">
        <f>IF(ISBLANK(LeaveTracker[[#This Row],[Employee Name]]),"-----",VLOOKUP(LeaveTracker[[#This Row],[Employee Name]],Employees[[Employee Name]:[Office]],6))</f>
        <v>CASUAL</v>
      </c>
      <c r="G761" s="50">
        <v>44853</v>
      </c>
      <c r="H761" s="50">
        <v>44853</v>
      </c>
      <c r="I761" s="51" t="s">
        <v>298</v>
      </c>
      <c r="J761" s="53" t="s">
        <v>1003</v>
      </c>
      <c r="K761" s="51" t="str">
        <f ca="1">LeaveTracker[[#This Row],[Days]]&amp;" "&amp;LeaveTracker[[#This Row],[Type of Leave]]</f>
        <v>1 OTHER</v>
      </c>
      <c r="L761" s="9">
        <f ca="1">NETWORKDAYS(LeaveTracker[[#This Row],[Start Date]],LeaveTracker[[#This Row],[End Date]],lstHolidays)</f>
        <v>1</v>
      </c>
      <c r="M761" s="9"/>
    </row>
    <row r="762" spans="1:13" ht="30" customHeight="1" x14ac:dyDescent="0.3">
      <c r="A762" s="51">
        <v>1055</v>
      </c>
      <c r="B762" s="56">
        <v>44882</v>
      </c>
      <c r="C762" s="56">
        <v>44854</v>
      </c>
      <c r="D762" s="53" t="s">
        <v>1763</v>
      </c>
      <c r="E762" s="51" t="str">
        <f>IF(ISBLANK(LeaveTracker[[#This Row],[Employee Name]]),"-----",VLOOKUP(LeaveTracker[[#This Row],[Employee Name]],Employees[[Employee Name]:[Office]],7))</f>
        <v>EEO/CITY MARKET</v>
      </c>
      <c r="F762" s="51" t="str">
        <f>IF(ISBLANK(LeaveTracker[[#This Row],[Employee Name]]),"-----",VLOOKUP(LeaveTracker[[#This Row],[Employee Name]],Employees[[Employee Name]:[Office]],6))</f>
        <v>CASUAL</v>
      </c>
      <c r="G762" s="50">
        <v>44860</v>
      </c>
      <c r="H762" s="50">
        <v>44861</v>
      </c>
      <c r="I762" s="51" t="s">
        <v>298</v>
      </c>
      <c r="J762" s="53" t="s">
        <v>1003</v>
      </c>
      <c r="K762" s="51" t="str">
        <f ca="1">LeaveTracker[[#This Row],[Days]]&amp;" "&amp;LeaveTracker[[#This Row],[Type of Leave]]</f>
        <v>2 OTHER</v>
      </c>
      <c r="L762" s="9">
        <f ca="1">NETWORKDAYS(LeaveTracker[[#This Row],[Start Date]],LeaveTracker[[#This Row],[End Date]],lstHolidays)</f>
        <v>2</v>
      </c>
      <c r="M762" s="9"/>
    </row>
    <row r="763" spans="1:13" ht="30" customHeight="1" x14ac:dyDescent="0.3">
      <c r="A763" s="51">
        <v>1056</v>
      </c>
      <c r="B763" s="56">
        <v>44882</v>
      </c>
      <c r="C763" s="56">
        <v>44853</v>
      </c>
      <c r="D763" s="53" t="s">
        <v>1862</v>
      </c>
      <c r="E763" s="51" t="str">
        <f>IF(ISBLANK(LeaveTracker[[#This Row],[Employee Name]]),"-----",VLOOKUP(LeaveTracker[[#This Row],[Employee Name]],Employees[[Employee Name]:[Office]],7))</f>
        <v>TICC</v>
      </c>
      <c r="F763" s="51" t="str">
        <f>IF(ISBLANK(LeaveTracker[[#This Row],[Employee Name]]),"-----",VLOOKUP(LeaveTracker[[#This Row],[Employee Name]],Employees[[Employee Name]:[Office]],6))</f>
        <v>CASUAL</v>
      </c>
      <c r="G763" s="50">
        <v>44858</v>
      </c>
      <c r="H763" s="50">
        <v>44858</v>
      </c>
      <c r="I763" s="51" t="s">
        <v>82</v>
      </c>
      <c r="J763" s="53"/>
      <c r="K763" s="51" t="str">
        <f ca="1">LeaveTracker[[#This Row],[Days]]&amp;" "&amp;LeaveTracker[[#This Row],[Type of Leave]]</f>
        <v>1 VL</v>
      </c>
      <c r="L763" s="9">
        <f ca="1">NETWORKDAYS(LeaveTracker[[#This Row],[Start Date]],LeaveTracker[[#This Row],[End Date]],lstHolidays)</f>
        <v>1</v>
      </c>
      <c r="M763" s="9"/>
    </row>
    <row r="764" spans="1:13" ht="30" customHeight="1" x14ac:dyDescent="0.3">
      <c r="A764" s="51">
        <v>1057</v>
      </c>
      <c r="B764" s="56">
        <v>44882</v>
      </c>
      <c r="C764" s="56">
        <v>44854</v>
      </c>
      <c r="D764" s="53" t="s">
        <v>1935</v>
      </c>
      <c r="E764" s="51" t="str">
        <f>IF(ISBLANK(LeaveTracker[[#This Row],[Employee Name]]),"-----",VLOOKUP(LeaveTracker[[#This Row],[Employee Name]],Employees[[Employee Name]:[Office]],7))</f>
        <v>ONT</v>
      </c>
      <c r="F764" s="51" t="str">
        <f>IF(ISBLANK(LeaveTracker[[#This Row],[Employee Name]]),"-----",VLOOKUP(LeaveTracker[[#This Row],[Employee Name]],Employees[[Employee Name]:[Office]],6))</f>
        <v>CASUAL</v>
      </c>
      <c r="G764" s="50">
        <v>44868</v>
      </c>
      <c r="H764" s="50">
        <v>44872</v>
      </c>
      <c r="I764" s="51" t="s">
        <v>82</v>
      </c>
      <c r="J764" s="53" t="s">
        <v>1004</v>
      </c>
      <c r="K764" s="51" t="str">
        <f ca="1">LeaveTracker[[#This Row],[Days]]&amp;" "&amp;LeaveTracker[[#This Row],[Type of Leave]]</f>
        <v>3 VL</v>
      </c>
      <c r="L764" s="9">
        <f ca="1">NETWORKDAYS(LeaveTracker[[#This Row],[Start Date]],LeaveTracker[[#This Row],[End Date]],lstHolidays)</f>
        <v>3</v>
      </c>
      <c r="M764" s="9"/>
    </row>
    <row r="765" spans="1:13" ht="30" customHeight="1" x14ac:dyDescent="0.3">
      <c r="A765" s="51">
        <v>1058</v>
      </c>
      <c r="B765" s="56">
        <v>44882</v>
      </c>
      <c r="C765" s="56">
        <v>44854</v>
      </c>
      <c r="D765" s="53" t="s">
        <v>1935</v>
      </c>
      <c r="E765" s="51" t="str">
        <f>IF(ISBLANK(LeaveTracker[[#This Row],[Employee Name]]),"-----",VLOOKUP(LeaveTracker[[#This Row],[Employee Name]],Employees[[Employee Name]:[Office]],7))</f>
        <v>ONT</v>
      </c>
      <c r="F765" s="51" t="str">
        <f>IF(ISBLANK(LeaveTracker[[#This Row],[Employee Name]]),"-----",VLOOKUP(LeaveTracker[[#This Row],[Employee Name]],Employees[[Employee Name]:[Office]],6))</f>
        <v>CASUAL</v>
      </c>
      <c r="G765" s="50">
        <v>44860</v>
      </c>
      <c r="H765" s="50">
        <v>44860</v>
      </c>
      <c r="I765" s="51" t="s">
        <v>81</v>
      </c>
      <c r="J765" s="53"/>
      <c r="K765" s="51" t="str">
        <f ca="1">LeaveTracker[[#This Row],[Days]]&amp;" "&amp;LeaveTracker[[#This Row],[Type of Leave]]</f>
        <v>1 SL</v>
      </c>
      <c r="L765" s="9">
        <f ca="1">NETWORKDAYS(LeaveTracker[[#This Row],[Start Date]],LeaveTracker[[#This Row],[End Date]],lstHolidays)</f>
        <v>1</v>
      </c>
      <c r="M765" s="9"/>
    </row>
    <row r="766" spans="1:13" ht="30" customHeight="1" x14ac:dyDescent="0.3">
      <c r="A766" s="51">
        <v>1059</v>
      </c>
      <c r="B766" s="56">
        <v>44882</v>
      </c>
      <c r="C766" s="56">
        <v>44844</v>
      </c>
      <c r="D766" s="53" t="s">
        <v>1732</v>
      </c>
      <c r="E766" s="51" t="str">
        <f>IF(ISBLANK(LeaveTracker[[#This Row],[Employee Name]]),"-----",VLOOKUP(LeaveTracker[[#This Row],[Employee Name]],Employees[[Employee Name]:[Office]],7))</f>
        <v>TCIS</v>
      </c>
      <c r="F766" s="51" t="str">
        <f>IF(ISBLANK(LeaveTracker[[#This Row],[Employee Name]]),"-----",VLOOKUP(LeaveTracker[[#This Row],[Employee Name]],Employees[[Employee Name]:[Office]],6))</f>
        <v>CASUAL</v>
      </c>
      <c r="G766" s="50">
        <v>44868</v>
      </c>
      <c r="H766" s="50">
        <v>44876</v>
      </c>
      <c r="I766" s="51" t="s">
        <v>82</v>
      </c>
      <c r="J766" s="53"/>
      <c r="K766" s="51" t="str">
        <f ca="1">LeaveTracker[[#This Row],[Days]]&amp;" "&amp;LeaveTracker[[#This Row],[Type of Leave]]</f>
        <v>7 VL</v>
      </c>
      <c r="L766" s="9">
        <f ca="1">NETWORKDAYS(LeaveTracker[[#This Row],[Start Date]],LeaveTracker[[#This Row],[End Date]],lstHolidays)</f>
        <v>7</v>
      </c>
      <c r="M766" s="9"/>
    </row>
    <row r="767" spans="1:13" ht="30" customHeight="1" x14ac:dyDescent="0.3">
      <c r="A767" s="51">
        <v>1060</v>
      </c>
      <c r="B767" s="56">
        <v>44882</v>
      </c>
      <c r="C767" s="56">
        <v>44844</v>
      </c>
      <c r="D767" s="53" t="s">
        <v>1732</v>
      </c>
      <c r="E767" s="51" t="str">
        <f>IF(ISBLANK(LeaveTracker[[#This Row],[Employee Name]]),"-----",VLOOKUP(LeaveTracker[[#This Row],[Employee Name]],Employees[[Employee Name]:[Office]],7))</f>
        <v>TCIS</v>
      </c>
      <c r="F767" s="51" t="str">
        <f>IF(ISBLANK(LeaveTracker[[#This Row],[Employee Name]]),"-----",VLOOKUP(LeaveTracker[[#This Row],[Employee Name]],Employees[[Employee Name]:[Office]],6))</f>
        <v>CASUAL</v>
      </c>
      <c r="G767" s="50">
        <v>44851</v>
      </c>
      <c r="H767" s="50">
        <v>44865</v>
      </c>
      <c r="I767" s="51" t="s">
        <v>82</v>
      </c>
      <c r="J767" s="53"/>
      <c r="K767" s="51" t="str">
        <f ca="1">LeaveTracker[[#This Row],[Days]]&amp;" "&amp;LeaveTracker[[#This Row],[Type of Leave]]</f>
        <v>11 VL</v>
      </c>
      <c r="L767" s="9">
        <f ca="1">NETWORKDAYS(LeaveTracker[[#This Row],[Start Date]],LeaveTracker[[#This Row],[End Date]],lstHolidays)</f>
        <v>11</v>
      </c>
      <c r="M767" s="9"/>
    </row>
    <row r="768" spans="1:13" ht="30" customHeight="1" x14ac:dyDescent="0.3">
      <c r="A768" s="51">
        <v>1061</v>
      </c>
      <c r="B768" s="56">
        <v>44882</v>
      </c>
      <c r="C768" s="56">
        <v>44859</v>
      </c>
      <c r="D768" s="53" t="s">
        <v>1934</v>
      </c>
      <c r="E768" s="51" t="str">
        <f>IF(ISBLANK(LeaveTracker[[#This Row],[Employee Name]]),"-----",VLOOKUP(LeaveTracker[[#This Row],[Employee Name]],Employees[[Employee Name]:[Office]],7))</f>
        <v>ONT</v>
      </c>
      <c r="F768" s="51" t="str">
        <f>IF(ISBLANK(LeaveTracker[[#This Row],[Employee Name]]),"-----",VLOOKUP(LeaveTracker[[#This Row],[Employee Name]],Employees[[Employee Name]:[Office]],6))</f>
        <v>CASUAL</v>
      </c>
      <c r="G768" s="50">
        <v>44882</v>
      </c>
      <c r="H768" s="50">
        <v>44882</v>
      </c>
      <c r="I768" s="51" t="s">
        <v>82</v>
      </c>
      <c r="J768" s="53"/>
      <c r="K768" s="51" t="str">
        <f ca="1">LeaveTracker[[#This Row],[Days]]&amp;" "&amp;LeaveTracker[[#This Row],[Type of Leave]]</f>
        <v>1 VL</v>
      </c>
      <c r="L768" s="9">
        <f ca="1">NETWORKDAYS(LeaveTracker[[#This Row],[Start Date]],LeaveTracker[[#This Row],[End Date]],lstHolidays)</f>
        <v>1</v>
      </c>
      <c r="M768" s="9"/>
    </row>
    <row r="769" spans="1:13" ht="30" customHeight="1" x14ac:dyDescent="0.3">
      <c r="A769" s="51">
        <v>1061</v>
      </c>
      <c r="B769" s="56">
        <v>44882</v>
      </c>
      <c r="C769" s="56">
        <v>44859</v>
      </c>
      <c r="D769" s="53" t="s">
        <v>1934</v>
      </c>
      <c r="E769" s="51" t="str">
        <f>IF(ISBLANK(LeaveTracker[[#This Row],[Employee Name]]),"-----",VLOOKUP(LeaveTracker[[#This Row],[Employee Name]],Employees[[Employee Name]:[Office]],7))</f>
        <v>ONT</v>
      </c>
      <c r="F769" s="51" t="str">
        <f>IF(ISBLANK(LeaveTracker[[#This Row],[Employee Name]]),"-----",VLOOKUP(LeaveTracker[[#This Row],[Employee Name]],Employees[[Employee Name]:[Office]],6))</f>
        <v>CASUAL</v>
      </c>
      <c r="G769" s="50">
        <v>44889</v>
      </c>
      <c r="H769" s="50">
        <v>44889</v>
      </c>
      <c r="I769" s="51" t="s">
        <v>82</v>
      </c>
      <c r="J769" s="53"/>
      <c r="K769" s="51" t="str">
        <f ca="1">LeaveTracker[[#This Row],[Days]]&amp;" "&amp;LeaveTracker[[#This Row],[Type of Leave]]</f>
        <v>1 VL</v>
      </c>
      <c r="L769" s="9">
        <f ca="1">NETWORKDAYS(LeaveTracker[[#This Row],[Start Date]],LeaveTracker[[#This Row],[End Date]],lstHolidays)</f>
        <v>1</v>
      </c>
      <c r="M769" s="9"/>
    </row>
    <row r="770" spans="1:13" ht="30" customHeight="1" x14ac:dyDescent="0.3">
      <c r="A770" s="51">
        <v>1062</v>
      </c>
      <c r="B770" s="56">
        <v>44882</v>
      </c>
      <c r="C770" s="56">
        <v>44860</v>
      </c>
      <c r="D770" s="53" t="s">
        <v>1953</v>
      </c>
      <c r="E770" s="51" t="str">
        <f>IF(ISBLANK(LeaveTracker[[#This Row],[Employee Name]]),"-----",VLOOKUP(LeaveTracker[[#This Row],[Employee Name]],Employees[[Employee Name]:[Office]],7))</f>
        <v>BPLO</v>
      </c>
      <c r="F770" s="51" t="str">
        <f>IF(ISBLANK(LeaveTracker[[#This Row],[Employee Name]]),"-----",VLOOKUP(LeaveTracker[[#This Row],[Employee Name]],Employees[[Employee Name]:[Office]],6))</f>
        <v>JOBCON</v>
      </c>
      <c r="G770" s="50">
        <v>44858</v>
      </c>
      <c r="H770" s="50">
        <v>44859</v>
      </c>
      <c r="I770" s="51" t="s">
        <v>1022</v>
      </c>
      <c r="J770" s="53" t="s">
        <v>1908</v>
      </c>
      <c r="K770" s="51" t="str">
        <f ca="1">LeaveTracker[[#This Row],[Days]]&amp;" "&amp;LeaveTracker[[#This Row],[Type of Leave]]</f>
        <v>2 WITHOUTPAY</v>
      </c>
      <c r="L770" s="9">
        <f ca="1">NETWORKDAYS(LeaveTracker[[#This Row],[Start Date]],LeaveTracker[[#This Row],[End Date]],lstHolidays)</f>
        <v>2</v>
      </c>
      <c r="M770" s="9"/>
    </row>
    <row r="771" spans="1:13" ht="30" customHeight="1" x14ac:dyDescent="0.3">
      <c r="A771" s="51">
        <v>1062</v>
      </c>
      <c r="B771" s="56">
        <v>44882</v>
      </c>
      <c r="C771" s="56">
        <v>44860</v>
      </c>
      <c r="D771" s="53" t="s">
        <v>1953</v>
      </c>
      <c r="E771" s="51" t="str">
        <f>IF(ISBLANK(LeaveTracker[[#This Row],[Employee Name]]),"-----",VLOOKUP(LeaveTracker[[#This Row],[Employee Name]],Employees[[Employee Name]:[Office]],7))</f>
        <v>BPLO</v>
      </c>
      <c r="F771" s="51" t="str">
        <f>IF(ISBLANK(LeaveTracker[[#This Row],[Employee Name]]),"-----",VLOOKUP(LeaveTracker[[#This Row],[Employee Name]],Employees[[Employee Name]:[Office]],6))</f>
        <v>JOBCON</v>
      </c>
      <c r="G771" s="50">
        <v>44861</v>
      </c>
      <c r="H771" s="50">
        <v>44861</v>
      </c>
      <c r="I771" s="51" t="s">
        <v>1022</v>
      </c>
      <c r="J771" s="53" t="s">
        <v>1908</v>
      </c>
      <c r="K771" s="51" t="str">
        <f ca="1">LeaveTracker[[#This Row],[Days]]&amp;" "&amp;LeaveTracker[[#This Row],[Type of Leave]]</f>
        <v>1 WITHOUTPAY</v>
      </c>
      <c r="L771" s="9">
        <f ca="1">NETWORKDAYS(LeaveTracker[[#This Row],[Start Date]],LeaveTracker[[#This Row],[End Date]],lstHolidays)</f>
        <v>1</v>
      </c>
      <c r="M771" s="9"/>
    </row>
    <row r="772" spans="1:13" ht="30" customHeight="1" x14ac:dyDescent="0.3">
      <c r="A772" s="51">
        <v>1063</v>
      </c>
      <c r="B772" s="56">
        <v>44882</v>
      </c>
      <c r="C772" s="56">
        <v>44853</v>
      </c>
      <c r="D772" s="53" t="s">
        <v>1827</v>
      </c>
      <c r="E772" s="51" t="str">
        <f>IF(ISBLANK(LeaveTracker[[#This Row],[Employee Name]]),"-----",VLOOKUP(LeaveTracker[[#This Row],[Employee Name]],Employees[[Employee Name]:[Office]],7))</f>
        <v>CSWDO</v>
      </c>
      <c r="F772" s="51" t="str">
        <f>IF(ISBLANK(LeaveTracker[[#This Row],[Employee Name]]),"-----",VLOOKUP(LeaveTracker[[#This Row],[Employee Name]],Employees[[Employee Name]:[Office]],6))</f>
        <v>CASUAL</v>
      </c>
      <c r="G772" s="50">
        <v>44852</v>
      </c>
      <c r="H772" s="50">
        <v>44852</v>
      </c>
      <c r="I772" s="51" t="s">
        <v>81</v>
      </c>
      <c r="J772" s="53"/>
      <c r="K772" s="51" t="str">
        <f ca="1">LeaveTracker[[#This Row],[Days]]&amp;" "&amp;LeaveTracker[[#This Row],[Type of Leave]]</f>
        <v>1 SL</v>
      </c>
      <c r="L772" s="9">
        <f ca="1">NETWORKDAYS(LeaveTracker[[#This Row],[Start Date]],LeaveTracker[[#This Row],[End Date]],lstHolidays)</f>
        <v>1</v>
      </c>
      <c r="M772" s="9"/>
    </row>
    <row r="773" spans="1:13" ht="30" customHeight="1" x14ac:dyDescent="0.3">
      <c r="A773" s="51">
        <v>1064</v>
      </c>
      <c r="B773" s="56">
        <v>44882</v>
      </c>
      <c r="C773" s="56">
        <v>44837</v>
      </c>
      <c r="D773" s="53" t="s">
        <v>1875</v>
      </c>
      <c r="E773" s="51" t="str">
        <f>IF(ISBLANK(LeaveTracker[[#This Row],[Employee Name]]),"-----",VLOOKUP(LeaveTracker[[#This Row],[Employee Name]],Employees[[Employee Name]:[Office]],7))</f>
        <v>TICC</v>
      </c>
      <c r="F773" s="51" t="str">
        <f>IF(ISBLANK(LeaveTracker[[#This Row],[Employee Name]]),"-----",VLOOKUP(LeaveTracker[[#This Row],[Employee Name]],Employees[[Employee Name]:[Office]],6))</f>
        <v>CASUAL</v>
      </c>
      <c r="G773" s="50">
        <v>44834</v>
      </c>
      <c r="H773" s="50">
        <v>44834</v>
      </c>
      <c r="I773" s="51" t="s">
        <v>81</v>
      </c>
      <c r="J773" s="53"/>
      <c r="K773" s="51" t="str">
        <f ca="1">LeaveTracker[[#This Row],[Days]]&amp;" "&amp;LeaveTracker[[#This Row],[Type of Leave]]</f>
        <v>1 SL</v>
      </c>
      <c r="L773" s="9">
        <f ca="1">NETWORKDAYS(LeaveTracker[[#This Row],[Start Date]],LeaveTracker[[#This Row],[End Date]],lstHolidays)</f>
        <v>1</v>
      </c>
      <c r="M773" s="9"/>
    </row>
    <row r="774" spans="1:13" ht="30" customHeight="1" x14ac:dyDescent="0.3">
      <c r="A774" s="51">
        <v>1065</v>
      </c>
      <c r="B774" s="56">
        <v>44882</v>
      </c>
      <c r="C774" s="56">
        <v>44859</v>
      </c>
      <c r="D774" s="53" t="s">
        <v>1875</v>
      </c>
      <c r="E774" s="51" t="str">
        <f>IF(ISBLANK(LeaveTracker[[#This Row],[Employee Name]]),"-----",VLOOKUP(LeaveTracker[[#This Row],[Employee Name]],Employees[[Employee Name]:[Office]],7))</f>
        <v>TICC</v>
      </c>
      <c r="F774" s="51" t="str">
        <f>IF(ISBLANK(LeaveTracker[[#This Row],[Employee Name]]),"-----",VLOOKUP(LeaveTracker[[#This Row],[Employee Name]],Employees[[Employee Name]:[Office]],6))</f>
        <v>CASUAL</v>
      </c>
      <c r="G774" s="50">
        <v>44858</v>
      </c>
      <c r="H774" s="50">
        <v>44858</v>
      </c>
      <c r="I774" s="51" t="s">
        <v>81</v>
      </c>
      <c r="J774" s="53"/>
      <c r="K774" s="51" t="str">
        <f ca="1">LeaveTracker[[#This Row],[Days]]&amp;" "&amp;LeaveTracker[[#This Row],[Type of Leave]]</f>
        <v>1 SL</v>
      </c>
      <c r="L774" s="9">
        <f ca="1">NETWORKDAYS(LeaveTracker[[#This Row],[Start Date]],LeaveTracker[[#This Row],[End Date]],lstHolidays)</f>
        <v>1</v>
      </c>
      <c r="M774" s="9"/>
    </row>
    <row r="775" spans="1:13" ht="30" customHeight="1" x14ac:dyDescent="0.3">
      <c r="A775" s="51">
        <v>1066</v>
      </c>
      <c r="B775" s="56">
        <v>44882</v>
      </c>
      <c r="C775" s="56">
        <v>44874</v>
      </c>
      <c r="D775" s="53" t="s">
        <v>1875</v>
      </c>
      <c r="E775" s="51" t="str">
        <f>IF(ISBLANK(LeaveTracker[[#This Row],[Employee Name]]),"-----",VLOOKUP(LeaveTracker[[#This Row],[Employee Name]],Employees[[Employee Name]:[Office]],7))</f>
        <v>TICC</v>
      </c>
      <c r="F775" s="51" t="str">
        <f>IF(ISBLANK(LeaveTracker[[#This Row],[Employee Name]]),"-----",VLOOKUP(LeaveTracker[[#This Row],[Employee Name]],Employees[[Employee Name]:[Office]],6))</f>
        <v>CASUAL</v>
      </c>
      <c r="G775" s="50">
        <v>44880</v>
      </c>
      <c r="H775" s="50">
        <v>44880</v>
      </c>
      <c r="I775" s="51" t="s">
        <v>82</v>
      </c>
      <c r="J775" s="53"/>
      <c r="K775" s="51" t="str">
        <f ca="1">LeaveTracker[[#This Row],[Days]]&amp;" "&amp;LeaveTracker[[#This Row],[Type of Leave]]</f>
        <v>1 VL</v>
      </c>
      <c r="L775" s="9">
        <f ca="1">NETWORKDAYS(LeaveTracker[[#This Row],[Start Date]],LeaveTracker[[#This Row],[End Date]],lstHolidays)</f>
        <v>1</v>
      </c>
      <c r="M775" s="9"/>
    </row>
    <row r="776" spans="1:13" ht="30" customHeight="1" x14ac:dyDescent="0.3">
      <c r="A776" s="51">
        <v>1067</v>
      </c>
      <c r="B776" s="56">
        <v>44882</v>
      </c>
      <c r="C776" s="56">
        <v>44847</v>
      </c>
      <c r="D776" s="53" t="s">
        <v>1875</v>
      </c>
      <c r="E776" s="51" t="str">
        <f>IF(ISBLANK(LeaveTracker[[#This Row],[Employee Name]]),"-----",VLOOKUP(LeaveTracker[[#This Row],[Employee Name]],Employees[[Employee Name]:[Office]],7))</f>
        <v>TICC</v>
      </c>
      <c r="F776" s="51" t="str">
        <f>IF(ISBLANK(LeaveTracker[[#This Row],[Employee Name]]),"-----",VLOOKUP(LeaveTracker[[#This Row],[Employee Name]],Employees[[Employee Name]:[Office]],6))</f>
        <v>CASUAL</v>
      </c>
      <c r="G776" s="50">
        <v>44846</v>
      </c>
      <c r="H776" s="50">
        <v>44846</v>
      </c>
      <c r="I776" s="51" t="s">
        <v>81</v>
      </c>
      <c r="J776" s="53"/>
      <c r="K776" s="51" t="str">
        <f ca="1">LeaveTracker[[#This Row],[Days]]&amp;" "&amp;LeaveTracker[[#This Row],[Type of Leave]]</f>
        <v>1 SL</v>
      </c>
      <c r="L776" s="9">
        <f ca="1">NETWORKDAYS(LeaveTracker[[#This Row],[Start Date]],LeaveTracker[[#This Row],[End Date]],lstHolidays)</f>
        <v>1</v>
      </c>
      <c r="M776" s="9"/>
    </row>
    <row r="777" spans="1:13" ht="30" customHeight="1" x14ac:dyDescent="0.3">
      <c r="A777" s="51">
        <v>1068</v>
      </c>
      <c r="B777" s="56">
        <v>44882</v>
      </c>
      <c r="C777" s="56">
        <v>44853</v>
      </c>
      <c r="D777" s="53" t="s">
        <v>1884</v>
      </c>
      <c r="E777" s="51" t="str">
        <f>IF(ISBLANK(LeaveTracker[[#This Row],[Employee Name]]),"-----",VLOOKUP(LeaveTracker[[#This Row],[Employee Name]],Employees[[Employee Name]:[Office]],7))</f>
        <v>CEO</v>
      </c>
      <c r="F777" s="51" t="str">
        <f>IF(ISBLANK(LeaveTracker[[#This Row],[Employee Name]]),"-----",VLOOKUP(LeaveTracker[[#This Row],[Employee Name]],Employees[[Employee Name]:[Office]],6))</f>
        <v>CASUAL</v>
      </c>
      <c r="G777" s="50">
        <v>44852</v>
      </c>
      <c r="H777" s="50">
        <v>44852</v>
      </c>
      <c r="I777" s="51" t="s">
        <v>81</v>
      </c>
      <c r="J777" s="53"/>
      <c r="K777" s="51" t="str">
        <f ca="1">LeaveTracker[[#This Row],[Days]]&amp;" "&amp;LeaveTracker[[#This Row],[Type of Leave]]</f>
        <v>1 SL</v>
      </c>
      <c r="L777" s="9">
        <f ca="1">NETWORKDAYS(LeaveTracker[[#This Row],[Start Date]],LeaveTracker[[#This Row],[End Date]],lstHolidays)</f>
        <v>1</v>
      </c>
      <c r="M777" s="9"/>
    </row>
    <row r="778" spans="1:13" ht="30" customHeight="1" x14ac:dyDescent="0.3">
      <c r="A778" s="51">
        <v>1069</v>
      </c>
      <c r="B778" s="56">
        <v>44882</v>
      </c>
      <c r="C778" s="56">
        <v>44851</v>
      </c>
      <c r="D778" s="53" t="s">
        <v>1867</v>
      </c>
      <c r="E778" s="51" t="str">
        <f>IF(ISBLANK(LeaveTracker[[#This Row],[Employee Name]]),"-----",VLOOKUP(LeaveTracker[[#This Row],[Employee Name]],Employees[[Employee Name]:[Office]],7))</f>
        <v>CHO</v>
      </c>
      <c r="F778" s="51" t="str">
        <f>IF(ISBLANK(LeaveTracker[[#This Row],[Employee Name]]),"-----",VLOOKUP(LeaveTracker[[#This Row],[Employee Name]],Employees[[Employee Name]:[Office]],6))</f>
        <v>CASUAL</v>
      </c>
      <c r="G778" s="50">
        <v>44844</v>
      </c>
      <c r="H778" s="50">
        <v>44848</v>
      </c>
      <c r="I778" s="51" t="s">
        <v>298</v>
      </c>
      <c r="J778" s="53" t="s">
        <v>1954</v>
      </c>
      <c r="K778" s="51" t="str">
        <f ca="1">LeaveTracker[[#This Row],[Days]]&amp;" "&amp;LeaveTracker[[#This Row],[Type of Leave]]</f>
        <v>5 OTHER</v>
      </c>
      <c r="L778" s="9">
        <f ca="1">NETWORKDAYS(LeaveTracker[[#This Row],[Start Date]],LeaveTracker[[#This Row],[End Date]],lstHolidays)</f>
        <v>5</v>
      </c>
      <c r="M778" s="9"/>
    </row>
    <row r="779" spans="1:13" ht="30" customHeight="1" x14ac:dyDescent="0.3">
      <c r="A779" s="51">
        <v>1070</v>
      </c>
      <c r="B779" s="56">
        <v>44882</v>
      </c>
      <c r="C779" s="56">
        <v>44855</v>
      </c>
      <c r="D779" s="53" t="s">
        <v>1928</v>
      </c>
      <c r="E779" s="51" t="str">
        <f>IF(ISBLANK(LeaveTracker[[#This Row],[Employee Name]]),"-----",VLOOKUP(LeaveTracker[[#This Row],[Employee Name]],Employees[[Employee Name]:[Office]],7))</f>
        <v>CENRO</v>
      </c>
      <c r="F779" s="51" t="str">
        <f>IF(ISBLANK(LeaveTracker[[#This Row],[Employee Name]]),"-----",VLOOKUP(LeaveTracker[[#This Row],[Employee Name]],Employees[[Employee Name]:[Office]],6))</f>
        <v>CASUAL</v>
      </c>
      <c r="G779" s="50">
        <v>44862</v>
      </c>
      <c r="H779" s="50">
        <v>44867</v>
      </c>
      <c r="I779" s="51" t="s">
        <v>82</v>
      </c>
      <c r="J779" s="53"/>
      <c r="K779" s="51" t="str">
        <f ca="1">LeaveTracker[[#This Row],[Days]]&amp;" "&amp;LeaveTracker[[#This Row],[Type of Leave]]</f>
        <v>3 VL</v>
      </c>
      <c r="L779" s="9">
        <f ca="1">NETWORKDAYS(LeaveTracker[[#This Row],[Start Date]],LeaveTracker[[#This Row],[End Date]],lstHolidays)</f>
        <v>3</v>
      </c>
      <c r="M779" s="9"/>
    </row>
    <row r="780" spans="1:13" ht="30" customHeight="1" x14ac:dyDescent="0.3">
      <c r="A780" s="51">
        <v>1071</v>
      </c>
      <c r="B780" s="56">
        <v>44882</v>
      </c>
      <c r="C780" s="56">
        <v>44862</v>
      </c>
      <c r="D780" s="53" t="s">
        <v>1052</v>
      </c>
      <c r="E780" s="51" t="str">
        <f>IF(ISBLANK(LeaveTracker[[#This Row],[Employee Name]]),"-----",VLOOKUP(LeaveTracker[[#This Row],[Employee Name]],Employees[[Employee Name]:[Office]],7))</f>
        <v>CHO</v>
      </c>
      <c r="F780" s="51" t="str">
        <f>IF(ISBLANK(LeaveTracker[[#This Row],[Employee Name]]),"-----",VLOOKUP(LeaveTracker[[#This Row],[Employee Name]],Employees[[Employee Name]:[Office]],6))</f>
        <v>CASUAL</v>
      </c>
      <c r="G780" s="50">
        <v>44852</v>
      </c>
      <c r="H780" s="50">
        <v>44861</v>
      </c>
      <c r="I780" s="51" t="s">
        <v>81</v>
      </c>
      <c r="J780" s="53"/>
      <c r="K780" s="51" t="str">
        <f ca="1">LeaveTracker[[#This Row],[Days]]&amp;" "&amp;LeaveTracker[[#This Row],[Type of Leave]]</f>
        <v>8 SL</v>
      </c>
      <c r="L780" s="9">
        <f ca="1">NETWORKDAYS(LeaveTracker[[#This Row],[Start Date]],LeaveTracker[[#This Row],[End Date]],lstHolidays)</f>
        <v>8</v>
      </c>
      <c r="M780" s="9"/>
    </row>
    <row r="781" spans="1:13" ht="30" customHeight="1" x14ac:dyDescent="0.3">
      <c r="A781" s="51">
        <v>1072</v>
      </c>
      <c r="B781" s="56">
        <v>44882</v>
      </c>
      <c r="C781" s="56">
        <v>44875</v>
      </c>
      <c r="D781" s="53" t="s">
        <v>1052</v>
      </c>
      <c r="E781" s="51" t="str">
        <f>IF(ISBLANK(LeaveTracker[[#This Row],[Employee Name]]),"-----",VLOOKUP(LeaveTracker[[#This Row],[Employee Name]],Employees[[Employee Name]:[Office]],7))</f>
        <v>CHO</v>
      </c>
      <c r="F781" s="51" t="str">
        <f>IF(ISBLANK(LeaveTracker[[#This Row],[Employee Name]]),"-----",VLOOKUP(LeaveTracker[[#This Row],[Employee Name]],Employees[[Employee Name]:[Office]],6))</f>
        <v>CASUAL</v>
      </c>
      <c r="G781" s="50">
        <v>44872</v>
      </c>
      <c r="H781" s="50">
        <v>44873</v>
      </c>
      <c r="I781" s="51" t="s">
        <v>82</v>
      </c>
      <c r="J781" s="53"/>
      <c r="K781" s="51" t="str">
        <f ca="1">LeaveTracker[[#This Row],[Days]]&amp;" "&amp;LeaveTracker[[#This Row],[Type of Leave]]</f>
        <v>2 VL</v>
      </c>
      <c r="L781" s="9">
        <f ca="1">NETWORKDAYS(LeaveTracker[[#This Row],[Start Date]],LeaveTracker[[#This Row],[End Date]],lstHolidays)</f>
        <v>2</v>
      </c>
      <c r="M781" s="9"/>
    </row>
    <row r="782" spans="1:13" ht="30" customHeight="1" x14ac:dyDescent="0.3">
      <c r="A782" s="51">
        <v>1073</v>
      </c>
      <c r="B782" s="56">
        <v>44882</v>
      </c>
      <c r="C782" s="56">
        <v>44848</v>
      </c>
      <c r="D782" s="53" t="s">
        <v>1849</v>
      </c>
      <c r="E782" s="51" t="str">
        <f>IF(ISBLANK(LeaveTracker[[#This Row],[Employee Name]]),"-----",VLOOKUP(LeaveTracker[[#This Row],[Employee Name]],Employees[[Employee Name]:[Office]],7))</f>
        <v>BIR</v>
      </c>
      <c r="F782" s="51" t="str">
        <f>IF(ISBLANK(LeaveTracker[[#This Row],[Employee Name]]),"-----",VLOOKUP(LeaveTracker[[#This Row],[Employee Name]],Employees[[Employee Name]:[Office]],6))</f>
        <v>CASUAL</v>
      </c>
      <c r="G782" s="50">
        <v>44838</v>
      </c>
      <c r="H782" s="50">
        <v>44838</v>
      </c>
      <c r="I782" s="51" t="s">
        <v>81</v>
      </c>
      <c r="J782" s="53"/>
      <c r="K782" s="51" t="str">
        <f ca="1">LeaveTracker[[#This Row],[Days]]&amp;" "&amp;LeaveTracker[[#This Row],[Type of Leave]]</f>
        <v>1 SL</v>
      </c>
      <c r="L782" s="9">
        <f ca="1">NETWORKDAYS(LeaveTracker[[#This Row],[Start Date]],LeaveTracker[[#This Row],[End Date]],lstHolidays)</f>
        <v>1</v>
      </c>
      <c r="M782" s="9"/>
    </row>
    <row r="783" spans="1:13" ht="30" customHeight="1" x14ac:dyDescent="0.3">
      <c r="A783" s="51">
        <v>1073</v>
      </c>
      <c r="B783" s="56">
        <v>44882</v>
      </c>
      <c r="C783" s="56">
        <v>44848</v>
      </c>
      <c r="D783" s="53" t="s">
        <v>1849</v>
      </c>
      <c r="E783" s="51" t="str">
        <f>IF(ISBLANK(LeaveTracker[[#This Row],[Employee Name]]),"-----",VLOOKUP(LeaveTracker[[#This Row],[Employee Name]],Employees[[Employee Name]:[Office]],7))</f>
        <v>BIR</v>
      </c>
      <c r="F783" s="51" t="str">
        <f>IF(ISBLANK(LeaveTracker[[#This Row],[Employee Name]]),"-----",VLOOKUP(LeaveTracker[[#This Row],[Employee Name]],Employees[[Employee Name]:[Office]],6))</f>
        <v>CASUAL</v>
      </c>
      <c r="G783" s="50">
        <v>44845</v>
      </c>
      <c r="H783" s="50">
        <v>44845</v>
      </c>
      <c r="I783" s="51" t="s">
        <v>81</v>
      </c>
      <c r="J783" s="53"/>
      <c r="K783" s="51" t="str">
        <f ca="1">LeaveTracker[[#This Row],[Days]]&amp;" "&amp;LeaveTracker[[#This Row],[Type of Leave]]</f>
        <v>1 SL</v>
      </c>
      <c r="L783" s="9">
        <f ca="1">NETWORKDAYS(LeaveTracker[[#This Row],[Start Date]],LeaveTracker[[#This Row],[End Date]],lstHolidays)</f>
        <v>1</v>
      </c>
      <c r="M783" s="9"/>
    </row>
    <row r="784" spans="1:13" ht="30" customHeight="1" x14ac:dyDescent="0.3">
      <c r="A784" s="51">
        <v>1074</v>
      </c>
      <c r="B784" s="56">
        <v>44882</v>
      </c>
      <c r="C784" s="56">
        <v>44861</v>
      </c>
      <c r="D784" s="53" t="s">
        <v>1849</v>
      </c>
      <c r="E784" s="51" t="str">
        <f>IF(ISBLANK(LeaveTracker[[#This Row],[Employee Name]]),"-----",VLOOKUP(LeaveTracker[[#This Row],[Employee Name]],Employees[[Employee Name]:[Office]],7))</f>
        <v>BIR</v>
      </c>
      <c r="F784" s="51" t="str">
        <f>IF(ISBLANK(LeaveTracker[[#This Row],[Employee Name]]),"-----",VLOOKUP(LeaveTracker[[#This Row],[Employee Name]],Employees[[Employee Name]:[Office]],6))</f>
        <v>CASUAL</v>
      </c>
      <c r="G784" s="50">
        <v>44851</v>
      </c>
      <c r="H784" s="50">
        <v>44851</v>
      </c>
      <c r="I784" s="51" t="s">
        <v>81</v>
      </c>
      <c r="J784" s="53"/>
      <c r="K784" s="51" t="str">
        <f ca="1">LeaveTracker[[#This Row],[Days]]&amp;" "&amp;LeaveTracker[[#This Row],[Type of Leave]]</f>
        <v>1 SL</v>
      </c>
      <c r="L784" s="9">
        <f ca="1">NETWORKDAYS(LeaveTracker[[#This Row],[Start Date]],LeaveTracker[[#This Row],[End Date]],lstHolidays)</f>
        <v>1</v>
      </c>
      <c r="M784" s="9"/>
    </row>
    <row r="785" spans="1:13" ht="30" customHeight="1" x14ac:dyDescent="0.3">
      <c r="A785" s="51">
        <v>1074</v>
      </c>
      <c r="B785" s="56">
        <v>44882</v>
      </c>
      <c r="C785" s="56">
        <v>44861</v>
      </c>
      <c r="D785" s="53" t="s">
        <v>1849</v>
      </c>
      <c r="E785" s="51" t="str">
        <f>IF(ISBLANK(LeaveTracker[[#This Row],[Employee Name]]),"-----",VLOOKUP(LeaveTracker[[#This Row],[Employee Name]],Employees[[Employee Name]:[Office]],7))</f>
        <v>BIR</v>
      </c>
      <c r="F785" s="51" t="str">
        <f>IF(ISBLANK(LeaveTracker[[#This Row],[Employee Name]]),"-----",VLOOKUP(LeaveTracker[[#This Row],[Employee Name]],Employees[[Employee Name]:[Office]],6))</f>
        <v>CASUAL</v>
      </c>
      <c r="G785" s="50">
        <v>44855</v>
      </c>
      <c r="H785" s="50">
        <v>44855</v>
      </c>
      <c r="I785" s="51" t="s">
        <v>81</v>
      </c>
      <c r="J785" s="53"/>
      <c r="K785" s="51" t="str">
        <f ca="1">LeaveTracker[[#This Row],[Days]]&amp;" "&amp;LeaveTracker[[#This Row],[Type of Leave]]</f>
        <v>1 SL</v>
      </c>
      <c r="L785" s="9">
        <f ca="1">NETWORKDAYS(LeaveTracker[[#This Row],[Start Date]],LeaveTracker[[#This Row],[End Date]],lstHolidays)</f>
        <v>1</v>
      </c>
      <c r="M785" s="9"/>
    </row>
    <row r="786" spans="1:13" ht="30" customHeight="1" x14ac:dyDescent="0.3">
      <c r="A786" s="51">
        <v>1075</v>
      </c>
      <c r="B786" s="56">
        <v>44882</v>
      </c>
      <c r="C786" s="56">
        <v>44853</v>
      </c>
      <c r="D786" s="53" t="s">
        <v>1849</v>
      </c>
      <c r="E786" s="51" t="str">
        <f>IF(ISBLANK(LeaveTracker[[#This Row],[Employee Name]]),"-----",VLOOKUP(LeaveTracker[[#This Row],[Employee Name]],Employees[[Employee Name]:[Office]],7))</f>
        <v>BIR</v>
      </c>
      <c r="F786" s="51" t="str">
        <f>IF(ISBLANK(LeaveTracker[[#This Row],[Employee Name]]),"-----",VLOOKUP(LeaveTracker[[#This Row],[Employee Name]],Employees[[Employee Name]:[Office]],6))</f>
        <v>CASUAL</v>
      </c>
      <c r="G786" s="50">
        <v>44851</v>
      </c>
      <c r="H786" s="50">
        <v>44851</v>
      </c>
      <c r="I786" s="51" t="s">
        <v>81</v>
      </c>
      <c r="J786" s="53"/>
      <c r="K786" s="51" t="str">
        <f ca="1">LeaveTracker[[#This Row],[Days]]&amp;" "&amp;LeaveTracker[[#This Row],[Type of Leave]]</f>
        <v>1 SL</v>
      </c>
      <c r="L786" s="9">
        <f ca="1">NETWORKDAYS(LeaveTracker[[#This Row],[Start Date]],LeaveTracker[[#This Row],[End Date]],lstHolidays)</f>
        <v>1</v>
      </c>
      <c r="M786" s="9"/>
    </row>
    <row r="787" spans="1:13" ht="30" customHeight="1" x14ac:dyDescent="0.3">
      <c r="A787" s="51">
        <v>1076</v>
      </c>
      <c r="B787" s="56">
        <v>44882</v>
      </c>
      <c r="C787" s="56">
        <v>44874</v>
      </c>
      <c r="D787" s="53" t="s">
        <v>1805</v>
      </c>
      <c r="E787" s="51" t="str">
        <f>IF(ISBLANK(LeaveTracker[[#This Row],[Employee Name]]),"-----",VLOOKUP(LeaveTracker[[#This Row],[Employee Name]],Employees[[Employee Name]:[Office]],7))</f>
        <v>CENRO</v>
      </c>
      <c r="F787" s="51" t="str">
        <f>IF(ISBLANK(LeaveTracker[[#This Row],[Employee Name]]),"-----",VLOOKUP(LeaveTracker[[#This Row],[Employee Name]],Employees[[Employee Name]:[Office]],6))</f>
        <v>CASUAL</v>
      </c>
      <c r="G787" s="50">
        <v>44878</v>
      </c>
      <c r="H787" s="50">
        <v>44878</v>
      </c>
      <c r="I787" s="51" t="s">
        <v>298</v>
      </c>
      <c r="J787" s="53" t="s">
        <v>1003</v>
      </c>
      <c r="K787" s="51" t="str">
        <f ca="1">LeaveTracker[[#This Row],[Days]]&amp;" "&amp;LeaveTracker[[#This Row],[Type of Leave]]</f>
        <v>0 OTHER</v>
      </c>
      <c r="L787" s="9">
        <f ca="1">NETWORKDAYS(LeaveTracker[[#This Row],[Start Date]],LeaveTracker[[#This Row],[End Date]],lstHolidays)</f>
        <v>0</v>
      </c>
      <c r="M787" s="9"/>
    </row>
    <row r="788" spans="1:13" ht="30" customHeight="1" x14ac:dyDescent="0.3">
      <c r="A788" s="51">
        <v>1077</v>
      </c>
      <c r="B788" s="56">
        <v>44882</v>
      </c>
      <c r="C788" s="56">
        <v>44849</v>
      </c>
      <c r="D788" s="53" t="s">
        <v>1839</v>
      </c>
      <c r="E788" s="51" t="str">
        <f>IF(ISBLANK(LeaveTracker[[#This Row],[Employee Name]]),"-----",VLOOKUP(LeaveTracker[[#This Row],[Employee Name]],Employees[[Employee Name]:[Office]],7))</f>
        <v>ONT</v>
      </c>
      <c r="F788" s="51" t="str">
        <f>IF(ISBLANK(LeaveTracker[[#This Row],[Employee Name]]),"-----",VLOOKUP(LeaveTracker[[#This Row],[Employee Name]],Employees[[Employee Name]:[Office]],6))</f>
        <v>CASUAL</v>
      </c>
      <c r="G788" s="50">
        <v>44862</v>
      </c>
      <c r="H788" s="50">
        <v>44862</v>
      </c>
      <c r="I788" s="51" t="s">
        <v>82</v>
      </c>
      <c r="J788" s="53"/>
      <c r="K788" s="51" t="str">
        <f ca="1">LeaveTracker[[#This Row],[Days]]&amp;" "&amp;LeaveTracker[[#This Row],[Type of Leave]]</f>
        <v>1 VL</v>
      </c>
      <c r="L788" s="9">
        <f ca="1">NETWORKDAYS(LeaveTracker[[#This Row],[Start Date]],LeaveTracker[[#This Row],[End Date]],lstHolidays)</f>
        <v>1</v>
      </c>
      <c r="M788" s="9"/>
    </row>
    <row r="789" spans="1:13" ht="30" customHeight="1" x14ac:dyDescent="0.3">
      <c r="A789" s="51">
        <v>1078</v>
      </c>
      <c r="B789" s="56">
        <v>44882</v>
      </c>
      <c r="C789" s="56">
        <v>44852</v>
      </c>
      <c r="D789" s="53" t="s">
        <v>1925</v>
      </c>
      <c r="E789" s="51" t="str">
        <f>IF(ISBLANK(LeaveTracker[[#This Row],[Employee Name]]),"-----",VLOOKUP(LeaveTracker[[#This Row],[Employee Name]],Employees[[Employee Name]:[Office]],7))</f>
        <v>INTERNAL</v>
      </c>
      <c r="F789" s="51" t="str">
        <f>IF(ISBLANK(LeaveTracker[[#This Row],[Employee Name]]),"-----",VLOOKUP(LeaveTracker[[#This Row],[Employee Name]],Employees[[Employee Name]:[Office]],6))</f>
        <v>CASUAL</v>
      </c>
      <c r="G789" s="50">
        <v>44858</v>
      </c>
      <c r="H789" s="50">
        <v>44858</v>
      </c>
      <c r="I789" s="51" t="s">
        <v>82</v>
      </c>
      <c r="J789" s="53"/>
      <c r="K789" s="51" t="str">
        <f ca="1">LeaveTracker[[#This Row],[Days]]&amp;" "&amp;LeaveTracker[[#This Row],[Type of Leave]]</f>
        <v>1 VL</v>
      </c>
      <c r="L789" s="9">
        <f ca="1">NETWORKDAYS(LeaveTracker[[#This Row],[Start Date]],LeaveTracker[[#This Row],[End Date]],lstHolidays)</f>
        <v>1</v>
      </c>
      <c r="M789" s="9"/>
    </row>
    <row r="790" spans="1:13" ht="30" customHeight="1" x14ac:dyDescent="0.3">
      <c r="A790" s="51">
        <v>1079</v>
      </c>
      <c r="B790" s="56">
        <v>44882</v>
      </c>
      <c r="C790" s="56">
        <v>44833</v>
      </c>
      <c r="D790" s="53" t="s">
        <v>1955</v>
      </c>
      <c r="E790" s="51" t="str">
        <f>IF(ISBLANK(LeaveTracker[[#This Row],[Employee Name]]),"-----",VLOOKUP(LeaveTracker[[#This Row],[Employee Name]],Employees[[Employee Name]:[Office]],7))</f>
        <v>ONT</v>
      </c>
      <c r="F790" s="51" t="str">
        <f>IF(ISBLANK(LeaveTracker[[#This Row],[Employee Name]]),"-----",VLOOKUP(LeaveTracker[[#This Row],[Employee Name]],Employees[[Employee Name]:[Office]],6))</f>
        <v>CASUAL</v>
      </c>
      <c r="G790" s="50">
        <v>44846</v>
      </c>
      <c r="H790" s="50">
        <v>44856</v>
      </c>
      <c r="I790" s="51" t="s">
        <v>1022</v>
      </c>
      <c r="J790" s="53" t="s">
        <v>1908</v>
      </c>
      <c r="K790" s="51" t="str">
        <f ca="1">LeaveTracker[[#This Row],[Days]]&amp;" "&amp;LeaveTracker[[#This Row],[Type of Leave]]</f>
        <v>8 WITHOUTPAY</v>
      </c>
      <c r="L790" s="9">
        <f ca="1">NETWORKDAYS(LeaveTracker[[#This Row],[Start Date]],LeaveTracker[[#This Row],[End Date]],lstHolidays)</f>
        <v>8</v>
      </c>
      <c r="M790" s="9"/>
    </row>
    <row r="791" spans="1:13" ht="30" customHeight="1" x14ac:dyDescent="0.3">
      <c r="A791" s="51">
        <v>1080</v>
      </c>
      <c r="B791" s="56">
        <v>44882</v>
      </c>
      <c r="C791" s="56">
        <v>44861</v>
      </c>
      <c r="D791" s="53" t="s">
        <v>1804</v>
      </c>
      <c r="E791" s="51" t="str">
        <f>IF(ISBLANK(LeaveTracker[[#This Row],[Employee Name]]),"-----",VLOOKUP(LeaveTracker[[#This Row],[Employee Name]],Employees[[Employee Name]:[Office]],7))</f>
        <v>CENRO</v>
      </c>
      <c r="F791" s="51" t="str">
        <f>IF(ISBLANK(LeaveTracker[[#This Row],[Employee Name]]),"-----",VLOOKUP(LeaveTracker[[#This Row],[Employee Name]],Employees[[Employee Name]:[Office]],6))</f>
        <v>CASUAL</v>
      </c>
      <c r="G791" s="50">
        <v>44868</v>
      </c>
      <c r="H791" s="50">
        <v>44868</v>
      </c>
      <c r="I791" s="51" t="s">
        <v>82</v>
      </c>
      <c r="J791" s="53" t="s">
        <v>1004</v>
      </c>
      <c r="K791" s="51" t="str">
        <f ca="1">LeaveTracker[[#This Row],[Days]]&amp;" "&amp;LeaveTracker[[#This Row],[Type of Leave]]</f>
        <v>1 VL</v>
      </c>
      <c r="L791" s="9">
        <f ca="1">NETWORKDAYS(LeaveTracker[[#This Row],[Start Date]],LeaveTracker[[#This Row],[End Date]],lstHolidays)</f>
        <v>1</v>
      </c>
      <c r="M791" s="9"/>
    </row>
    <row r="792" spans="1:13" ht="30" customHeight="1" x14ac:dyDescent="0.3">
      <c r="A792" s="51">
        <v>1081</v>
      </c>
      <c r="B792" s="56">
        <v>44882</v>
      </c>
      <c r="C792" s="56">
        <v>44867</v>
      </c>
      <c r="D792" s="53" t="s">
        <v>1844</v>
      </c>
      <c r="E792" s="51" t="str">
        <f>IF(ISBLANK(LeaveTracker[[#This Row],[Employee Name]]),"-----",VLOOKUP(LeaveTracker[[#This Row],[Employee Name]],Employees[[Employee Name]:[Office]],7))</f>
        <v>ACCOUNTING</v>
      </c>
      <c r="F792" s="51" t="str">
        <f>IF(ISBLANK(LeaveTracker[[#This Row],[Employee Name]]),"-----",VLOOKUP(LeaveTracker[[#This Row],[Employee Name]],Employees[[Employee Name]:[Office]],6))</f>
        <v>CASUAL</v>
      </c>
      <c r="G792" s="50">
        <v>44872</v>
      </c>
      <c r="H792" s="50">
        <v>44872</v>
      </c>
      <c r="I792" s="51" t="s">
        <v>82</v>
      </c>
      <c r="J792" s="53"/>
      <c r="K792" s="51" t="str">
        <f ca="1">LeaveTracker[[#This Row],[Days]]&amp;" "&amp;LeaveTracker[[#This Row],[Type of Leave]]</f>
        <v>1 VL</v>
      </c>
      <c r="L792" s="9">
        <f ca="1">NETWORKDAYS(LeaveTracker[[#This Row],[Start Date]],LeaveTracker[[#This Row],[End Date]],lstHolidays)</f>
        <v>1</v>
      </c>
      <c r="M792" s="9"/>
    </row>
    <row r="793" spans="1:13" ht="30" customHeight="1" x14ac:dyDescent="0.3">
      <c r="A793" s="51">
        <v>1082</v>
      </c>
      <c r="B793" s="56">
        <v>44882</v>
      </c>
      <c r="C793" s="56">
        <v>44854</v>
      </c>
      <c r="D793" s="53" t="s">
        <v>1844</v>
      </c>
      <c r="E793" s="51" t="str">
        <f>IF(ISBLANK(LeaveTracker[[#This Row],[Employee Name]]),"-----",VLOOKUP(LeaveTracker[[#This Row],[Employee Name]],Employees[[Employee Name]:[Office]],7))</f>
        <v>ACCOUNTING</v>
      </c>
      <c r="F793" s="51" t="str">
        <f>IF(ISBLANK(LeaveTracker[[#This Row],[Employee Name]]),"-----",VLOOKUP(LeaveTracker[[#This Row],[Employee Name]],Employees[[Employee Name]:[Office]],6))</f>
        <v>CASUAL</v>
      </c>
      <c r="G793" s="50">
        <v>44861</v>
      </c>
      <c r="H793" s="50">
        <v>44861</v>
      </c>
      <c r="I793" s="51" t="s">
        <v>82</v>
      </c>
      <c r="J793" s="53"/>
      <c r="K793" s="51" t="str">
        <f ca="1">LeaveTracker[[#This Row],[Days]]&amp;" "&amp;LeaveTracker[[#This Row],[Type of Leave]]</f>
        <v>1 VL</v>
      </c>
      <c r="L793" s="9">
        <f ca="1">NETWORKDAYS(LeaveTracker[[#This Row],[Start Date]],LeaveTracker[[#This Row],[End Date]],lstHolidays)</f>
        <v>1</v>
      </c>
      <c r="M793" s="9"/>
    </row>
    <row r="794" spans="1:13" ht="30" customHeight="1" x14ac:dyDescent="0.3">
      <c r="A794" s="51">
        <v>1083</v>
      </c>
      <c r="B794" s="56">
        <v>44882</v>
      </c>
      <c r="C794" s="56">
        <v>44851</v>
      </c>
      <c r="D794" s="53" t="s">
        <v>1844</v>
      </c>
      <c r="E794" s="51" t="str">
        <f>IF(ISBLANK(LeaveTracker[[#This Row],[Employee Name]]),"-----",VLOOKUP(LeaveTracker[[#This Row],[Employee Name]],Employees[[Employee Name]:[Office]],7))</f>
        <v>ACCOUNTING</v>
      </c>
      <c r="F794" s="51" t="str">
        <f>IF(ISBLANK(LeaveTracker[[#This Row],[Employee Name]]),"-----",VLOOKUP(LeaveTracker[[#This Row],[Employee Name]],Employees[[Employee Name]:[Office]],6))</f>
        <v>CASUAL</v>
      </c>
      <c r="G794" s="50">
        <v>44844</v>
      </c>
      <c r="H794" s="50">
        <v>44844</v>
      </c>
      <c r="I794" s="51" t="s">
        <v>81</v>
      </c>
      <c r="J794" s="53"/>
      <c r="K794" s="51" t="str">
        <f ca="1">LeaveTracker[[#This Row],[Days]]&amp;" "&amp;LeaveTracker[[#This Row],[Type of Leave]]</f>
        <v>1 SL</v>
      </c>
      <c r="L794" s="9">
        <f ca="1">NETWORKDAYS(LeaveTracker[[#This Row],[Start Date]],LeaveTracker[[#This Row],[End Date]],lstHolidays)</f>
        <v>1</v>
      </c>
      <c r="M794" s="9"/>
    </row>
    <row r="795" spans="1:13" ht="30" customHeight="1" x14ac:dyDescent="0.3">
      <c r="A795" s="51">
        <v>1083</v>
      </c>
      <c r="B795" s="56">
        <v>44882</v>
      </c>
      <c r="C795" s="56">
        <v>44851</v>
      </c>
      <c r="D795" s="53" t="s">
        <v>1844</v>
      </c>
      <c r="E795" s="51" t="str">
        <f>IF(ISBLANK(LeaveTracker[[#This Row],[Employee Name]]),"-----",VLOOKUP(LeaveTracker[[#This Row],[Employee Name]],Employees[[Employee Name]:[Office]],7))</f>
        <v>ACCOUNTING</v>
      </c>
      <c r="F795" s="51" t="str">
        <f>IF(ISBLANK(LeaveTracker[[#This Row],[Employee Name]]),"-----",VLOOKUP(LeaveTracker[[#This Row],[Employee Name]],Employees[[Employee Name]:[Office]],6))</f>
        <v>CASUAL</v>
      </c>
      <c r="G795" s="50">
        <v>44847</v>
      </c>
      <c r="H795" s="50">
        <v>44848</v>
      </c>
      <c r="I795" s="51" t="s">
        <v>81</v>
      </c>
      <c r="J795" s="53"/>
      <c r="K795" s="51" t="str">
        <f ca="1">LeaveTracker[[#This Row],[Days]]&amp;" "&amp;LeaveTracker[[#This Row],[Type of Leave]]</f>
        <v>2 SL</v>
      </c>
      <c r="L795" s="9">
        <f ca="1">NETWORKDAYS(LeaveTracker[[#This Row],[Start Date]],LeaveTracker[[#This Row],[End Date]],lstHolidays)</f>
        <v>2</v>
      </c>
      <c r="M795" s="9"/>
    </row>
    <row r="796" spans="1:13" ht="30" customHeight="1" x14ac:dyDescent="0.3">
      <c r="A796" s="51">
        <v>1084</v>
      </c>
      <c r="B796" s="56">
        <v>44882</v>
      </c>
      <c r="C796" s="56">
        <v>44851</v>
      </c>
      <c r="D796" s="53" t="s">
        <v>1807</v>
      </c>
      <c r="E796" s="51" t="str">
        <f>IF(ISBLANK(LeaveTracker[[#This Row],[Employee Name]]),"-----",VLOOKUP(LeaveTracker[[#This Row],[Employee Name]],Employees[[Employee Name]:[Office]],7))</f>
        <v>CENRO</v>
      </c>
      <c r="F796" s="51" t="str">
        <f>IF(ISBLANK(LeaveTracker[[#This Row],[Employee Name]]),"-----",VLOOKUP(LeaveTracker[[#This Row],[Employee Name]],Employees[[Employee Name]:[Office]],6))</f>
        <v>CASUAL</v>
      </c>
      <c r="G796" s="50">
        <v>44861</v>
      </c>
      <c r="H796" s="50">
        <v>44862</v>
      </c>
      <c r="I796" s="51" t="s">
        <v>82</v>
      </c>
      <c r="J796" s="53" t="s">
        <v>1004</v>
      </c>
      <c r="K796" s="51" t="str">
        <f ca="1">LeaveTracker[[#This Row],[Days]]&amp;" "&amp;LeaveTracker[[#This Row],[Type of Leave]]</f>
        <v>2 VL</v>
      </c>
      <c r="L796" s="9">
        <f ca="1">NETWORKDAYS(LeaveTracker[[#This Row],[Start Date]],LeaveTracker[[#This Row],[End Date]],lstHolidays)</f>
        <v>2</v>
      </c>
      <c r="M796" s="9"/>
    </row>
    <row r="797" spans="1:13" ht="30" customHeight="1" x14ac:dyDescent="0.3">
      <c r="A797" s="51">
        <v>1085</v>
      </c>
      <c r="B797" s="56">
        <v>44882</v>
      </c>
      <c r="C797" s="56">
        <v>44854</v>
      </c>
      <c r="D797" s="53" t="s">
        <v>1843</v>
      </c>
      <c r="E797" s="51" t="str">
        <f>IF(ISBLANK(LeaveTracker[[#This Row],[Employee Name]]),"-----",VLOOKUP(LeaveTracker[[#This Row],[Employee Name]],Employees[[Employee Name]:[Office]],7))</f>
        <v>EEO/CITY MARKET</v>
      </c>
      <c r="F797" s="51" t="str">
        <f>IF(ISBLANK(LeaveTracker[[#This Row],[Employee Name]]),"-----",VLOOKUP(LeaveTracker[[#This Row],[Employee Name]],Employees[[Employee Name]:[Office]],6))</f>
        <v>CASUAL</v>
      </c>
      <c r="G797" s="50">
        <v>44863</v>
      </c>
      <c r="H797" s="50">
        <v>44863</v>
      </c>
      <c r="I797" s="51" t="s">
        <v>298</v>
      </c>
      <c r="J797" s="53" t="s">
        <v>1003</v>
      </c>
      <c r="K797" s="51" t="str">
        <f ca="1">LeaveTracker[[#This Row],[Days]]&amp;" "&amp;LeaveTracker[[#This Row],[Type of Leave]]</f>
        <v>0 OTHER</v>
      </c>
      <c r="L797" s="9">
        <f ca="1">NETWORKDAYS(LeaveTracker[[#This Row],[Start Date]],LeaveTracker[[#This Row],[End Date]],lstHolidays)</f>
        <v>0</v>
      </c>
      <c r="M797" s="9"/>
    </row>
    <row r="798" spans="1:13" ht="30" customHeight="1" x14ac:dyDescent="0.3">
      <c r="A798" s="51">
        <v>1086</v>
      </c>
      <c r="B798" s="56">
        <v>44882</v>
      </c>
      <c r="C798" s="56">
        <v>44855</v>
      </c>
      <c r="D798" s="53" t="s">
        <v>1843</v>
      </c>
      <c r="E798" s="51" t="str">
        <f>IF(ISBLANK(LeaveTracker[[#This Row],[Employee Name]]),"-----",VLOOKUP(LeaveTracker[[#This Row],[Employee Name]],Employees[[Employee Name]:[Office]],7))</f>
        <v>EEO/CITY MARKET</v>
      </c>
      <c r="F798" s="51" t="str">
        <f>IF(ISBLANK(LeaveTracker[[#This Row],[Employee Name]]),"-----",VLOOKUP(LeaveTracker[[#This Row],[Employee Name]],Employees[[Employee Name]:[Office]],6))</f>
        <v>CASUAL</v>
      </c>
      <c r="G798" s="50">
        <v>44854</v>
      </c>
      <c r="H798" s="50">
        <v>44854</v>
      </c>
      <c r="I798" s="51" t="s">
        <v>81</v>
      </c>
      <c r="J798" s="53"/>
      <c r="K798" s="51" t="str">
        <f ca="1">LeaveTracker[[#This Row],[Days]]&amp;" "&amp;LeaveTracker[[#This Row],[Type of Leave]]</f>
        <v>1 SL</v>
      </c>
      <c r="L798" s="9">
        <f ca="1">NETWORKDAYS(LeaveTracker[[#This Row],[Start Date]],LeaveTracker[[#This Row],[End Date]],lstHolidays)</f>
        <v>1</v>
      </c>
      <c r="M798" s="9"/>
    </row>
    <row r="799" spans="1:13" ht="30" customHeight="1" x14ac:dyDescent="0.3">
      <c r="A799" s="51">
        <v>1087</v>
      </c>
      <c r="B799" s="56">
        <v>44882</v>
      </c>
      <c r="C799" s="56">
        <v>44872</v>
      </c>
      <c r="D799" s="53" t="s">
        <v>1923</v>
      </c>
      <c r="E799" s="51" t="str">
        <f>IF(ISBLANK(LeaveTracker[[#This Row],[Employee Name]]),"-----",VLOOKUP(LeaveTracker[[#This Row],[Employee Name]],Employees[[Employee Name]:[Office]],7))</f>
        <v>CENRO</v>
      </c>
      <c r="F799" s="51" t="str">
        <f>IF(ISBLANK(LeaveTracker[[#This Row],[Employee Name]]),"-----",VLOOKUP(LeaveTracker[[#This Row],[Employee Name]],Employees[[Employee Name]:[Office]],6))</f>
        <v>CASUAL</v>
      </c>
      <c r="G799" s="50">
        <v>44879</v>
      </c>
      <c r="H799" s="50">
        <v>44881</v>
      </c>
      <c r="I799" s="51" t="s">
        <v>82</v>
      </c>
      <c r="J799" s="53" t="s">
        <v>1004</v>
      </c>
      <c r="K799" s="51" t="str">
        <f ca="1">LeaveTracker[[#This Row],[Days]]&amp;" "&amp;LeaveTracker[[#This Row],[Type of Leave]]</f>
        <v>3 VL</v>
      </c>
      <c r="L799" s="9">
        <f ca="1">NETWORKDAYS(LeaveTracker[[#This Row],[Start Date]],LeaveTracker[[#This Row],[End Date]],lstHolidays)</f>
        <v>3</v>
      </c>
      <c r="M799" s="9"/>
    </row>
    <row r="800" spans="1:13" ht="30" customHeight="1" x14ac:dyDescent="0.3">
      <c r="A800" s="51">
        <v>1088</v>
      </c>
      <c r="B800" s="56">
        <v>44882</v>
      </c>
      <c r="C800" s="56">
        <v>44838</v>
      </c>
      <c r="D800" s="53" t="s">
        <v>1821</v>
      </c>
      <c r="E800" s="51" t="str">
        <f>IF(ISBLANK(LeaveTracker[[#This Row],[Employee Name]]),"-----",VLOOKUP(LeaveTracker[[#This Row],[Employee Name]],Employees[[Employee Name]:[Office]],7))</f>
        <v>TICC</v>
      </c>
      <c r="F800" s="51" t="str">
        <f>IF(ISBLANK(LeaveTracker[[#This Row],[Employee Name]]),"-----",VLOOKUP(LeaveTracker[[#This Row],[Employee Name]],Employees[[Employee Name]:[Office]],6))</f>
        <v>CASUAL</v>
      </c>
      <c r="G800" s="50">
        <v>44832</v>
      </c>
      <c r="H800" s="50">
        <v>44833</v>
      </c>
      <c r="I800" s="51" t="s">
        <v>81</v>
      </c>
      <c r="J800" s="53"/>
      <c r="K800" s="51" t="str">
        <f ca="1">LeaveTracker[[#This Row],[Days]]&amp;" "&amp;LeaveTracker[[#This Row],[Type of Leave]]</f>
        <v>2 SL</v>
      </c>
      <c r="L800" s="9">
        <f ca="1">NETWORKDAYS(LeaveTracker[[#This Row],[Start Date]],LeaveTracker[[#This Row],[End Date]],lstHolidays)</f>
        <v>2</v>
      </c>
      <c r="M800" s="9"/>
    </row>
    <row r="801" spans="1:13" ht="30" customHeight="1" x14ac:dyDescent="0.3">
      <c r="A801" s="51">
        <v>1089</v>
      </c>
      <c r="B801" s="56">
        <v>44882</v>
      </c>
      <c r="C801" s="56">
        <v>44855</v>
      </c>
      <c r="D801" s="53" t="s">
        <v>1830</v>
      </c>
      <c r="E801" s="51" t="str">
        <f>IF(ISBLANK(LeaveTracker[[#This Row],[Employee Name]]),"-----",VLOOKUP(LeaveTracker[[#This Row],[Employee Name]],Employees[[Employee Name]:[Office]],7))</f>
        <v>CCT</v>
      </c>
      <c r="F801" s="51" t="str">
        <f>IF(ISBLANK(LeaveTracker[[#This Row],[Employee Name]]),"-----",VLOOKUP(LeaveTracker[[#This Row],[Employee Name]],Employees[[Employee Name]:[Office]],6))</f>
        <v>CASUAL</v>
      </c>
      <c r="G801" s="50">
        <v>44853</v>
      </c>
      <c r="H801" s="50">
        <v>44854</v>
      </c>
      <c r="I801" s="51" t="s">
        <v>81</v>
      </c>
      <c r="J801" s="53"/>
      <c r="K801" s="51" t="str">
        <f ca="1">LeaveTracker[[#This Row],[Days]]&amp;" "&amp;LeaveTracker[[#This Row],[Type of Leave]]</f>
        <v>2 SL</v>
      </c>
      <c r="L801" s="9">
        <f ca="1">NETWORKDAYS(LeaveTracker[[#This Row],[Start Date]],LeaveTracker[[#This Row],[End Date]],lstHolidays)</f>
        <v>2</v>
      </c>
      <c r="M801" s="9"/>
    </row>
    <row r="802" spans="1:13" ht="30" customHeight="1" x14ac:dyDescent="0.3">
      <c r="A802" s="51">
        <v>1090</v>
      </c>
      <c r="B802" s="56">
        <v>44882</v>
      </c>
      <c r="C802" s="56">
        <v>44873</v>
      </c>
      <c r="D802" s="53" t="s">
        <v>1830</v>
      </c>
      <c r="E802" s="51" t="str">
        <f>IF(ISBLANK(LeaveTracker[[#This Row],[Employee Name]]),"-----",VLOOKUP(LeaveTracker[[#This Row],[Employee Name]],Employees[[Employee Name]:[Office]],7))</f>
        <v>CCT</v>
      </c>
      <c r="F802" s="51" t="str">
        <f>IF(ISBLANK(LeaveTracker[[#This Row],[Employee Name]]),"-----",VLOOKUP(LeaveTracker[[#This Row],[Employee Name]],Employees[[Employee Name]:[Office]],6))</f>
        <v>CASUAL</v>
      </c>
      <c r="G802" s="50">
        <v>44872</v>
      </c>
      <c r="H802" s="50">
        <v>44872</v>
      </c>
      <c r="I802" s="51" t="s">
        <v>81</v>
      </c>
      <c r="J802" s="53"/>
      <c r="K802" s="51" t="str">
        <f ca="1">LeaveTracker[[#This Row],[Days]]&amp;" "&amp;LeaveTracker[[#This Row],[Type of Leave]]</f>
        <v>1 SL</v>
      </c>
      <c r="L802" s="9">
        <f ca="1">NETWORKDAYS(LeaveTracker[[#This Row],[Start Date]],LeaveTracker[[#This Row],[End Date]],lstHolidays)</f>
        <v>1</v>
      </c>
      <c r="M802" s="9"/>
    </row>
    <row r="803" spans="1:13" ht="30" customHeight="1" x14ac:dyDescent="0.3">
      <c r="A803" s="51">
        <v>1091</v>
      </c>
      <c r="B803" s="56">
        <v>44882</v>
      </c>
      <c r="C803" s="56">
        <v>44867</v>
      </c>
      <c r="D803" s="53" t="s">
        <v>1830</v>
      </c>
      <c r="E803" s="51" t="str">
        <f>IF(ISBLANK(LeaveTracker[[#This Row],[Employee Name]]),"-----",VLOOKUP(LeaveTracker[[#This Row],[Employee Name]],Employees[[Employee Name]:[Office]],7))</f>
        <v>CCT</v>
      </c>
      <c r="F803" s="51" t="str">
        <f>IF(ISBLANK(LeaveTracker[[#This Row],[Employee Name]]),"-----",VLOOKUP(LeaveTracker[[#This Row],[Employee Name]],Employees[[Employee Name]:[Office]],6))</f>
        <v>CASUAL</v>
      </c>
      <c r="G803" s="50">
        <v>44862</v>
      </c>
      <c r="H803" s="50">
        <v>44862</v>
      </c>
      <c r="I803" s="51" t="s">
        <v>81</v>
      </c>
      <c r="J803" s="53"/>
      <c r="K803" s="51" t="str">
        <f ca="1">LeaveTracker[[#This Row],[Days]]&amp;" "&amp;LeaveTracker[[#This Row],[Type of Leave]]</f>
        <v>1 SL</v>
      </c>
      <c r="L803" s="9">
        <f ca="1">NETWORKDAYS(LeaveTracker[[#This Row],[Start Date]],LeaveTracker[[#This Row],[End Date]],lstHolidays)</f>
        <v>1</v>
      </c>
      <c r="M803" s="9"/>
    </row>
    <row r="804" spans="1:13" ht="30" customHeight="1" x14ac:dyDescent="0.3">
      <c r="A804" s="51">
        <v>1092</v>
      </c>
      <c r="B804" s="56">
        <v>44882</v>
      </c>
      <c r="C804" s="56">
        <v>44851</v>
      </c>
      <c r="D804" s="53" t="s">
        <v>1829</v>
      </c>
      <c r="E804" s="51" t="str">
        <f>IF(ISBLANK(LeaveTracker[[#This Row],[Employee Name]]),"-----",VLOOKUP(LeaveTracker[[#This Row],[Employee Name]],Employees[[Employee Name]:[Office]],7))</f>
        <v>CENRO</v>
      </c>
      <c r="F804" s="51" t="str">
        <f>IF(ISBLANK(LeaveTracker[[#This Row],[Employee Name]]),"-----",VLOOKUP(LeaveTracker[[#This Row],[Employee Name]],Employees[[Employee Name]:[Office]],6))</f>
        <v>CASUAL</v>
      </c>
      <c r="G804" s="50">
        <v>44858</v>
      </c>
      <c r="H804" s="50">
        <v>44861</v>
      </c>
      <c r="I804" s="51" t="s">
        <v>82</v>
      </c>
      <c r="J804" s="53" t="s">
        <v>1004</v>
      </c>
      <c r="K804" s="51" t="str">
        <f ca="1">LeaveTracker[[#This Row],[Days]]&amp;" "&amp;LeaveTracker[[#This Row],[Type of Leave]]</f>
        <v>4 VL</v>
      </c>
      <c r="L804" s="9">
        <f ca="1">NETWORKDAYS(LeaveTracker[[#This Row],[Start Date]],LeaveTracker[[#This Row],[End Date]],lstHolidays)</f>
        <v>4</v>
      </c>
      <c r="M804" s="9"/>
    </row>
    <row r="805" spans="1:13" ht="30" customHeight="1" x14ac:dyDescent="0.3">
      <c r="A805" s="51">
        <v>1093</v>
      </c>
      <c r="B805" s="56">
        <v>44882</v>
      </c>
      <c r="C805" s="56">
        <v>44859</v>
      </c>
      <c r="D805" s="53" t="s">
        <v>1881</v>
      </c>
      <c r="E805" s="51" t="str">
        <f>IF(ISBLANK(LeaveTracker[[#This Row],[Employee Name]]),"-----",VLOOKUP(LeaveTracker[[#This Row],[Employee Name]],Employees[[Employee Name]:[Office]],7))</f>
        <v>CENRO</v>
      </c>
      <c r="F805" s="51" t="str">
        <f>IF(ISBLANK(LeaveTracker[[#This Row],[Employee Name]]),"-----",VLOOKUP(LeaveTracker[[#This Row],[Employee Name]],Employees[[Employee Name]:[Office]],6))</f>
        <v>CASUAL</v>
      </c>
      <c r="G805" s="50">
        <v>44858</v>
      </c>
      <c r="H805" s="50">
        <v>44858</v>
      </c>
      <c r="I805" s="51" t="s">
        <v>81</v>
      </c>
      <c r="J805" s="53"/>
      <c r="K805" s="51" t="str">
        <f ca="1">LeaveTracker[[#This Row],[Days]]&amp;" "&amp;LeaveTracker[[#This Row],[Type of Leave]]</f>
        <v>1 SL</v>
      </c>
      <c r="L805" s="9">
        <f ca="1">NETWORKDAYS(LeaveTracker[[#This Row],[Start Date]],LeaveTracker[[#This Row],[End Date]],lstHolidays)</f>
        <v>1</v>
      </c>
      <c r="M805" s="9"/>
    </row>
    <row r="806" spans="1:13" ht="30" customHeight="1" x14ac:dyDescent="0.3">
      <c r="A806" s="51">
        <v>1094</v>
      </c>
      <c r="B806" s="56">
        <v>44882</v>
      </c>
      <c r="C806" s="56">
        <v>44847</v>
      </c>
      <c r="D806" s="53" t="s">
        <v>1881</v>
      </c>
      <c r="E806" s="51" t="str">
        <f>IF(ISBLANK(LeaveTracker[[#This Row],[Employee Name]]),"-----",VLOOKUP(LeaveTracker[[#This Row],[Employee Name]],Employees[[Employee Name]:[Office]],7))</f>
        <v>CENRO</v>
      </c>
      <c r="F806" s="51" t="str">
        <f>IF(ISBLANK(LeaveTracker[[#This Row],[Employee Name]]),"-----",VLOOKUP(LeaveTracker[[#This Row],[Employee Name]],Employees[[Employee Name]:[Office]],6))</f>
        <v>CASUAL</v>
      </c>
      <c r="G806" s="50">
        <v>44846</v>
      </c>
      <c r="H806" s="50">
        <v>44846</v>
      </c>
      <c r="I806" s="51" t="s">
        <v>81</v>
      </c>
      <c r="J806" s="53"/>
      <c r="K806" s="51" t="str">
        <f ca="1">LeaveTracker[[#This Row],[Days]]&amp;" "&amp;LeaveTracker[[#This Row],[Type of Leave]]</f>
        <v>1 SL</v>
      </c>
      <c r="L806" s="9">
        <f ca="1">NETWORKDAYS(LeaveTracker[[#This Row],[Start Date]],LeaveTracker[[#This Row],[End Date]],lstHolidays)</f>
        <v>1</v>
      </c>
      <c r="M806" s="9"/>
    </row>
    <row r="807" spans="1:13" ht="30" customHeight="1" x14ac:dyDescent="0.3">
      <c r="A807" s="51">
        <v>1095</v>
      </c>
      <c r="B807" s="56">
        <v>44882</v>
      </c>
      <c r="C807" s="56">
        <v>44840</v>
      </c>
      <c r="D807" s="53" t="s">
        <v>1881</v>
      </c>
      <c r="E807" s="51" t="str">
        <f>IF(ISBLANK(LeaveTracker[[#This Row],[Employee Name]]),"-----",VLOOKUP(LeaveTracker[[#This Row],[Employee Name]],Employees[[Employee Name]:[Office]],7))</f>
        <v>CENRO</v>
      </c>
      <c r="F807" s="51" t="str">
        <f>IF(ISBLANK(LeaveTracker[[#This Row],[Employee Name]]),"-----",VLOOKUP(LeaveTracker[[#This Row],[Employee Name]],Employees[[Employee Name]:[Office]],6))</f>
        <v>CASUAL</v>
      </c>
      <c r="G807" s="50">
        <v>44838</v>
      </c>
      <c r="H807" s="50">
        <v>44839</v>
      </c>
      <c r="I807" s="51" t="s">
        <v>81</v>
      </c>
      <c r="J807" s="53"/>
      <c r="K807" s="51" t="str">
        <f ca="1">LeaveTracker[[#This Row],[Days]]&amp;" "&amp;LeaveTracker[[#This Row],[Type of Leave]]</f>
        <v>2 SL</v>
      </c>
      <c r="L807" s="9">
        <f ca="1">NETWORKDAYS(LeaveTracker[[#This Row],[Start Date]],LeaveTracker[[#This Row],[End Date]],lstHolidays)</f>
        <v>2</v>
      </c>
      <c r="M807" s="9"/>
    </row>
    <row r="808" spans="1:13" ht="30" customHeight="1" x14ac:dyDescent="0.3">
      <c r="A808" s="51">
        <v>1096</v>
      </c>
      <c r="B808" s="56">
        <v>44882</v>
      </c>
      <c r="C808" s="56">
        <v>44874</v>
      </c>
      <c r="D808" s="53" t="s">
        <v>1881</v>
      </c>
      <c r="E808" s="51" t="str">
        <f>IF(ISBLANK(LeaveTracker[[#This Row],[Employee Name]]),"-----",VLOOKUP(LeaveTracker[[#This Row],[Employee Name]],Employees[[Employee Name]:[Office]],7))</f>
        <v>CENRO</v>
      </c>
      <c r="F808" s="51" t="str">
        <f>IF(ISBLANK(LeaveTracker[[#This Row],[Employee Name]]),"-----",VLOOKUP(LeaveTracker[[#This Row],[Employee Name]],Employees[[Employee Name]:[Office]],6))</f>
        <v>CASUAL</v>
      </c>
      <c r="G808" s="50">
        <v>44872</v>
      </c>
      <c r="H808" s="50">
        <v>44873</v>
      </c>
      <c r="I808" s="51" t="s">
        <v>81</v>
      </c>
      <c r="J808" s="53"/>
      <c r="K808" s="51" t="str">
        <f ca="1">LeaveTracker[[#This Row],[Days]]&amp;" "&amp;LeaveTracker[[#This Row],[Type of Leave]]</f>
        <v>2 SL</v>
      </c>
      <c r="L808" s="9">
        <f ca="1">NETWORKDAYS(LeaveTracker[[#This Row],[Start Date]],LeaveTracker[[#This Row],[End Date]],lstHolidays)</f>
        <v>2</v>
      </c>
      <c r="M808" s="9"/>
    </row>
    <row r="809" spans="1:13" ht="30" customHeight="1" x14ac:dyDescent="0.3">
      <c r="A809" s="51">
        <v>1097</v>
      </c>
      <c r="B809" s="56">
        <v>44882</v>
      </c>
      <c r="C809" s="56">
        <v>44851</v>
      </c>
      <c r="D809" s="53" t="s">
        <v>1812</v>
      </c>
      <c r="E809" s="51" t="str">
        <f>IF(ISBLANK(LeaveTracker[[#This Row],[Employee Name]]),"-----",VLOOKUP(LeaveTracker[[#This Row],[Employee Name]],Employees[[Employee Name]:[Office]],7))</f>
        <v>HOUSING</v>
      </c>
      <c r="F809" s="51" t="str">
        <f>IF(ISBLANK(LeaveTracker[[#This Row],[Employee Name]]),"-----",VLOOKUP(LeaveTracker[[#This Row],[Employee Name]],Employees[[Employee Name]:[Office]],6))</f>
        <v>CASUAL</v>
      </c>
      <c r="G809" s="50">
        <v>44855</v>
      </c>
      <c r="H809" s="50">
        <v>44855</v>
      </c>
      <c r="I809" s="51" t="s">
        <v>82</v>
      </c>
      <c r="J809" s="53"/>
      <c r="K809" s="51" t="str">
        <f ca="1">LeaveTracker[[#This Row],[Days]]&amp;" "&amp;LeaveTracker[[#This Row],[Type of Leave]]</f>
        <v>1 VL</v>
      </c>
      <c r="L809" s="9">
        <f ca="1">NETWORKDAYS(LeaveTracker[[#This Row],[Start Date]],LeaveTracker[[#This Row],[End Date]],lstHolidays)</f>
        <v>1</v>
      </c>
      <c r="M809" s="9"/>
    </row>
    <row r="810" spans="1:13" ht="30" customHeight="1" x14ac:dyDescent="0.3">
      <c r="A810" s="51">
        <v>1098</v>
      </c>
      <c r="B810" s="56">
        <v>44882</v>
      </c>
      <c r="C810" s="56">
        <v>44851</v>
      </c>
      <c r="D810" s="53" t="s">
        <v>1812</v>
      </c>
      <c r="E810" s="51" t="str">
        <f>IF(ISBLANK(LeaveTracker[[#This Row],[Employee Name]]),"-----",VLOOKUP(LeaveTracker[[#This Row],[Employee Name]],Employees[[Employee Name]:[Office]],7))</f>
        <v>HOUSING</v>
      </c>
      <c r="F810" s="51" t="str">
        <f>IF(ISBLANK(LeaveTracker[[#This Row],[Employee Name]]),"-----",VLOOKUP(LeaveTracker[[#This Row],[Employee Name]],Employees[[Employee Name]:[Office]],6))</f>
        <v>CASUAL</v>
      </c>
      <c r="G810" s="50">
        <v>44858</v>
      </c>
      <c r="H810" s="50">
        <v>44858</v>
      </c>
      <c r="I810" s="51" t="s">
        <v>298</v>
      </c>
      <c r="J810" s="53" t="s">
        <v>1003</v>
      </c>
      <c r="K810" s="51" t="str">
        <f ca="1">LeaveTracker[[#This Row],[Days]]&amp;" "&amp;LeaveTracker[[#This Row],[Type of Leave]]</f>
        <v>1 OTHER</v>
      </c>
      <c r="L810" s="9">
        <f ca="1">NETWORKDAYS(LeaveTracker[[#This Row],[Start Date]],LeaveTracker[[#This Row],[End Date]],lstHolidays)</f>
        <v>1</v>
      </c>
      <c r="M810" s="9"/>
    </row>
    <row r="811" spans="1:13" ht="30" customHeight="1" x14ac:dyDescent="0.3">
      <c r="A811" s="51">
        <v>1099</v>
      </c>
      <c r="B811" s="56">
        <v>44882</v>
      </c>
      <c r="C811" s="56">
        <v>44869</v>
      </c>
      <c r="D811" s="53" t="s">
        <v>1813</v>
      </c>
      <c r="E811" s="51" t="str">
        <f>IF(ISBLANK(LeaveTracker[[#This Row],[Employee Name]]),"-----",VLOOKUP(LeaveTracker[[#This Row],[Employee Name]],Employees[[Employee Name]:[Office]],7))</f>
        <v>CSWDO</v>
      </c>
      <c r="F811" s="51" t="str">
        <f>IF(ISBLANK(LeaveTracker[[#This Row],[Employee Name]]),"-----",VLOOKUP(LeaveTracker[[#This Row],[Employee Name]],Employees[[Employee Name]:[Office]],6))</f>
        <v>CASUAL</v>
      </c>
      <c r="G811" s="50">
        <v>44868</v>
      </c>
      <c r="H811" s="50">
        <v>44868</v>
      </c>
      <c r="I811" s="51" t="s">
        <v>81</v>
      </c>
      <c r="J811" s="53"/>
      <c r="K811" s="51" t="str">
        <f ca="1">LeaveTracker[[#This Row],[Days]]&amp;" "&amp;LeaveTracker[[#This Row],[Type of Leave]]</f>
        <v>1 SL</v>
      </c>
      <c r="L811" s="9">
        <f ca="1">NETWORKDAYS(LeaveTracker[[#This Row],[Start Date]],LeaveTracker[[#This Row],[End Date]],lstHolidays)</f>
        <v>1</v>
      </c>
      <c r="M811" s="9"/>
    </row>
    <row r="812" spans="1:13" ht="30" customHeight="1" x14ac:dyDescent="0.3">
      <c r="A812" s="51">
        <v>1100</v>
      </c>
      <c r="B812" s="56">
        <v>44882</v>
      </c>
      <c r="C812" s="56">
        <v>44851</v>
      </c>
      <c r="D812" s="53" t="s">
        <v>1813</v>
      </c>
      <c r="E812" s="51" t="str">
        <f>IF(ISBLANK(LeaveTracker[[#This Row],[Employee Name]]),"-----",VLOOKUP(LeaveTracker[[#This Row],[Employee Name]],Employees[[Employee Name]:[Office]],7))</f>
        <v>CSWDO</v>
      </c>
      <c r="F812" s="51" t="str">
        <f>IF(ISBLANK(LeaveTracker[[#This Row],[Employee Name]]),"-----",VLOOKUP(LeaveTracker[[#This Row],[Employee Name]],Employees[[Employee Name]:[Office]],6))</f>
        <v>CASUAL</v>
      </c>
      <c r="G812" s="50">
        <v>44848</v>
      </c>
      <c r="H812" s="50">
        <v>44848</v>
      </c>
      <c r="I812" s="51" t="s">
        <v>81</v>
      </c>
      <c r="J812" s="53"/>
      <c r="K812" s="51" t="str">
        <f ca="1">LeaveTracker[[#This Row],[Days]]&amp;" "&amp;LeaveTracker[[#This Row],[Type of Leave]]</f>
        <v>1 SL</v>
      </c>
      <c r="L812" s="9">
        <f ca="1">NETWORKDAYS(LeaveTracker[[#This Row],[Start Date]],LeaveTracker[[#This Row],[End Date]],lstHolidays)</f>
        <v>1</v>
      </c>
      <c r="M812" s="9"/>
    </row>
    <row r="813" spans="1:13" ht="30" customHeight="1" x14ac:dyDescent="0.3">
      <c r="A813" s="51">
        <v>1101</v>
      </c>
      <c r="B813" s="56">
        <v>44882</v>
      </c>
      <c r="C813" s="56">
        <v>44879</v>
      </c>
      <c r="D813" s="53" t="s">
        <v>1813</v>
      </c>
      <c r="E813" s="51" t="str">
        <f>IF(ISBLANK(LeaveTracker[[#This Row],[Employee Name]]),"-----",VLOOKUP(LeaveTracker[[#This Row],[Employee Name]],Employees[[Employee Name]:[Office]],7))</f>
        <v>CSWDO</v>
      </c>
      <c r="F813" s="51" t="str">
        <f>IF(ISBLANK(LeaveTracker[[#This Row],[Employee Name]]),"-----",VLOOKUP(LeaveTracker[[#This Row],[Employee Name]],Employees[[Employee Name]:[Office]],6))</f>
        <v>CASUAL</v>
      </c>
      <c r="G813" s="50">
        <v>44888</v>
      </c>
      <c r="H813" s="50">
        <v>44888</v>
      </c>
      <c r="I813" s="51" t="s">
        <v>298</v>
      </c>
      <c r="J813" s="53" t="s">
        <v>1003</v>
      </c>
      <c r="K813" s="51" t="str">
        <f ca="1">LeaveTracker[[#This Row],[Days]]&amp;" "&amp;LeaveTracker[[#This Row],[Type of Leave]]</f>
        <v>1 OTHER</v>
      </c>
      <c r="L813" s="9">
        <f ca="1">NETWORKDAYS(LeaveTracker[[#This Row],[Start Date]],LeaveTracker[[#This Row],[End Date]],lstHolidays)</f>
        <v>1</v>
      </c>
      <c r="M813" s="9"/>
    </row>
    <row r="814" spans="1:13" ht="30" customHeight="1" x14ac:dyDescent="0.3">
      <c r="A814" s="51">
        <v>1102</v>
      </c>
      <c r="B814" s="56">
        <v>44882</v>
      </c>
      <c r="C814" s="56">
        <v>44876</v>
      </c>
      <c r="D814" s="53" t="s">
        <v>1841</v>
      </c>
      <c r="E814" s="51" t="str">
        <f>IF(ISBLANK(LeaveTracker[[#This Row],[Employee Name]]),"-----",VLOOKUP(LeaveTracker[[#This Row],[Employee Name]],Employees[[Employee Name]:[Office]],7))</f>
        <v>CSWDO</v>
      </c>
      <c r="F814" s="51" t="str">
        <f>IF(ISBLANK(LeaveTracker[[#This Row],[Employee Name]]),"-----",VLOOKUP(LeaveTracker[[#This Row],[Employee Name]],Employees[[Employee Name]:[Office]],6))</f>
        <v>CASUAL</v>
      </c>
      <c r="G814" s="50">
        <v>44921</v>
      </c>
      <c r="H814" s="50">
        <v>44924</v>
      </c>
      <c r="I814" s="51" t="s">
        <v>82</v>
      </c>
      <c r="J814" s="53" t="s">
        <v>1004</v>
      </c>
      <c r="K814" s="51" t="str">
        <f ca="1">LeaveTracker[[#This Row],[Days]]&amp;" "&amp;LeaveTracker[[#This Row],[Type of Leave]]</f>
        <v>3 VL</v>
      </c>
      <c r="L814" s="9">
        <f ca="1">NETWORKDAYS(LeaveTracker[[#This Row],[Start Date]],LeaveTracker[[#This Row],[End Date]],lstHolidays)</f>
        <v>3</v>
      </c>
      <c r="M814" s="9"/>
    </row>
    <row r="815" spans="1:13" ht="30" customHeight="1" x14ac:dyDescent="0.3">
      <c r="A815" s="51">
        <v>1103</v>
      </c>
      <c r="B815" s="56">
        <v>44882</v>
      </c>
      <c r="C815" s="56">
        <v>44875</v>
      </c>
      <c r="D815" s="53" t="s">
        <v>1817</v>
      </c>
      <c r="E815" s="51" t="str">
        <f>IF(ISBLANK(LeaveTracker[[#This Row],[Employee Name]]),"-----",VLOOKUP(LeaveTracker[[#This Row],[Employee Name]],Employees[[Employee Name]:[Office]],7))</f>
        <v>TICC</v>
      </c>
      <c r="F815" s="51" t="str">
        <f>IF(ISBLANK(LeaveTracker[[#This Row],[Employee Name]]),"-----",VLOOKUP(LeaveTracker[[#This Row],[Employee Name]],Employees[[Employee Name]:[Office]],6))</f>
        <v>CASUAL</v>
      </c>
      <c r="G815" s="50">
        <v>44872</v>
      </c>
      <c r="H815" s="50">
        <v>44874</v>
      </c>
      <c r="I815" s="51" t="s">
        <v>81</v>
      </c>
      <c r="J815" s="53"/>
      <c r="K815" s="51" t="str">
        <f ca="1">LeaveTracker[[#This Row],[Days]]&amp;" "&amp;LeaveTracker[[#This Row],[Type of Leave]]</f>
        <v>3 SL</v>
      </c>
      <c r="L815" s="9">
        <f ca="1">NETWORKDAYS(LeaveTracker[[#This Row],[Start Date]],LeaveTracker[[#This Row],[End Date]],lstHolidays)</f>
        <v>3</v>
      </c>
      <c r="M815" s="9"/>
    </row>
    <row r="816" spans="1:13" ht="30" customHeight="1" x14ac:dyDescent="0.3">
      <c r="A816" s="51">
        <v>1104</v>
      </c>
      <c r="B816" s="56">
        <v>44882</v>
      </c>
      <c r="C816" s="56">
        <v>44844</v>
      </c>
      <c r="D816" s="53" t="s">
        <v>1817</v>
      </c>
      <c r="E816" s="51" t="str">
        <f>IF(ISBLANK(LeaveTracker[[#This Row],[Employee Name]]),"-----",VLOOKUP(LeaveTracker[[#This Row],[Employee Name]],Employees[[Employee Name]:[Office]],7))</f>
        <v>TICC</v>
      </c>
      <c r="F816" s="51" t="str">
        <f>IF(ISBLANK(LeaveTracker[[#This Row],[Employee Name]]),"-----",VLOOKUP(LeaveTracker[[#This Row],[Employee Name]],Employees[[Employee Name]:[Office]],6))</f>
        <v>CASUAL</v>
      </c>
      <c r="G816" s="50">
        <v>44852</v>
      </c>
      <c r="H816" s="50">
        <v>44854</v>
      </c>
      <c r="I816" s="51" t="s">
        <v>82</v>
      </c>
      <c r="J816" s="53"/>
      <c r="K816" s="51" t="str">
        <f ca="1">LeaveTracker[[#This Row],[Days]]&amp;" "&amp;LeaveTracker[[#This Row],[Type of Leave]]</f>
        <v>3 VL</v>
      </c>
      <c r="L816" s="9">
        <f ca="1">NETWORKDAYS(LeaveTracker[[#This Row],[Start Date]],LeaveTracker[[#This Row],[End Date]],lstHolidays)</f>
        <v>3</v>
      </c>
      <c r="M816" s="9"/>
    </row>
    <row r="817" spans="1:13" ht="30" customHeight="1" x14ac:dyDescent="0.3">
      <c r="A817" s="51">
        <v>1105</v>
      </c>
      <c r="B817" s="56">
        <v>44882</v>
      </c>
      <c r="C817" s="56">
        <v>44860</v>
      </c>
      <c r="D817" s="53" t="s">
        <v>1886</v>
      </c>
      <c r="E817" s="51" t="str">
        <f>IF(ISBLANK(LeaveTracker[[#This Row],[Employee Name]]),"-----",VLOOKUP(LeaveTracker[[#This Row],[Employee Name]],Employees[[Employee Name]:[Office]],7))</f>
        <v>CHO</v>
      </c>
      <c r="F817" s="51" t="str">
        <f>IF(ISBLANK(LeaveTracker[[#This Row],[Employee Name]]),"-----",VLOOKUP(LeaveTracker[[#This Row],[Employee Name]],Employees[[Employee Name]:[Office]],6))</f>
        <v>CASUAL</v>
      </c>
      <c r="G817" s="50">
        <v>44858</v>
      </c>
      <c r="H817" s="50">
        <v>44859</v>
      </c>
      <c r="I817" s="51" t="s">
        <v>81</v>
      </c>
      <c r="J817" s="53"/>
      <c r="K817" s="51" t="str">
        <f ca="1">LeaveTracker[[#This Row],[Days]]&amp;" "&amp;LeaveTracker[[#This Row],[Type of Leave]]</f>
        <v>2 SL</v>
      </c>
      <c r="L817" s="9">
        <f ca="1">NETWORKDAYS(LeaveTracker[[#This Row],[Start Date]],LeaveTracker[[#This Row],[End Date]],lstHolidays)</f>
        <v>2</v>
      </c>
      <c r="M817" s="9"/>
    </row>
    <row r="818" spans="1:13" ht="30" customHeight="1" x14ac:dyDescent="0.3">
      <c r="A818" s="51">
        <v>1106</v>
      </c>
      <c r="B818" s="56">
        <v>44882</v>
      </c>
      <c r="C818" s="56">
        <v>44867</v>
      </c>
      <c r="D818" s="53" t="s">
        <v>1863</v>
      </c>
      <c r="E818" s="51" t="str">
        <f>IF(ISBLANK(LeaveTracker[[#This Row],[Employee Name]]),"-----",VLOOKUP(LeaveTracker[[#This Row],[Employee Name]],Employees[[Employee Name]:[Office]],7))</f>
        <v>TICC</v>
      </c>
      <c r="F818" s="51" t="str">
        <f>IF(ISBLANK(LeaveTracker[[#This Row],[Employee Name]]),"-----",VLOOKUP(LeaveTracker[[#This Row],[Employee Name]],Employees[[Employee Name]:[Office]],6))</f>
        <v>CASUAL</v>
      </c>
      <c r="G818" s="50">
        <v>44874</v>
      </c>
      <c r="H818" s="50">
        <v>44880</v>
      </c>
      <c r="I818" s="51" t="s">
        <v>82</v>
      </c>
      <c r="J818" s="53"/>
      <c r="K818" s="51" t="str">
        <f ca="1">LeaveTracker[[#This Row],[Days]]&amp;" "&amp;LeaveTracker[[#This Row],[Type of Leave]]</f>
        <v>5 VL</v>
      </c>
      <c r="L818" s="9">
        <f ca="1">NETWORKDAYS(LeaveTracker[[#This Row],[Start Date]],LeaveTracker[[#This Row],[End Date]],lstHolidays)</f>
        <v>5</v>
      </c>
      <c r="M818" s="9"/>
    </row>
    <row r="819" spans="1:13" ht="30" customHeight="1" x14ac:dyDescent="0.3">
      <c r="A819" s="51">
        <v>1107</v>
      </c>
      <c r="B819" s="56">
        <v>44882</v>
      </c>
      <c r="C819" s="56">
        <v>44840</v>
      </c>
      <c r="D819" s="53" t="s">
        <v>1751</v>
      </c>
      <c r="E819" s="51" t="str">
        <f>IF(ISBLANK(LeaveTracker[[#This Row],[Employee Name]]),"-----",VLOOKUP(LeaveTracker[[#This Row],[Employee Name]],Employees[[Employee Name]:[Office]],7))</f>
        <v>ACCOUNTING</v>
      </c>
      <c r="F819" s="51" t="str">
        <f>IF(ISBLANK(LeaveTracker[[#This Row],[Employee Name]]),"-----",VLOOKUP(LeaveTracker[[#This Row],[Employee Name]],Employees[[Employee Name]:[Office]],6))</f>
        <v>CASUAL</v>
      </c>
      <c r="G819" s="50">
        <v>44838</v>
      </c>
      <c r="H819" s="50">
        <v>44839</v>
      </c>
      <c r="I819" s="51" t="s">
        <v>81</v>
      </c>
      <c r="J819" s="53"/>
      <c r="K819" s="51" t="str">
        <f ca="1">LeaveTracker[[#This Row],[Days]]&amp;" "&amp;LeaveTracker[[#This Row],[Type of Leave]]</f>
        <v>2 SL</v>
      </c>
      <c r="L819" s="9">
        <f ca="1">NETWORKDAYS(LeaveTracker[[#This Row],[Start Date]],LeaveTracker[[#This Row],[End Date]],lstHolidays)</f>
        <v>2</v>
      </c>
      <c r="M819" s="9"/>
    </row>
    <row r="820" spans="1:13" ht="30" customHeight="1" x14ac:dyDescent="0.3">
      <c r="A820" s="51">
        <v>1108</v>
      </c>
      <c r="B820" s="56">
        <v>44882</v>
      </c>
      <c r="C820" s="56">
        <v>44838</v>
      </c>
      <c r="D820" s="53" t="s">
        <v>1765</v>
      </c>
      <c r="E820" s="51" t="str">
        <f>IF(ISBLANK(LeaveTracker[[#This Row],[Employee Name]]),"-----",VLOOKUP(LeaveTracker[[#This Row],[Employee Name]],Employees[[Employee Name]:[Office]],7))</f>
        <v>TCIS</v>
      </c>
      <c r="F820" s="51" t="str">
        <f>IF(ISBLANK(LeaveTracker[[#This Row],[Employee Name]]),"-----",VLOOKUP(LeaveTracker[[#This Row],[Employee Name]],Employees[[Employee Name]:[Office]],6))</f>
        <v>JOBCON</v>
      </c>
      <c r="G820" s="50">
        <v>44817</v>
      </c>
      <c r="H820" s="50">
        <v>44817</v>
      </c>
      <c r="I820" s="51" t="s">
        <v>81</v>
      </c>
      <c r="J820" s="53"/>
      <c r="K820" s="51" t="str">
        <f ca="1">LeaveTracker[[#This Row],[Days]]&amp;" "&amp;LeaveTracker[[#This Row],[Type of Leave]]</f>
        <v>1 SL</v>
      </c>
      <c r="L820" s="9">
        <f ca="1">NETWORKDAYS(LeaveTracker[[#This Row],[Start Date]],LeaveTracker[[#This Row],[End Date]],lstHolidays)</f>
        <v>1</v>
      </c>
      <c r="M820" s="9"/>
    </row>
    <row r="821" spans="1:13" ht="30" customHeight="1" x14ac:dyDescent="0.3">
      <c r="A821" s="51">
        <v>1109</v>
      </c>
      <c r="B821" s="56">
        <v>44882</v>
      </c>
      <c r="C821" s="56">
        <v>44862</v>
      </c>
      <c r="D821" s="53" t="s">
        <v>1934</v>
      </c>
      <c r="E821" s="51" t="str">
        <f>IF(ISBLANK(LeaveTracker[[#This Row],[Employee Name]]),"-----",VLOOKUP(LeaveTracker[[#This Row],[Employee Name]],Employees[[Employee Name]:[Office]],7))</f>
        <v>ONT</v>
      </c>
      <c r="F821" s="51" t="str">
        <f>IF(ISBLANK(LeaveTracker[[#This Row],[Employee Name]]),"-----",VLOOKUP(LeaveTracker[[#This Row],[Employee Name]],Employees[[Employee Name]:[Office]],6))</f>
        <v>CASUAL</v>
      </c>
      <c r="G821" s="50">
        <v>44868</v>
      </c>
      <c r="H821" s="50">
        <v>44868</v>
      </c>
      <c r="I821" s="51" t="s">
        <v>82</v>
      </c>
      <c r="J821" s="53"/>
      <c r="K821" s="51" t="str">
        <f ca="1">LeaveTracker[[#This Row],[Days]]&amp;" "&amp;LeaveTracker[[#This Row],[Type of Leave]]</f>
        <v>1 VL</v>
      </c>
      <c r="L821" s="9">
        <f ca="1">NETWORKDAYS(LeaveTracker[[#This Row],[Start Date]],LeaveTracker[[#This Row],[End Date]],lstHolidays)</f>
        <v>1</v>
      </c>
      <c r="M821" s="9"/>
    </row>
    <row r="822" spans="1:13" ht="30" customHeight="1" x14ac:dyDescent="0.3">
      <c r="A822" s="51">
        <v>1109</v>
      </c>
      <c r="B822" s="56">
        <v>44882</v>
      </c>
      <c r="C822" s="56">
        <v>44862</v>
      </c>
      <c r="D822" s="53" t="s">
        <v>1934</v>
      </c>
      <c r="E822" s="51" t="str">
        <f>IF(ISBLANK(LeaveTracker[[#This Row],[Employee Name]]),"-----",VLOOKUP(LeaveTracker[[#This Row],[Employee Name]],Employees[[Employee Name]:[Office]],7))</f>
        <v>ONT</v>
      </c>
      <c r="F822" s="51" t="str">
        <f>IF(ISBLANK(LeaveTracker[[#This Row],[Employee Name]]),"-----",VLOOKUP(LeaveTracker[[#This Row],[Employee Name]],Employees[[Employee Name]:[Office]],6))</f>
        <v>CASUAL</v>
      </c>
      <c r="G822" s="50">
        <v>44872</v>
      </c>
      <c r="H822" s="50">
        <v>44872</v>
      </c>
      <c r="I822" s="51" t="s">
        <v>82</v>
      </c>
      <c r="J822" s="53"/>
      <c r="K822" s="51" t="str">
        <f ca="1">LeaveTracker[[#This Row],[Days]]&amp;" "&amp;LeaveTracker[[#This Row],[Type of Leave]]</f>
        <v>1 VL</v>
      </c>
      <c r="L822" s="9">
        <f ca="1">NETWORKDAYS(LeaveTracker[[#This Row],[Start Date]],LeaveTracker[[#This Row],[End Date]],lstHolidays)</f>
        <v>1</v>
      </c>
      <c r="M822" s="9"/>
    </row>
    <row r="823" spans="1:13" ht="30" customHeight="1" x14ac:dyDescent="0.3">
      <c r="A823" s="51">
        <v>1109</v>
      </c>
      <c r="B823" s="56">
        <v>44882</v>
      </c>
      <c r="C823" s="56">
        <v>44862</v>
      </c>
      <c r="D823" s="53" t="s">
        <v>1934</v>
      </c>
      <c r="E823" s="51" t="str">
        <f>IF(ISBLANK(LeaveTracker[[#This Row],[Employee Name]]),"-----",VLOOKUP(LeaveTracker[[#This Row],[Employee Name]],Employees[[Employee Name]:[Office]],7))</f>
        <v>ONT</v>
      </c>
      <c r="F823" s="51" t="str">
        <f>IF(ISBLANK(LeaveTracker[[#This Row],[Employee Name]]),"-----",VLOOKUP(LeaveTracker[[#This Row],[Employee Name]],Employees[[Employee Name]:[Office]],6))</f>
        <v>CASUAL</v>
      </c>
      <c r="G823" s="50">
        <v>44875</v>
      </c>
      <c r="H823" s="50">
        <v>44875</v>
      </c>
      <c r="I823" s="51" t="s">
        <v>82</v>
      </c>
      <c r="J823" s="53"/>
      <c r="K823" s="51" t="str">
        <f ca="1">LeaveTracker[[#This Row],[Days]]&amp;" "&amp;LeaveTracker[[#This Row],[Type of Leave]]</f>
        <v>1 VL</v>
      </c>
      <c r="L823" s="9">
        <f ca="1">NETWORKDAYS(LeaveTracker[[#This Row],[Start Date]],LeaveTracker[[#This Row],[End Date]],lstHolidays)</f>
        <v>1</v>
      </c>
      <c r="M823" s="9"/>
    </row>
    <row r="824" spans="1:13" ht="30" customHeight="1" x14ac:dyDescent="0.3">
      <c r="A824" s="51">
        <v>1110</v>
      </c>
      <c r="B824" s="56">
        <v>44893</v>
      </c>
      <c r="C824" s="56">
        <v>44872</v>
      </c>
      <c r="D824" s="53" t="s">
        <v>1956</v>
      </c>
      <c r="E824" s="51" t="str">
        <f>IF(ISBLANK(LeaveTracker[[#This Row],[Employee Name]]),"-----",VLOOKUP(LeaveTracker[[#This Row],[Employee Name]],Employees[[Employee Name]:[Office]],7))</f>
        <v>CHO</v>
      </c>
      <c r="F824" s="51" t="str">
        <f>IF(ISBLANK(LeaveTracker[[#This Row],[Employee Name]]),"-----",VLOOKUP(LeaveTracker[[#This Row],[Employee Name]],Employees[[Employee Name]:[Office]],6))</f>
        <v>CASUAL</v>
      </c>
      <c r="G824" s="50">
        <v>44810</v>
      </c>
      <c r="H824" s="50">
        <v>44914</v>
      </c>
      <c r="I824" s="51" t="s">
        <v>76</v>
      </c>
      <c r="J824" s="53"/>
      <c r="K824" s="51" t="str">
        <f ca="1">LeaveTracker[[#This Row],[Days]]&amp;" "&amp;LeaveTracker[[#This Row],[Type of Leave]]</f>
        <v>73 Maternity</v>
      </c>
      <c r="L824" s="9">
        <f ca="1">NETWORKDAYS(LeaveTracker[[#This Row],[Start Date]],LeaveTracker[[#This Row],[End Date]],lstHolidays)</f>
        <v>73</v>
      </c>
      <c r="M824" s="9"/>
    </row>
    <row r="825" spans="1:13" ht="30" customHeight="1" x14ac:dyDescent="0.3">
      <c r="A825" s="51">
        <v>1111</v>
      </c>
      <c r="B825" s="56">
        <v>44893</v>
      </c>
      <c r="C825" s="56">
        <v>44886</v>
      </c>
      <c r="D825" s="53" t="s">
        <v>1849</v>
      </c>
      <c r="E825" s="51" t="str">
        <f>IF(ISBLANK(LeaveTracker[[#This Row],[Employee Name]]),"-----",VLOOKUP(LeaveTracker[[#This Row],[Employee Name]],Employees[[Employee Name]:[Office]],7))</f>
        <v>BIR</v>
      </c>
      <c r="F825" s="51" t="str">
        <f>IF(ISBLANK(LeaveTracker[[#This Row],[Employee Name]]),"-----",VLOOKUP(LeaveTracker[[#This Row],[Employee Name]],Employees[[Employee Name]:[Office]],6))</f>
        <v>CASUAL</v>
      </c>
      <c r="G825" s="50">
        <v>44876</v>
      </c>
      <c r="H825" s="50">
        <v>44876</v>
      </c>
      <c r="I825" s="51" t="s">
        <v>82</v>
      </c>
      <c r="J825" s="53"/>
      <c r="K825" s="51" t="str">
        <f ca="1">LeaveTracker[[#This Row],[Days]]&amp;" "&amp;LeaveTracker[[#This Row],[Type of Leave]]</f>
        <v>1 VL</v>
      </c>
      <c r="L825" s="9">
        <f ca="1">NETWORKDAYS(LeaveTracker[[#This Row],[Start Date]],LeaveTracker[[#This Row],[End Date]],lstHolidays)</f>
        <v>1</v>
      </c>
      <c r="M825" s="9"/>
    </row>
    <row r="826" spans="1:13" ht="30" customHeight="1" x14ac:dyDescent="0.3">
      <c r="A826" s="51">
        <v>1111</v>
      </c>
      <c r="B826" s="56">
        <v>44893</v>
      </c>
      <c r="C826" s="56">
        <v>44886</v>
      </c>
      <c r="D826" s="53" t="s">
        <v>1849</v>
      </c>
      <c r="E826" s="51" t="str">
        <f>IF(ISBLANK(LeaveTracker[[#This Row],[Employee Name]]),"-----",VLOOKUP(LeaveTracker[[#This Row],[Employee Name]],Employees[[Employee Name]:[Office]],7))</f>
        <v>BIR</v>
      </c>
      <c r="F826" s="51" t="str">
        <f>IF(ISBLANK(LeaveTracker[[#This Row],[Employee Name]]),"-----",VLOOKUP(LeaveTracker[[#This Row],[Employee Name]],Employees[[Employee Name]:[Office]],6))</f>
        <v>CASUAL</v>
      </c>
      <c r="G826" s="50">
        <v>44882</v>
      </c>
      <c r="H826" s="50">
        <v>44882</v>
      </c>
      <c r="I826" s="51" t="s">
        <v>82</v>
      </c>
      <c r="J826" s="53"/>
      <c r="K826" s="51" t="str">
        <f ca="1">LeaveTracker[[#This Row],[Days]]&amp;" "&amp;LeaveTracker[[#This Row],[Type of Leave]]</f>
        <v>1 VL</v>
      </c>
      <c r="L826" s="9">
        <f ca="1">NETWORKDAYS(LeaveTracker[[#This Row],[Start Date]],LeaveTracker[[#This Row],[End Date]],lstHolidays)</f>
        <v>1</v>
      </c>
      <c r="M826" s="9"/>
    </row>
    <row r="827" spans="1:13" ht="30" customHeight="1" x14ac:dyDescent="0.3">
      <c r="A827" s="51">
        <v>1112</v>
      </c>
      <c r="B827" s="56">
        <v>44893</v>
      </c>
      <c r="C827" s="56">
        <v>44882</v>
      </c>
      <c r="D827" s="53" t="s">
        <v>1957</v>
      </c>
      <c r="E827" s="51" t="str">
        <f>IF(ISBLANK(LeaveTracker[[#This Row],[Employee Name]]),"-----",VLOOKUP(LeaveTracker[[#This Row],[Employee Name]],Employees[[Employee Name]:[Office]],7))</f>
        <v>PICNIC GROVE</v>
      </c>
      <c r="F827" s="51" t="str">
        <f>IF(ISBLANK(LeaveTracker[[#This Row],[Employee Name]]),"-----",VLOOKUP(LeaveTracker[[#This Row],[Employee Name]],Employees[[Employee Name]:[Office]],6))</f>
        <v>CASUAL</v>
      </c>
      <c r="G827" s="50">
        <v>44872</v>
      </c>
      <c r="H827" s="50">
        <v>44874</v>
      </c>
      <c r="I827" s="51" t="s">
        <v>81</v>
      </c>
      <c r="J827" s="53"/>
      <c r="K827" s="51" t="str">
        <f ca="1">LeaveTracker[[#This Row],[Days]]&amp;" "&amp;LeaveTracker[[#This Row],[Type of Leave]]</f>
        <v>3 SL</v>
      </c>
      <c r="L827" s="9">
        <f ca="1">NETWORKDAYS(LeaveTracker[[#This Row],[Start Date]],LeaveTracker[[#This Row],[End Date]],lstHolidays)</f>
        <v>3</v>
      </c>
      <c r="M827" s="9"/>
    </row>
    <row r="828" spans="1:13" ht="30" customHeight="1" x14ac:dyDescent="0.3">
      <c r="A828" s="51">
        <v>1113</v>
      </c>
      <c r="B828" s="56">
        <v>44893</v>
      </c>
      <c r="C828" s="56">
        <v>44882</v>
      </c>
      <c r="D828" s="53" t="s">
        <v>1927</v>
      </c>
      <c r="E828" s="51" t="str">
        <f>IF(ISBLANK(LeaveTracker[[#This Row],[Employee Name]]),"-----",VLOOKUP(LeaveTracker[[#This Row],[Employee Name]],Employees[[Employee Name]:[Office]],7))</f>
        <v>PICNIC GROVE</v>
      </c>
      <c r="F828" s="51" t="str">
        <f>IF(ISBLANK(LeaveTracker[[#This Row],[Employee Name]]),"-----",VLOOKUP(LeaveTracker[[#This Row],[Employee Name]],Employees[[Employee Name]:[Office]],6))</f>
        <v>CASUAL</v>
      </c>
      <c r="G828" s="50">
        <v>44896</v>
      </c>
      <c r="H828" s="50">
        <v>44926</v>
      </c>
      <c r="I828" s="51" t="s">
        <v>81</v>
      </c>
      <c r="J828" s="53"/>
      <c r="K828" s="51" t="str">
        <f ca="1">LeaveTracker[[#This Row],[Days]]&amp;" "&amp;LeaveTracker[[#This Row],[Type of Leave]]</f>
        <v>19 SL</v>
      </c>
      <c r="L828" s="9">
        <f ca="1">NETWORKDAYS(LeaveTracker[[#This Row],[Start Date]],LeaveTracker[[#This Row],[End Date]],lstHolidays)</f>
        <v>19</v>
      </c>
      <c r="M828" s="9"/>
    </row>
    <row r="829" spans="1:13" ht="30" customHeight="1" x14ac:dyDescent="0.3">
      <c r="A829" s="51">
        <v>1114</v>
      </c>
      <c r="B829" s="56">
        <v>44893</v>
      </c>
      <c r="C829" s="56">
        <v>44875</v>
      </c>
      <c r="D829" s="53" t="s">
        <v>1958</v>
      </c>
      <c r="E829" s="51" t="str">
        <f>IF(ISBLANK(LeaveTracker[[#This Row],[Employee Name]]),"-----",VLOOKUP(LeaveTracker[[#This Row],[Employee Name]],Employees[[Employee Name]:[Office]],7))</f>
        <v>SP/VMO</v>
      </c>
      <c r="F829" s="51" t="str">
        <f>IF(ISBLANK(LeaveTracker[[#This Row],[Employee Name]]),"-----",VLOOKUP(LeaveTracker[[#This Row],[Employee Name]],Employees[[Employee Name]:[Office]],6))</f>
        <v>CO-TERM</v>
      </c>
      <c r="G829" s="50">
        <v>44881</v>
      </c>
      <c r="H829" s="50">
        <v>44883</v>
      </c>
      <c r="I829" s="51" t="s">
        <v>82</v>
      </c>
      <c r="J829" s="53" t="s">
        <v>1004</v>
      </c>
      <c r="K829" s="51" t="str">
        <f ca="1">LeaveTracker[[#This Row],[Days]]&amp;" "&amp;LeaveTracker[[#This Row],[Type of Leave]]</f>
        <v>3 VL</v>
      </c>
      <c r="L829" s="9">
        <f ca="1">NETWORKDAYS(LeaveTracker[[#This Row],[Start Date]],LeaveTracker[[#This Row],[End Date]],lstHolidays)</f>
        <v>3</v>
      </c>
      <c r="M829" s="9"/>
    </row>
    <row r="830" spans="1:13" ht="30" customHeight="1" x14ac:dyDescent="0.3">
      <c r="A830" s="51">
        <v>1115</v>
      </c>
      <c r="B830" s="56">
        <v>44893</v>
      </c>
      <c r="C830" s="56">
        <v>44848</v>
      </c>
      <c r="D830" s="53" t="s">
        <v>1959</v>
      </c>
      <c r="E830" s="51" t="str">
        <f>IF(ISBLANK(LeaveTracker[[#This Row],[Employee Name]]),"-----",VLOOKUP(LeaveTracker[[#This Row],[Employee Name]],Employees[[Employee Name]:[Office]],7))</f>
        <v>CHO</v>
      </c>
      <c r="F830" s="51" t="str">
        <f>IF(ISBLANK(LeaveTracker[[#This Row],[Employee Name]]),"-----",VLOOKUP(LeaveTracker[[#This Row],[Employee Name]],Employees[[Employee Name]:[Office]],6))</f>
        <v>JOBCON</v>
      </c>
      <c r="G830" s="50">
        <v>44845</v>
      </c>
      <c r="H830" s="50">
        <v>44847</v>
      </c>
      <c r="I830" s="51" t="s">
        <v>298</v>
      </c>
      <c r="J830" s="53" t="s">
        <v>1954</v>
      </c>
      <c r="K830" s="51" t="str">
        <f ca="1">LeaveTracker[[#This Row],[Days]]&amp;" "&amp;LeaveTracker[[#This Row],[Type of Leave]]</f>
        <v>3 OTHER</v>
      </c>
      <c r="L830" s="9">
        <f ca="1">NETWORKDAYS(LeaveTracker[[#This Row],[Start Date]],LeaveTracker[[#This Row],[End Date]],lstHolidays)</f>
        <v>3</v>
      </c>
      <c r="M830" s="9"/>
    </row>
    <row r="831" spans="1:13" ht="30" customHeight="1" x14ac:dyDescent="0.3">
      <c r="A831" s="51">
        <v>1116</v>
      </c>
      <c r="B831" s="56">
        <v>44893</v>
      </c>
      <c r="C831" s="56">
        <v>44867</v>
      </c>
      <c r="D831" s="53" t="s">
        <v>1823</v>
      </c>
      <c r="E831" s="51" t="str">
        <f>IF(ISBLANK(LeaveTracker[[#This Row],[Employee Name]]),"-----",VLOOKUP(LeaveTracker[[#This Row],[Employee Name]],Employees[[Employee Name]:[Office]],7))</f>
        <v>TICC</v>
      </c>
      <c r="F831" s="51" t="str">
        <f>IF(ISBLANK(LeaveTracker[[#This Row],[Employee Name]]),"-----",VLOOKUP(LeaveTracker[[#This Row],[Employee Name]],Employees[[Employee Name]:[Office]],6))</f>
        <v>JOBCON</v>
      </c>
      <c r="G831" s="50">
        <v>44862</v>
      </c>
      <c r="H831" s="50">
        <v>44862</v>
      </c>
      <c r="I831" s="51" t="s">
        <v>1022</v>
      </c>
      <c r="J831" s="53" t="s">
        <v>1895</v>
      </c>
      <c r="K831" s="51" t="str">
        <f ca="1">LeaveTracker[[#This Row],[Days]]&amp;" "&amp;LeaveTracker[[#This Row],[Type of Leave]]</f>
        <v>1 WITHOUTPAY</v>
      </c>
      <c r="L831" s="9">
        <f ca="1">NETWORKDAYS(LeaveTracker[[#This Row],[Start Date]],LeaveTracker[[#This Row],[End Date]],lstHolidays)</f>
        <v>1</v>
      </c>
      <c r="M831" s="9"/>
    </row>
    <row r="832" spans="1:13" ht="30" customHeight="1" x14ac:dyDescent="0.3">
      <c r="A832" s="51">
        <v>1117</v>
      </c>
      <c r="B832" s="56">
        <v>44893</v>
      </c>
      <c r="C832" s="56">
        <v>44867</v>
      </c>
      <c r="D832" s="53" t="s">
        <v>1960</v>
      </c>
      <c r="E832" s="51" t="str">
        <f>IF(ISBLANK(LeaveTracker[[#This Row],[Employee Name]]),"-----",VLOOKUP(LeaveTracker[[#This Row],[Employee Name]],Employees[[Employee Name]:[Office]],7))</f>
        <v>TICC</v>
      </c>
      <c r="F832" s="51" t="str">
        <f>IF(ISBLANK(LeaveTracker[[#This Row],[Employee Name]]),"-----",VLOOKUP(LeaveTracker[[#This Row],[Employee Name]],Employees[[Employee Name]:[Office]],6))</f>
        <v>JOBCON</v>
      </c>
      <c r="G832" s="50">
        <v>44865</v>
      </c>
      <c r="H832" s="50">
        <v>44865</v>
      </c>
      <c r="I832" s="51" t="s">
        <v>1022</v>
      </c>
      <c r="J832" s="53" t="s">
        <v>1895</v>
      </c>
      <c r="K832" s="51" t="str">
        <f ca="1">LeaveTracker[[#This Row],[Days]]&amp;" "&amp;LeaveTracker[[#This Row],[Type of Leave]]</f>
        <v>1 WITHOUTPAY</v>
      </c>
      <c r="L832" s="9">
        <f ca="1">NETWORKDAYS(LeaveTracker[[#This Row],[Start Date]],LeaveTracker[[#This Row],[End Date]],lstHolidays)</f>
        <v>1</v>
      </c>
      <c r="M832" s="9"/>
    </row>
    <row r="833" spans="1:13" ht="30" customHeight="1" x14ac:dyDescent="0.3">
      <c r="A833" s="51">
        <v>1118</v>
      </c>
      <c r="B833" s="56">
        <v>44893</v>
      </c>
      <c r="C833" s="56">
        <v>44845</v>
      </c>
      <c r="D833" s="53" t="s">
        <v>1961</v>
      </c>
      <c r="E833" s="51" t="str">
        <f>IF(ISBLANK(LeaveTracker[[#This Row],[Employee Name]]),"-----",VLOOKUP(LeaveTracker[[#This Row],[Employee Name]],Employees[[Employee Name]:[Office]],7))</f>
        <v>TCNHS-ISHS</v>
      </c>
      <c r="F833" s="51" t="str">
        <f>IF(ISBLANK(LeaveTracker[[#This Row],[Employee Name]]),"-----",VLOOKUP(LeaveTracker[[#This Row],[Employee Name]],Employees[[Employee Name]:[Office]],6))</f>
        <v>JOBCON</v>
      </c>
      <c r="G833" s="50">
        <v>44838</v>
      </c>
      <c r="H833" s="50">
        <v>44838</v>
      </c>
      <c r="I833" s="51" t="s">
        <v>1022</v>
      </c>
      <c r="J833" s="53" t="s">
        <v>1895</v>
      </c>
      <c r="K833" s="51" t="str">
        <f ca="1">LeaveTracker[[#This Row],[Days]]&amp;" "&amp;LeaveTracker[[#This Row],[Type of Leave]]</f>
        <v>1 WITHOUTPAY</v>
      </c>
      <c r="L833" s="9">
        <f ca="1">NETWORKDAYS(LeaveTracker[[#This Row],[Start Date]],LeaveTracker[[#This Row],[End Date]],lstHolidays)</f>
        <v>1</v>
      </c>
      <c r="M833" s="9"/>
    </row>
    <row r="834" spans="1:13" ht="30" customHeight="1" x14ac:dyDescent="0.3">
      <c r="A834" s="51">
        <v>1119</v>
      </c>
      <c r="B834" s="56">
        <v>44893</v>
      </c>
      <c r="C834" s="56">
        <v>44872</v>
      </c>
      <c r="D834" s="53" t="s">
        <v>1838</v>
      </c>
      <c r="E834" s="51" t="str">
        <f>IF(ISBLANK(LeaveTracker[[#This Row],[Employee Name]]),"-----",VLOOKUP(LeaveTracker[[#This Row],[Employee Name]],Employees[[Employee Name]:[Office]],7))</f>
        <v>ONT</v>
      </c>
      <c r="F834" s="51" t="str">
        <f>IF(ISBLANK(LeaveTracker[[#This Row],[Employee Name]]),"-----",VLOOKUP(LeaveTracker[[#This Row],[Employee Name]],Employees[[Employee Name]:[Office]],6))</f>
        <v>CASUAL</v>
      </c>
      <c r="G834" s="50">
        <v>44884</v>
      </c>
      <c r="H834" s="50">
        <v>44894</v>
      </c>
      <c r="I834" s="51" t="s">
        <v>82</v>
      </c>
      <c r="J834" s="53"/>
      <c r="K834" s="51" t="str">
        <f ca="1">LeaveTracker[[#This Row],[Days]]&amp;" "&amp;LeaveTracker[[#This Row],[Type of Leave]]</f>
        <v>7 VL</v>
      </c>
      <c r="L834" s="9">
        <f ca="1">NETWORKDAYS(LeaveTracker[[#This Row],[Start Date]],LeaveTracker[[#This Row],[End Date]],lstHolidays)</f>
        <v>7</v>
      </c>
      <c r="M834" s="9"/>
    </row>
    <row r="835" spans="1:13" ht="30" customHeight="1" x14ac:dyDescent="0.3">
      <c r="A835" s="51">
        <v>1120</v>
      </c>
      <c r="B835" s="56">
        <v>44893</v>
      </c>
      <c r="C835" s="56">
        <v>44859</v>
      </c>
      <c r="D835" s="53" t="s">
        <v>1838</v>
      </c>
      <c r="E835" s="51" t="str">
        <f>IF(ISBLANK(LeaveTracker[[#This Row],[Employee Name]]),"-----",VLOOKUP(LeaveTracker[[#This Row],[Employee Name]],Employees[[Employee Name]:[Office]],7))</f>
        <v>ONT</v>
      </c>
      <c r="F835" s="51" t="str">
        <f>IF(ISBLANK(LeaveTracker[[#This Row],[Employee Name]]),"-----",VLOOKUP(LeaveTracker[[#This Row],[Employee Name]],Employees[[Employee Name]:[Office]],6))</f>
        <v>CASUAL</v>
      </c>
      <c r="G835" s="50">
        <v>44849</v>
      </c>
      <c r="H835" s="50">
        <v>44851</v>
      </c>
      <c r="I835" s="51" t="s">
        <v>81</v>
      </c>
      <c r="J835" s="53"/>
      <c r="K835" s="51" t="str">
        <f ca="1">LeaveTracker[[#This Row],[Days]]&amp;" "&amp;LeaveTracker[[#This Row],[Type of Leave]]</f>
        <v>1 SL</v>
      </c>
      <c r="L835" s="9">
        <f ca="1">NETWORKDAYS(LeaveTracker[[#This Row],[Start Date]],LeaveTracker[[#This Row],[End Date]],lstHolidays)</f>
        <v>1</v>
      </c>
      <c r="M835" s="9"/>
    </row>
    <row r="836" spans="1:13" ht="30" customHeight="1" x14ac:dyDescent="0.3">
      <c r="A836" s="51">
        <v>1121</v>
      </c>
      <c r="B836" s="56">
        <v>44893</v>
      </c>
      <c r="C836" s="56">
        <v>44851</v>
      </c>
      <c r="D836" s="53" t="s">
        <v>1838</v>
      </c>
      <c r="E836" s="51" t="str">
        <f>IF(ISBLANK(LeaveTracker[[#This Row],[Employee Name]]),"-----",VLOOKUP(LeaveTracker[[#This Row],[Employee Name]],Employees[[Employee Name]:[Office]],7))</f>
        <v>ONT</v>
      </c>
      <c r="F836" s="51" t="str">
        <f>IF(ISBLANK(LeaveTracker[[#This Row],[Employee Name]]),"-----",VLOOKUP(LeaveTracker[[#This Row],[Employee Name]],Employees[[Employee Name]:[Office]],6))</f>
        <v>CASUAL</v>
      </c>
      <c r="G836" s="50">
        <v>44839</v>
      </c>
      <c r="H836" s="50">
        <v>44842</v>
      </c>
      <c r="I836" s="51" t="s">
        <v>81</v>
      </c>
      <c r="J836" s="53"/>
      <c r="K836" s="51" t="str">
        <f ca="1">LeaveTracker[[#This Row],[Days]]&amp;" "&amp;LeaveTracker[[#This Row],[Type of Leave]]</f>
        <v>3 SL</v>
      </c>
      <c r="L836" s="9">
        <f ca="1">NETWORKDAYS(LeaveTracker[[#This Row],[Start Date]],LeaveTracker[[#This Row],[End Date]],lstHolidays)</f>
        <v>3</v>
      </c>
      <c r="M836" s="9"/>
    </row>
    <row r="837" spans="1:13" ht="30" customHeight="1" x14ac:dyDescent="0.3">
      <c r="A837" s="51">
        <v>1122</v>
      </c>
      <c r="B837" s="56">
        <v>44893</v>
      </c>
      <c r="C837" s="56">
        <v>44844</v>
      </c>
      <c r="D837" s="53" t="s">
        <v>1957</v>
      </c>
      <c r="E837" s="51" t="str">
        <f>IF(ISBLANK(LeaveTracker[[#This Row],[Employee Name]]),"-----",VLOOKUP(LeaveTracker[[#This Row],[Employee Name]],Employees[[Employee Name]:[Office]],7))</f>
        <v>PICNIC GROVE</v>
      </c>
      <c r="F837" s="51" t="str">
        <f>IF(ISBLANK(LeaveTracker[[#This Row],[Employee Name]]),"-----",VLOOKUP(LeaveTracker[[#This Row],[Employee Name]],Employees[[Employee Name]:[Office]],6))</f>
        <v>CASUAL</v>
      </c>
      <c r="G837" s="50">
        <v>44830</v>
      </c>
      <c r="H837" s="50">
        <v>44841</v>
      </c>
      <c r="I837" s="51" t="s">
        <v>81</v>
      </c>
      <c r="J837" s="53"/>
      <c r="K837" s="51" t="str">
        <f ca="1">LeaveTracker[[#This Row],[Days]]&amp;" "&amp;LeaveTracker[[#This Row],[Type of Leave]]</f>
        <v>10 SL</v>
      </c>
      <c r="L837" s="9">
        <f ca="1">NETWORKDAYS(LeaveTracker[[#This Row],[Start Date]],LeaveTracker[[#This Row],[End Date]],lstHolidays)</f>
        <v>10</v>
      </c>
      <c r="M837" s="9"/>
    </row>
    <row r="838" spans="1:13" ht="30" customHeight="1" x14ac:dyDescent="0.3">
      <c r="A838" s="51">
        <v>1123</v>
      </c>
      <c r="B838" s="56">
        <v>44893</v>
      </c>
      <c r="C838" s="56">
        <v>44870</v>
      </c>
      <c r="D838" s="53" t="s">
        <v>1957</v>
      </c>
      <c r="E838" s="51" t="str">
        <f>IF(ISBLANK(LeaveTracker[[#This Row],[Employee Name]]),"-----",VLOOKUP(LeaveTracker[[#This Row],[Employee Name]],Employees[[Employee Name]:[Office]],7))</f>
        <v>PICNIC GROVE</v>
      </c>
      <c r="F838" s="51" t="str">
        <f>IF(ISBLANK(LeaveTracker[[#This Row],[Employee Name]]),"-----",VLOOKUP(LeaveTracker[[#This Row],[Employee Name]],Employees[[Employee Name]:[Office]],6))</f>
        <v>CASUAL</v>
      </c>
      <c r="G838" s="50">
        <v>44875</v>
      </c>
      <c r="H838" s="50">
        <v>44875</v>
      </c>
      <c r="I838" s="51" t="s">
        <v>82</v>
      </c>
      <c r="J838" s="53"/>
      <c r="K838" s="51" t="str">
        <f ca="1">LeaveTracker[[#This Row],[Days]]&amp;" "&amp;LeaveTracker[[#This Row],[Type of Leave]]</f>
        <v>1 VL</v>
      </c>
      <c r="L838" s="9">
        <f ca="1">NETWORKDAYS(LeaveTracker[[#This Row],[Start Date]],LeaveTracker[[#This Row],[End Date]],lstHolidays)</f>
        <v>1</v>
      </c>
      <c r="M838" s="9"/>
    </row>
    <row r="839" spans="1:13" ht="30" customHeight="1" x14ac:dyDescent="0.3">
      <c r="A839" s="51">
        <v>1123</v>
      </c>
      <c r="B839" s="56">
        <v>44893</v>
      </c>
      <c r="C839" s="56">
        <v>44870</v>
      </c>
      <c r="D839" s="53" t="s">
        <v>1957</v>
      </c>
      <c r="E839" s="51" t="str">
        <f>IF(ISBLANK(LeaveTracker[[#This Row],[Employee Name]]),"-----",VLOOKUP(LeaveTracker[[#This Row],[Employee Name]],Employees[[Employee Name]:[Office]],7))</f>
        <v>PICNIC GROVE</v>
      </c>
      <c r="F839" s="51" t="str">
        <f>IF(ISBLANK(LeaveTracker[[#This Row],[Employee Name]]),"-----",VLOOKUP(LeaveTracker[[#This Row],[Employee Name]],Employees[[Employee Name]:[Office]],6))</f>
        <v>CASUAL</v>
      </c>
      <c r="G839" s="50">
        <v>44877</v>
      </c>
      <c r="H839" s="50">
        <v>44880</v>
      </c>
      <c r="I839" s="51" t="s">
        <v>82</v>
      </c>
      <c r="J839" s="53"/>
      <c r="K839" s="51" t="str">
        <f ca="1">LeaveTracker[[#This Row],[Days]]&amp;" "&amp;LeaveTracker[[#This Row],[Type of Leave]]</f>
        <v>2 VL</v>
      </c>
      <c r="L839" s="9">
        <f ca="1">NETWORKDAYS(LeaveTracker[[#This Row],[Start Date]],LeaveTracker[[#This Row],[End Date]],lstHolidays)</f>
        <v>2</v>
      </c>
      <c r="M839" s="9"/>
    </row>
    <row r="840" spans="1:13" ht="30" customHeight="1" x14ac:dyDescent="0.3">
      <c r="A840" s="51">
        <v>1124</v>
      </c>
      <c r="B840" s="56">
        <v>44893</v>
      </c>
      <c r="C840" s="56">
        <v>44837</v>
      </c>
      <c r="D840" s="53" t="s">
        <v>1962</v>
      </c>
      <c r="E840" s="51" t="str">
        <f>IF(ISBLANK(LeaveTracker[[#This Row],[Employee Name]]),"-----",VLOOKUP(LeaveTracker[[#This Row],[Employee Name]],Employees[[Employee Name]:[Office]],7))</f>
        <v>ONT</v>
      </c>
      <c r="F840" s="51" t="str">
        <f>IF(ISBLANK(LeaveTracker[[#This Row],[Employee Name]]),"-----",VLOOKUP(LeaveTracker[[#This Row],[Employee Name]],Employees[[Employee Name]:[Office]],6))</f>
        <v>REGULAR</v>
      </c>
      <c r="G840" s="50">
        <v>44848</v>
      </c>
      <c r="H840" s="50">
        <v>44848</v>
      </c>
      <c r="I840" s="51" t="s">
        <v>298</v>
      </c>
      <c r="J840" s="53" t="s">
        <v>158</v>
      </c>
      <c r="K840" s="51" t="str">
        <f ca="1">LeaveTracker[[#This Row],[Days]]&amp;" "&amp;LeaveTracker[[#This Row],[Type of Leave]]</f>
        <v>1 OTHER</v>
      </c>
      <c r="L840" s="9">
        <f ca="1">NETWORKDAYS(LeaveTracker[[#This Row],[Start Date]],LeaveTracker[[#This Row],[End Date]],lstHolidays)</f>
        <v>1</v>
      </c>
      <c r="M840" s="9"/>
    </row>
    <row r="841" spans="1:13" ht="30" customHeight="1" x14ac:dyDescent="0.3">
      <c r="A841" s="51">
        <v>1125</v>
      </c>
      <c r="B841" s="56">
        <v>44893</v>
      </c>
      <c r="C841" s="56">
        <v>44861</v>
      </c>
      <c r="D841" s="53" t="s">
        <v>1962</v>
      </c>
      <c r="E841" s="51" t="str">
        <f>IF(ISBLANK(LeaveTracker[[#This Row],[Employee Name]]),"-----",VLOOKUP(LeaveTracker[[#This Row],[Employee Name]],Employees[[Employee Name]:[Office]],7))</f>
        <v>ONT</v>
      </c>
      <c r="F841" s="51" t="str">
        <f>IF(ISBLANK(LeaveTracker[[#This Row],[Employee Name]]),"-----",VLOOKUP(LeaveTracker[[#This Row],[Employee Name]],Employees[[Employee Name]:[Office]],6))</f>
        <v>REGULAR</v>
      </c>
      <c r="G841" s="50">
        <v>44881</v>
      </c>
      <c r="H841" s="50">
        <v>44895</v>
      </c>
      <c r="I841" s="51" t="s">
        <v>82</v>
      </c>
      <c r="J841" s="53"/>
      <c r="K841" s="51" t="str">
        <f ca="1">LeaveTracker[[#This Row],[Days]]&amp;" "&amp;LeaveTracker[[#This Row],[Type of Leave]]</f>
        <v>11 VL</v>
      </c>
      <c r="L841" s="9">
        <f ca="1">NETWORKDAYS(LeaveTracker[[#This Row],[Start Date]],LeaveTracker[[#This Row],[End Date]],lstHolidays)</f>
        <v>11</v>
      </c>
      <c r="M841" s="9"/>
    </row>
    <row r="842" spans="1:13" ht="30" customHeight="1" x14ac:dyDescent="0.3">
      <c r="A842" s="51">
        <v>1126</v>
      </c>
      <c r="B842" s="56">
        <v>44893</v>
      </c>
      <c r="C842" s="56">
        <v>44838</v>
      </c>
      <c r="D842" s="53" t="s">
        <v>1963</v>
      </c>
      <c r="E842" s="51" t="str">
        <f>IF(ISBLANK(LeaveTracker[[#This Row],[Employee Name]]),"-----",VLOOKUP(LeaveTracker[[#This Row],[Employee Name]],Employees[[Employee Name]:[Office]],7))</f>
        <v>TCIS/CSU</v>
      </c>
      <c r="F842" s="51" t="str">
        <f>IF(ISBLANK(LeaveTracker[[#This Row],[Employee Name]]),"-----",VLOOKUP(LeaveTracker[[#This Row],[Employee Name]],Employees[[Employee Name]:[Office]],6))</f>
        <v>CASUAL</v>
      </c>
      <c r="G842" s="50">
        <v>44851</v>
      </c>
      <c r="H842" s="50">
        <v>44852</v>
      </c>
      <c r="I842" s="51" t="s">
        <v>298</v>
      </c>
      <c r="J842" s="53" t="s">
        <v>1003</v>
      </c>
      <c r="K842" s="51" t="str">
        <f ca="1">LeaveTracker[[#This Row],[Days]]&amp;" "&amp;LeaveTracker[[#This Row],[Type of Leave]]</f>
        <v>2 OTHER</v>
      </c>
      <c r="L842" s="9">
        <f ca="1">NETWORKDAYS(LeaveTracker[[#This Row],[Start Date]],LeaveTracker[[#This Row],[End Date]],lstHolidays)</f>
        <v>2</v>
      </c>
      <c r="M842" s="9"/>
    </row>
    <row r="843" spans="1:13" ht="30" customHeight="1" x14ac:dyDescent="0.3">
      <c r="A843" s="51">
        <v>1127</v>
      </c>
      <c r="B843" s="56">
        <v>44893</v>
      </c>
      <c r="C843" s="56">
        <v>44839</v>
      </c>
      <c r="D843" s="53" t="s">
        <v>1964</v>
      </c>
      <c r="E843" s="51" t="str">
        <f>IF(ISBLANK(LeaveTracker[[#This Row],[Employee Name]]),"-----",VLOOKUP(LeaveTracker[[#This Row],[Employee Name]],Employees[[Employee Name]:[Office]],7))</f>
        <v>PICNIC GROVE</v>
      </c>
      <c r="F843" s="51" t="str">
        <f>IF(ISBLANK(LeaveTracker[[#This Row],[Employee Name]]),"-----",VLOOKUP(LeaveTracker[[#This Row],[Employee Name]],Employees[[Employee Name]:[Office]],6))</f>
        <v>CASUAL</v>
      </c>
      <c r="G843" s="50">
        <v>44832</v>
      </c>
      <c r="H843" s="50">
        <v>44836</v>
      </c>
      <c r="I843" s="51" t="s">
        <v>81</v>
      </c>
      <c r="J843" s="53"/>
      <c r="K843" s="51" t="str">
        <f ca="1">LeaveTracker[[#This Row],[Days]]&amp;" "&amp;LeaveTracker[[#This Row],[Type of Leave]]</f>
        <v>3 SL</v>
      </c>
      <c r="L843" s="9">
        <f ca="1">NETWORKDAYS(LeaveTracker[[#This Row],[Start Date]],LeaveTracker[[#This Row],[End Date]],lstHolidays)</f>
        <v>3</v>
      </c>
      <c r="M843" s="9"/>
    </row>
    <row r="844" spans="1:13" ht="30" customHeight="1" x14ac:dyDescent="0.3">
      <c r="A844" s="51">
        <v>1128</v>
      </c>
      <c r="B844" s="56">
        <v>44893</v>
      </c>
      <c r="C844" s="56">
        <v>44867</v>
      </c>
      <c r="D844" s="53" t="s">
        <v>1965</v>
      </c>
      <c r="E844" s="51" t="str">
        <f>IF(ISBLANK(LeaveTracker[[#This Row],[Employee Name]]),"-----",VLOOKUP(LeaveTracker[[#This Row],[Employee Name]],Employees[[Employee Name]:[Office]],7))</f>
        <v>TICC</v>
      </c>
      <c r="F844" s="51" t="str">
        <f>IF(ISBLANK(LeaveTracker[[#This Row],[Employee Name]]),"-----",VLOOKUP(LeaveTracker[[#This Row],[Employee Name]],Employees[[Employee Name]:[Office]],6))</f>
        <v>JOBCON</v>
      </c>
      <c r="G844" s="50">
        <v>44850</v>
      </c>
      <c r="H844" s="50">
        <v>44852</v>
      </c>
      <c r="I844" s="51" t="s">
        <v>1022</v>
      </c>
      <c r="J844" s="53" t="s">
        <v>1895</v>
      </c>
      <c r="K844" s="51" t="str">
        <f ca="1">LeaveTracker[[#This Row],[Days]]&amp;" "&amp;LeaveTracker[[#This Row],[Type of Leave]]</f>
        <v>2 WITHOUTPAY</v>
      </c>
      <c r="L844" s="9">
        <f ca="1">NETWORKDAYS(LeaveTracker[[#This Row],[Start Date]],LeaveTracker[[#This Row],[End Date]],lstHolidays)</f>
        <v>2</v>
      </c>
      <c r="M844" s="9"/>
    </row>
    <row r="845" spans="1:13" ht="30" customHeight="1" x14ac:dyDescent="0.3">
      <c r="A845" s="51">
        <v>1129</v>
      </c>
      <c r="B845" s="56">
        <v>44893</v>
      </c>
      <c r="C845" s="56">
        <v>44881</v>
      </c>
      <c r="D845" s="53" t="s">
        <v>688</v>
      </c>
      <c r="E845" s="51" t="str">
        <f>IF(ISBLANK(LeaveTracker[[#This Row],[Employee Name]]),"-----",VLOOKUP(LeaveTracker[[#This Row],[Employee Name]],Employees[[Employee Name]:[Office]],7))</f>
        <v>CITY HEALTH OFFICE</v>
      </c>
      <c r="F845" s="51" t="str">
        <f>IF(ISBLANK(LeaveTracker[[#This Row],[Employee Name]]),"-----",VLOOKUP(LeaveTracker[[#This Row],[Employee Name]],Employees[[Employee Name]:[Office]],6))</f>
        <v>REGULAR</v>
      </c>
      <c r="G845" s="50">
        <v>44874</v>
      </c>
      <c r="H845" s="50">
        <v>44880</v>
      </c>
      <c r="I845" s="51" t="s">
        <v>298</v>
      </c>
      <c r="J845" s="53" t="s">
        <v>1954</v>
      </c>
      <c r="K845" s="51" t="str">
        <f ca="1">LeaveTracker[[#This Row],[Days]]&amp;" "&amp;LeaveTracker[[#This Row],[Type of Leave]]</f>
        <v>5 OTHER</v>
      </c>
      <c r="L845" s="9">
        <f ca="1">NETWORKDAYS(LeaveTracker[[#This Row],[Start Date]],LeaveTracker[[#This Row],[End Date]],lstHolidays)</f>
        <v>5</v>
      </c>
      <c r="M845" s="9"/>
    </row>
    <row r="846" spans="1:13" ht="30" customHeight="1" x14ac:dyDescent="0.3">
      <c r="A846" s="51">
        <v>1130</v>
      </c>
      <c r="B846" s="56">
        <v>44893</v>
      </c>
      <c r="C846" s="56">
        <v>44862</v>
      </c>
      <c r="D846" s="53" t="s">
        <v>1321</v>
      </c>
      <c r="E846" s="51" t="str">
        <f>IF(ISBLANK(LeaveTracker[[#This Row],[Employee Name]]),"-----",VLOOKUP(LeaveTracker[[#This Row],[Employee Name]],Employees[[Employee Name]:[Office]],7))</f>
        <v>CHO</v>
      </c>
      <c r="F846" s="51" t="str">
        <f>IF(ISBLANK(LeaveTracker[[#This Row],[Employee Name]]),"-----",VLOOKUP(LeaveTracker[[#This Row],[Employee Name]],Employees[[Employee Name]:[Office]],6))</f>
        <v>REGULAR</v>
      </c>
      <c r="G846" s="50">
        <v>44867</v>
      </c>
      <c r="H846" s="50">
        <v>44868</v>
      </c>
      <c r="I846" s="51" t="s">
        <v>82</v>
      </c>
      <c r="J846" s="53"/>
      <c r="K846" s="51" t="str">
        <f ca="1">LeaveTracker[[#This Row],[Days]]&amp;" "&amp;LeaveTracker[[#This Row],[Type of Leave]]</f>
        <v>1 VL</v>
      </c>
      <c r="L846" s="9">
        <f ca="1">NETWORKDAYS(LeaveTracker[[#This Row],[Start Date]],LeaveTracker[[#This Row],[End Date]],lstHolidays)</f>
        <v>1</v>
      </c>
      <c r="M846" s="9"/>
    </row>
    <row r="847" spans="1:13" ht="30" customHeight="1" x14ac:dyDescent="0.3">
      <c r="A847" s="51">
        <v>1131</v>
      </c>
      <c r="B847" s="56">
        <v>44893</v>
      </c>
      <c r="C847" s="56">
        <v>44886</v>
      </c>
      <c r="D847" s="53" t="s">
        <v>1321</v>
      </c>
      <c r="E847" s="51" t="str">
        <f>IF(ISBLANK(LeaveTracker[[#This Row],[Employee Name]]),"-----",VLOOKUP(LeaveTracker[[#This Row],[Employee Name]],Employees[[Employee Name]:[Office]],7))</f>
        <v>CHO</v>
      </c>
      <c r="F847" s="51" t="str">
        <f>IF(ISBLANK(LeaveTracker[[#This Row],[Employee Name]]),"-----",VLOOKUP(LeaveTracker[[#This Row],[Employee Name]],Employees[[Employee Name]:[Office]],6))</f>
        <v>REGULAR</v>
      </c>
      <c r="G847" s="50">
        <v>44851</v>
      </c>
      <c r="H847" s="50">
        <v>44853</v>
      </c>
      <c r="I847" s="51" t="s">
        <v>81</v>
      </c>
      <c r="J847" s="53"/>
      <c r="K847" s="51" t="str">
        <f ca="1">LeaveTracker[[#This Row],[Days]]&amp;" "&amp;LeaveTracker[[#This Row],[Type of Leave]]</f>
        <v>3 SL</v>
      </c>
      <c r="L847" s="9">
        <f ca="1">NETWORKDAYS(LeaveTracker[[#This Row],[Start Date]],LeaveTracker[[#This Row],[End Date]],lstHolidays)</f>
        <v>3</v>
      </c>
      <c r="M847" s="9"/>
    </row>
    <row r="848" spans="1:13" ht="30" customHeight="1" x14ac:dyDescent="0.3">
      <c r="A848" s="51">
        <v>1132</v>
      </c>
      <c r="B848" s="56">
        <v>44893</v>
      </c>
      <c r="C848" s="56">
        <v>44851</v>
      </c>
      <c r="D848" s="53" t="s">
        <v>1966</v>
      </c>
      <c r="E848" s="51" t="str">
        <f>IF(ISBLANK(LeaveTracker[[#This Row],[Employee Name]]),"-----",VLOOKUP(LeaveTracker[[#This Row],[Employee Name]],Employees[[Employee Name]:[Office]],7))</f>
        <v>CENRO</v>
      </c>
      <c r="F848" s="51" t="str">
        <f>IF(ISBLANK(LeaveTracker[[#This Row],[Employee Name]]),"-----",VLOOKUP(LeaveTracker[[#This Row],[Employee Name]],Employees[[Employee Name]:[Office]],6))</f>
        <v>CASUAL</v>
      </c>
      <c r="G848" s="50">
        <v>44858</v>
      </c>
      <c r="H848" s="50">
        <v>44859</v>
      </c>
      <c r="I848" s="51" t="s">
        <v>82</v>
      </c>
      <c r="J848" s="53" t="s">
        <v>1004</v>
      </c>
      <c r="K848" s="51" t="str">
        <f ca="1">LeaveTracker[[#This Row],[Days]]&amp;" "&amp;LeaveTracker[[#This Row],[Type of Leave]]</f>
        <v>2 VL</v>
      </c>
      <c r="L848" s="9">
        <f ca="1">NETWORKDAYS(LeaveTracker[[#This Row],[Start Date]],LeaveTracker[[#This Row],[End Date]],lstHolidays)</f>
        <v>2</v>
      </c>
      <c r="M848" s="9"/>
    </row>
    <row r="849" spans="1:13" ht="30" customHeight="1" x14ac:dyDescent="0.3">
      <c r="A849" s="51">
        <v>1133</v>
      </c>
      <c r="B849" s="56">
        <v>44893</v>
      </c>
      <c r="C849" s="56">
        <v>44839</v>
      </c>
      <c r="D849" s="53" t="s">
        <v>2494</v>
      </c>
      <c r="E849" s="51" t="str">
        <f>IF(ISBLANK(LeaveTracker[[#This Row],[Employee Name]]),"-----",VLOOKUP(LeaveTracker[[#This Row],[Employee Name]],Employees[[Employee Name]:[Office]],7))</f>
        <v>CCT</v>
      </c>
      <c r="F849" s="51" t="str">
        <f>IF(ISBLANK(LeaveTracker[[#This Row],[Employee Name]]),"-----",VLOOKUP(LeaveTracker[[#This Row],[Employee Name]],Employees[[Employee Name]:[Office]],6))</f>
        <v>CASUAL</v>
      </c>
      <c r="G849" s="50">
        <v>44837</v>
      </c>
      <c r="H849" s="50">
        <v>44838</v>
      </c>
      <c r="I849" s="51" t="s">
        <v>81</v>
      </c>
      <c r="J849" s="53"/>
      <c r="K849" s="51" t="str">
        <f ca="1">LeaveTracker[[#This Row],[Days]]&amp;" "&amp;LeaveTracker[[#This Row],[Type of Leave]]</f>
        <v>2 SL</v>
      </c>
      <c r="L849" s="9">
        <f ca="1">NETWORKDAYS(LeaveTracker[[#This Row],[Start Date]],LeaveTracker[[#This Row],[End Date]],lstHolidays)</f>
        <v>2</v>
      </c>
      <c r="M849" s="9"/>
    </row>
    <row r="850" spans="1:13" ht="30" customHeight="1" x14ac:dyDescent="0.3">
      <c r="A850" s="51">
        <v>1134</v>
      </c>
      <c r="B850" s="56">
        <v>44893</v>
      </c>
      <c r="C850" s="56">
        <v>44721</v>
      </c>
      <c r="D850" s="53" t="s">
        <v>1967</v>
      </c>
      <c r="E850" s="51" t="str">
        <f>IF(ISBLANK(LeaveTracker[[#This Row],[Employee Name]]),"-----",VLOOKUP(LeaveTracker[[#This Row],[Employee Name]],Employees[[Employee Name]:[Office]],7))</f>
        <v>TICC</v>
      </c>
      <c r="F850" s="51" t="str">
        <f>IF(ISBLANK(LeaveTracker[[#This Row],[Employee Name]]),"-----",VLOOKUP(LeaveTracker[[#This Row],[Employee Name]],Employees[[Employee Name]:[Office]],6))</f>
        <v>CASUAL</v>
      </c>
      <c r="G850" s="50">
        <v>44719</v>
      </c>
      <c r="H850" s="50">
        <v>44719</v>
      </c>
      <c r="I850" s="51" t="s">
        <v>81</v>
      </c>
      <c r="J850" s="53"/>
      <c r="K850" s="51" t="str">
        <f ca="1">LeaveTracker[[#This Row],[Days]]&amp;" "&amp;LeaveTracker[[#This Row],[Type of Leave]]</f>
        <v>1 SL</v>
      </c>
      <c r="L850" s="9">
        <f ca="1">NETWORKDAYS(LeaveTracker[[#This Row],[Start Date]],LeaveTracker[[#This Row],[End Date]],lstHolidays)</f>
        <v>1</v>
      </c>
      <c r="M850" s="9"/>
    </row>
    <row r="851" spans="1:13" ht="30" customHeight="1" x14ac:dyDescent="0.3">
      <c r="A851" s="51">
        <v>1135</v>
      </c>
      <c r="B851" s="56">
        <v>44893</v>
      </c>
      <c r="C851" s="56">
        <v>44853</v>
      </c>
      <c r="D851" s="53" t="s">
        <v>1968</v>
      </c>
      <c r="E851" s="51" t="str">
        <f>IF(ISBLANK(LeaveTracker[[#This Row],[Employee Name]]),"-----",VLOOKUP(LeaveTracker[[#This Row],[Employee Name]],Employees[[Employee Name]:[Office]],7))</f>
        <v>EEO/CITY MARKET</v>
      </c>
      <c r="F851" s="51" t="str">
        <f>IF(ISBLANK(LeaveTracker[[#This Row],[Employee Name]]),"-----",VLOOKUP(LeaveTracker[[#This Row],[Employee Name]],Employees[[Employee Name]:[Office]],6))</f>
        <v>CASUAL</v>
      </c>
      <c r="G851" s="50">
        <v>44852</v>
      </c>
      <c r="H851" s="50">
        <v>44852</v>
      </c>
      <c r="I851" s="51" t="s">
        <v>298</v>
      </c>
      <c r="J851" s="53" t="s">
        <v>1003</v>
      </c>
      <c r="K851" s="51" t="str">
        <f ca="1">LeaveTracker[[#This Row],[Days]]&amp;" "&amp;LeaveTracker[[#This Row],[Type of Leave]]</f>
        <v>1 OTHER</v>
      </c>
      <c r="L851" s="9">
        <f ca="1">NETWORKDAYS(LeaveTracker[[#This Row],[Start Date]],LeaveTracker[[#This Row],[End Date]],lstHolidays)</f>
        <v>1</v>
      </c>
      <c r="M851" s="9"/>
    </row>
    <row r="852" spans="1:13" ht="30" customHeight="1" x14ac:dyDescent="0.3">
      <c r="A852" s="51">
        <v>1136</v>
      </c>
      <c r="B852" s="56">
        <v>44893</v>
      </c>
      <c r="C852" s="56">
        <v>44844</v>
      </c>
      <c r="D852" s="53" t="s">
        <v>1968</v>
      </c>
      <c r="E852" s="51" t="str">
        <f>IF(ISBLANK(LeaveTracker[[#This Row],[Employee Name]]),"-----",VLOOKUP(LeaveTracker[[#This Row],[Employee Name]],Employees[[Employee Name]:[Office]],7))</f>
        <v>EEO/CITY MARKET</v>
      </c>
      <c r="F852" s="51" t="str">
        <f>IF(ISBLANK(LeaveTracker[[#This Row],[Employee Name]]),"-----",VLOOKUP(LeaveTracker[[#This Row],[Employee Name]],Employees[[Employee Name]:[Office]],6))</f>
        <v>CASUAL</v>
      </c>
      <c r="G852" s="50">
        <v>44840</v>
      </c>
      <c r="H852" s="50">
        <v>44840</v>
      </c>
      <c r="I852" s="51" t="s">
        <v>81</v>
      </c>
      <c r="J852" s="53"/>
      <c r="K852" s="51" t="str">
        <f ca="1">LeaveTracker[[#This Row],[Days]]&amp;" "&amp;LeaveTracker[[#This Row],[Type of Leave]]</f>
        <v>1 SL</v>
      </c>
      <c r="L852" s="9">
        <f ca="1">NETWORKDAYS(LeaveTracker[[#This Row],[Start Date]],LeaveTracker[[#This Row],[End Date]],lstHolidays)</f>
        <v>1</v>
      </c>
      <c r="M852" s="9"/>
    </row>
    <row r="853" spans="1:13" ht="30" customHeight="1" x14ac:dyDescent="0.3">
      <c r="A853" s="51">
        <v>1137</v>
      </c>
      <c r="B853" s="56">
        <v>44893</v>
      </c>
      <c r="C853" s="56">
        <v>44621</v>
      </c>
      <c r="D853" s="53" t="s">
        <v>1969</v>
      </c>
      <c r="E853" s="51" t="str">
        <f>IF(ISBLANK(LeaveTracker[[#This Row],[Employee Name]]),"-----",VLOOKUP(LeaveTracker[[#This Row],[Employee Name]],Employees[[Employee Name]:[Office]],7))</f>
        <v>TCIS</v>
      </c>
      <c r="F853" s="51" t="str">
        <f>IF(ISBLANK(LeaveTracker[[#This Row],[Employee Name]]),"-----",VLOOKUP(LeaveTracker[[#This Row],[Employee Name]],Employees[[Employee Name]:[Office]],6))</f>
        <v>CASUAL</v>
      </c>
      <c r="G853" s="50">
        <v>44652</v>
      </c>
      <c r="H853" s="50">
        <v>44680</v>
      </c>
      <c r="I853" s="51" t="s">
        <v>82</v>
      </c>
      <c r="J853" s="53"/>
      <c r="K853" s="51" t="str">
        <f ca="1">LeaveTracker[[#This Row],[Days]]&amp;" "&amp;LeaveTracker[[#This Row],[Type of Leave]]</f>
        <v>21 VL</v>
      </c>
      <c r="L853" s="9">
        <f ca="1">NETWORKDAYS(LeaveTracker[[#This Row],[Start Date]],LeaveTracker[[#This Row],[End Date]],lstHolidays)</f>
        <v>21</v>
      </c>
      <c r="M853" s="9"/>
    </row>
    <row r="854" spans="1:13" ht="30" customHeight="1" x14ac:dyDescent="0.3">
      <c r="A854" s="51">
        <v>1138</v>
      </c>
      <c r="B854" s="56">
        <v>44893</v>
      </c>
      <c r="C854" s="56">
        <v>44752</v>
      </c>
      <c r="D854" s="53" t="s">
        <v>1970</v>
      </c>
      <c r="E854" s="51" t="str">
        <f>IF(ISBLANK(LeaveTracker[[#This Row],[Employee Name]]),"-----",VLOOKUP(LeaveTracker[[#This Row],[Employee Name]],Employees[[Employee Name]:[Office]],7))</f>
        <v>ONT</v>
      </c>
      <c r="F854" s="51" t="str">
        <f>IF(ISBLANK(LeaveTracker[[#This Row],[Employee Name]]),"-----",VLOOKUP(LeaveTracker[[#This Row],[Employee Name]],Employees[[Employee Name]:[Office]],6))</f>
        <v>REGULAR</v>
      </c>
      <c r="G854" s="50">
        <v>44845</v>
      </c>
      <c r="H854" s="50">
        <v>44845</v>
      </c>
      <c r="I854" s="51" t="s">
        <v>298</v>
      </c>
      <c r="J854" s="53" t="s">
        <v>1003</v>
      </c>
      <c r="K854" s="51" t="str">
        <f ca="1">LeaveTracker[[#This Row],[Days]]&amp;" "&amp;LeaveTracker[[#This Row],[Type of Leave]]</f>
        <v>1 OTHER</v>
      </c>
      <c r="L854" s="9">
        <f ca="1">NETWORKDAYS(LeaveTracker[[#This Row],[Start Date]],LeaveTracker[[#This Row],[End Date]],lstHolidays)</f>
        <v>1</v>
      </c>
      <c r="M854" s="9"/>
    </row>
    <row r="855" spans="1:13" ht="30" customHeight="1" x14ac:dyDescent="0.3">
      <c r="A855" s="51">
        <v>1139</v>
      </c>
      <c r="B855" s="56">
        <v>44893</v>
      </c>
      <c r="C855" s="56">
        <v>44845</v>
      </c>
      <c r="D855" s="53" t="s">
        <v>1921</v>
      </c>
      <c r="E855" s="51" t="str">
        <f>IF(ISBLANK(LeaveTracker[[#This Row],[Employee Name]]),"-----",VLOOKUP(LeaveTracker[[#This Row],[Employee Name]],Employees[[Employee Name]:[Office]],7))</f>
        <v>TCNHS - ISHS</v>
      </c>
      <c r="F855" s="51" t="str">
        <f>IF(ISBLANK(LeaveTracker[[#This Row],[Employee Name]]),"-----",VLOOKUP(LeaveTracker[[#This Row],[Employee Name]],Employees[[Employee Name]:[Office]],6))</f>
        <v>CASUAL</v>
      </c>
      <c r="G855" s="50">
        <v>44805</v>
      </c>
      <c r="H855" s="50">
        <v>44805</v>
      </c>
      <c r="I855" s="51" t="s">
        <v>81</v>
      </c>
      <c r="J855" s="53"/>
      <c r="K855" s="51" t="str">
        <f ca="1">LeaveTracker[[#This Row],[Days]]&amp;" "&amp;LeaveTracker[[#This Row],[Type of Leave]]</f>
        <v>1 SL</v>
      </c>
      <c r="L855" s="9">
        <f ca="1">NETWORKDAYS(LeaveTracker[[#This Row],[Start Date]],LeaveTracker[[#This Row],[End Date]],lstHolidays)</f>
        <v>1</v>
      </c>
      <c r="M855" s="9"/>
    </row>
    <row r="856" spans="1:13" ht="30" customHeight="1" x14ac:dyDescent="0.3">
      <c r="A856" s="51">
        <v>1139</v>
      </c>
      <c r="B856" s="56">
        <v>44893</v>
      </c>
      <c r="C856" s="56">
        <v>44845</v>
      </c>
      <c r="D856" s="53" t="s">
        <v>1921</v>
      </c>
      <c r="E856" s="51" t="str">
        <f>IF(ISBLANK(LeaveTracker[[#This Row],[Employee Name]]),"-----",VLOOKUP(LeaveTracker[[#This Row],[Employee Name]],Employees[[Employee Name]:[Office]],7))</f>
        <v>TCNHS - ISHS</v>
      </c>
      <c r="F856" s="51" t="str">
        <f>IF(ISBLANK(LeaveTracker[[#This Row],[Employee Name]]),"-----",VLOOKUP(LeaveTracker[[#This Row],[Employee Name]],Employees[[Employee Name]:[Office]],6))</f>
        <v>CASUAL</v>
      </c>
      <c r="G856" s="50">
        <v>44834</v>
      </c>
      <c r="H856" s="50">
        <v>44834</v>
      </c>
      <c r="I856" s="51" t="s">
        <v>81</v>
      </c>
      <c r="J856" s="53"/>
      <c r="K856" s="51" t="str">
        <f ca="1">LeaveTracker[[#This Row],[Days]]&amp;" "&amp;LeaveTracker[[#This Row],[Type of Leave]]</f>
        <v>1 SL</v>
      </c>
      <c r="L856" s="9">
        <f ca="1">NETWORKDAYS(LeaveTracker[[#This Row],[Start Date]],LeaveTracker[[#This Row],[End Date]],lstHolidays)</f>
        <v>1</v>
      </c>
      <c r="M856" s="9"/>
    </row>
    <row r="857" spans="1:13" ht="30" customHeight="1" x14ac:dyDescent="0.3">
      <c r="A857" s="51">
        <v>1140</v>
      </c>
      <c r="B857" s="56">
        <v>44893</v>
      </c>
      <c r="C857" s="56">
        <v>44868</v>
      </c>
      <c r="D857" s="53" t="s">
        <v>1971</v>
      </c>
      <c r="E857" s="51" t="str">
        <f>IF(ISBLANK(LeaveTracker[[#This Row],[Employee Name]]),"-----",VLOOKUP(LeaveTracker[[#This Row],[Employee Name]],Employees[[Employee Name]:[Office]],7))</f>
        <v>CENRO</v>
      </c>
      <c r="F857" s="51">
        <f>IF(ISBLANK(LeaveTracker[[#This Row],[Employee Name]]),"-----",VLOOKUP(LeaveTracker[[#This Row],[Employee Name]],Employees[[Employee Name]:[Office]],6))</f>
        <v>0</v>
      </c>
      <c r="G857" s="50">
        <v>44866</v>
      </c>
      <c r="H857" s="50">
        <v>44867</v>
      </c>
      <c r="I857" s="51" t="s">
        <v>81</v>
      </c>
      <c r="J857" s="53"/>
      <c r="K857" s="51" t="str">
        <f ca="1">LeaveTracker[[#This Row],[Days]]&amp;" "&amp;LeaveTracker[[#This Row],[Type of Leave]]</f>
        <v>1 SL</v>
      </c>
      <c r="L857" s="9">
        <f ca="1">NETWORKDAYS(LeaveTracker[[#This Row],[Start Date]],LeaveTracker[[#This Row],[End Date]],lstHolidays)</f>
        <v>1</v>
      </c>
      <c r="M857" s="9"/>
    </row>
    <row r="858" spans="1:13" ht="30" customHeight="1" x14ac:dyDescent="0.3">
      <c r="A858" s="51">
        <v>1141</v>
      </c>
      <c r="B858" s="56">
        <v>44893</v>
      </c>
      <c r="C858" s="56">
        <v>44860</v>
      </c>
      <c r="D858" s="53" t="s">
        <v>1971</v>
      </c>
      <c r="E858" s="51" t="str">
        <f>IF(ISBLANK(LeaveTracker[[#This Row],[Employee Name]]),"-----",VLOOKUP(LeaveTracker[[#This Row],[Employee Name]],Employees[[Employee Name]:[Office]],7))</f>
        <v>CENRO</v>
      </c>
      <c r="F858" s="51">
        <f>IF(ISBLANK(LeaveTracker[[#This Row],[Employee Name]]),"-----",VLOOKUP(LeaveTracker[[#This Row],[Employee Name]],Employees[[Employee Name]:[Office]],6))</f>
        <v>0</v>
      </c>
      <c r="G858" s="50">
        <v>44844</v>
      </c>
      <c r="H858" s="50">
        <v>44856</v>
      </c>
      <c r="I858" s="51" t="s">
        <v>82</v>
      </c>
      <c r="J858" s="53"/>
      <c r="K858" s="51" t="str">
        <f ca="1">LeaveTracker[[#This Row],[Days]]&amp;" "&amp;LeaveTracker[[#This Row],[Type of Leave]]</f>
        <v>10 VL</v>
      </c>
      <c r="L858" s="9">
        <f ca="1">NETWORKDAYS(LeaveTracker[[#This Row],[Start Date]],LeaveTracker[[#This Row],[End Date]],lstHolidays)</f>
        <v>10</v>
      </c>
      <c r="M858" s="9"/>
    </row>
    <row r="859" spans="1:13" ht="30" customHeight="1" x14ac:dyDescent="0.3">
      <c r="A859" s="51">
        <v>1142</v>
      </c>
      <c r="B859" s="56">
        <v>44893</v>
      </c>
      <c r="C859" s="56">
        <v>44860</v>
      </c>
      <c r="D859" s="53" t="s">
        <v>1971</v>
      </c>
      <c r="E859" s="51" t="str">
        <f>IF(ISBLANK(LeaveTracker[[#This Row],[Employee Name]]),"-----",VLOOKUP(LeaveTracker[[#This Row],[Employee Name]],Employees[[Employee Name]:[Office]],7))</f>
        <v>CENRO</v>
      </c>
      <c r="F859" s="51">
        <f>IF(ISBLANK(LeaveTracker[[#This Row],[Employee Name]]),"-----",VLOOKUP(LeaveTracker[[#This Row],[Employee Name]],Employees[[Employee Name]:[Office]],6))</f>
        <v>0</v>
      </c>
      <c r="G859" s="50">
        <v>44858</v>
      </c>
      <c r="H859" s="50">
        <v>44859</v>
      </c>
      <c r="I859" s="51" t="s">
        <v>81</v>
      </c>
      <c r="J859" s="53"/>
      <c r="K859" s="51" t="str">
        <f ca="1">LeaveTracker[[#This Row],[Days]]&amp;" "&amp;LeaveTracker[[#This Row],[Type of Leave]]</f>
        <v>2 SL</v>
      </c>
      <c r="L859" s="9">
        <f ca="1">NETWORKDAYS(LeaveTracker[[#This Row],[Start Date]],LeaveTracker[[#This Row],[End Date]],lstHolidays)</f>
        <v>2</v>
      </c>
      <c r="M859" s="9"/>
    </row>
    <row r="860" spans="1:13" ht="30" customHeight="1" x14ac:dyDescent="0.3">
      <c r="A860" s="51">
        <v>1143</v>
      </c>
      <c r="B860" s="56">
        <v>44893</v>
      </c>
      <c r="C860" s="56">
        <v>44837</v>
      </c>
      <c r="D860" s="53" t="s">
        <v>1971</v>
      </c>
      <c r="E860" s="51" t="str">
        <f>IF(ISBLANK(LeaveTracker[[#This Row],[Employee Name]]),"-----",VLOOKUP(LeaveTracker[[#This Row],[Employee Name]],Employees[[Employee Name]:[Office]],7))</f>
        <v>CENRO</v>
      </c>
      <c r="F860" s="51">
        <f>IF(ISBLANK(LeaveTracker[[#This Row],[Employee Name]]),"-----",VLOOKUP(LeaveTracker[[#This Row],[Employee Name]],Employees[[Employee Name]:[Office]],6))</f>
        <v>0</v>
      </c>
      <c r="G860" s="50">
        <v>44835</v>
      </c>
      <c r="H860" s="50">
        <v>44835</v>
      </c>
      <c r="I860" s="51" t="s">
        <v>81</v>
      </c>
      <c r="J860" s="53"/>
      <c r="K860" s="51" t="str">
        <f ca="1">LeaveTracker[[#This Row],[Days]]&amp;" "&amp;LeaveTracker[[#This Row],[Type of Leave]]</f>
        <v>0 SL</v>
      </c>
      <c r="L860" s="9">
        <f ca="1">NETWORKDAYS(LeaveTracker[[#This Row],[Start Date]],LeaveTracker[[#This Row],[End Date]],lstHolidays)</f>
        <v>0</v>
      </c>
      <c r="M860" s="9"/>
    </row>
    <row r="861" spans="1:13" ht="30" customHeight="1" x14ac:dyDescent="0.3">
      <c r="A861" s="51">
        <v>1144</v>
      </c>
      <c r="B861" s="56">
        <v>44893</v>
      </c>
      <c r="C861" s="56">
        <v>44837</v>
      </c>
      <c r="D861" s="53" t="s">
        <v>1971</v>
      </c>
      <c r="E861" s="51" t="str">
        <f>IF(ISBLANK(LeaveTracker[[#This Row],[Employee Name]]),"-----",VLOOKUP(LeaveTracker[[#This Row],[Employee Name]],Employees[[Employee Name]:[Office]],7))</f>
        <v>CENRO</v>
      </c>
      <c r="F861" s="51">
        <f>IF(ISBLANK(LeaveTracker[[#This Row],[Employee Name]]),"-----",VLOOKUP(LeaveTracker[[#This Row],[Employee Name]],Employees[[Employee Name]:[Office]],6))</f>
        <v>0</v>
      </c>
      <c r="G861" s="50">
        <v>44832</v>
      </c>
      <c r="H861" s="50">
        <v>44832</v>
      </c>
      <c r="I861" s="51" t="s">
        <v>81</v>
      </c>
      <c r="J861" s="53"/>
      <c r="K861" s="51" t="str">
        <f ca="1">LeaveTracker[[#This Row],[Days]]&amp;" "&amp;LeaveTracker[[#This Row],[Type of Leave]]</f>
        <v>1 SL</v>
      </c>
      <c r="L861" s="9">
        <f ca="1">NETWORKDAYS(LeaveTracker[[#This Row],[Start Date]],LeaveTracker[[#This Row],[End Date]],lstHolidays)</f>
        <v>1</v>
      </c>
      <c r="M861" s="9"/>
    </row>
    <row r="862" spans="1:13" ht="30" customHeight="1" x14ac:dyDescent="0.3">
      <c r="A862" s="51">
        <v>1144</v>
      </c>
      <c r="B862" s="56">
        <v>44893</v>
      </c>
      <c r="C862" s="56">
        <v>44837</v>
      </c>
      <c r="D862" s="53" t="s">
        <v>1971</v>
      </c>
      <c r="E862" s="51" t="str">
        <f>IF(ISBLANK(LeaveTracker[[#This Row],[Employee Name]]),"-----",VLOOKUP(LeaveTracker[[#This Row],[Employee Name]],Employees[[Employee Name]:[Office]],7))</f>
        <v>CENRO</v>
      </c>
      <c r="F862" s="51">
        <f>IF(ISBLANK(LeaveTracker[[#This Row],[Employee Name]]),"-----",VLOOKUP(LeaveTracker[[#This Row],[Employee Name]],Employees[[Employee Name]:[Office]],6))</f>
        <v>0</v>
      </c>
      <c r="G862" s="50">
        <v>44834</v>
      </c>
      <c r="H862" s="50">
        <v>44834</v>
      </c>
      <c r="I862" s="51" t="s">
        <v>81</v>
      </c>
      <c r="J862" s="53"/>
      <c r="K862" s="51" t="str">
        <f ca="1">LeaveTracker[[#This Row],[Days]]&amp;" "&amp;LeaveTracker[[#This Row],[Type of Leave]]</f>
        <v>1 SL</v>
      </c>
      <c r="L862" s="9">
        <f ca="1">NETWORKDAYS(LeaveTracker[[#This Row],[Start Date]],LeaveTracker[[#This Row],[End Date]],lstHolidays)</f>
        <v>1</v>
      </c>
      <c r="M862" s="9"/>
    </row>
    <row r="863" spans="1:13" ht="30" customHeight="1" x14ac:dyDescent="0.3">
      <c r="A863" s="51">
        <v>1145</v>
      </c>
      <c r="B863" s="56">
        <v>44893</v>
      </c>
      <c r="C863" s="56">
        <v>44868</v>
      </c>
      <c r="D863" s="53" t="s">
        <v>1872</v>
      </c>
      <c r="E863" s="51" t="str">
        <f>IF(ISBLANK(LeaveTracker[[#This Row],[Employee Name]]),"-----",VLOOKUP(LeaveTracker[[#This Row],[Employee Name]],Employees[[Employee Name]:[Office]],7))</f>
        <v>ONT</v>
      </c>
      <c r="F863" s="51" t="str">
        <f>IF(ISBLANK(LeaveTracker[[#This Row],[Employee Name]]),"-----",VLOOKUP(LeaveTracker[[#This Row],[Employee Name]],Employees[[Employee Name]:[Office]],6))</f>
        <v>CASUAL</v>
      </c>
      <c r="G863" s="50">
        <v>44890</v>
      </c>
      <c r="H863" s="50">
        <v>44893</v>
      </c>
      <c r="I863" s="51" t="s">
        <v>82</v>
      </c>
      <c r="J863" s="53"/>
      <c r="K863" s="51" t="str">
        <f ca="1">LeaveTracker[[#This Row],[Days]]&amp;" "&amp;LeaveTracker[[#This Row],[Type of Leave]]</f>
        <v>2 VL</v>
      </c>
      <c r="L863" s="9">
        <f ca="1">NETWORKDAYS(LeaveTracker[[#This Row],[Start Date]],LeaveTracker[[#This Row],[End Date]],lstHolidays)</f>
        <v>2</v>
      </c>
      <c r="M863" s="9"/>
    </row>
    <row r="864" spans="1:13" ht="30" customHeight="1" x14ac:dyDescent="0.3">
      <c r="A864" s="51">
        <v>1146</v>
      </c>
      <c r="B864" s="56">
        <v>44893</v>
      </c>
      <c r="C864" s="56">
        <v>44873</v>
      </c>
      <c r="D864" s="53" t="s">
        <v>1972</v>
      </c>
      <c r="E864" s="51" t="str">
        <f>IF(ISBLANK(LeaveTracker[[#This Row],[Employee Name]]),"-----",VLOOKUP(LeaveTracker[[#This Row],[Employee Name]],Employees[[Employee Name]:[Office]],7))</f>
        <v>CENRO</v>
      </c>
      <c r="F864" s="51" t="str">
        <f>IF(ISBLANK(LeaveTracker[[#This Row],[Employee Name]]),"-----",VLOOKUP(LeaveTracker[[#This Row],[Employee Name]],Employees[[Employee Name]:[Office]],6))</f>
        <v>CASUAL</v>
      </c>
      <c r="G864" s="50">
        <v>44882</v>
      </c>
      <c r="H864" s="50">
        <v>44884</v>
      </c>
      <c r="I864" s="51" t="s">
        <v>82</v>
      </c>
      <c r="J864" s="53" t="s">
        <v>1004</v>
      </c>
      <c r="K864" s="51" t="str">
        <f ca="1">LeaveTracker[[#This Row],[Days]]&amp;" "&amp;LeaveTracker[[#This Row],[Type of Leave]]</f>
        <v>2 VL</v>
      </c>
      <c r="L864" s="9">
        <f ca="1">NETWORKDAYS(LeaveTracker[[#This Row],[Start Date]],LeaveTracker[[#This Row],[End Date]],lstHolidays)</f>
        <v>2</v>
      </c>
      <c r="M864" s="9"/>
    </row>
    <row r="865" spans="1:13" ht="30" customHeight="1" x14ac:dyDescent="0.3">
      <c r="A865" s="51">
        <v>1147</v>
      </c>
      <c r="B865" s="56">
        <v>44893</v>
      </c>
      <c r="C865" s="56">
        <v>44846</v>
      </c>
      <c r="D865" s="53" t="s">
        <v>1778</v>
      </c>
      <c r="E865" s="51" t="str">
        <f>IF(ISBLANK(LeaveTracker[[#This Row],[Employee Name]]),"-----",VLOOKUP(LeaveTracker[[#This Row],[Employee Name]],Employees[[Employee Name]:[Office]],7))</f>
        <v>GSO</v>
      </c>
      <c r="F865" s="51" t="str">
        <f>IF(ISBLANK(LeaveTracker[[#This Row],[Employee Name]]),"-----",VLOOKUP(LeaveTracker[[#This Row],[Employee Name]],Employees[[Employee Name]:[Office]],6))</f>
        <v>CASUAL</v>
      </c>
      <c r="G865" s="50">
        <v>44844</v>
      </c>
      <c r="H865" s="50">
        <v>44845</v>
      </c>
      <c r="I865" s="51" t="s">
        <v>81</v>
      </c>
      <c r="J865" s="53"/>
      <c r="K865" s="51" t="str">
        <f ca="1">LeaveTracker[[#This Row],[Days]]&amp;" "&amp;LeaveTracker[[#This Row],[Type of Leave]]</f>
        <v>2 SL</v>
      </c>
      <c r="L865" s="9">
        <f ca="1">NETWORKDAYS(LeaveTracker[[#This Row],[Start Date]],LeaveTracker[[#This Row],[End Date]],lstHolidays)</f>
        <v>2</v>
      </c>
      <c r="M865" s="9"/>
    </row>
    <row r="866" spans="1:13" ht="30" customHeight="1" x14ac:dyDescent="0.3">
      <c r="A866" s="51">
        <v>1148</v>
      </c>
      <c r="B866" s="56">
        <v>44893</v>
      </c>
      <c r="C866" s="56">
        <v>44872</v>
      </c>
      <c r="D866" s="53" t="s">
        <v>1778</v>
      </c>
      <c r="E866" s="51" t="str">
        <f>IF(ISBLANK(LeaveTracker[[#This Row],[Employee Name]]),"-----",VLOOKUP(LeaveTracker[[#This Row],[Employee Name]],Employees[[Employee Name]:[Office]],7))</f>
        <v>GSO</v>
      </c>
      <c r="F866" s="51" t="str">
        <f>IF(ISBLANK(LeaveTracker[[#This Row],[Employee Name]]),"-----",VLOOKUP(LeaveTracker[[#This Row],[Employee Name]],Employees[[Employee Name]:[Office]],6))</f>
        <v>CASUAL</v>
      </c>
      <c r="G866" s="50">
        <v>44867</v>
      </c>
      <c r="H866" s="50">
        <v>44869</v>
      </c>
      <c r="I866" s="51" t="s">
        <v>81</v>
      </c>
      <c r="J866" s="53"/>
      <c r="K866" s="51" t="str">
        <f ca="1">LeaveTracker[[#This Row],[Days]]&amp;" "&amp;LeaveTracker[[#This Row],[Type of Leave]]</f>
        <v>2 SL</v>
      </c>
      <c r="L866" s="9">
        <f ca="1">NETWORKDAYS(LeaveTracker[[#This Row],[Start Date]],LeaveTracker[[#This Row],[End Date]],lstHolidays)</f>
        <v>2</v>
      </c>
      <c r="M866" s="9"/>
    </row>
    <row r="867" spans="1:13" ht="30" customHeight="1" x14ac:dyDescent="0.3">
      <c r="A867" s="51">
        <v>1149</v>
      </c>
      <c r="B867" s="56">
        <v>44893</v>
      </c>
      <c r="C867" s="56">
        <v>44846</v>
      </c>
      <c r="D867" s="53" t="s">
        <v>1973</v>
      </c>
      <c r="E867" s="51" t="str">
        <f>IF(ISBLANK(LeaveTracker[[#This Row],[Employee Name]]),"-----",VLOOKUP(LeaveTracker[[#This Row],[Employee Name]],Employees[[Employee Name]:[Office]],7))</f>
        <v>TERMINAL</v>
      </c>
      <c r="F867" s="51" t="str">
        <f>IF(ISBLANK(LeaveTracker[[#This Row],[Employee Name]]),"-----",VLOOKUP(LeaveTracker[[#This Row],[Employee Name]],Employees[[Employee Name]:[Office]],6))</f>
        <v>CASUAL</v>
      </c>
      <c r="G867" s="50">
        <v>44858</v>
      </c>
      <c r="H867" s="50">
        <v>44862</v>
      </c>
      <c r="I867" s="51" t="s">
        <v>82</v>
      </c>
      <c r="J867" s="53" t="s">
        <v>1004</v>
      </c>
      <c r="K867" s="51" t="str">
        <f ca="1">LeaveTracker[[#This Row],[Days]]&amp;" "&amp;LeaveTracker[[#This Row],[Type of Leave]]</f>
        <v>5 VL</v>
      </c>
      <c r="L867" s="9">
        <f ca="1">NETWORKDAYS(LeaveTracker[[#This Row],[Start Date]],LeaveTracker[[#This Row],[End Date]],lstHolidays)</f>
        <v>5</v>
      </c>
      <c r="M867" s="9"/>
    </row>
    <row r="868" spans="1:13" ht="30" customHeight="1" x14ac:dyDescent="0.3">
      <c r="A868" s="51">
        <v>1150</v>
      </c>
      <c r="B868" s="56">
        <v>44893</v>
      </c>
      <c r="C868" s="56">
        <v>44844</v>
      </c>
      <c r="D868" s="53" t="s">
        <v>1974</v>
      </c>
      <c r="E868" s="51" t="str">
        <f>IF(ISBLANK(LeaveTracker[[#This Row],[Employee Name]]),"-----",VLOOKUP(LeaveTracker[[#This Row],[Employee Name]],Employees[[Employee Name]:[Office]],7))</f>
        <v>CHO</v>
      </c>
      <c r="F868" s="51" t="str">
        <f>IF(ISBLANK(LeaveTracker[[#This Row],[Employee Name]]),"-----",VLOOKUP(LeaveTracker[[#This Row],[Employee Name]],Employees[[Employee Name]:[Office]],6))</f>
        <v>JOBCON</v>
      </c>
      <c r="G868" s="50">
        <v>44844</v>
      </c>
      <c r="H868" s="50">
        <v>44846</v>
      </c>
      <c r="I868" s="51" t="s">
        <v>1022</v>
      </c>
      <c r="J868" s="53" t="s">
        <v>1895</v>
      </c>
      <c r="K868" s="51" t="str">
        <f ca="1">LeaveTracker[[#This Row],[Days]]&amp;" "&amp;LeaveTracker[[#This Row],[Type of Leave]]</f>
        <v>3 WITHOUTPAY</v>
      </c>
      <c r="L868" s="9">
        <f ca="1">NETWORKDAYS(LeaveTracker[[#This Row],[Start Date]],LeaveTracker[[#This Row],[End Date]],lstHolidays)</f>
        <v>3</v>
      </c>
      <c r="M868" s="9"/>
    </row>
    <row r="869" spans="1:13" ht="30" customHeight="1" x14ac:dyDescent="0.3">
      <c r="A869" s="51">
        <v>1151</v>
      </c>
      <c r="B869" s="56">
        <v>44893</v>
      </c>
      <c r="C869" s="56">
        <v>44851</v>
      </c>
      <c r="D869" s="53" t="s">
        <v>1975</v>
      </c>
      <c r="E869" s="51" t="str">
        <f>IF(ISBLANK(LeaveTracker[[#This Row],[Employee Name]]),"-----",VLOOKUP(LeaveTracker[[#This Row],[Employee Name]],Employees[[Employee Name]:[Office]],7))</f>
        <v>ONT</v>
      </c>
      <c r="F869" s="51" t="str">
        <f>IF(ISBLANK(LeaveTracker[[#This Row],[Employee Name]]),"-----",VLOOKUP(LeaveTracker[[#This Row],[Employee Name]],Employees[[Employee Name]:[Office]],6))</f>
        <v>CASUAL</v>
      </c>
      <c r="G869" s="50">
        <v>44850</v>
      </c>
      <c r="H869" s="50">
        <v>44850</v>
      </c>
      <c r="I869" s="51" t="s">
        <v>81</v>
      </c>
      <c r="J869" s="53"/>
      <c r="K869" s="51" t="str">
        <f ca="1">LeaveTracker[[#This Row],[Days]]&amp;" "&amp;LeaveTracker[[#This Row],[Type of Leave]]</f>
        <v>0 SL</v>
      </c>
      <c r="L869" s="9">
        <f ca="1">NETWORKDAYS(LeaveTracker[[#This Row],[Start Date]],LeaveTracker[[#This Row],[End Date]],lstHolidays)</f>
        <v>0</v>
      </c>
      <c r="M869" s="9"/>
    </row>
    <row r="870" spans="1:13" ht="30" customHeight="1" x14ac:dyDescent="0.3">
      <c r="A870" s="51">
        <v>1152</v>
      </c>
      <c r="B870" s="56">
        <v>44893</v>
      </c>
      <c r="C870" s="56">
        <v>44851</v>
      </c>
      <c r="D870" s="53" t="s">
        <v>1976</v>
      </c>
      <c r="E870" s="51" t="str">
        <f>IF(ISBLANK(LeaveTracker[[#This Row],[Employee Name]]),"-----",VLOOKUP(LeaveTracker[[#This Row],[Employee Name]],Employees[[Employee Name]:[Office]],7))</f>
        <v>CENRO</v>
      </c>
      <c r="F870" s="51" t="str">
        <f>IF(ISBLANK(LeaveTracker[[#This Row],[Employee Name]]),"-----",VLOOKUP(LeaveTracker[[#This Row],[Employee Name]],Employees[[Employee Name]:[Office]],6))</f>
        <v>CASUAL</v>
      </c>
      <c r="G870" s="50">
        <v>44858</v>
      </c>
      <c r="H870" s="50">
        <v>44861</v>
      </c>
      <c r="I870" s="51" t="s">
        <v>82</v>
      </c>
      <c r="J870" s="53" t="s">
        <v>1004</v>
      </c>
      <c r="K870" s="51" t="str">
        <f ca="1">LeaveTracker[[#This Row],[Days]]&amp;" "&amp;LeaveTracker[[#This Row],[Type of Leave]]</f>
        <v>4 VL</v>
      </c>
      <c r="L870" s="9">
        <f ca="1">NETWORKDAYS(LeaveTracker[[#This Row],[Start Date]],LeaveTracker[[#This Row],[End Date]],lstHolidays)</f>
        <v>4</v>
      </c>
      <c r="M870" s="9"/>
    </row>
    <row r="871" spans="1:13" ht="30" customHeight="1" x14ac:dyDescent="0.3">
      <c r="A871" s="51">
        <v>1153</v>
      </c>
      <c r="B871" s="56">
        <v>44893</v>
      </c>
      <c r="C871" s="56">
        <v>44848</v>
      </c>
      <c r="D871" s="53" t="s">
        <v>1868</v>
      </c>
      <c r="E871" s="51" t="str">
        <f>IF(ISBLANK(LeaveTracker[[#This Row],[Employee Name]]),"-----",VLOOKUP(LeaveTracker[[#This Row],[Employee Name]],Employees[[Employee Name]:[Office]],7))</f>
        <v>CHO</v>
      </c>
      <c r="F871" s="51" t="str">
        <f>IF(ISBLANK(LeaveTracker[[#This Row],[Employee Name]]),"-----",VLOOKUP(LeaveTracker[[#This Row],[Employee Name]],Employees[[Employee Name]:[Office]],6))</f>
        <v>CASUAL</v>
      </c>
      <c r="G871" s="50">
        <v>44847</v>
      </c>
      <c r="H871" s="50">
        <v>44847</v>
      </c>
      <c r="I871" s="51" t="s">
        <v>81</v>
      </c>
      <c r="J871" s="53"/>
      <c r="K871" s="51" t="str">
        <f ca="1">LeaveTracker[[#This Row],[Days]]&amp;" "&amp;LeaveTracker[[#This Row],[Type of Leave]]</f>
        <v>1 SL</v>
      </c>
      <c r="L871" s="9">
        <f ca="1">NETWORKDAYS(LeaveTracker[[#This Row],[Start Date]],LeaveTracker[[#This Row],[End Date]],lstHolidays)</f>
        <v>1</v>
      </c>
      <c r="M871" s="9"/>
    </row>
    <row r="872" spans="1:13" ht="30" customHeight="1" x14ac:dyDescent="0.3">
      <c r="A872" s="51">
        <v>1154</v>
      </c>
      <c r="B872" s="56">
        <v>44893</v>
      </c>
      <c r="C872" s="56">
        <v>44867</v>
      </c>
      <c r="D872" s="53" t="s">
        <v>1847</v>
      </c>
      <c r="E872" s="51" t="str">
        <f>IF(ISBLANK(LeaveTracker[[#This Row],[Employee Name]]),"-----",VLOOKUP(LeaveTracker[[#This Row],[Employee Name]],Employees[[Employee Name]:[Office]],7))</f>
        <v>CCR</v>
      </c>
      <c r="F872" s="51" t="str">
        <f>IF(ISBLANK(LeaveTracker[[#This Row],[Employee Name]]),"-----",VLOOKUP(LeaveTracker[[#This Row],[Employee Name]],Employees[[Employee Name]:[Office]],6))</f>
        <v>CASUAL</v>
      </c>
      <c r="G872" s="50">
        <v>44853</v>
      </c>
      <c r="H872" s="50">
        <v>44854</v>
      </c>
      <c r="I872" s="51" t="s">
        <v>81</v>
      </c>
      <c r="J872" s="53"/>
      <c r="K872" s="51" t="str">
        <f ca="1">LeaveTracker[[#This Row],[Days]]&amp;" "&amp;LeaveTracker[[#This Row],[Type of Leave]]</f>
        <v>2 SL</v>
      </c>
      <c r="L872" s="9">
        <f ca="1">NETWORKDAYS(LeaveTracker[[#This Row],[Start Date]],LeaveTracker[[#This Row],[End Date]],lstHolidays)</f>
        <v>2</v>
      </c>
      <c r="M872" s="9"/>
    </row>
    <row r="873" spans="1:13" ht="30" customHeight="1" x14ac:dyDescent="0.3">
      <c r="A873" s="51">
        <v>1155</v>
      </c>
      <c r="B873" s="56">
        <v>44893</v>
      </c>
      <c r="C873" s="56">
        <v>44839</v>
      </c>
      <c r="D873" s="53" t="s">
        <v>1977</v>
      </c>
      <c r="E873" s="51" t="str">
        <f>IF(ISBLANK(LeaveTracker[[#This Row],[Employee Name]]),"-----",VLOOKUP(LeaveTracker[[#This Row],[Employee Name]],Employees[[Employee Name]:[Office]],7))</f>
        <v>ONT</v>
      </c>
      <c r="F873" s="51" t="str">
        <f>IF(ISBLANK(LeaveTracker[[#This Row],[Employee Name]]),"-----",VLOOKUP(LeaveTracker[[#This Row],[Employee Name]],Employees[[Employee Name]:[Office]],6))</f>
        <v>CASUAL</v>
      </c>
      <c r="G873" s="50">
        <v>44832</v>
      </c>
      <c r="H873" s="50">
        <v>44834</v>
      </c>
      <c r="I873" s="51" t="s">
        <v>81</v>
      </c>
      <c r="J873" s="53"/>
      <c r="K873" s="51" t="str">
        <f ca="1">LeaveTracker[[#This Row],[Days]]&amp;" "&amp;LeaveTracker[[#This Row],[Type of Leave]]</f>
        <v>3 SL</v>
      </c>
      <c r="L873" s="9">
        <f ca="1">NETWORKDAYS(LeaveTracker[[#This Row],[Start Date]],LeaveTracker[[#This Row],[End Date]],lstHolidays)</f>
        <v>3</v>
      </c>
      <c r="M873" s="9"/>
    </row>
    <row r="874" spans="1:13" ht="30" customHeight="1" x14ac:dyDescent="0.3">
      <c r="A874" s="51">
        <v>1156</v>
      </c>
      <c r="B874" s="56">
        <v>44893</v>
      </c>
      <c r="C874" s="56">
        <v>44844</v>
      </c>
      <c r="D874" s="53" t="s">
        <v>1965</v>
      </c>
      <c r="E874" s="51" t="str">
        <f>IF(ISBLANK(LeaveTracker[[#This Row],[Employee Name]]),"-----",VLOOKUP(LeaveTracker[[#This Row],[Employee Name]],Employees[[Employee Name]:[Office]],7))</f>
        <v>TICC</v>
      </c>
      <c r="F874" s="51" t="str">
        <f>IF(ISBLANK(LeaveTracker[[#This Row],[Employee Name]]),"-----",VLOOKUP(LeaveTracker[[#This Row],[Employee Name]],Employees[[Employee Name]:[Office]],6))</f>
        <v>JOBCON</v>
      </c>
      <c r="G874" s="50">
        <v>44837</v>
      </c>
      <c r="H874" s="50">
        <v>44837</v>
      </c>
      <c r="I874" s="51" t="s">
        <v>1022</v>
      </c>
      <c r="J874" s="53" t="s">
        <v>1895</v>
      </c>
      <c r="K874" s="51" t="str">
        <f ca="1">LeaveTracker[[#This Row],[Days]]&amp;" "&amp;LeaveTracker[[#This Row],[Type of Leave]]</f>
        <v>1 WITHOUTPAY</v>
      </c>
      <c r="L874" s="9">
        <f ca="1">NETWORKDAYS(LeaveTracker[[#This Row],[Start Date]],LeaveTracker[[#This Row],[End Date]],lstHolidays)</f>
        <v>1</v>
      </c>
      <c r="M874" s="9"/>
    </row>
    <row r="875" spans="1:13" ht="30" customHeight="1" x14ac:dyDescent="0.3">
      <c r="A875" s="51">
        <v>1157</v>
      </c>
      <c r="B875" s="56">
        <v>44893</v>
      </c>
      <c r="C875" s="56">
        <v>44851</v>
      </c>
      <c r="D875" s="53" t="s">
        <v>1770</v>
      </c>
      <c r="E875" s="51" t="str">
        <f>IF(ISBLANK(LeaveTracker[[#This Row],[Employee Name]]),"-----",VLOOKUP(LeaveTracker[[#This Row],[Employee Name]],Employees[[Employee Name]:[Office]],7))</f>
        <v>LIBRARY</v>
      </c>
      <c r="F875" s="51" t="str">
        <f>IF(ISBLANK(LeaveTracker[[#This Row],[Employee Name]]),"-----",VLOOKUP(LeaveTracker[[#This Row],[Employee Name]],Employees[[Employee Name]:[Office]],6))</f>
        <v>CASUAL</v>
      </c>
      <c r="G875" s="50">
        <v>44848</v>
      </c>
      <c r="H875" s="50">
        <v>44848</v>
      </c>
      <c r="I875" s="51" t="s">
        <v>81</v>
      </c>
      <c r="J875" s="53"/>
      <c r="K875" s="51"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51" t="str">
        <f>IF(ISBLANK(LeaveTracker[[#This Row],[Employee Name]]),"-----",VLOOKUP(LeaveTracker[[#This Row],[Employee Name]],Employees[[Employee Name]:[Office]],7))</f>
        <v>ONT</v>
      </c>
      <c r="F876" s="51" t="str">
        <f>IF(ISBLANK(LeaveTracker[[#This Row],[Employee Name]]),"-----",VLOOKUP(LeaveTracker[[#This Row],[Employee Name]],Employees[[Employee Name]:[Office]],6))</f>
        <v>REGULAR</v>
      </c>
      <c r="G876" s="21">
        <v>43776</v>
      </c>
      <c r="H876" s="21">
        <v>43777</v>
      </c>
      <c r="I876" s="20" t="s">
        <v>82</v>
      </c>
      <c r="J876" s="41"/>
      <c r="K876" s="51"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51" t="str">
        <f>IF(ISBLANK(LeaveTracker[[#This Row],[Employee Name]]),"-----",VLOOKUP(LeaveTracker[[#This Row],[Employee Name]],Employees[[Employee Name]:[Office]],7))</f>
        <v>ONT</v>
      </c>
      <c r="F877" s="51" t="str">
        <f>IF(ISBLANK(LeaveTracker[[#This Row],[Employee Name]]),"-----",VLOOKUP(LeaveTracker[[#This Row],[Employee Name]],Employees[[Employee Name]:[Office]],6))</f>
        <v>REGULAR</v>
      </c>
      <c r="G877" s="21">
        <v>43768</v>
      </c>
      <c r="H877" s="21">
        <v>43768</v>
      </c>
      <c r="I877" s="20" t="s">
        <v>81</v>
      </c>
      <c r="J877" s="42"/>
      <c r="K877" s="51"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51" t="str">
        <f>IF(ISBLANK(LeaveTracker[[#This Row],[Employee Name]]),"-----",VLOOKUP(LeaveTracker[[#This Row],[Employee Name]],Employees[[Employee Name]:[Office]],7))</f>
        <v>CTO</v>
      </c>
      <c r="F878" s="51" t="str">
        <f>IF(ISBLANK(LeaveTracker[[#This Row],[Employee Name]]),"-----",VLOOKUP(LeaveTracker[[#This Row],[Employee Name]],Employees[[Employee Name]:[Office]],6))</f>
        <v>REGULAR</v>
      </c>
      <c r="G878" s="24">
        <v>43763</v>
      </c>
      <c r="H878" s="24">
        <v>43763</v>
      </c>
      <c r="I878" s="20" t="s">
        <v>81</v>
      </c>
      <c r="J878" s="42"/>
      <c r="K878" s="51"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51" t="str">
        <f>IF(ISBLANK(LeaveTracker[[#This Row],[Employee Name]]),"-----",VLOOKUP(LeaveTracker[[#This Row],[Employee Name]],Employees[[Employee Name]:[Office]],7))</f>
        <v>CTO</v>
      </c>
      <c r="F879" s="51" t="str">
        <f>IF(ISBLANK(LeaveTracker[[#This Row],[Employee Name]]),"-----",VLOOKUP(LeaveTracker[[#This Row],[Employee Name]],Employees[[Employee Name]:[Office]],6))</f>
        <v>REGULAR</v>
      </c>
      <c r="G879" s="24">
        <v>43762</v>
      </c>
      <c r="H879" s="24">
        <v>43762</v>
      </c>
      <c r="I879" s="20" t="s">
        <v>82</v>
      </c>
      <c r="J879" s="42"/>
      <c r="K879" s="51"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51" t="str">
        <f>IF(ISBLANK(LeaveTracker[[#This Row],[Employee Name]]),"-----",VLOOKUP(LeaveTracker[[#This Row],[Employee Name]],Employees[[Employee Name]:[Office]],7))</f>
        <v>CTO</v>
      </c>
      <c r="F880" s="51" t="str">
        <f>IF(ISBLANK(LeaveTracker[[#This Row],[Employee Name]]),"-----",VLOOKUP(LeaveTracker[[#This Row],[Employee Name]],Employees[[Employee Name]:[Office]],6))</f>
        <v>REGULAR</v>
      </c>
      <c r="G880" s="24">
        <v>43761</v>
      </c>
      <c r="H880" s="24">
        <v>43761</v>
      </c>
      <c r="I880" s="20" t="s">
        <v>1</v>
      </c>
      <c r="J880" s="42" t="s">
        <v>105</v>
      </c>
      <c r="K880" s="51"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51" t="str">
        <f>IF(ISBLANK(LeaveTracker[[#This Row],[Employee Name]]),"-----",VLOOKUP(LeaveTracker[[#This Row],[Employee Name]],Employees[[Employee Name]:[Office]],7))</f>
        <v>ADMIN OFFICE</v>
      </c>
      <c r="F881" s="51" t="str">
        <f>IF(ISBLANK(LeaveTracker[[#This Row],[Employee Name]]),"-----",VLOOKUP(LeaveTracker[[#This Row],[Employee Name]],Employees[[Employee Name]:[Office]],6))</f>
        <v>REGULAR</v>
      </c>
      <c r="G881" s="24">
        <v>43763</v>
      </c>
      <c r="H881" s="24">
        <v>43763</v>
      </c>
      <c r="I881" s="20" t="s">
        <v>81</v>
      </c>
      <c r="J881" s="42"/>
      <c r="K881" s="51"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51" t="str">
        <f>IF(ISBLANK(LeaveTracker[[#This Row],[Employee Name]]),"-----",VLOOKUP(LeaveTracker[[#This Row],[Employee Name]],Employees[[Employee Name]:[Office]],7))</f>
        <v>ADMIN OFFICE</v>
      </c>
      <c r="F882" s="51" t="str">
        <f>IF(ISBLANK(LeaveTracker[[#This Row],[Employee Name]]),"-----",VLOOKUP(LeaveTracker[[#This Row],[Employee Name]],Employees[[Employee Name]:[Office]],6))</f>
        <v>REGULAR</v>
      </c>
      <c r="G882" s="24">
        <v>43761</v>
      </c>
      <c r="H882" s="24">
        <v>43762</v>
      </c>
      <c r="I882" s="20" t="s">
        <v>1</v>
      </c>
      <c r="J882" s="42" t="s">
        <v>105</v>
      </c>
      <c r="K882" s="51"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51" t="str">
        <f>IF(ISBLANK(LeaveTracker[[#This Row],[Employee Name]]),"-----",VLOOKUP(LeaveTracker[[#This Row],[Employee Name]],Employees[[Employee Name]:[Office]],7))</f>
        <v>CHARACTER OFFICE</v>
      </c>
      <c r="F883" s="51" t="str">
        <f>IF(ISBLANK(LeaveTracker[[#This Row],[Employee Name]]),"-----",VLOOKUP(LeaveTracker[[#This Row],[Employee Name]],Employees[[Employee Name]:[Office]],6))</f>
        <v>REGULAR</v>
      </c>
      <c r="G883" s="24">
        <v>43738</v>
      </c>
      <c r="H883" s="24">
        <v>43738</v>
      </c>
      <c r="I883" s="20" t="s">
        <v>81</v>
      </c>
      <c r="J883" s="42"/>
      <c r="K883" s="51"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51" t="str">
        <f>IF(ISBLANK(LeaveTracker[[#This Row],[Employee Name]]),"-----",VLOOKUP(LeaveTracker[[#This Row],[Employee Name]],Employees[[Employee Name]:[Office]],7))</f>
        <v>CHARACTER OFFICE</v>
      </c>
      <c r="F884" s="51" t="str">
        <f>IF(ISBLANK(LeaveTracker[[#This Row],[Employee Name]]),"-----",VLOOKUP(LeaveTracker[[#This Row],[Employee Name]],Employees[[Employee Name]:[Office]],6))</f>
        <v>REGULAR</v>
      </c>
      <c r="G884" s="24">
        <v>43720</v>
      </c>
      <c r="H884" s="24">
        <v>43721</v>
      </c>
      <c r="I884" s="20" t="s">
        <v>81</v>
      </c>
      <c r="K884" s="51"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51" t="str">
        <f>IF(ISBLANK(LeaveTracker[[#This Row],[Employee Name]]),"-----",VLOOKUP(LeaveTracker[[#This Row],[Employee Name]],Employees[[Employee Name]:[Office]],7))</f>
        <v>CHARACTER OFFICE</v>
      </c>
      <c r="F885" s="51" t="str">
        <f>IF(ISBLANK(LeaveTracker[[#This Row],[Employee Name]]),"-----",VLOOKUP(LeaveTracker[[#This Row],[Employee Name]],Employees[[Employee Name]:[Office]],6))</f>
        <v>REGULAR</v>
      </c>
      <c r="G885" s="24">
        <v>43740</v>
      </c>
      <c r="H885" s="24">
        <v>43740</v>
      </c>
      <c r="I885" s="20" t="s">
        <v>81</v>
      </c>
      <c r="K885" s="51"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51" t="str">
        <f>IF(ISBLANK(LeaveTracker[[#This Row],[Employee Name]]),"-----",VLOOKUP(LeaveTracker[[#This Row],[Employee Name]],Employees[[Employee Name]:[Office]],7))</f>
        <v>MO</v>
      </c>
      <c r="F886" s="51" t="str">
        <f>IF(ISBLANK(LeaveTracker[[#This Row],[Employee Name]]),"-----",VLOOKUP(LeaveTracker[[#This Row],[Employee Name]],Employees[[Employee Name]:[Office]],6))</f>
        <v>REGULAR</v>
      </c>
      <c r="G886" s="24">
        <v>43721</v>
      </c>
      <c r="H886" s="24">
        <v>43721</v>
      </c>
      <c r="I886" s="20" t="s">
        <v>81</v>
      </c>
      <c r="K886" s="51"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51" t="str">
        <f>IF(ISBLANK(LeaveTracker[[#This Row],[Employee Name]]),"-----",VLOOKUP(LeaveTracker[[#This Row],[Employee Name]],Employees[[Employee Name]:[Office]],7))</f>
        <v>FPTMNHS</v>
      </c>
      <c r="F887" s="51" t="str">
        <f>IF(ISBLANK(LeaveTracker[[#This Row],[Employee Name]]),"-----",VLOOKUP(LeaveTracker[[#This Row],[Employee Name]],Employees[[Employee Name]:[Office]],6))</f>
        <v>REGULAR</v>
      </c>
      <c r="G887" s="24">
        <v>43770</v>
      </c>
      <c r="H887" s="24">
        <v>43799</v>
      </c>
      <c r="I887" s="20" t="s">
        <v>81</v>
      </c>
      <c r="K887" s="51"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51" t="str">
        <f>IF(ISBLANK(LeaveTracker[[#This Row],[Employee Name]]),"-----",VLOOKUP(LeaveTracker[[#This Row],[Employee Name]],Employees[[Employee Name]:[Office]],7))</f>
        <v>CHO</v>
      </c>
      <c r="F888" s="51" t="str">
        <f>IF(ISBLANK(LeaveTracker[[#This Row],[Employee Name]]),"-----",VLOOKUP(LeaveTracker[[#This Row],[Employee Name]],Employees[[Employee Name]:[Office]],6))</f>
        <v>REGULAR</v>
      </c>
      <c r="G888" s="24">
        <v>43766</v>
      </c>
      <c r="H888" s="24">
        <v>43768</v>
      </c>
      <c r="I888" s="20" t="s">
        <v>82</v>
      </c>
      <c r="K888" s="51"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798</v>
      </c>
      <c r="E889" s="51" t="str">
        <f>IF(ISBLANK(LeaveTracker[[#This Row],[Employee Name]]),"-----",VLOOKUP(LeaveTracker[[#This Row],[Employee Name]],Employees[[Employee Name]:[Office]],7))</f>
        <v>ONT</v>
      </c>
      <c r="F889" s="51" t="str">
        <f>IF(ISBLANK(LeaveTracker[[#This Row],[Employee Name]]),"-----",VLOOKUP(LeaveTracker[[#This Row],[Employee Name]],Employees[[Employee Name]:[Office]],6))</f>
        <v>REGULAR</v>
      </c>
      <c r="G889" s="24">
        <v>43759</v>
      </c>
      <c r="H889" s="24">
        <v>43760</v>
      </c>
      <c r="I889" s="20" t="s">
        <v>82</v>
      </c>
      <c r="K889" s="51"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51" t="str">
        <f>IF(ISBLANK(LeaveTracker[[#This Row],[Employee Name]]),"-----",VLOOKUP(LeaveTracker[[#This Row],[Employee Name]],Employees[[Employee Name]:[Office]],7))</f>
        <v>CPDO</v>
      </c>
      <c r="F890" s="51" t="str">
        <f>IF(ISBLANK(LeaveTracker[[#This Row],[Employee Name]]),"-----",VLOOKUP(LeaveTracker[[#This Row],[Employee Name]],Employees[[Employee Name]:[Office]],6))</f>
        <v>REGULAR</v>
      </c>
      <c r="G890" s="24">
        <v>43766</v>
      </c>
      <c r="H890" s="24">
        <v>43768</v>
      </c>
      <c r="I890" s="20" t="s">
        <v>82</v>
      </c>
      <c r="K890" s="51"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51" t="str">
        <f>IF(ISBLANK(LeaveTracker[[#This Row],[Employee Name]]),"-----",VLOOKUP(LeaveTracker[[#This Row],[Employee Name]],Employees[[Employee Name]:[Office]],7))</f>
        <v>BPLO</v>
      </c>
      <c r="F891" s="51" t="str">
        <f>IF(ISBLANK(LeaveTracker[[#This Row],[Employee Name]]),"-----",VLOOKUP(LeaveTracker[[#This Row],[Employee Name]],Employees[[Employee Name]:[Office]],6))</f>
        <v>REGULAR</v>
      </c>
      <c r="G891" s="24">
        <v>43767</v>
      </c>
      <c r="H891" s="24">
        <v>43768</v>
      </c>
      <c r="I891" s="20" t="s">
        <v>81</v>
      </c>
      <c r="K891" s="51"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51" t="str">
        <f>IF(ISBLANK(LeaveTracker[[#This Row],[Employee Name]]),"-----",VLOOKUP(LeaveTracker[[#This Row],[Employee Name]],Employees[[Employee Name]:[Office]],7))</f>
        <v>PIO</v>
      </c>
      <c r="F892" s="51" t="str">
        <f>IF(ISBLANK(LeaveTracker[[#This Row],[Employee Name]]),"-----",VLOOKUP(LeaveTracker[[#This Row],[Employee Name]],Employees[[Employee Name]:[Office]],6))</f>
        <v>REGULAR</v>
      </c>
      <c r="G892" s="24">
        <v>43774</v>
      </c>
      <c r="H892" s="24">
        <v>43774</v>
      </c>
      <c r="I892" s="20" t="s">
        <v>1</v>
      </c>
      <c r="J892" s="43" t="s">
        <v>158</v>
      </c>
      <c r="K892" s="51"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51" t="str">
        <f>IF(ISBLANK(LeaveTracker[[#This Row],[Employee Name]]),"-----",VLOOKUP(LeaveTracker[[#This Row],[Employee Name]],Employees[[Employee Name]:[Office]],7))</f>
        <v>CHO</v>
      </c>
      <c r="F893" s="51" t="str">
        <f>IF(ISBLANK(LeaveTracker[[#This Row],[Employee Name]]),"-----",VLOOKUP(LeaveTracker[[#This Row],[Employee Name]],Employees[[Employee Name]:[Office]],6))</f>
        <v>REGULAR</v>
      </c>
      <c r="G893" s="24">
        <v>43749</v>
      </c>
      <c r="H893" s="24">
        <v>43749</v>
      </c>
      <c r="I893" s="20" t="s">
        <v>81</v>
      </c>
      <c r="K893" s="51"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51" t="str">
        <f>IF(ISBLANK(LeaveTracker[[#This Row],[Employee Name]]),"-----",VLOOKUP(LeaveTracker[[#This Row],[Employee Name]],Employees[[Employee Name]:[Office]],7))</f>
        <v>CHO</v>
      </c>
      <c r="F894" s="51" t="str">
        <f>IF(ISBLANK(LeaveTracker[[#This Row],[Employee Name]]),"-----",VLOOKUP(LeaveTracker[[#This Row],[Employee Name]],Employees[[Employee Name]:[Office]],6))</f>
        <v>REGULAR</v>
      </c>
      <c r="G894" s="24">
        <v>43752</v>
      </c>
      <c r="H894" s="24">
        <v>43756</v>
      </c>
      <c r="I894" s="20" t="s">
        <v>82</v>
      </c>
      <c r="K894" s="51"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51" t="str">
        <f>IF(ISBLANK(LeaveTracker[[#This Row],[Employee Name]]),"-----",VLOOKUP(LeaveTracker[[#This Row],[Employee Name]],Employees[[Employee Name]:[Office]],7))</f>
        <v>HRMO</v>
      </c>
      <c r="F895" s="51" t="str">
        <f>IF(ISBLANK(LeaveTracker[[#This Row],[Employee Name]]),"-----",VLOOKUP(LeaveTracker[[#This Row],[Employee Name]],Employees[[Employee Name]:[Office]],6))</f>
        <v>REGULAR</v>
      </c>
      <c r="G895" s="24">
        <v>43780</v>
      </c>
      <c r="H895" s="24">
        <v>43780</v>
      </c>
      <c r="I895" s="20" t="s">
        <v>1</v>
      </c>
      <c r="J895" s="43" t="s">
        <v>158</v>
      </c>
      <c r="K895" s="51"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51" t="str">
        <f>IF(ISBLANK(LeaveTracker[[#This Row],[Employee Name]]),"-----",VLOOKUP(LeaveTracker[[#This Row],[Employee Name]],Employees[[Employee Name]:[Office]],7))</f>
        <v>HRMO</v>
      </c>
      <c r="F896" s="51" t="str">
        <f>IF(ISBLANK(LeaveTracker[[#This Row],[Employee Name]]),"-----",VLOOKUP(LeaveTracker[[#This Row],[Employee Name]],Employees[[Employee Name]:[Office]],6))</f>
        <v>REGULAR</v>
      </c>
      <c r="G896" s="24">
        <v>43713</v>
      </c>
      <c r="H896" s="24">
        <v>43718</v>
      </c>
      <c r="I896" s="20" t="s">
        <v>82</v>
      </c>
      <c r="K896" s="51"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51" t="str">
        <f>IF(ISBLANK(LeaveTracker[[#This Row],[Employee Name]]),"-----",VLOOKUP(LeaveTracker[[#This Row],[Employee Name]],Employees[[Employee Name]:[Office]],7))</f>
        <v>DOE</v>
      </c>
      <c r="F897" s="51" t="str">
        <f>IF(ISBLANK(LeaveTracker[[#This Row],[Employee Name]]),"-----",VLOOKUP(LeaveTracker[[#This Row],[Employee Name]],Employees[[Employee Name]:[Office]],6))</f>
        <v>REGULAR</v>
      </c>
      <c r="G897" s="24">
        <v>43767</v>
      </c>
      <c r="H897" s="24">
        <v>43769</v>
      </c>
      <c r="I897" s="20" t="s">
        <v>81</v>
      </c>
      <c r="K897" s="51"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51" t="str">
        <f>IF(ISBLANK(LeaveTracker[[#This Row],[Employee Name]]),"-----",VLOOKUP(LeaveTracker[[#This Row],[Employee Name]],Employees[[Employee Name]:[Office]],7))</f>
        <v>DOE</v>
      </c>
      <c r="F898" s="51" t="str">
        <f>IF(ISBLANK(LeaveTracker[[#This Row],[Employee Name]]),"-----",VLOOKUP(LeaveTracker[[#This Row],[Employee Name]],Employees[[Employee Name]:[Office]],6))</f>
        <v>REGULAR</v>
      </c>
      <c r="G898" s="24">
        <v>43766</v>
      </c>
      <c r="H898" s="24">
        <v>43766</v>
      </c>
      <c r="I898" s="20" t="s">
        <v>1</v>
      </c>
      <c r="J898" s="43" t="s">
        <v>158</v>
      </c>
      <c r="K898" s="51"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51" t="str">
        <f>IF(ISBLANK(LeaveTracker[[#This Row],[Employee Name]]),"-----",VLOOKUP(LeaveTracker[[#This Row],[Employee Name]],Employees[[Employee Name]:[Office]],7))</f>
        <v>CBO</v>
      </c>
      <c r="F899" s="51" t="str">
        <f>IF(ISBLANK(LeaveTracker[[#This Row],[Employee Name]]),"-----",VLOOKUP(LeaveTracker[[#This Row],[Employee Name]],Employees[[Employee Name]:[Office]],6))</f>
        <v>REGULAR</v>
      </c>
      <c r="G899" s="24">
        <v>43761</v>
      </c>
      <c r="H899" s="24">
        <v>43763</v>
      </c>
      <c r="I899" s="20" t="s">
        <v>82</v>
      </c>
      <c r="K899" s="51"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186</v>
      </c>
      <c r="E900" s="51" t="str">
        <f>IF(ISBLANK(LeaveTracker[[#This Row],[Employee Name]]),"-----",VLOOKUP(LeaveTracker[[#This Row],[Employee Name]],Employees[[Employee Name]:[Office]],7))</f>
        <v>CBO</v>
      </c>
      <c r="F900" s="51" t="str">
        <f>IF(ISBLANK(LeaveTracker[[#This Row],[Employee Name]]),"-----",VLOOKUP(LeaveTracker[[#This Row],[Employee Name]],Employees[[Employee Name]:[Office]],6))</f>
        <v>REGULAR</v>
      </c>
      <c r="G900" s="24">
        <v>43759</v>
      </c>
      <c r="H900" s="24">
        <v>43761</v>
      </c>
      <c r="I900" s="20" t="s">
        <v>81</v>
      </c>
      <c r="K900" s="51"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189</v>
      </c>
      <c r="E901" s="51" t="str">
        <f>IF(ISBLANK(LeaveTracker[[#This Row],[Employee Name]]),"-----",VLOOKUP(LeaveTracker[[#This Row],[Employee Name]],Employees[[Employee Name]:[Office]],7))</f>
        <v>ONT</v>
      </c>
      <c r="F901" s="51" t="str">
        <f>IF(ISBLANK(LeaveTracker[[#This Row],[Employee Name]]),"-----",VLOOKUP(LeaveTracker[[#This Row],[Employee Name]],Employees[[Employee Name]:[Office]],6))</f>
        <v>REGULAR</v>
      </c>
      <c r="G901" s="24">
        <v>43760</v>
      </c>
      <c r="H901" s="24">
        <v>43763</v>
      </c>
      <c r="I901" s="20" t="s">
        <v>81</v>
      </c>
      <c r="K901" s="51"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772</v>
      </c>
      <c r="E902" s="51" t="str">
        <f>IF(ISBLANK(LeaveTracker[[#This Row],[Employee Name]]),"-----",VLOOKUP(LeaveTracker[[#This Row],[Employee Name]],Employees[[Employee Name]:[Office]],7))</f>
        <v>ONT</v>
      </c>
      <c r="F902" s="51" t="str">
        <f>IF(ISBLANK(LeaveTracker[[#This Row],[Employee Name]]),"-----",VLOOKUP(LeaveTracker[[#This Row],[Employee Name]],Employees[[Employee Name]:[Office]],6))</f>
        <v>REGULAR</v>
      </c>
      <c r="G902" s="24">
        <v>43757</v>
      </c>
      <c r="H902" s="24">
        <v>43758</v>
      </c>
      <c r="I902" s="20" t="s">
        <v>82</v>
      </c>
      <c r="K902" s="51" t="str">
        <f>LeaveTracker[[#This Row],[Days]]&amp;" "&amp;LeaveTracker[[#This Row],[Type of Leave]]</f>
        <v>2 VL</v>
      </c>
      <c r="L902" s="23">
        <v>2</v>
      </c>
      <c r="M902" s="27"/>
    </row>
    <row r="903" spans="1:13" ht="30" customHeight="1" x14ac:dyDescent="0.3">
      <c r="A903" s="32">
        <v>1148</v>
      </c>
      <c r="B903" s="33">
        <v>43789</v>
      </c>
      <c r="C903" s="22">
        <v>43775</v>
      </c>
      <c r="D903" s="19" t="s">
        <v>195</v>
      </c>
      <c r="E903" s="51" t="str">
        <f>IF(ISBLANK(LeaveTracker[[#This Row],[Employee Name]]),"-----",VLOOKUP(LeaveTracker[[#This Row],[Employee Name]],Employees[[Employee Name]:[Office]],7))</f>
        <v>CCT</v>
      </c>
      <c r="F903" s="51" t="str">
        <f>IF(ISBLANK(LeaveTracker[[#This Row],[Employee Name]]),"-----",VLOOKUP(LeaveTracker[[#This Row],[Employee Name]],Employees[[Employee Name]:[Office]],6))</f>
        <v>REGULAR</v>
      </c>
      <c r="G903" s="24">
        <v>43776</v>
      </c>
      <c r="H903" s="24">
        <v>43784</v>
      </c>
      <c r="I903" s="20" t="s">
        <v>81</v>
      </c>
      <c r="K903" s="51"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200</v>
      </c>
      <c r="E904" s="51" t="str">
        <f>IF(ISBLANK(LeaveTracker[[#This Row],[Employee Name]]),"-----",VLOOKUP(LeaveTracker[[#This Row],[Employee Name]],Employees[[Employee Name]:[Office]],7))</f>
        <v>PICNIC GROVE</v>
      </c>
      <c r="F904" s="51" t="str">
        <f>IF(ISBLANK(LeaveTracker[[#This Row],[Employee Name]]),"-----",VLOOKUP(LeaveTracker[[#This Row],[Employee Name]],Employees[[Employee Name]:[Office]],6))</f>
        <v>REGULAR</v>
      </c>
      <c r="G904" s="24">
        <v>43766</v>
      </c>
      <c r="H904" s="24">
        <v>43766</v>
      </c>
      <c r="I904" s="20" t="s">
        <v>1</v>
      </c>
      <c r="J904" s="43" t="s">
        <v>158</v>
      </c>
      <c r="K904" s="51"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203</v>
      </c>
      <c r="E905" s="51" t="str">
        <f>IF(ISBLANK(LeaveTracker[[#This Row],[Employee Name]]),"-----",VLOOKUP(LeaveTracker[[#This Row],[Employee Name]],Employees[[Employee Name]:[Office]],7))</f>
        <v>ONT</v>
      </c>
      <c r="F905" s="51" t="str">
        <f>IF(ISBLANK(LeaveTracker[[#This Row],[Employee Name]]),"-----",VLOOKUP(LeaveTracker[[#This Row],[Employee Name]],Employees[[Employee Name]:[Office]],6))</f>
        <v>REGULAR</v>
      </c>
      <c r="G905" s="24">
        <v>43737</v>
      </c>
      <c r="H905" s="24">
        <v>43737</v>
      </c>
      <c r="I905" s="20" t="s">
        <v>1</v>
      </c>
      <c r="J905" s="43" t="s">
        <v>158</v>
      </c>
      <c r="K905" s="51" t="str">
        <f>LeaveTracker[[#This Row],[Days]]&amp;" "&amp;LeaveTracker[[#This Row],[Type of Leave]]</f>
        <v>1 Other</v>
      </c>
      <c r="L905" s="23">
        <v>1</v>
      </c>
      <c r="M905" s="27"/>
    </row>
    <row r="906" spans="1:13" ht="30" customHeight="1" x14ac:dyDescent="0.3">
      <c r="A906" s="32">
        <v>1151</v>
      </c>
      <c r="B906" s="33">
        <v>43789</v>
      </c>
      <c r="C906" s="22">
        <v>43753</v>
      </c>
      <c r="D906" s="19" t="s">
        <v>206</v>
      </c>
      <c r="E906" s="51" t="str">
        <f>IF(ISBLANK(LeaveTracker[[#This Row],[Employee Name]]),"-----",VLOOKUP(LeaveTracker[[#This Row],[Employee Name]],Employees[[Employee Name]:[Office]],7))</f>
        <v>ONT</v>
      </c>
      <c r="F906" s="51" t="str">
        <f>IF(ISBLANK(LeaveTracker[[#This Row],[Employee Name]]),"-----",VLOOKUP(LeaveTracker[[#This Row],[Employee Name]],Employees[[Employee Name]:[Office]],6))</f>
        <v>REGULAR</v>
      </c>
      <c r="G906" s="24">
        <v>43761</v>
      </c>
      <c r="H906" s="24">
        <v>43763</v>
      </c>
      <c r="I906" s="20" t="s">
        <v>82</v>
      </c>
      <c r="K906" s="51"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210</v>
      </c>
      <c r="E907" s="51" t="str">
        <f>IF(ISBLANK(LeaveTracker[[#This Row],[Employee Name]]),"-----",VLOOKUP(LeaveTracker[[#This Row],[Employee Name]],Employees[[Employee Name]:[Office]],7))</f>
        <v>PDAO</v>
      </c>
      <c r="F907" s="51" t="str">
        <f>IF(ISBLANK(LeaveTracker[[#This Row],[Employee Name]]),"-----",VLOOKUP(LeaveTracker[[#This Row],[Employee Name]],Employees[[Employee Name]:[Office]],6))</f>
        <v>REGULAR</v>
      </c>
      <c r="G907" s="24">
        <v>43738</v>
      </c>
      <c r="H907" s="24">
        <v>43738</v>
      </c>
      <c r="I907" s="20" t="s">
        <v>81</v>
      </c>
      <c r="K907" s="51"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1811</v>
      </c>
      <c r="E908" s="51" t="str">
        <f>IF(ISBLANK(LeaveTracker[[#This Row],[Employee Name]]),"-----",VLOOKUP(LeaveTracker[[#This Row],[Employee Name]],Employees[[Employee Name]:[Office]],7))</f>
        <v>CSWDO</v>
      </c>
      <c r="F908" s="51" t="str">
        <f>IF(ISBLANK(LeaveTracker[[#This Row],[Employee Name]]),"-----",VLOOKUP(LeaveTracker[[#This Row],[Employee Name]],Employees[[Employee Name]:[Office]],6))</f>
        <v>REGULAR</v>
      </c>
      <c r="G908" s="24">
        <v>43761</v>
      </c>
      <c r="H908" s="24">
        <v>43761</v>
      </c>
      <c r="I908" s="20" t="s">
        <v>1</v>
      </c>
      <c r="J908" s="43" t="s">
        <v>214</v>
      </c>
      <c r="K908" s="51"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217</v>
      </c>
      <c r="E909" s="51" t="str">
        <f>IF(ISBLANK(LeaveTracker[[#This Row],[Employee Name]]),"-----",VLOOKUP(LeaveTracker[[#This Row],[Employee Name]],Employees[[Employee Name]:[Office]],7))</f>
        <v>CSWDO</v>
      </c>
      <c r="F909" s="51" t="str">
        <f>IF(ISBLANK(LeaveTracker[[#This Row],[Employee Name]]),"-----",VLOOKUP(LeaveTracker[[#This Row],[Employee Name]],Employees[[Employee Name]:[Office]],6))</f>
        <v>REGULAR</v>
      </c>
      <c r="G909" s="24">
        <v>43755</v>
      </c>
      <c r="H909" s="24">
        <v>43759</v>
      </c>
      <c r="I909" s="20" t="s">
        <v>81</v>
      </c>
      <c r="K909" s="51"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217</v>
      </c>
      <c r="E910" s="51" t="str">
        <f>IF(ISBLANK(LeaveTracker[[#This Row],[Employee Name]]),"-----",VLOOKUP(LeaveTracker[[#This Row],[Employee Name]],Employees[[Employee Name]:[Office]],7))</f>
        <v>CSWDO</v>
      </c>
      <c r="F910" s="51" t="str">
        <f>IF(ISBLANK(LeaveTracker[[#This Row],[Employee Name]]),"-----",VLOOKUP(LeaveTracker[[#This Row],[Employee Name]],Employees[[Employee Name]:[Office]],6))</f>
        <v>REGULAR</v>
      </c>
      <c r="G910" s="24">
        <v>43749</v>
      </c>
      <c r="H910" s="24">
        <v>43752</v>
      </c>
      <c r="I910" s="20" t="s">
        <v>81</v>
      </c>
      <c r="K910" s="51"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220</v>
      </c>
      <c r="E911" s="51" t="str">
        <f>IF(ISBLANK(LeaveTracker[[#This Row],[Employee Name]]),"-----",VLOOKUP(LeaveTracker[[#This Row],[Employee Name]],Employees[[Employee Name]:[Office]],7))</f>
        <v>CSWDO</v>
      </c>
      <c r="F911" s="51" t="str">
        <f>IF(ISBLANK(LeaveTracker[[#This Row],[Employee Name]]),"-----",VLOOKUP(LeaveTracker[[#This Row],[Employee Name]],Employees[[Employee Name]:[Office]],6))</f>
        <v>REGULAR</v>
      </c>
      <c r="G911" s="24">
        <v>43761</v>
      </c>
      <c r="H911" s="24">
        <v>43762</v>
      </c>
      <c r="I911" s="20" t="s">
        <v>82</v>
      </c>
      <c r="K911" s="51"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224</v>
      </c>
      <c r="E912" s="51" t="str">
        <f>IF(ISBLANK(LeaveTracker[[#This Row],[Employee Name]]),"-----",VLOOKUP(LeaveTracker[[#This Row],[Employee Name]],Employees[[Employee Name]:[Office]],7))</f>
        <v>CSWDO</v>
      </c>
      <c r="F912" s="51" t="str">
        <f>IF(ISBLANK(LeaveTracker[[#This Row],[Employee Name]]),"-----",VLOOKUP(LeaveTracker[[#This Row],[Employee Name]],Employees[[Employee Name]:[Office]],6))</f>
        <v>REGULAR</v>
      </c>
      <c r="G912" s="24">
        <v>43763</v>
      </c>
      <c r="H912" s="24">
        <v>43763</v>
      </c>
      <c r="I912" s="20" t="s">
        <v>81</v>
      </c>
      <c r="K912" s="51"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224</v>
      </c>
      <c r="E913" s="51" t="str">
        <f>IF(ISBLANK(LeaveTracker[[#This Row],[Employee Name]]),"-----",VLOOKUP(LeaveTracker[[#This Row],[Employee Name]],Employees[[Employee Name]:[Office]],7))</f>
        <v>CSWDO</v>
      </c>
      <c r="F913" s="51" t="str">
        <f>IF(ISBLANK(LeaveTracker[[#This Row],[Employee Name]]),"-----",VLOOKUP(LeaveTracker[[#This Row],[Employee Name]],Employees[[Employee Name]:[Office]],6))</f>
        <v>REGULAR</v>
      </c>
      <c r="G913" s="24">
        <v>43762</v>
      </c>
      <c r="H913" s="24">
        <v>43762</v>
      </c>
      <c r="I913" s="20" t="s">
        <v>1</v>
      </c>
      <c r="J913" s="43" t="s">
        <v>755</v>
      </c>
      <c r="K913" s="51"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224</v>
      </c>
      <c r="E914" s="51" t="str">
        <f>IF(ISBLANK(LeaveTracker[[#This Row],[Employee Name]]),"-----",VLOOKUP(LeaveTracker[[#This Row],[Employee Name]],Employees[[Employee Name]:[Office]],7))</f>
        <v>CSWDO</v>
      </c>
      <c r="F914" s="51" t="str">
        <f>IF(ISBLANK(LeaveTracker[[#This Row],[Employee Name]]),"-----",VLOOKUP(LeaveTracker[[#This Row],[Employee Name]],Employees[[Employee Name]:[Office]],6))</f>
        <v>REGULAR</v>
      </c>
      <c r="G914" s="24">
        <v>43756</v>
      </c>
      <c r="H914" s="24">
        <v>43756</v>
      </c>
      <c r="I914" s="20" t="s">
        <v>81</v>
      </c>
      <c r="K914" s="51"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228</v>
      </c>
      <c r="E915" s="51" t="str">
        <f>IF(ISBLANK(LeaveTracker[[#This Row],[Employee Name]]),"-----",VLOOKUP(LeaveTracker[[#This Row],[Employee Name]],Employees[[Employee Name]:[Office]],7))</f>
        <v>CSWDO</v>
      </c>
      <c r="F915" s="51" t="str">
        <f>IF(ISBLANK(LeaveTracker[[#This Row],[Employee Name]]),"-----",VLOOKUP(LeaveTracker[[#This Row],[Employee Name]],Employees[[Employee Name]:[Office]],6))</f>
        <v>REGULAR</v>
      </c>
      <c r="G915" s="24">
        <v>43759</v>
      </c>
      <c r="H915" s="24">
        <v>43763</v>
      </c>
      <c r="I915" s="20" t="s">
        <v>82</v>
      </c>
      <c r="K915" s="51"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228</v>
      </c>
      <c r="E916" s="51" t="str">
        <f>IF(ISBLANK(LeaveTracker[[#This Row],[Employee Name]]),"-----",VLOOKUP(LeaveTracker[[#This Row],[Employee Name]],Employees[[Employee Name]:[Office]],7))</f>
        <v>CSWDO</v>
      </c>
      <c r="F916" s="51" t="str">
        <f>IF(ISBLANK(LeaveTracker[[#This Row],[Employee Name]]),"-----",VLOOKUP(LeaveTracker[[#This Row],[Employee Name]],Employees[[Employee Name]:[Office]],6))</f>
        <v>REGULAR</v>
      </c>
      <c r="G916" s="24">
        <v>43754</v>
      </c>
      <c r="H916" s="24">
        <v>43756</v>
      </c>
      <c r="I916" s="20" t="s">
        <v>81</v>
      </c>
      <c r="K916" s="51"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231</v>
      </c>
      <c r="E917" s="51" t="str">
        <f>IF(ISBLANK(LeaveTracker[[#This Row],[Employee Name]]),"-----",VLOOKUP(LeaveTracker[[#This Row],[Employee Name]],Employees[[Employee Name]:[Office]],7))</f>
        <v>CSWDO</v>
      </c>
      <c r="F917" s="51" t="str">
        <f>IF(ISBLANK(LeaveTracker[[#This Row],[Employee Name]]),"-----",VLOOKUP(LeaveTracker[[#This Row],[Employee Name]],Employees[[Employee Name]:[Office]],6))</f>
        <v>REGULAR</v>
      </c>
      <c r="G917" s="24">
        <v>43808</v>
      </c>
      <c r="H917" s="24">
        <v>43809</v>
      </c>
      <c r="I917" s="20" t="s">
        <v>82</v>
      </c>
      <c r="K917" s="51"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231</v>
      </c>
      <c r="E918" s="51" t="str">
        <f>IF(ISBLANK(LeaveTracker[[#This Row],[Employee Name]]),"-----",VLOOKUP(LeaveTracker[[#This Row],[Employee Name]],Employees[[Employee Name]:[Office]],7))</f>
        <v>CSWDO</v>
      </c>
      <c r="F918" s="51" t="str">
        <f>IF(ISBLANK(LeaveTracker[[#This Row],[Employee Name]]),"-----",VLOOKUP(LeaveTracker[[#This Row],[Employee Name]],Employees[[Employee Name]:[Office]],6))</f>
        <v>REGULAR</v>
      </c>
      <c r="G918" s="24">
        <v>43766</v>
      </c>
      <c r="H918" s="24">
        <v>43766</v>
      </c>
      <c r="I918" s="20" t="s">
        <v>82</v>
      </c>
      <c r="K918" s="51"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771</v>
      </c>
      <c r="E919" s="51" t="str">
        <f>IF(ISBLANK(LeaveTracker[[#This Row],[Employee Name]]),"-----",VLOOKUP(LeaveTracker[[#This Row],[Employee Name]],Employees[[Employee Name]:[Office]],7))</f>
        <v>CSWDO</v>
      </c>
      <c r="F919" s="51" t="str">
        <f>IF(ISBLANK(LeaveTracker[[#This Row],[Employee Name]]),"-----",VLOOKUP(LeaveTracker[[#This Row],[Employee Name]],Employees[[Employee Name]:[Office]],6))</f>
        <v>REGULAR</v>
      </c>
      <c r="G919" s="24">
        <v>43753</v>
      </c>
      <c r="H919" s="24">
        <v>43753</v>
      </c>
      <c r="I919" s="20" t="s">
        <v>82</v>
      </c>
      <c r="K919" s="51"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238</v>
      </c>
      <c r="E920" s="51" t="str">
        <f>IF(ISBLANK(LeaveTracker[[#This Row],[Employee Name]]),"-----",VLOOKUP(LeaveTracker[[#This Row],[Employee Name]],Employees[[Employee Name]:[Office]],7))</f>
        <v>CSWDO</v>
      </c>
      <c r="F920" s="51" t="str">
        <f>IF(ISBLANK(LeaveTracker[[#This Row],[Employee Name]]),"-----",VLOOKUP(LeaveTracker[[#This Row],[Employee Name]],Employees[[Employee Name]:[Office]],6))</f>
        <v>REGULAR</v>
      </c>
      <c r="G920" s="24">
        <v>43753</v>
      </c>
      <c r="H920" s="24">
        <v>43753</v>
      </c>
      <c r="I920" s="20" t="s">
        <v>81</v>
      </c>
      <c r="K920" s="51"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242</v>
      </c>
      <c r="E921" s="51" t="str">
        <f>IF(ISBLANK(LeaveTracker[[#This Row],[Employee Name]]),"-----",VLOOKUP(LeaveTracker[[#This Row],[Employee Name]],Employees[[Employee Name]:[Office]],7))</f>
        <v>TCCH/TICC</v>
      </c>
      <c r="F921" s="51" t="str">
        <f>IF(ISBLANK(LeaveTracker[[#This Row],[Employee Name]]),"-----",VLOOKUP(LeaveTracker[[#This Row],[Employee Name]],Employees[[Employee Name]:[Office]],6))</f>
        <v>REGULAR</v>
      </c>
      <c r="G921" s="24">
        <v>43777</v>
      </c>
      <c r="H921" s="24">
        <v>43777</v>
      </c>
      <c r="I921" s="20" t="s">
        <v>82</v>
      </c>
      <c r="K921" s="51"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242</v>
      </c>
      <c r="E922" s="51" t="str">
        <f>IF(ISBLANK(LeaveTracker[[#This Row],[Employee Name]]),"-----",VLOOKUP(LeaveTracker[[#This Row],[Employee Name]],Employees[[Employee Name]:[Office]],7))</f>
        <v>TCCH/TICC</v>
      </c>
      <c r="F922" s="51" t="str">
        <f>IF(ISBLANK(LeaveTracker[[#This Row],[Employee Name]]),"-----",VLOOKUP(LeaveTracker[[#This Row],[Employee Name]],Employees[[Employee Name]:[Office]],6))</f>
        <v>REGULAR</v>
      </c>
      <c r="G922" s="24">
        <v>43752</v>
      </c>
      <c r="H922" s="24">
        <v>43753</v>
      </c>
      <c r="I922" s="20" t="s">
        <v>81</v>
      </c>
      <c r="K922" s="51"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242</v>
      </c>
      <c r="E923" s="51" t="str">
        <f>IF(ISBLANK(LeaveTracker[[#This Row],[Employee Name]]),"-----",VLOOKUP(LeaveTracker[[#This Row],[Employee Name]],Employees[[Employee Name]:[Office]],7))</f>
        <v>TCCH/TICC</v>
      </c>
      <c r="F923" s="51" t="str">
        <f>IF(ISBLANK(LeaveTracker[[#This Row],[Employee Name]]),"-----",VLOOKUP(LeaveTracker[[#This Row],[Employee Name]],Employees[[Employee Name]:[Office]],6))</f>
        <v>REGULAR</v>
      </c>
      <c r="G923" s="24">
        <v>43728</v>
      </c>
      <c r="H923" s="24">
        <v>43728</v>
      </c>
      <c r="I923" s="20" t="s">
        <v>81</v>
      </c>
      <c r="K923" s="51"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242</v>
      </c>
      <c r="E924" s="51" t="str">
        <f>IF(ISBLANK(LeaveTracker[[#This Row],[Employee Name]]),"-----",VLOOKUP(LeaveTracker[[#This Row],[Employee Name]],Employees[[Employee Name]:[Office]],7))</f>
        <v>TCCH/TICC</v>
      </c>
      <c r="F924" s="51" t="str">
        <f>IF(ISBLANK(LeaveTracker[[#This Row],[Employee Name]]),"-----",VLOOKUP(LeaveTracker[[#This Row],[Employee Name]],Employees[[Employee Name]:[Office]],6))</f>
        <v>REGULAR</v>
      </c>
      <c r="G924" s="24">
        <v>43711</v>
      </c>
      <c r="H924" s="24">
        <v>43711</v>
      </c>
      <c r="I924" s="20" t="s">
        <v>81</v>
      </c>
      <c r="K924" s="51"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246</v>
      </c>
      <c r="E925" s="51" t="str">
        <f>IF(ISBLANK(LeaveTracker[[#This Row],[Employee Name]]),"-----",VLOOKUP(LeaveTracker[[#This Row],[Employee Name]],Employees[[Employee Name]:[Office]],7))</f>
        <v>TCCH/TICC</v>
      </c>
      <c r="F925" s="51" t="str">
        <f>IF(ISBLANK(LeaveTracker[[#This Row],[Employee Name]]),"-----",VLOOKUP(LeaveTracker[[#This Row],[Employee Name]],Employees[[Employee Name]:[Office]],6))</f>
        <v>REGULAR</v>
      </c>
      <c r="G925" s="24">
        <v>43741</v>
      </c>
      <c r="H925" s="24">
        <v>43741</v>
      </c>
      <c r="I925" s="20" t="s">
        <v>81</v>
      </c>
      <c r="K925" s="51"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246</v>
      </c>
      <c r="E926" s="51" t="str">
        <f>IF(ISBLANK(LeaveTracker[[#This Row],[Employee Name]]),"-----",VLOOKUP(LeaveTracker[[#This Row],[Employee Name]],Employees[[Employee Name]:[Office]],7))</f>
        <v>TCCH/TICC</v>
      </c>
      <c r="F926" s="51" t="str">
        <f>IF(ISBLANK(LeaveTracker[[#This Row],[Employee Name]]),"-----",VLOOKUP(LeaveTracker[[#This Row],[Employee Name]],Employees[[Employee Name]:[Office]],6))</f>
        <v>REGULAR</v>
      </c>
      <c r="G926" s="24">
        <v>43735</v>
      </c>
      <c r="H926" s="24">
        <v>43735</v>
      </c>
      <c r="I926" s="20" t="s">
        <v>82</v>
      </c>
      <c r="K926" s="51"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246</v>
      </c>
      <c r="E927" s="51" t="str">
        <f>IF(ISBLANK(LeaveTracker[[#This Row],[Employee Name]]),"-----",VLOOKUP(LeaveTracker[[#This Row],[Employee Name]],Employees[[Employee Name]:[Office]],7))</f>
        <v>TCCH/TICC</v>
      </c>
      <c r="F927" s="51" t="str">
        <f>IF(ISBLANK(LeaveTracker[[#This Row],[Employee Name]]),"-----",VLOOKUP(LeaveTracker[[#This Row],[Employee Name]],Employees[[Employee Name]:[Office]],6))</f>
        <v>REGULAR</v>
      </c>
      <c r="G927" s="24">
        <v>43710</v>
      </c>
      <c r="H927" s="24">
        <v>43710</v>
      </c>
      <c r="I927" s="20" t="s">
        <v>81</v>
      </c>
      <c r="K927" s="51"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246</v>
      </c>
      <c r="E928" s="51" t="str">
        <f>IF(ISBLANK(LeaveTracker[[#This Row],[Employee Name]]),"-----",VLOOKUP(LeaveTracker[[#This Row],[Employee Name]],Employees[[Employee Name]:[Office]],7))</f>
        <v>TCCH/TICC</v>
      </c>
      <c r="F928" s="51" t="str">
        <f>IF(ISBLANK(LeaveTracker[[#This Row],[Employee Name]]),"-----",VLOOKUP(LeaveTracker[[#This Row],[Employee Name]],Employees[[Employee Name]:[Office]],6))</f>
        <v>REGULAR</v>
      </c>
      <c r="G928" s="24">
        <v>43713</v>
      </c>
      <c r="H928" s="24">
        <v>43713</v>
      </c>
      <c r="I928" s="20" t="s">
        <v>81</v>
      </c>
      <c r="K928" s="51"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249</v>
      </c>
      <c r="E929" s="51" t="str">
        <f>IF(ISBLANK(LeaveTracker[[#This Row],[Employee Name]]),"-----",VLOOKUP(LeaveTracker[[#This Row],[Employee Name]],Employees[[Employee Name]:[Office]],7))</f>
        <v>TCCH/TICC</v>
      </c>
      <c r="F929" s="51" t="str">
        <f>IF(ISBLANK(LeaveTracker[[#This Row],[Employee Name]]),"-----",VLOOKUP(LeaveTracker[[#This Row],[Employee Name]],Employees[[Employee Name]:[Office]],6))</f>
        <v>REGULAR</v>
      </c>
      <c r="G929" s="24">
        <v>43748</v>
      </c>
      <c r="H929" s="24">
        <v>43748</v>
      </c>
      <c r="I929" s="20" t="s">
        <v>81</v>
      </c>
      <c r="K929" s="51"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249</v>
      </c>
      <c r="E930" s="51" t="str">
        <f>IF(ISBLANK(LeaveTracker[[#This Row],[Employee Name]]),"-----",VLOOKUP(LeaveTracker[[#This Row],[Employee Name]],Employees[[Employee Name]:[Office]],7))</f>
        <v>TCCH/TICC</v>
      </c>
      <c r="F930" s="51" t="str">
        <f>IF(ISBLANK(LeaveTracker[[#This Row],[Employee Name]]),"-----",VLOOKUP(LeaveTracker[[#This Row],[Employee Name]],Employees[[Employee Name]:[Office]],6))</f>
        <v>REGULAR</v>
      </c>
      <c r="G930" s="24">
        <v>43739</v>
      </c>
      <c r="H930" s="24">
        <v>43742</v>
      </c>
      <c r="I930" s="20" t="s">
        <v>82</v>
      </c>
      <c r="K930" s="51"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249</v>
      </c>
      <c r="E931" s="51" t="str">
        <f>IF(ISBLANK(LeaveTracker[[#This Row],[Employee Name]]),"-----",VLOOKUP(LeaveTracker[[#This Row],[Employee Name]],Employees[[Employee Name]:[Office]],7))</f>
        <v>TCCH/TICC</v>
      </c>
      <c r="F931" s="51" t="str">
        <f>IF(ISBLANK(LeaveTracker[[#This Row],[Employee Name]]),"-----",VLOOKUP(LeaveTracker[[#This Row],[Employee Name]],Employees[[Employee Name]:[Office]],6))</f>
        <v>REGULAR</v>
      </c>
      <c r="G931" s="24">
        <v>43727</v>
      </c>
      <c r="H931" s="24">
        <v>43728</v>
      </c>
      <c r="I931" s="20" t="s">
        <v>81</v>
      </c>
      <c r="K931" s="51"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249</v>
      </c>
      <c r="E932" s="51" t="str">
        <f>IF(ISBLANK(LeaveTracker[[#This Row],[Employee Name]]),"-----",VLOOKUP(LeaveTracker[[#This Row],[Employee Name]],Employees[[Employee Name]:[Office]],7))</f>
        <v>TCCH/TICC</v>
      </c>
      <c r="F932" s="51" t="str">
        <f>IF(ISBLANK(LeaveTracker[[#This Row],[Employee Name]]),"-----",VLOOKUP(LeaveTracker[[#This Row],[Employee Name]],Employees[[Employee Name]:[Office]],6))</f>
        <v>REGULAR</v>
      </c>
      <c r="G932" s="24">
        <v>43721</v>
      </c>
      <c r="H932" s="24">
        <v>43724</v>
      </c>
      <c r="I932" s="20" t="s">
        <v>81</v>
      </c>
      <c r="K932" s="51"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252</v>
      </c>
      <c r="E933" s="51" t="str">
        <f>IF(ISBLANK(LeaveTracker[[#This Row],[Employee Name]]),"-----",VLOOKUP(LeaveTracker[[#This Row],[Employee Name]],Employees[[Employee Name]:[Office]],7))</f>
        <v>TCCH/TICC</v>
      </c>
      <c r="F933" s="51" t="str">
        <f>IF(ISBLANK(LeaveTracker[[#This Row],[Employee Name]]),"-----",VLOOKUP(LeaveTracker[[#This Row],[Employee Name]],Employees[[Employee Name]:[Office]],6))</f>
        <v>REGULAR</v>
      </c>
      <c r="G933" s="24">
        <v>43762</v>
      </c>
      <c r="H933" s="24">
        <v>43763</v>
      </c>
      <c r="I933" s="20" t="s">
        <v>81</v>
      </c>
      <c r="K933" s="51"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255</v>
      </c>
      <c r="E934" s="51" t="str">
        <f>IF(ISBLANK(LeaveTracker[[#This Row],[Employee Name]]),"-----",VLOOKUP(LeaveTracker[[#This Row],[Employee Name]],Employees[[Employee Name]:[Office]],7))</f>
        <v>DA</v>
      </c>
      <c r="F934" s="51" t="str">
        <f>IF(ISBLANK(LeaveTracker[[#This Row],[Employee Name]]),"-----",VLOOKUP(LeaveTracker[[#This Row],[Employee Name]],Employees[[Employee Name]:[Office]],6))</f>
        <v>REGULAR</v>
      </c>
      <c r="G934" s="24">
        <v>43762</v>
      </c>
      <c r="H934" s="24">
        <v>43762</v>
      </c>
      <c r="I934" s="20" t="s">
        <v>1</v>
      </c>
      <c r="J934" s="43" t="s">
        <v>158</v>
      </c>
      <c r="K934" s="51"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258</v>
      </c>
      <c r="E935" s="51" t="str">
        <f>IF(ISBLANK(LeaveTracker[[#This Row],[Employee Name]]),"-----",VLOOKUP(LeaveTracker[[#This Row],[Employee Name]],Employees[[Employee Name]:[Office]],7))</f>
        <v>NUTRITION OFFICE</v>
      </c>
      <c r="F935" s="51" t="str">
        <f>IF(ISBLANK(LeaveTracker[[#This Row],[Employee Name]]),"-----",VLOOKUP(LeaveTracker[[#This Row],[Employee Name]],Employees[[Employee Name]:[Office]],6))</f>
        <v>REGULAR</v>
      </c>
      <c r="G935" s="24">
        <v>43727</v>
      </c>
      <c r="H935" s="24">
        <v>43728</v>
      </c>
      <c r="I935" s="20" t="s">
        <v>81</v>
      </c>
      <c r="K935" s="51"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261</v>
      </c>
      <c r="E936" s="51" t="str">
        <f>IF(ISBLANK(LeaveTracker[[#This Row],[Employee Name]]),"-----",VLOOKUP(LeaveTracker[[#This Row],[Employee Name]],Employees[[Employee Name]:[Office]],7))</f>
        <v>NUTRITION OFFICE</v>
      </c>
      <c r="F936" s="51" t="str">
        <f>IF(ISBLANK(LeaveTracker[[#This Row],[Employee Name]]),"-----",VLOOKUP(LeaveTracker[[#This Row],[Employee Name]],Employees[[Employee Name]:[Office]],6))</f>
        <v>REGULAR</v>
      </c>
      <c r="G936" s="24">
        <v>43724</v>
      </c>
      <c r="H936" s="24">
        <v>43728</v>
      </c>
      <c r="I936" s="20" t="s">
        <v>81</v>
      </c>
      <c r="K936" s="51"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265</v>
      </c>
      <c r="E937" s="51" t="str">
        <f>IF(ISBLANK(LeaveTracker[[#This Row],[Employee Name]]),"-----",VLOOKUP(LeaveTracker[[#This Row],[Employee Name]],Employees[[Employee Name]:[Office]],7))</f>
        <v>MO</v>
      </c>
      <c r="F937" s="51" t="str">
        <f>IF(ISBLANK(LeaveTracker[[#This Row],[Employee Name]]),"-----",VLOOKUP(LeaveTracker[[#This Row],[Employee Name]],Employees[[Employee Name]:[Office]],6))</f>
        <v>REGULAR</v>
      </c>
      <c r="G937" s="24">
        <v>43774</v>
      </c>
      <c r="H937" s="24">
        <v>43774</v>
      </c>
      <c r="I937" s="20" t="s">
        <v>81</v>
      </c>
      <c r="K937" s="51"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268</v>
      </c>
      <c r="E938" s="51" t="str">
        <f>IF(ISBLANK(LeaveTracker[[#This Row],[Employee Name]]),"-----",VLOOKUP(LeaveTracker[[#This Row],[Employee Name]],Employees[[Employee Name]:[Office]],7))</f>
        <v>PICNIC GROVE</v>
      </c>
      <c r="F938" s="51" t="str">
        <f>IF(ISBLANK(LeaveTracker[[#This Row],[Employee Name]]),"-----",VLOOKUP(LeaveTracker[[#This Row],[Employee Name]],Employees[[Employee Name]:[Office]],6))</f>
        <v>REGULAR</v>
      </c>
      <c r="G938" s="24">
        <v>43805</v>
      </c>
      <c r="H938" s="24">
        <v>43805</v>
      </c>
      <c r="I938" s="20" t="s">
        <v>82</v>
      </c>
      <c r="K938" s="51"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268</v>
      </c>
      <c r="E939" s="51" t="str">
        <f>IF(ISBLANK(LeaveTracker[[#This Row],[Employee Name]]),"-----",VLOOKUP(LeaveTracker[[#This Row],[Employee Name]],Employees[[Employee Name]:[Office]],7))</f>
        <v>PICNIC GROVE</v>
      </c>
      <c r="F939" s="51" t="str">
        <f>IF(ISBLANK(LeaveTracker[[#This Row],[Employee Name]]),"-----",VLOOKUP(LeaveTracker[[#This Row],[Employee Name]],Employees[[Employee Name]:[Office]],6))</f>
        <v>REGULAR</v>
      </c>
      <c r="G939" s="24">
        <v>43812</v>
      </c>
      <c r="H939" s="24">
        <v>43812</v>
      </c>
      <c r="I939" s="20" t="s">
        <v>82</v>
      </c>
      <c r="K939" s="51"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268</v>
      </c>
      <c r="E940" s="51" t="str">
        <f>IF(ISBLANK(LeaveTracker[[#This Row],[Employee Name]]),"-----",VLOOKUP(LeaveTracker[[#This Row],[Employee Name]],Employees[[Employee Name]:[Office]],7))</f>
        <v>PICNIC GROVE</v>
      </c>
      <c r="F940" s="51" t="str">
        <f>IF(ISBLANK(LeaveTracker[[#This Row],[Employee Name]]),"-----",VLOOKUP(LeaveTracker[[#This Row],[Employee Name]],Employees[[Employee Name]:[Office]],6))</f>
        <v>REGULAR</v>
      </c>
      <c r="G940" s="24">
        <v>43819</v>
      </c>
      <c r="H940" s="24">
        <v>43819</v>
      </c>
      <c r="I940" s="20" t="s">
        <v>82</v>
      </c>
      <c r="K940" s="51"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268</v>
      </c>
      <c r="E941" s="51" t="str">
        <f>IF(ISBLANK(LeaveTracker[[#This Row],[Employee Name]]),"-----",VLOOKUP(LeaveTracker[[#This Row],[Employee Name]],Employees[[Employee Name]:[Office]],7))</f>
        <v>PICNIC GROVE</v>
      </c>
      <c r="F941" s="51" t="str">
        <f>IF(ISBLANK(LeaveTracker[[#This Row],[Employee Name]]),"-----",VLOOKUP(LeaveTracker[[#This Row],[Employee Name]],Employees[[Employee Name]:[Office]],6))</f>
        <v>REGULAR</v>
      </c>
      <c r="G941" s="24">
        <v>43791</v>
      </c>
      <c r="H941" s="24">
        <v>43791</v>
      </c>
      <c r="I941" s="20" t="s">
        <v>82</v>
      </c>
      <c r="K941" s="51"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268</v>
      </c>
      <c r="E942" s="51" t="str">
        <f>IF(ISBLANK(LeaveTracker[[#This Row],[Employee Name]]),"-----",VLOOKUP(LeaveTracker[[#This Row],[Employee Name]],Employees[[Employee Name]:[Office]],7))</f>
        <v>PICNIC GROVE</v>
      </c>
      <c r="F942" s="51" t="str">
        <f>IF(ISBLANK(LeaveTracker[[#This Row],[Employee Name]]),"-----",VLOOKUP(LeaveTracker[[#This Row],[Employee Name]],Employees[[Employee Name]:[Office]],6))</f>
        <v>REGULAR</v>
      </c>
      <c r="G942" s="24">
        <v>43798</v>
      </c>
      <c r="H942" s="24">
        <v>43798</v>
      </c>
      <c r="I942" s="20" t="s">
        <v>82</v>
      </c>
      <c r="K942" s="51"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273</v>
      </c>
      <c r="E943" s="51" t="str">
        <f>IF(ISBLANK(LeaveTracker[[#This Row],[Employee Name]]),"-----",VLOOKUP(LeaveTracker[[#This Row],[Employee Name]],Employees[[Employee Name]:[Office]],7))</f>
        <v>CEO</v>
      </c>
      <c r="F943" s="51" t="str">
        <f>IF(ISBLANK(LeaveTracker[[#This Row],[Employee Name]]),"-----",VLOOKUP(LeaveTracker[[#This Row],[Employee Name]],Employees[[Employee Name]:[Office]],6))</f>
        <v>REGULAR</v>
      </c>
      <c r="G943" s="24">
        <v>43872</v>
      </c>
      <c r="H943" s="24">
        <v>43875</v>
      </c>
      <c r="I943" s="20" t="s">
        <v>82</v>
      </c>
      <c r="K943" s="51"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268</v>
      </c>
      <c r="E944" s="51" t="str">
        <f>IF(ISBLANK(LeaveTracker[[#This Row],[Employee Name]]),"-----",VLOOKUP(LeaveTracker[[#This Row],[Employee Name]],Employees[[Employee Name]:[Office]],7))</f>
        <v>PICNIC GROVE</v>
      </c>
      <c r="F944" s="51" t="str">
        <f>IF(ISBLANK(LeaveTracker[[#This Row],[Employee Name]]),"-----",VLOOKUP(LeaveTracker[[#This Row],[Employee Name]],Employees[[Employee Name]:[Office]],6))</f>
        <v>REGULAR</v>
      </c>
      <c r="G944" s="24">
        <v>43763</v>
      </c>
      <c r="H944" s="24">
        <v>43763</v>
      </c>
      <c r="I944" s="20" t="s">
        <v>1</v>
      </c>
      <c r="J944" s="43" t="s">
        <v>274</v>
      </c>
      <c r="K944" s="51"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268</v>
      </c>
      <c r="E945" s="51" t="str">
        <f>IF(ISBLANK(LeaveTracker[[#This Row],[Employee Name]]),"-----",VLOOKUP(LeaveTracker[[#This Row],[Employee Name]],Employees[[Employee Name]:[Office]],7))</f>
        <v>PICNIC GROVE</v>
      </c>
      <c r="F945" s="51" t="str">
        <f>IF(ISBLANK(LeaveTracker[[#This Row],[Employee Name]]),"-----",VLOOKUP(LeaveTracker[[#This Row],[Employee Name]],Employees[[Employee Name]:[Office]],6))</f>
        <v>REGULAR</v>
      </c>
      <c r="G945" s="24">
        <v>43777</v>
      </c>
      <c r="H945" s="24">
        <v>43778</v>
      </c>
      <c r="I945" s="20" t="s">
        <v>1</v>
      </c>
      <c r="J945" s="43" t="s">
        <v>274</v>
      </c>
      <c r="K945" s="51"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268</v>
      </c>
      <c r="E946" s="51" t="str">
        <f>IF(ISBLANK(LeaveTracker[[#This Row],[Employee Name]]),"-----",VLOOKUP(LeaveTracker[[#This Row],[Employee Name]],Employees[[Employee Name]:[Office]],7))</f>
        <v>PICNIC GROVE</v>
      </c>
      <c r="F946" s="51" t="str">
        <f>IF(ISBLANK(LeaveTracker[[#This Row],[Employee Name]]),"-----",VLOOKUP(LeaveTracker[[#This Row],[Employee Name]],Employees[[Employee Name]:[Office]],6))</f>
        <v>REGULAR</v>
      </c>
      <c r="G946" s="24">
        <v>43784</v>
      </c>
      <c r="H946" s="24">
        <v>43784</v>
      </c>
      <c r="I946" s="20" t="s">
        <v>1</v>
      </c>
      <c r="J946" s="43" t="s">
        <v>274</v>
      </c>
      <c r="K946" s="51"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278</v>
      </c>
      <c r="E947" s="51" t="str">
        <f>IF(ISBLANK(LeaveTracker[[#This Row],[Employee Name]]),"-----",VLOOKUP(LeaveTracker[[#This Row],[Employee Name]],Employees[[Employee Name]:[Office]],7))</f>
        <v>PICNIC GROVE</v>
      </c>
      <c r="F947" s="51" t="str">
        <f>IF(ISBLANK(LeaveTracker[[#This Row],[Employee Name]]),"-----",VLOOKUP(LeaveTracker[[#This Row],[Employee Name]],Employees[[Employee Name]:[Office]],6))</f>
        <v>REGULAR</v>
      </c>
      <c r="G947" s="24">
        <v>43774</v>
      </c>
      <c r="H947" s="24">
        <v>43774</v>
      </c>
      <c r="I947" s="20" t="s">
        <v>82</v>
      </c>
      <c r="K947" s="51"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278</v>
      </c>
      <c r="E948" s="51" t="str">
        <f>IF(ISBLANK(LeaveTracker[[#This Row],[Employee Name]]),"-----",VLOOKUP(LeaveTracker[[#This Row],[Employee Name]],Employees[[Employee Name]:[Office]],7))</f>
        <v>PICNIC GROVE</v>
      </c>
      <c r="F948" s="51" t="str">
        <f>IF(ISBLANK(LeaveTracker[[#This Row],[Employee Name]]),"-----",VLOOKUP(LeaveTracker[[#This Row],[Employee Name]],Employees[[Employee Name]:[Office]],6))</f>
        <v>REGULAR</v>
      </c>
      <c r="G948" s="24">
        <v>43781</v>
      </c>
      <c r="H948" s="24">
        <v>43781</v>
      </c>
      <c r="I948" s="20" t="s">
        <v>82</v>
      </c>
      <c r="K948" s="51"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278</v>
      </c>
      <c r="E949" s="51" t="str">
        <f>IF(ISBLANK(LeaveTracker[[#This Row],[Employee Name]]),"-----",VLOOKUP(LeaveTracker[[#This Row],[Employee Name]],Employees[[Employee Name]:[Office]],7))</f>
        <v>PICNIC GROVE</v>
      </c>
      <c r="F949" s="51" t="str">
        <f>IF(ISBLANK(LeaveTracker[[#This Row],[Employee Name]]),"-----",VLOOKUP(LeaveTracker[[#This Row],[Employee Name]],Employees[[Employee Name]:[Office]],6))</f>
        <v>REGULAR</v>
      </c>
      <c r="G949" s="24">
        <v>43788</v>
      </c>
      <c r="H949" s="24">
        <v>43788</v>
      </c>
      <c r="I949" s="20" t="s">
        <v>82</v>
      </c>
      <c r="K949" s="51"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278</v>
      </c>
      <c r="E950" s="51" t="str">
        <f>IF(ISBLANK(LeaveTracker[[#This Row],[Employee Name]]),"-----",VLOOKUP(LeaveTracker[[#This Row],[Employee Name]],Employees[[Employee Name]:[Office]],7))</f>
        <v>PICNIC GROVE</v>
      </c>
      <c r="F950" s="51" t="str">
        <f>IF(ISBLANK(LeaveTracker[[#This Row],[Employee Name]]),"-----",VLOOKUP(LeaveTracker[[#This Row],[Employee Name]],Employees[[Employee Name]:[Office]],6))</f>
        <v>REGULAR</v>
      </c>
      <c r="G950" s="24">
        <v>43795</v>
      </c>
      <c r="H950" s="24">
        <v>43795</v>
      </c>
      <c r="I950" s="20" t="s">
        <v>82</v>
      </c>
      <c r="K950" s="51"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278</v>
      </c>
      <c r="E951" s="51" t="str">
        <f>IF(ISBLANK(LeaveTracker[[#This Row],[Employee Name]]),"-----",VLOOKUP(LeaveTracker[[#This Row],[Employee Name]],Employees[[Employee Name]:[Office]],7))</f>
        <v>PICNIC GROVE</v>
      </c>
      <c r="F951" s="51" t="str">
        <f>IF(ISBLANK(LeaveTracker[[#This Row],[Employee Name]]),"-----",VLOOKUP(LeaveTracker[[#This Row],[Employee Name]],Employees[[Employee Name]:[Office]],6))</f>
        <v>REGULAR</v>
      </c>
      <c r="G951" s="24">
        <v>43797</v>
      </c>
      <c r="H951" s="24">
        <v>43797</v>
      </c>
      <c r="I951" s="20" t="s">
        <v>82</v>
      </c>
      <c r="K951" s="51"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280</v>
      </c>
      <c r="E952" s="51" t="str">
        <f>IF(ISBLANK(LeaveTracker[[#This Row],[Employee Name]]),"-----",VLOOKUP(LeaveTracker[[#This Row],[Employee Name]],Employees[[Employee Name]:[Office]],7))</f>
        <v>PICNIC GROVE</v>
      </c>
      <c r="F952" s="51" t="str">
        <f>IF(ISBLANK(LeaveTracker[[#This Row],[Employee Name]]),"-----",VLOOKUP(LeaveTracker[[#This Row],[Employee Name]],Employees[[Employee Name]:[Office]],6))</f>
        <v>REGULAR</v>
      </c>
      <c r="G952" s="24">
        <v>43772</v>
      </c>
      <c r="H952" s="24">
        <v>43772</v>
      </c>
      <c r="I952" s="20" t="s">
        <v>1</v>
      </c>
      <c r="J952" s="43" t="s">
        <v>158</v>
      </c>
      <c r="K952" s="51" t="str">
        <f>LeaveTracker[[#This Row],[Days]]&amp;" "&amp;LeaveTracker[[#This Row],[Type of Leave]]</f>
        <v>1 Other</v>
      </c>
      <c r="L952" s="23">
        <v>1</v>
      </c>
      <c r="M952" s="27"/>
    </row>
    <row r="953" spans="1:13" ht="30" customHeight="1" x14ac:dyDescent="0.3">
      <c r="A953" s="32">
        <v>1188</v>
      </c>
      <c r="B953" s="33">
        <v>43791</v>
      </c>
      <c r="C953" s="22">
        <v>43759</v>
      </c>
      <c r="D953" s="19" t="s">
        <v>283</v>
      </c>
      <c r="E953" s="51" t="str">
        <f>IF(ISBLANK(LeaveTracker[[#This Row],[Employee Name]]),"-----",VLOOKUP(LeaveTracker[[#This Row],[Employee Name]],Employees[[Employee Name]:[Office]],7))</f>
        <v>PICNIC GROVE</v>
      </c>
      <c r="F953" s="51" t="str">
        <f>IF(ISBLANK(LeaveTracker[[#This Row],[Employee Name]]),"-----",VLOOKUP(LeaveTracker[[#This Row],[Employee Name]],Employees[[Employee Name]:[Office]],6))</f>
        <v>REGULAR</v>
      </c>
      <c r="G953" s="24">
        <v>43822</v>
      </c>
      <c r="H953" s="24">
        <v>43822</v>
      </c>
      <c r="I953" s="20" t="s">
        <v>1</v>
      </c>
      <c r="J953" s="43" t="s">
        <v>105</v>
      </c>
      <c r="K953" s="51"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283</v>
      </c>
      <c r="E954" s="51" t="str">
        <f>IF(ISBLANK(LeaveTracker[[#This Row],[Employee Name]]),"-----",VLOOKUP(LeaveTracker[[#This Row],[Employee Name]],Employees[[Employee Name]:[Office]],7))</f>
        <v>PICNIC GROVE</v>
      </c>
      <c r="F954" s="51" t="str">
        <f>IF(ISBLANK(LeaveTracker[[#This Row],[Employee Name]]),"-----",VLOOKUP(LeaveTracker[[#This Row],[Employee Name]],Employees[[Employee Name]:[Office]],6))</f>
        <v>REGULAR</v>
      </c>
      <c r="G954" s="24">
        <v>43802</v>
      </c>
      <c r="H954" s="24">
        <v>43803</v>
      </c>
      <c r="I954" s="20" t="s">
        <v>82</v>
      </c>
      <c r="K954" s="51"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287</v>
      </c>
      <c r="E955" s="51" t="str">
        <f>IF(ISBLANK(LeaveTracker[[#This Row],[Employee Name]]),"-----",VLOOKUP(LeaveTracker[[#This Row],[Employee Name]],Employees[[Employee Name]:[Office]],7))</f>
        <v>EEO/ CITY MARKET</v>
      </c>
      <c r="F955" s="51" t="str">
        <f>IF(ISBLANK(LeaveTracker[[#This Row],[Employee Name]]),"-----",VLOOKUP(LeaveTracker[[#This Row],[Employee Name]],Employees[[Employee Name]:[Office]],6))</f>
        <v>REGULAR</v>
      </c>
      <c r="G955" s="24">
        <v>43762</v>
      </c>
      <c r="H955" s="24">
        <v>43762</v>
      </c>
      <c r="I955" s="20" t="s">
        <v>1</v>
      </c>
      <c r="J955" s="43" t="s">
        <v>105</v>
      </c>
      <c r="K955" s="51"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287</v>
      </c>
      <c r="E956" s="51" t="str">
        <f>IF(ISBLANK(LeaveTracker[[#This Row],[Employee Name]]),"-----",VLOOKUP(LeaveTracker[[#This Row],[Employee Name]],Employees[[Employee Name]:[Office]],7))</f>
        <v>EEO/ CITY MARKET</v>
      </c>
      <c r="F956" s="51" t="str">
        <f>IF(ISBLANK(LeaveTracker[[#This Row],[Employee Name]]),"-----",VLOOKUP(LeaveTracker[[#This Row],[Employee Name]],Employees[[Employee Name]:[Office]],6))</f>
        <v>REGULAR</v>
      </c>
      <c r="G956" s="21">
        <v>43758</v>
      </c>
      <c r="H956" s="24">
        <v>43758</v>
      </c>
      <c r="I956" s="20" t="s">
        <v>81</v>
      </c>
      <c r="K956" s="51" t="str">
        <f>LeaveTracker[[#This Row],[Days]]&amp;" "&amp;LeaveTracker[[#This Row],[Type of Leave]]</f>
        <v>1 SL</v>
      </c>
      <c r="L956" s="23">
        <v>1</v>
      </c>
      <c r="M956" s="27"/>
    </row>
    <row r="957" spans="1:13" ht="30" customHeight="1" x14ac:dyDescent="0.3">
      <c r="A957" s="32">
        <v>1192</v>
      </c>
      <c r="B957" s="33">
        <v>43791</v>
      </c>
      <c r="C957" s="22">
        <v>43749</v>
      </c>
      <c r="D957" s="20" t="s">
        <v>287</v>
      </c>
      <c r="E957" s="51" t="str">
        <f>IF(ISBLANK(LeaveTracker[[#This Row],[Employee Name]]),"-----",VLOOKUP(LeaveTracker[[#This Row],[Employee Name]],Employees[[Employee Name]:[Office]],7))</f>
        <v>EEO/ CITY MARKET</v>
      </c>
      <c r="F957" s="51" t="str">
        <f>IF(ISBLANK(LeaveTracker[[#This Row],[Employee Name]]),"-----",VLOOKUP(LeaveTracker[[#This Row],[Employee Name]],Employees[[Employee Name]:[Office]],6))</f>
        <v>REGULAR</v>
      </c>
      <c r="G957" s="24">
        <v>43740</v>
      </c>
      <c r="H957" s="24">
        <v>43750</v>
      </c>
      <c r="I957" s="20" t="s">
        <v>81</v>
      </c>
      <c r="K957" s="51"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287</v>
      </c>
      <c r="E958" s="51" t="str">
        <f>IF(ISBLANK(LeaveTracker[[#This Row],[Employee Name]]),"-----",VLOOKUP(LeaveTracker[[#This Row],[Employee Name]],Employees[[Employee Name]:[Office]],7))</f>
        <v>EEO/ CITY MARKET</v>
      </c>
      <c r="F958" s="51" t="str">
        <f>IF(ISBLANK(LeaveTracker[[#This Row],[Employee Name]]),"-----",VLOOKUP(LeaveTracker[[#This Row],[Employee Name]],Employees[[Employee Name]:[Office]],6))</f>
        <v>REGULAR</v>
      </c>
      <c r="G958" s="24">
        <v>43715</v>
      </c>
      <c r="H958" s="24">
        <v>43715</v>
      </c>
      <c r="I958" s="20" t="s">
        <v>81</v>
      </c>
      <c r="K958" s="51" t="str">
        <f>LeaveTracker[[#This Row],[Days]]&amp;" "&amp;LeaveTracker[[#This Row],[Type of Leave]]</f>
        <v>1 SL</v>
      </c>
      <c r="L958" s="23">
        <v>1</v>
      </c>
      <c r="M958" s="27"/>
    </row>
    <row r="959" spans="1:13" ht="30" customHeight="1" x14ac:dyDescent="0.3">
      <c r="A959" s="32">
        <v>1193</v>
      </c>
      <c r="B959" s="33">
        <v>43791</v>
      </c>
      <c r="C959" s="22">
        <v>43725</v>
      </c>
      <c r="D959" s="20" t="s">
        <v>287</v>
      </c>
      <c r="E959" s="51" t="str">
        <f>IF(ISBLANK(LeaveTracker[[#This Row],[Employee Name]]),"-----",VLOOKUP(LeaveTracker[[#This Row],[Employee Name]],Employees[[Employee Name]:[Office]],7))</f>
        <v>EEO/ CITY MARKET</v>
      </c>
      <c r="F959" s="51" t="str">
        <f>IF(ISBLANK(LeaveTracker[[#This Row],[Employee Name]]),"-----",VLOOKUP(LeaveTracker[[#This Row],[Employee Name]],Employees[[Employee Name]:[Office]],6))</f>
        <v>REGULAR</v>
      </c>
      <c r="G959" s="24">
        <v>43719</v>
      </c>
      <c r="H959" s="24">
        <v>43722</v>
      </c>
      <c r="I959" s="20" t="s">
        <v>81</v>
      </c>
      <c r="K959" s="51"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287</v>
      </c>
      <c r="E960" s="51" t="str">
        <f>IF(ISBLANK(LeaveTracker[[#This Row],[Employee Name]]),"-----",VLOOKUP(LeaveTracker[[#This Row],[Employee Name]],Employees[[Employee Name]:[Office]],7))</f>
        <v>EEO/ CITY MARKET</v>
      </c>
      <c r="F960" s="51" t="str">
        <f>IF(ISBLANK(LeaveTracker[[#This Row],[Employee Name]]),"-----",VLOOKUP(LeaveTracker[[#This Row],[Employee Name]],Employees[[Employee Name]:[Office]],6))</f>
        <v>REGULAR</v>
      </c>
      <c r="G960" s="24">
        <v>43726</v>
      </c>
      <c r="H960" s="24">
        <v>43727</v>
      </c>
      <c r="I960" s="20" t="s">
        <v>81</v>
      </c>
      <c r="K960" s="51"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290</v>
      </c>
      <c r="E961" s="51" t="str">
        <f>IF(ISBLANK(LeaveTracker[[#This Row],[Employee Name]]),"-----",VLOOKUP(LeaveTracker[[#This Row],[Employee Name]],Employees[[Employee Name]:[Office]],7))</f>
        <v>CENRO</v>
      </c>
      <c r="F961" s="51" t="str">
        <f>IF(ISBLANK(LeaveTracker[[#This Row],[Employee Name]]),"-----",VLOOKUP(LeaveTracker[[#This Row],[Employee Name]],Employees[[Employee Name]:[Office]],6))</f>
        <v>REGULAR</v>
      </c>
      <c r="G961" s="24">
        <v>43766</v>
      </c>
      <c r="H961" s="24">
        <v>43769</v>
      </c>
      <c r="I961" s="20" t="s">
        <v>82</v>
      </c>
      <c r="K961" s="51"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290</v>
      </c>
      <c r="E962" s="51" t="str">
        <f>IF(ISBLANK(LeaveTracker[[#This Row],[Employee Name]]),"-----",VLOOKUP(LeaveTracker[[#This Row],[Employee Name]],Employees[[Employee Name]:[Office]],7))</f>
        <v>CENRO</v>
      </c>
      <c r="F962" s="51" t="str">
        <f>IF(ISBLANK(LeaveTracker[[#This Row],[Employee Name]]),"-----",VLOOKUP(LeaveTracker[[#This Row],[Employee Name]],Employees[[Employee Name]:[Office]],6))</f>
        <v>REGULAR</v>
      </c>
      <c r="G962" s="24">
        <v>43773</v>
      </c>
      <c r="H962" s="24">
        <v>43777</v>
      </c>
      <c r="I962" s="20" t="s">
        <v>82</v>
      </c>
      <c r="K962" s="51"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290</v>
      </c>
      <c r="E963" s="51" t="str">
        <f>IF(ISBLANK(LeaveTracker[[#This Row],[Employee Name]]),"-----",VLOOKUP(LeaveTracker[[#This Row],[Employee Name]],Employees[[Employee Name]:[Office]],7))</f>
        <v>CENRO</v>
      </c>
      <c r="F963" s="51" t="str">
        <f>IF(ISBLANK(LeaveTracker[[#This Row],[Employee Name]]),"-----",VLOOKUP(LeaveTracker[[#This Row],[Employee Name]],Employees[[Employee Name]:[Office]],6))</f>
        <v>REGULAR</v>
      </c>
      <c r="G963" s="24">
        <v>43780</v>
      </c>
      <c r="H963" s="24">
        <v>43784</v>
      </c>
      <c r="I963" s="20" t="s">
        <v>82</v>
      </c>
      <c r="K963" s="51"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290</v>
      </c>
      <c r="E964" s="51" t="str">
        <f>IF(ISBLANK(LeaveTracker[[#This Row],[Employee Name]]),"-----",VLOOKUP(LeaveTracker[[#This Row],[Employee Name]],Employees[[Employee Name]:[Office]],7))</f>
        <v>CENRO</v>
      </c>
      <c r="F964" s="51" t="str">
        <f>IF(ISBLANK(LeaveTracker[[#This Row],[Employee Name]]),"-----",VLOOKUP(LeaveTracker[[#This Row],[Employee Name]],Employees[[Employee Name]:[Office]],6))</f>
        <v>REGULAR</v>
      </c>
      <c r="G964" s="24">
        <v>43759</v>
      </c>
      <c r="H964" s="24">
        <v>43759</v>
      </c>
      <c r="I964" s="20" t="s">
        <v>81</v>
      </c>
      <c r="K964" s="51"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297</v>
      </c>
      <c r="E965" s="51" t="str">
        <f>IF(ISBLANK(LeaveTracker[[#This Row],[Employee Name]]),"-----",VLOOKUP(LeaveTracker[[#This Row],[Employee Name]],Employees[[Employee Name]:[Office]],7))</f>
        <v>TOPS (ADMIN CSU)</v>
      </c>
      <c r="F965" s="51" t="str">
        <f>IF(ISBLANK(LeaveTracker[[#This Row],[Employee Name]]),"-----",VLOOKUP(LeaveTracker[[#This Row],[Employee Name]],Employees[[Employee Name]:[Office]],6))</f>
        <v>REGULAR</v>
      </c>
      <c r="G965" s="24">
        <v>43759</v>
      </c>
      <c r="H965" s="24">
        <v>43763</v>
      </c>
      <c r="I965" s="20" t="s">
        <v>298</v>
      </c>
      <c r="J965" s="43" t="s">
        <v>299</v>
      </c>
      <c r="K965" s="51"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302</v>
      </c>
      <c r="E966" s="51" t="str">
        <f>IF(ISBLANK(LeaveTracker[[#This Row],[Employee Name]]),"-----",VLOOKUP(LeaveTracker[[#This Row],[Employee Name]],Employees[[Employee Name]:[Office]],7))</f>
        <v>TOPS (ADMIN CSU)</v>
      </c>
      <c r="F966" s="51" t="str">
        <f>IF(ISBLANK(LeaveTracker[[#This Row],[Employee Name]]),"-----",VLOOKUP(LeaveTracker[[#This Row],[Employee Name]],Employees[[Employee Name]:[Office]],6))</f>
        <v>REGULAR</v>
      </c>
      <c r="G966" s="24">
        <v>43731</v>
      </c>
      <c r="H966" s="24">
        <v>43732</v>
      </c>
      <c r="I966" s="20" t="s">
        <v>81</v>
      </c>
      <c r="K966" s="51"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304</v>
      </c>
      <c r="E967" s="51" t="str">
        <f>IF(ISBLANK(LeaveTracker[[#This Row],[Employee Name]]),"-----",VLOOKUP(LeaveTracker[[#This Row],[Employee Name]],Employees[[Employee Name]:[Office]],7))</f>
        <v>TOPS (ADMIN CSU)</v>
      </c>
      <c r="F967" s="51" t="str">
        <f>IF(ISBLANK(LeaveTracker[[#This Row],[Employee Name]]),"-----",VLOOKUP(LeaveTracker[[#This Row],[Employee Name]],Employees[[Employee Name]:[Office]],6))</f>
        <v>REGULAR</v>
      </c>
      <c r="G967" s="24">
        <v>43761</v>
      </c>
      <c r="H967" s="24">
        <v>43763</v>
      </c>
      <c r="I967" s="20" t="s">
        <v>1</v>
      </c>
      <c r="J967" s="43" t="s">
        <v>1004</v>
      </c>
      <c r="K967" s="51"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304</v>
      </c>
      <c r="E968" s="51" t="str">
        <f>IF(ISBLANK(LeaveTracker[[#This Row],[Employee Name]]),"-----",VLOOKUP(LeaveTracker[[#This Row],[Employee Name]],Employees[[Employee Name]:[Office]],7))</f>
        <v>TOPS (ADMIN CSU)</v>
      </c>
      <c r="F968" s="51" t="str">
        <f>IF(ISBLANK(LeaveTracker[[#This Row],[Employee Name]]),"-----",VLOOKUP(LeaveTracker[[#This Row],[Employee Name]],Employees[[Employee Name]:[Office]],6))</f>
        <v>REGULAR</v>
      </c>
      <c r="G968" s="24">
        <v>43805</v>
      </c>
      <c r="H968" s="24">
        <v>43805</v>
      </c>
      <c r="I968" s="20" t="s">
        <v>1</v>
      </c>
      <c r="J968" s="43" t="s">
        <v>1004</v>
      </c>
      <c r="K968" s="51"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304</v>
      </c>
      <c r="E969" s="51" t="str">
        <f>IF(ISBLANK(LeaveTracker[[#This Row],[Employee Name]]),"-----",VLOOKUP(LeaveTracker[[#This Row],[Employee Name]],Employees[[Employee Name]:[Office]],7))</f>
        <v>TOPS (ADMIN CSU)</v>
      </c>
      <c r="F969" s="51" t="str">
        <f>IF(ISBLANK(LeaveTracker[[#This Row],[Employee Name]]),"-----",VLOOKUP(LeaveTracker[[#This Row],[Employee Name]],Employees[[Employee Name]:[Office]],6))</f>
        <v>REGULAR</v>
      </c>
      <c r="G969" s="24">
        <v>43819</v>
      </c>
      <c r="H969" s="24">
        <v>43819</v>
      </c>
      <c r="I969" s="20" t="s">
        <v>1</v>
      </c>
      <c r="J969" s="43" t="s">
        <v>1004</v>
      </c>
      <c r="K969" s="51"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309</v>
      </c>
      <c r="E970" s="51" t="str">
        <f>IF(ISBLANK(LeaveTracker[[#This Row],[Employee Name]]),"-----",VLOOKUP(LeaveTracker[[#This Row],[Employee Name]],Employees[[Employee Name]:[Office]],7))</f>
        <v>ADMIN OFFICE - HALL OF JUSTICE</v>
      </c>
      <c r="F970" s="51" t="str">
        <f>IF(ISBLANK(LeaveTracker[[#This Row],[Employee Name]]),"-----",VLOOKUP(LeaveTracker[[#This Row],[Employee Name]],Employees[[Employee Name]:[Office]],6))</f>
        <v>REGULAR</v>
      </c>
      <c r="G970" s="24">
        <v>43731</v>
      </c>
      <c r="H970" s="24">
        <v>43735</v>
      </c>
      <c r="I970" s="20" t="s">
        <v>82</v>
      </c>
      <c r="K970" s="51"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313</v>
      </c>
      <c r="E971" s="51" t="str">
        <f>IF(ISBLANK(LeaveTracker[[#This Row],[Employee Name]]),"-----",VLOOKUP(LeaveTracker[[#This Row],[Employee Name]],Employees[[Employee Name]:[Office]],7))</f>
        <v>CEO</v>
      </c>
      <c r="F971" s="51" t="str">
        <f>IF(ISBLANK(LeaveTracker[[#This Row],[Employee Name]]),"-----",VLOOKUP(LeaveTracker[[#This Row],[Employee Name]],Employees[[Employee Name]:[Office]],6))</f>
        <v>REGULAR</v>
      </c>
      <c r="G971" s="24">
        <v>43766</v>
      </c>
      <c r="H971" s="24">
        <v>43767</v>
      </c>
      <c r="I971" s="20" t="s">
        <v>82</v>
      </c>
      <c r="K971" s="51"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315</v>
      </c>
      <c r="E972" s="51" t="str">
        <f>IF(ISBLANK(LeaveTracker[[#This Row],[Employee Name]]),"-----",VLOOKUP(LeaveTracker[[#This Row],[Employee Name]],Employees[[Employee Name]:[Office]],7))</f>
        <v>CEO</v>
      </c>
      <c r="F972" s="51" t="str">
        <f>IF(ISBLANK(LeaveTracker[[#This Row],[Employee Name]]),"-----",VLOOKUP(LeaveTracker[[#This Row],[Employee Name]],Employees[[Employee Name]:[Office]],6))</f>
        <v>REGULAR</v>
      </c>
      <c r="G972" s="24">
        <v>43755</v>
      </c>
      <c r="H972" s="24">
        <v>43755</v>
      </c>
      <c r="I972" s="20" t="s">
        <v>81</v>
      </c>
      <c r="K972" s="51"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315</v>
      </c>
      <c r="E973" s="51" t="str">
        <f>IF(ISBLANK(LeaveTracker[[#This Row],[Employee Name]]),"-----",VLOOKUP(LeaveTracker[[#This Row],[Employee Name]],Employees[[Employee Name]:[Office]],7))</f>
        <v>CEO</v>
      </c>
      <c r="F973" s="51" t="str">
        <f>IF(ISBLANK(LeaveTracker[[#This Row],[Employee Name]]),"-----",VLOOKUP(LeaveTracker[[#This Row],[Employee Name]],Employees[[Employee Name]:[Office]],6))</f>
        <v>REGULAR</v>
      </c>
      <c r="G973" s="24">
        <v>43746</v>
      </c>
      <c r="H973" s="24">
        <v>43746</v>
      </c>
      <c r="I973" s="20" t="s">
        <v>81</v>
      </c>
      <c r="K973" s="51"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315</v>
      </c>
      <c r="E974" s="51" t="str">
        <f>IF(ISBLANK(LeaveTracker[[#This Row],[Employee Name]]),"-----",VLOOKUP(LeaveTracker[[#This Row],[Employee Name]],Employees[[Employee Name]:[Office]],7))</f>
        <v>CEO</v>
      </c>
      <c r="F974" s="51" t="str">
        <f>IF(ISBLANK(LeaveTracker[[#This Row],[Employee Name]]),"-----",VLOOKUP(LeaveTracker[[#This Row],[Employee Name]],Employees[[Employee Name]:[Office]],6))</f>
        <v>REGULAR</v>
      </c>
      <c r="G974" s="24">
        <v>43727</v>
      </c>
      <c r="H974" s="24">
        <v>43727</v>
      </c>
      <c r="I974" s="20" t="s">
        <v>81</v>
      </c>
      <c r="K974" s="51"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319</v>
      </c>
      <c r="E975" s="51" t="str">
        <f>IF(ISBLANK(LeaveTracker[[#This Row],[Employee Name]]),"-----",VLOOKUP(LeaveTracker[[#This Row],[Employee Name]],Employees[[Employee Name]:[Office]],7))</f>
        <v>CEO</v>
      </c>
      <c r="F975" s="51" t="str">
        <f>IF(ISBLANK(LeaveTracker[[#This Row],[Employee Name]]),"-----",VLOOKUP(LeaveTracker[[#This Row],[Employee Name]],Employees[[Employee Name]:[Office]],6))</f>
        <v>REGULAR</v>
      </c>
      <c r="G975" s="24">
        <v>43746</v>
      </c>
      <c r="H975" s="24">
        <v>43746</v>
      </c>
      <c r="I975" s="20" t="s">
        <v>81</v>
      </c>
      <c r="K975" s="51"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319</v>
      </c>
      <c r="E976" s="51" t="str">
        <f>IF(ISBLANK(LeaveTracker[[#This Row],[Employee Name]]),"-----",VLOOKUP(LeaveTracker[[#This Row],[Employee Name]],Employees[[Employee Name]:[Office]],7))</f>
        <v>CEO</v>
      </c>
      <c r="F976" s="51" t="str">
        <f>IF(ISBLANK(LeaveTracker[[#This Row],[Employee Name]]),"-----",VLOOKUP(LeaveTracker[[#This Row],[Employee Name]],Employees[[Employee Name]:[Office]],6))</f>
        <v>REGULAR</v>
      </c>
      <c r="G976" s="24">
        <v>43754</v>
      </c>
      <c r="H976" s="24">
        <v>43754</v>
      </c>
      <c r="I976" s="20" t="s">
        <v>81</v>
      </c>
      <c r="K976" s="51"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319</v>
      </c>
      <c r="E977" s="51" t="str">
        <f>IF(ISBLANK(LeaveTracker[[#This Row],[Employee Name]]),"-----",VLOOKUP(LeaveTracker[[#This Row],[Employee Name]],Employees[[Employee Name]:[Office]],7))</f>
        <v>CEO</v>
      </c>
      <c r="F977" s="51" t="str">
        <f>IF(ISBLANK(LeaveTracker[[#This Row],[Employee Name]]),"-----",VLOOKUP(LeaveTracker[[#This Row],[Employee Name]],Employees[[Employee Name]:[Office]],6))</f>
        <v>REGULAR</v>
      </c>
      <c r="G977" s="24">
        <v>43755</v>
      </c>
      <c r="H977" s="24">
        <v>43755</v>
      </c>
      <c r="I977" s="20" t="s">
        <v>81</v>
      </c>
      <c r="K977" s="51"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323</v>
      </c>
      <c r="E978" s="51" t="str">
        <f>IF(ISBLANK(LeaveTracker[[#This Row],[Employee Name]]),"-----",VLOOKUP(LeaveTracker[[#This Row],[Employee Name]],Employees[[Employee Name]:[Office]],7))</f>
        <v>CEO</v>
      </c>
      <c r="F978" s="51" t="str">
        <f>IF(ISBLANK(LeaveTracker[[#This Row],[Employee Name]]),"-----",VLOOKUP(LeaveTracker[[#This Row],[Employee Name]],Employees[[Employee Name]:[Office]],6))</f>
        <v>REGULAR</v>
      </c>
      <c r="G978" s="24">
        <v>43756</v>
      </c>
      <c r="H978" s="24">
        <v>43756</v>
      </c>
      <c r="I978" s="20" t="s">
        <v>81</v>
      </c>
      <c r="K978" s="51"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327</v>
      </c>
      <c r="E979" s="51" t="str">
        <f>IF(ISBLANK(LeaveTracker[[#This Row],[Employee Name]]),"-----",VLOOKUP(LeaveTracker[[#This Row],[Employee Name]],Employees[[Employee Name]:[Office]],7))</f>
        <v>LEGAL</v>
      </c>
      <c r="F979" s="51" t="str">
        <f>IF(ISBLANK(LeaveTracker[[#This Row],[Employee Name]]),"-----",VLOOKUP(LeaveTracker[[#This Row],[Employee Name]],Employees[[Employee Name]:[Office]],6))</f>
        <v>REGULAR</v>
      </c>
      <c r="G979" s="24">
        <v>43760</v>
      </c>
      <c r="H979" s="24">
        <v>43763</v>
      </c>
      <c r="I979" s="20" t="s">
        <v>81</v>
      </c>
      <c r="K979" s="51"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327</v>
      </c>
      <c r="E980" s="51" t="str">
        <f>IF(ISBLANK(LeaveTracker[[#This Row],[Employee Name]]),"-----",VLOOKUP(LeaveTracker[[#This Row],[Employee Name]],Employees[[Employee Name]:[Office]],7))</f>
        <v>LEGAL</v>
      </c>
      <c r="F980" s="51" t="str">
        <f>IF(ISBLANK(LeaveTracker[[#This Row],[Employee Name]]),"-----",VLOOKUP(LeaveTracker[[#This Row],[Employee Name]],Employees[[Employee Name]:[Office]],6))</f>
        <v>REGULAR</v>
      </c>
      <c r="G980" s="24">
        <v>43766</v>
      </c>
      <c r="H980" s="24">
        <v>43769</v>
      </c>
      <c r="I980" s="20" t="s">
        <v>81</v>
      </c>
      <c r="K980" s="51"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327</v>
      </c>
      <c r="E981" s="51" t="str">
        <f>IF(ISBLANK(LeaveTracker[[#This Row],[Employee Name]]),"-----",VLOOKUP(LeaveTracker[[#This Row],[Employee Name]],Employees[[Employee Name]:[Office]],7))</f>
        <v>LEGAL</v>
      </c>
      <c r="F981" s="51" t="str">
        <f>IF(ISBLANK(LeaveTracker[[#This Row],[Employee Name]]),"-----",VLOOKUP(LeaveTracker[[#This Row],[Employee Name]],Employees[[Employee Name]:[Office]],6))</f>
        <v>REGULAR</v>
      </c>
      <c r="G981" s="24">
        <v>43734</v>
      </c>
      <c r="H981" s="24">
        <v>43735</v>
      </c>
      <c r="I981" s="20" t="s">
        <v>81</v>
      </c>
      <c r="K981" s="51"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327</v>
      </c>
      <c r="E982" s="51" t="str">
        <f>IF(ISBLANK(LeaveTracker[[#This Row],[Employee Name]]),"-----",VLOOKUP(LeaveTracker[[#This Row],[Employee Name]],Employees[[Employee Name]:[Office]],7))</f>
        <v>LEGAL</v>
      </c>
      <c r="F982" s="51" t="str">
        <f>IF(ISBLANK(LeaveTracker[[#This Row],[Employee Name]]),"-----",VLOOKUP(LeaveTracker[[#This Row],[Employee Name]],Employees[[Employee Name]:[Office]],6))</f>
        <v>REGULAR</v>
      </c>
      <c r="G982" s="24">
        <v>43739</v>
      </c>
      <c r="H982" s="24">
        <v>43739</v>
      </c>
      <c r="I982" s="20" t="s">
        <v>81</v>
      </c>
      <c r="K982" s="51"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332</v>
      </c>
      <c r="E983" s="51" t="str">
        <f>IF(ISBLANK(LeaveTracker[[#This Row],[Employee Name]]),"-----",VLOOKUP(LeaveTracker[[#This Row],[Employee Name]],Employees[[Employee Name]:[Office]],7))</f>
        <v>INTERNAL</v>
      </c>
      <c r="F983" s="51" t="str">
        <f>IF(ISBLANK(LeaveTracker[[#This Row],[Employee Name]]),"-----",VLOOKUP(LeaveTracker[[#This Row],[Employee Name]],Employees[[Employee Name]:[Office]],6))</f>
        <v>REGULAR</v>
      </c>
      <c r="G983" s="24">
        <v>43766</v>
      </c>
      <c r="H983" s="24">
        <v>43767</v>
      </c>
      <c r="I983" s="20" t="s">
        <v>81</v>
      </c>
      <c r="K983" s="51"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336</v>
      </c>
      <c r="E984" s="51" t="str">
        <f>IF(ISBLANK(LeaveTracker[[#This Row],[Employee Name]]),"-----",VLOOKUP(LeaveTracker[[#This Row],[Employee Name]],Employees[[Employee Name]:[Office]],7))</f>
        <v>COMELEC</v>
      </c>
      <c r="F984" s="51" t="str">
        <f>IF(ISBLANK(LeaveTracker[[#This Row],[Employee Name]]),"-----",VLOOKUP(LeaveTracker[[#This Row],[Employee Name]],Employees[[Employee Name]:[Office]],6))</f>
        <v>REGULAR</v>
      </c>
      <c r="G984" s="24">
        <v>43732</v>
      </c>
      <c r="H984" s="24">
        <v>43732</v>
      </c>
      <c r="I984" s="20" t="s">
        <v>81</v>
      </c>
      <c r="K984" s="51"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338</v>
      </c>
      <c r="E985" s="51" t="str">
        <f>IF(ISBLANK(LeaveTracker[[#This Row],[Employee Name]]),"-----",VLOOKUP(LeaveTracker[[#This Row],[Employee Name]],Employees[[Employee Name]:[Office]],7))</f>
        <v>COMELEC</v>
      </c>
      <c r="F985" s="51" t="str">
        <f>IF(ISBLANK(LeaveTracker[[#This Row],[Employee Name]]),"-----",VLOOKUP(LeaveTracker[[#This Row],[Employee Name]],Employees[[Employee Name]:[Office]],6))</f>
        <v>REGULAR</v>
      </c>
      <c r="G985" s="24">
        <v>43718</v>
      </c>
      <c r="H985" s="24">
        <v>43720</v>
      </c>
      <c r="I985" s="20" t="s">
        <v>81</v>
      </c>
      <c r="K985" s="51"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341</v>
      </c>
      <c r="E986" s="51" t="str">
        <f>IF(ISBLANK(LeaveTracker[[#This Row],[Employee Name]]),"-----",VLOOKUP(LeaveTracker[[#This Row],[Employee Name]],Employees[[Employee Name]:[Office]],7))</f>
        <v>MO</v>
      </c>
      <c r="F986" s="51" t="str">
        <f>IF(ISBLANK(LeaveTracker[[#This Row],[Employee Name]]),"-----",VLOOKUP(LeaveTracker[[#This Row],[Employee Name]],Employees[[Employee Name]:[Office]],6))</f>
        <v>REGULAR</v>
      </c>
      <c r="G986" s="24">
        <v>43773</v>
      </c>
      <c r="H986" s="24">
        <v>43774</v>
      </c>
      <c r="I986" s="20" t="s">
        <v>81</v>
      </c>
      <c r="K986" s="51"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344</v>
      </c>
      <c r="E987" s="51" t="str">
        <f>IF(ISBLANK(LeaveTracker[[#This Row],[Employee Name]]),"-----",VLOOKUP(LeaveTracker[[#This Row],[Employee Name]],Employees[[Employee Name]:[Office]],7))</f>
        <v>ONT</v>
      </c>
      <c r="F987" s="51" t="str">
        <f>IF(ISBLANK(LeaveTracker[[#This Row],[Employee Name]]),"-----",VLOOKUP(LeaveTracker[[#This Row],[Employee Name]],Employees[[Employee Name]:[Office]],6))</f>
        <v>REGULAR</v>
      </c>
      <c r="G987" s="24">
        <v>43773</v>
      </c>
      <c r="H987" s="24">
        <v>43777</v>
      </c>
      <c r="I987" s="20" t="s">
        <v>1</v>
      </c>
      <c r="J987" s="43" t="s">
        <v>1004</v>
      </c>
      <c r="K987" s="51"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347</v>
      </c>
      <c r="E988" s="51" t="str">
        <f>IF(ISBLANK(LeaveTracker[[#This Row],[Employee Name]]),"-----",VLOOKUP(LeaveTracker[[#This Row],[Employee Name]],Employees[[Employee Name]:[Office]],7))</f>
        <v>PICNIC GROVE</v>
      </c>
      <c r="F988" s="51" t="str">
        <f>IF(ISBLANK(LeaveTracker[[#This Row],[Employee Name]]),"-----",VLOOKUP(LeaveTracker[[#This Row],[Employee Name]],Employees[[Employee Name]:[Office]],6))</f>
        <v>REGULAR</v>
      </c>
      <c r="G988" s="24">
        <v>43766</v>
      </c>
      <c r="H988" s="24">
        <v>43767</v>
      </c>
      <c r="I988" s="20" t="s">
        <v>81</v>
      </c>
      <c r="K988" s="51"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347</v>
      </c>
      <c r="E989" s="51" t="str">
        <f>IF(ISBLANK(LeaveTracker[[#This Row],[Employee Name]]),"-----",VLOOKUP(LeaveTracker[[#This Row],[Employee Name]],Employees[[Employee Name]:[Office]],7))</f>
        <v>PICNIC GROVE</v>
      </c>
      <c r="F989" s="51" t="str">
        <f>IF(ISBLANK(LeaveTracker[[#This Row],[Employee Name]]),"-----",VLOOKUP(LeaveTracker[[#This Row],[Employee Name]],Employees[[Employee Name]:[Office]],6))</f>
        <v>REGULAR</v>
      </c>
      <c r="G989" s="24">
        <v>43748</v>
      </c>
      <c r="H989" s="24">
        <v>43749</v>
      </c>
      <c r="I989" s="20" t="s">
        <v>81</v>
      </c>
      <c r="K989" s="51"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347</v>
      </c>
      <c r="E990" s="51" t="str">
        <f>IF(ISBLANK(LeaveTracker[[#This Row],[Employee Name]]),"-----",VLOOKUP(LeaveTracker[[#This Row],[Employee Name]],Employees[[Employee Name]:[Office]],7))</f>
        <v>PICNIC GROVE</v>
      </c>
      <c r="F990" s="51" t="str">
        <f>IF(ISBLANK(LeaveTracker[[#This Row],[Employee Name]]),"-----",VLOOKUP(LeaveTracker[[#This Row],[Employee Name]],Employees[[Employee Name]:[Office]],6))</f>
        <v>REGULAR</v>
      </c>
      <c r="G990" s="24">
        <v>43740</v>
      </c>
      <c r="H990" s="24">
        <v>43742</v>
      </c>
      <c r="I990" s="20" t="s">
        <v>81</v>
      </c>
      <c r="K990" s="51"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347</v>
      </c>
      <c r="E991" s="51" t="str">
        <f>IF(ISBLANK(LeaveTracker[[#This Row],[Employee Name]]),"-----",VLOOKUP(LeaveTracker[[#This Row],[Employee Name]],Employees[[Employee Name]:[Office]],7))</f>
        <v>PICNIC GROVE</v>
      </c>
      <c r="F991" s="51" t="str">
        <f>IF(ISBLANK(LeaveTracker[[#This Row],[Employee Name]]),"-----",VLOOKUP(LeaveTracker[[#This Row],[Employee Name]],Employees[[Employee Name]:[Office]],6))</f>
        <v>REGULAR</v>
      </c>
      <c r="G991" s="24">
        <v>43719</v>
      </c>
      <c r="H991" s="24">
        <v>43719</v>
      </c>
      <c r="I991" s="20" t="s">
        <v>81</v>
      </c>
      <c r="K991" s="51"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347</v>
      </c>
      <c r="E992" s="51" t="str">
        <f>IF(ISBLANK(LeaveTracker[[#This Row],[Employee Name]]),"-----",VLOOKUP(LeaveTracker[[#This Row],[Employee Name]],Employees[[Employee Name]:[Office]],7))</f>
        <v>PICNIC GROVE</v>
      </c>
      <c r="F992" s="51" t="str">
        <f>IF(ISBLANK(LeaveTracker[[#This Row],[Employee Name]]),"-----",VLOOKUP(LeaveTracker[[#This Row],[Employee Name]],Employees[[Employee Name]:[Office]],6))</f>
        <v>REGULAR</v>
      </c>
      <c r="G992" s="24">
        <v>43727</v>
      </c>
      <c r="H992" s="24">
        <v>43727</v>
      </c>
      <c r="I992" s="20" t="s">
        <v>81</v>
      </c>
      <c r="K992" s="51"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347</v>
      </c>
      <c r="E993" s="51" t="str">
        <f>IF(ISBLANK(LeaveTracker[[#This Row],[Employee Name]]),"-----",VLOOKUP(LeaveTracker[[#This Row],[Employee Name]],Employees[[Employee Name]:[Office]],7))</f>
        <v>PICNIC GROVE</v>
      </c>
      <c r="F993" s="51" t="str">
        <f>IF(ISBLANK(LeaveTracker[[#This Row],[Employee Name]]),"-----",VLOOKUP(LeaveTracker[[#This Row],[Employee Name]],Employees[[Employee Name]:[Office]],6))</f>
        <v>REGULAR</v>
      </c>
      <c r="G993" s="24">
        <v>43738</v>
      </c>
      <c r="H993" s="24">
        <v>43738</v>
      </c>
      <c r="I993" s="20" t="s">
        <v>81</v>
      </c>
      <c r="K993" s="51"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347</v>
      </c>
      <c r="E994" s="51" t="str">
        <f>IF(ISBLANK(LeaveTracker[[#This Row],[Employee Name]]),"-----",VLOOKUP(LeaveTracker[[#This Row],[Employee Name]],Employees[[Employee Name]:[Office]],7))</f>
        <v>PICNIC GROVE</v>
      </c>
      <c r="F994" s="51" t="str">
        <f>IF(ISBLANK(LeaveTracker[[#This Row],[Employee Name]]),"-----",VLOOKUP(LeaveTracker[[#This Row],[Employee Name]],Employees[[Employee Name]:[Office]],6))</f>
        <v>REGULAR</v>
      </c>
      <c r="G994" s="24">
        <v>43724</v>
      </c>
      <c r="H994" s="24">
        <v>43725</v>
      </c>
      <c r="I994" s="20" t="s">
        <v>81</v>
      </c>
      <c r="K994" s="51"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351</v>
      </c>
      <c r="E995" s="51" t="str">
        <f>IF(ISBLANK(LeaveTracker[[#This Row],[Employee Name]]),"-----",VLOOKUP(LeaveTracker[[#This Row],[Employee Name]],Employees[[Employee Name]:[Office]],7))</f>
        <v>LCR</v>
      </c>
      <c r="F995" s="51" t="str">
        <f>IF(ISBLANK(LeaveTracker[[#This Row],[Employee Name]]),"-----",VLOOKUP(LeaveTracker[[#This Row],[Employee Name]],Employees[[Employee Name]:[Office]],6))</f>
        <v>REGULAR</v>
      </c>
      <c r="G995" s="24">
        <v>43740</v>
      </c>
      <c r="H995" s="24">
        <v>43740</v>
      </c>
      <c r="I995" s="20" t="s">
        <v>81</v>
      </c>
      <c r="K995" s="51"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355</v>
      </c>
      <c r="E996" s="51" t="str">
        <f>IF(ISBLANK(LeaveTracker[[#This Row],[Employee Name]]),"-----",VLOOKUP(LeaveTracker[[#This Row],[Employee Name]],Employees[[Employee Name]:[Office]],7))</f>
        <v>LCR</v>
      </c>
      <c r="F996" s="51" t="str">
        <f>IF(ISBLANK(LeaveTracker[[#This Row],[Employee Name]]),"-----",VLOOKUP(LeaveTracker[[#This Row],[Employee Name]],Employees[[Employee Name]:[Office]],6))</f>
        <v>REGULAR</v>
      </c>
      <c r="G996" s="24">
        <v>43759</v>
      </c>
      <c r="H996" s="24">
        <v>43759</v>
      </c>
      <c r="I996" s="20" t="s">
        <v>81</v>
      </c>
      <c r="K996" s="51"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355</v>
      </c>
      <c r="E997" s="51" t="str">
        <f>IF(ISBLANK(LeaveTracker[[#This Row],[Employee Name]]),"-----",VLOOKUP(LeaveTracker[[#This Row],[Employee Name]],Employees[[Employee Name]:[Office]],7))</f>
        <v>LCR</v>
      </c>
      <c r="F997" s="51" t="str">
        <f>IF(ISBLANK(LeaveTracker[[#This Row],[Employee Name]]),"-----",VLOOKUP(LeaveTracker[[#This Row],[Employee Name]],Employees[[Employee Name]:[Office]],6))</f>
        <v>REGULAR</v>
      </c>
      <c r="G997" s="24">
        <v>43766</v>
      </c>
      <c r="H997" s="24">
        <v>43766</v>
      </c>
      <c r="I997" s="20" t="s">
        <v>81</v>
      </c>
      <c r="K997" s="51"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358</v>
      </c>
      <c r="E998" s="51" t="str">
        <f>IF(ISBLANK(LeaveTracker[[#This Row],[Employee Name]]),"-----",VLOOKUP(LeaveTracker[[#This Row],[Employee Name]],Employees[[Employee Name]:[Office]],7))</f>
        <v>VMO</v>
      </c>
      <c r="F998" s="51" t="str">
        <f>IF(ISBLANK(LeaveTracker[[#This Row],[Employee Name]]),"-----",VLOOKUP(LeaveTracker[[#This Row],[Employee Name]],Employees[[Employee Name]:[Office]],6))</f>
        <v>REGULAR</v>
      </c>
      <c r="G998" s="24">
        <v>43762</v>
      </c>
      <c r="H998" s="24">
        <v>43762</v>
      </c>
      <c r="I998" s="20" t="s">
        <v>81</v>
      </c>
      <c r="K998" s="51"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362</v>
      </c>
      <c r="E999" s="51" t="str">
        <f>IF(ISBLANK(LeaveTracker[[#This Row],[Employee Name]]),"-----",VLOOKUP(LeaveTracker[[#This Row],[Employee Name]],Employees[[Employee Name]:[Office]],7))</f>
        <v>SP</v>
      </c>
      <c r="F999" s="51" t="str">
        <f>IF(ISBLANK(LeaveTracker[[#This Row],[Employee Name]]),"-----",VLOOKUP(LeaveTracker[[#This Row],[Employee Name]],Employees[[Employee Name]:[Office]],6))</f>
        <v>REGULAR</v>
      </c>
      <c r="G999" s="24">
        <v>43752</v>
      </c>
      <c r="H999" s="24">
        <v>43753</v>
      </c>
      <c r="I999" s="20" t="s">
        <v>1</v>
      </c>
      <c r="J999" s="43" t="s">
        <v>105</v>
      </c>
      <c r="K999" s="51"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367</v>
      </c>
      <c r="E1000" s="51" t="str">
        <f>IF(ISBLANK(LeaveTracker[[#This Row],[Employee Name]]),"-----",VLOOKUP(LeaveTracker[[#This Row],[Employee Name]],Employees[[Employee Name]:[Office]],7))</f>
        <v>CCT</v>
      </c>
      <c r="F1000" s="51" t="str">
        <f>IF(ISBLANK(LeaveTracker[[#This Row],[Employee Name]]),"-----",VLOOKUP(LeaveTracker[[#This Row],[Employee Name]],Employees[[Employee Name]:[Office]],6))</f>
        <v>REGULAR</v>
      </c>
      <c r="G1000" s="24">
        <v>43768</v>
      </c>
      <c r="H1000" s="24">
        <v>43768</v>
      </c>
      <c r="I1000" s="19" t="s">
        <v>81</v>
      </c>
      <c r="K1000" s="51"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371</v>
      </c>
      <c r="E1001" s="51" t="str">
        <f>IF(ISBLANK(LeaveTracker[[#This Row],[Employee Name]]),"-----",VLOOKUP(LeaveTracker[[#This Row],[Employee Name]],Employees[[Employee Name]:[Office]],7))</f>
        <v>LIBRARY</v>
      </c>
      <c r="F1001" s="51" t="str">
        <f>IF(ISBLANK(LeaveTracker[[#This Row],[Employee Name]]),"-----",VLOOKUP(LeaveTracker[[#This Row],[Employee Name]],Employees[[Employee Name]:[Office]],6))</f>
        <v>REGULAR</v>
      </c>
      <c r="G1001" s="24">
        <v>43776</v>
      </c>
      <c r="H1001" s="24">
        <v>43777</v>
      </c>
      <c r="I1001" s="19" t="s">
        <v>82</v>
      </c>
      <c r="K1001" s="51"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371</v>
      </c>
      <c r="E1002" s="51" t="str">
        <f>IF(ISBLANK(LeaveTracker[[#This Row],[Employee Name]]),"-----",VLOOKUP(LeaveTracker[[#This Row],[Employee Name]],Employees[[Employee Name]:[Office]],7))</f>
        <v>LIBRARY</v>
      </c>
      <c r="F1002" s="51" t="str">
        <f>IF(ISBLANK(LeaveTracker[[#This Row],[Employee Name]]),"-----",VLOOKUP(LeaveTracker[[#This Row],[Employee Name]],Employees[[Employee Name]:[Office]],6))</f>
        <v>REGULAR</v>
      </c>
      <c r="G1002" s="24">
        <v>43780</v>
      </c>
      <c r="H1002" s="24">
        <v>43781</v>
      </c>
      <c r="I1002" s="20" t="s">
        <v>82</v>
      </c>
      <c r="K1002" s="51"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367</v>
      </c>
      <c r="E1003" s="51" t="str">
        <f>IF(ISBLANK(LeaveTracker[[#This Row],[Employee Name]]),"-----",VLOOKUP(LeaveTracker[[#This Row],[Employee Name]],Employees[[Employee Name]:[Office]],7))</f>
        <v>CCT</v>
      </c>
      <c r="F1003" s="51" t="str">
        <f>IF(ISBLANK(LeaveTracker[[#This Row],[Employee Name]]),"-----",VLOOKUP(LeaveTracker[[#This Row],[Employee Name]],Employees[[Employee Name]:[Office]],6))</f>
        <v>REGULAR</v>
      </c>
      <c r="G1003" s="24">
        <v>43749</v>
      </c>
      <c r="H1003" s="24">
        <v>43749</v>
      </c>
      <c r="I1003" s="19" t="s">
        <v>81</v>
      </c>
      <c r="K1003" s="51"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367</v>
      </c>
      <c r="E1004" s="51" t="str">
        <f>IF(ISBLANK(LeaveTracker[[#This Row],[Employee Name]]),"-----",VLOOKUP(LeaveTracker[[#This Row],[Employee Name]],Employees[[Employee Name]:[Office]],7))</f>
        <v>CCT</v>
      </c>
      <c r="F1004" s="51" t="str">
        <f>IF(ISBLANK(LeaveTracker[[#This Row],[Employee Name]]),"-----",VLOOKUP(LeaveTracker[[#This Row],[Employee Name]],Employees[[Employee Name]:[Office]],6))</f>
        <v>REGULAR</v>
      </c>
      <c r="G1004" s="24">
        <v>43756</v>
      </c>
      <c r="H1004" s="24">
        <v>43756</v>
      </c>
      <c r="I1004" s="19" t="s">
        <v>81</v>
      </c>
      <c r="K1004" s="51"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371</v>
      </c>
      <c r="E1005" s="51" t="str">
        <f>IF(ISBLANK(LeaveTracker[[#This Row],[Employee Name]]),"-----",VLOOKUP(LeaveTracker[[#This Row],[Employee Name]],Employees[[Employee Name]:[Office]],7))</f>
        <v>LIBRARY</v>
      </c>
      <c r="F1005" s="51" t="str">
        <f>IF(ISBLANK(LeaveTracker[[#This Row],[Employee Name]]),"-----",VLOOKUP(LeaveTracker[[#This Row],[Employee Name]],Employees[[Employee Name]:[Office]],6))</f>
        <v>REGULAR</v>
      </c>
      <c r="G1005" s="24">
        <v>43775</v>
      </c>
      <c r="H1005" s="24">
        <v>43775</v>
      </c>
      <c r="I1005" s="19" t="s">
        <v>1</v>
      </c>
      <c r="J1005" s="43" t="s">
        <v>158</v>
      </c>
      <c r="K1005" s="51"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371</v>
      </c>
      <c r="E1006" s="51" t="str">
        <f>IF(ISBLANK(LeaveTracker[[#This Row],[Employee Name]]),"-----",VLOOKUP(LeaveTracker[[#This Row],[Employee Name]],Employees[[Employee Name]:[Office]],7))</f>
        <v>LIBRARY</v>
      </c>
      <c r="F1006" s="51" t="str">
        <f>IF(ISBLANK(LeaveTracker[[#This Row],[Employee Name]]),"-----",VLOOKUP(LeaveTracker[[#This Row],[Employee Name]],Employees[[Employee Name]:[Office]],6))</f>
        <v>REGULAR</v>
      </c>
      <c r="G1006" s="24">
        <v>43735</v>
      </c>
      <c r="H1006" s="24">
        <v>43735</v>
      </c>
      <c r="I1006" s="19" t="s">
        <v>82</v>
      </c>
      <c r="K1006" s="51"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371</v>
      </c>
      <c r="E1007" s="51" t="str">
        <f>IF(ISBLANK(LeaveTracker[[#This Row],[Employee Name]]),"-----",VLOOKUP(LeaveTracker[[#This Row],[Employee Name]],Employees[[Employee Name]:[Office]],7))</f>
        <v>LIBRARY</v>
      </c>
      <c r="F1007" s="51" t="str">
        <f>IF(ISBLANK(LeaveTracker[[#This Row],[Employee Name]]),"-----",VLOOKUP(LeaveTracker[[#This Row],[Employee Name]],Employees[[Employee Name]:[Office]],6))</f>
        <v>REGULAR</v>
      </c>
      <c r="G1007" s="24">
        <v>43738</v>
      </c>
      <c r="H1007" s="24">
        <v>43738</v>
      </c>
      <c r="I1007" s="19" t="s">
        <v>82</v>
      </c>
      <c r="K1007" s="51"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371</v>
      </c>
      <c r="E1008" s="51" t="str">
        <f>IF(ISBLANK(LeaveTracker[[#This Row],[Employee Name]]),"-----",VLOOKUP(LeaveTracker[[#This Row],[Employee Name]],Employees[[Employee Name]:[Office]],7))</f>
        <v>LIBRARY</v>
      </c>
      <c r="F1008" s="51" t="str">
        <f>IF(ISBLANK(LeaveTracker[[#This Row],[Employee Name]]),"-----",VLOOKUP(LeaveTracker[[#This Row],[Employee Name]],Employees[[Employee Name]:[Office]],6))</f>
        <v>REGULAR</v>
      </c>
      <c r="G1008" s="24">
        <v>43733</v>
      </c>
      <c r="H1008" s="24">
        <v>43734</v>
      </c>
      <c r="I1008" s="19" t="s">
        <v>81</v>
      </c>
      <c r="K1008" s="51"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371</v>
      </c>
      <c r="E1009" s="51" t="str">
        <f>IF(ISBLANK(LeaveTracker[[#This Row],[Employee Name]]),"-----",VLOOKUP(LeaveTracker[[#This Row],[Employee Name]],Employees[[Employee Name]:[Office]],7))</f>
        <v>LIBRARY</v>
      </c>
      <c r="F1009" s="51" t="str">
        <f>IF(ISBLANK(LeaveTracker[[#This Row],[Employee Name]]),"-----",VLOOKUP(LeaveTracker[[#This Row],[Employee Name]],Employees[[Employee Name]:[Office]],6))</f>
        <v>REGULAR</v>
      </c>
      <c r="G1009" s="24">
        <v>43773</v>
      </c>
      <c r="H1009" s="24">
        <v>43778</v>
      </c>
      <c r="I1009" s="19" t="s">
        <v>82</v>
      </c>
      <c r="K1009" s="51"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371</v>
      </c>
      <c r="E1010" s="51" t="str">
        <f>IF(ISBLANK(LeaveTracker[[#This Row],[Employee Name]]),"-----",VLOOKUP(LeaveTracker[[#This Row],[Employee Name]],Employees[[Employee Name]:[Office]],7))</f>
        <v>LIBRARY</v>
      </c>
      <c r="F1010" s="51" t="str">
        <f>IF(ISBLANK(LeaveTracker[[#This Row],[Employee Name]]),"-----",VLOOKUP(LeaveTracker[[#This Row],[Employee Name]],Employees[[Employee Name]:[Office]],6))</f>
        <v>REGULAR</v>
      </c>
      <c r="G1010" s="24">
        <v>43724</v>
      </c>
      <c r="H1010" s="24">
        <v>43726</v>
      </c>
      <c r="I1010" s="19" t="s">
        <v>82</v>
      </c>
      <c r="K1010" s="51"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375</v>
      </c>
      <c r="E1011" s="51" t="str">
        <f>IF(ISBLANK(LeaveTracker[[#This Row],[Employee Name]]),"-----",VLOOKUP(LeaveTracker[[#This Row],[Employee Name]],Employees[[Employee Name]:[Office]],7))</f>
        <v>CCT</v>
      </c>
      <c r="F1011" s="51" t="str">
        <f>IF(ISBLANK(LeaveTracker[[#This Row],[Employee Name]]),"-----",VLOOKUP(LeaveTracker[[#This Row],[Employee Name]],Employees[[Employee Name]:[Office]],6))</f>
        <v>REGULAR</v>
      </c>
      <c r="G1011" s="24">
        <v>43731</v>
      </c>
      <c r="H1011" s="24">
        <v>43732</v>
      </c>
      <c r="I1011" s="19" t="s">
        <v>81</v>
      </c>
      <c r="K1011" s="51"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380</v>
      </c>
      <c r="E1012" s="51" t="str">
        <f>IF(ISBLANK(LeaveTracker[[#This Row],[Employee Name]]),"-----",VLOOKUP(LeaveTracker[[#This Row],[Employee Name]],Employees[[Employee Name]:[Office]],7))</f>
        <v>CCT</v>
      </c>
      <c r="F1012" s="51" t="str">
        <f>IF(ISBLANK(LeaveTracker[[#This Row],[Employee Name]]),"-----",VLOOKUP(LeaveTracker[[#This Row],[Employee Name]],Employees[[Employee Name]:[Office]],6))</f>
        <v>REGULAR</v>
      </c>
      <c r="G1012" s="24">
        <v>43731</v>
      </c>
      <c r="H1012" s="24">
        <v>43731</v>
      </c>
      <c r="I1012" s="19" t="s">
        <v>81</v>
      </c>
      <c r="K1012" s="51"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382</v>
      </c>
      <c r="E1013" s="51" t="str">
        <f>IF(ISBLANK(LeaveTracker[[#This Row],[Employee Name]]),"-----",VLOOKUP(LeaveTracker[[#This Row],[Employee Name]],Employees[[Employee Name]:[Office]],7))</f>
        <v>ONT</v>
      </c>
      <c r="F1013" s="51" t="str">
        <f>IF(ISBLANK(LeaveTracker[[#This Row],[Employee Name]]),"-----",VLOOKUP(LeaveTracker[[#This Row],[Employee Name]],Employees[[Employee Name]:[Office]],6))</f>
        <v>REGULAR</v>
      </c>
      <c r="G1013" s="24">
        <v>43766</v>
      </c>
      <c r="H1013" s="24">
        <v>43769</v>
      </c>
      <c r="I1013" s="19" t="s">
        <v>82</v>
      </c>
      <c r="K1013" s="51"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1025</v>
      </c>
      <c r="E1014" s="51" t="str">
        <f>IF(ISBLANK(LeaveTracker[[#This Row],[Employee Name]]),"-----",VLOOKUP(LeaveTracker[[#This Row],[Employee Name]],Employees[[Employee Name]:[Office]],7))</f>
        <v>ONT</v>
      </c>
      <c r="F1014" s="51" t="str">
        <f>IF(ISBLANK(LeaveTracker[[#This Row],[Employee Name]]),"-----",VLOOKUP(LeaveTracker[[#This Row],[Employee Name]],Employees[[Employee Name]:[Office]],6))</f>
        <v>REGULAR</v>
      </c>
      <c r="G1014" s="24">
        <v>43753</v>
      </c>
      <c r="H1014" s="24">
        <v>43753</v>
      </c>
      <c r="I1014" s="19" t="s">
        <v>81</v>
      </c>
      <c r="K1014" s="51"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1025</v>
      </c>
      <c r="E1015" s="51" t="str">
        <f>IF(ISBLANK(LeaveTracker[[#This Row],[Employee Name]]),"-----",VLOOKUP(LeaveTracker[[#This Row],[Employee Name]],Employees[[Employee Name]:[Office]],7))</f>
        <v>ONT</v>
      </c>
      <c r="F1015" s="51" t="str">
        <f>IF(ISBLANK(LeaveTracker[[#This Row],[Employee Name]]),"-----",VLOOKUP(LeaveTracker[[#This Row],[Employee Name]],Employees[[Employee Name]:[Office]],6))</f>
        <v>REGULAR</v>
      </c>
      <c r="G1015" s="24">
        <v>43755</v>
      </c>
      <c r="H1015" s="24">
        <v>43756</v>
      </c>
      <c r="I1015" s="19" t="s">
        <v>81</v>
      </c>
      <c r="K1015" s="51"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385</v>
      </c>
      <c r="E1016" s="51" t="str">
        <f>IF(ISBLANK(LeaveTracker[[#This Row],[Employee Name]]),"-----",VLOOKUP(LeaveTracker[[#This Row],[Employee Name]],Employees[[Employee Name]:[Office]],7))</f>
        <v>ONT</v>
      </c>
      <c r="F1016" s="51" t="str">
        <f>IF(ISBLANK(LeaveTracker[[#This Row],[Employee Name]]),"-----",VLOOKUP(LeaveTracker[[#This Row],[Employee Name]],Employees[[Employee Name]:[Office]],6))</f>
        <v>REGULAR</v>
      </c>
      <c r="G1016" s="24">
        <v>43765</v>
      </c>
      <c r="H1016" s="24">
        <v>43768</v>
      </c>
      <c r="I1016" s="19" t="s">
        <v>82</v>
      </c>
      <c r="J1016" s="43" t="s">
        <v>399</v>
      </c>
      <c r="K1016" s="51"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388</v>
      </c>
      <c r="E1017" s="51" t="str">
        <f>IF(ISBLANK(LeaveTracker[[#This Row],[Employee Name]]),"-----",VLOOKUP(LeaveTracker[[#This Row],[Employee Name]],Employees[[Employee Name]:[Office]],7))</f>
        <v>ONT</v>
      </c>
      <c r="F1017" s="51" t="str">
        <f>IF(ISBLANK(LeaveTracker[[#This Row],[Employee Name]]),"-----",VLOOKUP(LeaveTracker[[#This Row],[Employee Name]],Employees[[Employee Name]:[Office]],6))</f>
        <v>REGULAR</v>
      </c>
      <c r="G1017" s="24">
        <v>43766</v>
      </c>
      <c r="H1017" s="24">
        <v>43768</v>
      </c>
      <c r="I1017" s="19" t="s">
        <v>81</v>
      </c>
      <c r="K1017" s="51"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391</v>
      </c>
      <c r="E1018" s="51" t="str">
        <f>IF(ISBLANK(LeaveTracker[[#This Row],[Employee Name]]),"-----",VLOOKUP(LeaveTracker[[#This Row],[Employee Name]],Employees[[Employee Name]:[Office]],7))</f>
        <v>CTO</v>
      </c>
      <c r="F1018" s="51" t="str">
        <f>IF(ISBLANK(LeaveTracker[[#This Row],[Employee Name]]),"-----",VLOOKUP(LeaveTracker[[#This Row],[Employee Name]],Employees[[Employee Name]:[Office]],6))</f>
        <v>REGULAR</v>
      </c>
      <c r="G1018" s="24">
        <v>43762</v>
      </c>
      <c r="H1018" s="24">
        <v>43763</v>
      </c>
      <c r="I1018" s="19" t="s">
        <v>81</v>
      </c>
      <c r="K1018" s="51"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391</v>
      </c>
      <c r="E1019" s="51" t="str">
        <f>IF(ISBLANK(LeaveTracker[[#This Row],[Employee Name]]),"-----",VLOOKUP(LeaveTracker[[#This Row],[Employee Name]],Employees[[Employee Name]:[Office]],7))</f>
        <v>CTO</v>
      </c>
      <c r="F1019" s="51" t="str">
        <f>IF(ISBLANK(LeaveTracker[[#This Row],[Employee Name]]),"-----",VLOOKUP(LeaveTracker[[#This Row],[Employee Name]],Employees[[Employee Name]:[Office]],6))</f>
        <v>REGULAR</v>
      </c>
      <c r="G1019" s="24">
        <v>43759</v>
      </c>
      <c r="H1019" s="24">
        <v>43761</v>
      </c>
      <c r="I1019" s="19" t="s">
        <v>81</v>
      </c>
      <c r="K1019" s="51"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394</v>
      </c>
      <c r="E1020" s="51" t="str">
        <f>IF(ISBLANK(LeaveTracker[[#This Row],[Employee Name]]),"-----",VLOOKUP(LeaveTracker[[#This Row],[Employee Name]],Employees[[Employee Name]:[Office]],7))</f>
        <v>CTO</v>
      </c>
      <c r="F1020" s="51" t="str">
        <f>IF(ISBLANK(LeaveTracker[[#This Row],[Employee Name]]),"-----",VLOOKUP(LeaveTracker[[#This Row],[Employee Name]],Employees[[Employee Name]:[Office]],6))</f>
        <v>REGULAR</v>
      </c>
      <c r="G1020" s="24">
        <v>43766</v>
      </c>
      <c r="H1020" s="24">
        <v>43766</v>
      </c>
      <c r="I1020" s="19" t="s">
        <v>81</v>
      </c>
      <c r="K1020" s="51"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394</v>
      </c>
      <c r="E1021" s="51" t="str">
        <f>IF(ISBLANK(LeaveTracker[[#This Row],[Employee Name]]),"-----",VLOOKUP(LeaveTracker[[#This Row],[Employee Name]],Employees[[Employee Name]:[Office]],7))</f>
        <v>CTO</v>
      </c>
      <c r="F1021" s="51" t="str">
        <f>IF(ISBLANK(LeaveTracker[[#This Row],[Employee Name]]),"-----",VLOOKUP(LeaveTracker[[#This Row],[Employee Name]],Employees[[Employee Name]:[Office]],6))</f>
        <v>REGULAR</v>
      </c>
      <c r="G1021" s="24">
        <v>43762</v>
      </c>
      <c r="H1021" s="24">
        <v>43762</v>
      </c>
      <c r="I1021" s="19" t="s">
        <v>81</v>
      </c>
      <c r="K1021" s="51"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396</v>
      </c>
      <c r="E1022" s="51" t="str">
        <f>IF(ISBLANK(LeaveTracker[[#This Row],[Employee Name]]),"-----",VLOOKUP(LeaveTracker[[#This Row],[Employee Name]],Employees[[Employee Name]:[Office]],7))</f>
        <v>CTO</v>
      </c>
      <c r="F1022" s="51" t="str">
        <f>IF(ISBLANK(LeaveTracker[[#This Row],[Employee Name]]),"-----",VLOOKUP(LeaveTracker[[#This Row],[Employee Name]],Employees[[Employee Name]:[Office]],6))</f>
        <v>REGULAR</v>
      </c>
      <c r="G1022" s="24">
        <v>43780</v>
      </c>
      <c r="H1022" s="24">
        <v>43784</v>
      </c>
      <c r="I1022" s="19" t="s">
        <v>1</v>
      </c>
      <c r="J1022" s="43" t="s">
        <v>299</v>
      </c>
      <c r="K1022" s="51"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396</v>
      </c>
      <c r="E1023" s="51" t="str">
        <f>IF(ISBLANK(LeaveTracker[[#This Row],[Employee Name]]),"-----",VLOOKUP(LeaveTracker[[#This Row],[Employee Name]],Employees[[Employee Name]:[Office]],7))</f>
        <v>CTO</v>
      </c>
      <c r="F1023" s="51" t="str">
        <f>IF(ISBLANK(LeaveTracker[[#This Row],[Employee Name]]),"-----",VLOOKUP(LeaveTracker[[#This Row],[Employee Name]],Employees[[Employee Name]:[Office]],6))</f>
        <v>REGULAR</v>
      </c>
      <c r="G1023" s="24">
        <v>43761</v>
      </c>
      <c r="H1023" s="24">
        <v>43763</v>
      </c>
      <c r="I1023" s="19" t="s">
        <v>82</v>
      </c>
      <c r="K1023" s="51"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396</v>
      </c>
      <c r="E1024" s="51" t="str">
        <f>IF(ISBLANK(LeaveTracker[[#This Row],[Employee Name]]),"-----",VLOOKUP(LeaveTracker[[#This Row],[Employee Name]],Employees[[Employee Name]:[Office]],7))</f>
        <v>CTO</v>
      </c>
      <c r="F1024" s="51" t="str">
        <f>IF(ISBLANK(LeaveTracker[[#This Row],[Employee Name]]),"-----",VLOOKUP(LeaveTracker[[#This Row],[Employee Name]],Employees[[Employee Name]:[Office]],6))</f>
        <v>REGULAR</v>
      </c>
      <c r="G1024" s="24">
        <v>43753</v>
      </c>
      <c r="H1024" s="24">
        <v>43753</v>
      </c>
      <c r="I1024" s="19" t="s">
        <v>81</v>
      </c>
      <c r="K1024" s="51"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398</v>
      </c>
      <c r="E1025" s="51" t="str">
        <f>IF(ISBLANK(LeaveTracker[[#This Row],[Employee Name]]),"-----",VLOOKUP(LeaveTracker[[#This Row],[Employee Name]],Employees[[Employee Name]:[Office]],7))</f>
        <v>CTO</v>
      </c>
      <c r="F1025" s="51" t="str">
        <f>IF(ISBLANK(LeaveTracker[[#This Row],[Employee Name]]),"-----",VLOOKUP(LeaveTracker[[#This Row],[Employee Name]],Employees[[Employee Name]:[Office]],6))</f>
        <v>REGULAR</v>
      </c>
      <c r="G1025" s="24">
        <v>43752</v>
      </c>
      <c r="H1025" s="24">
        <v>43752</v>
      </c>
      <c r="I1025" s="19" t="s">
        <v>82</v>
      </c>
      <c r="K1025" s="51"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398</v>
      </c>
      <c r="E1026" s="51" t="str">
        <f>IF(ISBLANK(LeaveTracker[[#This Row],[Employee Name]]),"-----",VLOOKUP(LeaveTracker[[#This Row],[Employee Name]],Employees[[Employee Name]:[Office]],7))</f>
        <v>CTO</v>
      </c>
      <c r="F1026" s="51" t="str">
        <f>IF(ISBLANK(LeaveTracker[[#This Row],[Employee Name]]),"-----",VLOOKUP(LeaveTracker[[#This Row],[Employee Name]],Employees[[Employee Name]:[Office]],6))</f>
        <v>REGULAR</v>
      </c>
      <c r="G1026" s="24">
        <v>43754</v>
      </c>
      <c r="H1026" s="24">
        <v>43754</v>
      </c>
      <c r="I1026" s="20" t="s">
        <v>82</v>
      </c>
      <c r="K1026" s="51"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398</v>
      </c>
      <c r="E1027" s="51" t="str">
        <f>IF(ISBLANK(LeaveTracker[[#This Row],[Employee Name]]),"-----",VLOOKUP(LeaveTracker[[#This Row],[Employee Name]],Employees[[Employee Name]:[Office]],7))</f>
        <v>CTO</v>
      </c>
      <c r="F1027" s="51" t="str">
        <f>IF(ISBLANK(LeaveTracker[[#This Row],[Employee Name]]),"-----",VLOOKUP(LeaveTracker[[#This Row],[Employee Name]],Employees[[Employee Name]:[Office]],6))</f>
        <v>REGULAR</v>
      </c>
      <c r="G1027" s="24">
        <v>43756</v>
      </c>
      <c r="H1027" s="24">
        <v>43756</v>
      </c>
      <c r="I1027" s="20" t="s">
        <v>82</v>
      </c>
      <c r="K1027" s="51"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402</v>
      </c>
      <c r="E1028" s="51" t="str">
        <f>IF(ISBLANK(LeaveTracker[[#This Row],[Employee Name]]),"-----",VLOOKUP(LeaveTracker[[#This Row],[Employee Name]],Employees[[Employee Name]:[Office]],7))</f>
        <v>CTO</v>
      </c>
      <c r="F1028" s="51" t="str">
        <f>IF(ISBLANK(LeaveTracker[[#This Row],[Employee Name]]),"-----",VLOOKUP(LeaveTracker[[#This Row],[Employee Name]],Employees[[Employee Name]:[Office]],6))</f>
        <v>REGULAR</v>
      </c>
      <c r="G1028" s="24">
        <v>43752</v>
      </c>
      <c r="H1028" s="24">
        <v>43753</v>
      </c>
      <c r="I1028" s="20" t="s">
        <v>81</v>
      </c>
      <c r="K1028" s="51"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405</v>
      </c>
      <c r="E1029" s="51" t="str">
        <f>IF(ISBLANK(LeaveTracker[[#This Row],[Employee Name]]),"-----",VLOOKUP(LeaveTracker[[#This Row],[Employee Name]],Employees[[Employee Name]:[Office]],7))</f>
        <v>CTO</v>
      </c>
      <c r="F1029" s="51" t="str">
        <f>IF(ISBLANK(LeaveTracker[[#This Row],[Employee Name]]),"-----",VLOOKUP(LeaveTracker[[#This Row],[Employee Name]],Employees[[Employee Name]:[Office]],6))</f>
        <v>REGULAR</v>
      </c>
      <c r="G1029" s="24">
        <v>43756</v>
      </c>
      <c r="H1029" s="24">
        <v>43756</v>
      </c>
      <c r="I1029" s="20" t="s">
        <v>81</v>
      </c>
      <c r="K1029" s="51"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407</v>
      </c>
      <c r="E1030" s="51" t="str">
        <f>IF(ISBLANK(LeaveTracker[[#This Row],[Employee Name]]),"-----",VLOOKUP(LeaveTracker[[#This Row],[Employee Name]],Employees[[Employee Name]:[Office]],7))</f>
        <v>CTO</v>
      </c>
      <c r="F1030" s="51" t="str">
        <f>IF(ISBLANK(LeaveTracker[[#This Row],[Employee Name]]),"-----",VLOOKUP(LeaveTracker[[#This Row],[Employee Name]],Employees[[Employee Name]:[Office]],6))</f>
        <v>REGULAR</v>
      </c>
      <c r="G1030" s="24">
        <v>43761</v>
      </c>
      <c r="H1030" s="24">
        <v>43761</v>
      </c>
      <c r="I1030" s="20" t="s">
        <v>82</v>
      </c>
      <c r="K1030" s="51"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1021</v>
      </c>
      <c r="E1031" s="51" t="str">
        <f>IF(ISBLANK(LeaveTracker[[#This Row],[Employee Name]]),"-----",VLOOKUP(LeaveTracker[[#This Row],[Employee Name]],Employees[[Employee Name]:[Office]],7))</f>
        <v>CTO</v>
      </c>
      <c r="F1031" s="51" t="str">
        <f>IF(ISBLANK(LeaveTracker[[#This Row],[Employee Name]]),"-----",VLOOKUP(LeaveTracker[[#This Row],[Employee Name]],Employees[[Employee Name]:[Office]],6))</f>
        <v>REGULAR</v>
      </c>
      <c r="G1031" s="24">
        <v>43768</v>
      </c>
      <c r="H1031" s="24">
        <v>43768</v>
      </c>
      <c r="I1031" s="20" t="s">
        <v>1</v>
      </c>
      <c r="J1031" s="43" t="s">
        <v>105</v>
      </c>
      <c r="K1031" s="51"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411</v>
      </c>
      <c r="E1032" s="51" t="str">
        <f>IF(ISBLANK(LeaveTracker[[#This Row],[Employee Name]]),"-----",VLOOKUP(LeaveTracker[[#This Row],[Employee Name]],Employees[[Employee Name]:[Office]],7))</f>
        <v>CTO</v>
      </c>
      <c r="F1032" s="51" t="str">
        <f>IF(ISBLANK(LeaveTracker[[#This Row],[Employee Name]]),"-----",VLOOKUP(LeaveTracker[[#This Row],[Employee Name]],Employees[[Employee Name]:[Office]],6))</f>
        <v>REGULAR</v>
      </c>
      <c r="G1032" s="21">
        <v>43759</v>
      </c>
      <c r="H1032" s="24">
        <v>43759</v>
      </c>
      <c r="I1032" s="20" t="s">
        <v>298</v>
      </c>
      <c r="J1032" s="43" t="s">
        <v>158</v>
      </c>
      <c r="K1032" s="51"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415</v>
      </c>
      <c r="E1033" s="51" t="str">
        <f>IF(ISBLANK(LeaveTracker[[#This Row],[Employee Name]]),"-----",VLOOKUP(LeaveTracker[[#This Row],[Employee Name]],Employees[[Employee Name]:[Office]],7))</f>
        <v>CTO</v>
      </c>
      <c r="F1033" s="51" t="str">
        <f>IF(ISBLANK(LeaveTracker[[#This Row],[Employee Name]]),"-----",VLOOKUP(LeaveTracker[[#This Row],[Employee Name]],Employees[[Employee Name]:[Office]],6))</f>
        <v>REGULAR</v>
      </c>
      <c r="G1033" s="24">
        <v>43768</v>
      </c>
      <c r="H1033" s="24">
        <v>43769</v>
      </c>
      <c r="I1033" s="20" t="s">
        <v>82</v>
      </c>
      <c r="J1033" s="43" t="s">
        <v>1004</v>
      </c>
      <c r="K1033" s="51"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418</v>
      </c>
      <c r="E1034" s="51" t="str">
        <f>IF(ISBLANK(LeaveTracker[[#This Row],[Employee Name]]),"-----",VLOOKUP(LeaveTracker[[#This Row],[Employee Name]],Employees[[Employee Name]:[Office]],7))</f>
        <v>CTO</v>
      </c>
      <c r="F1034" s="51" t="str">
        <f>IF(ISBLANK(LeaveTracker[[#This Row],[Employee Name]]),"-----",VLOOKUP(LeaveTracker[[#This Row],[Employee Name]],Employees[[Employee Name]:[Office]],6))</f>
        <v>REGULAR</v>
      </c>
      <c r="G1034" s="24">
        <v>43768</v>
      </c>
      <c r="H1034" s="24">
        <v>43768</v>
      </c>
      <c r="I1034" s="20" t="s">
        <v>82</v>
      </c>
      <c r="J1034" s="43" t="s">
        <v>1004</v>
      </c>
      <c r="K1034" s="51"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418</v>
      </c>
      <c r="E1035" s="51" t="str">
        <f>IF(ISBLANK(LeaveTracker[[#This Row],[Employee Name]]),"-----",VLOOKUP(LeaveTracker[[#This Row],[Employee Name]],Employees[[Employee Name]:[Office]],7))</f>
        <v>CTO</v>
      </c>
      <c r="F1035" s="51" t="str">
        <f>IF(ISBLANK(LeaveTracker[[#This Row],[Employee Name]]),"-----",VLOOKUP(LeaveTracker[[#This Row],[Employee Name]],Employees[[Employee Name]:[Office]],6))</f>
        <v>REGULAR</v>
      </c>
      <c r="G1035" s="24">
        <v>43767</v>
      </c>
      <c r="H1035" s="24">
        <v>43767</v>
      </c>
      <c r="I1035" s="20" t="s">
        <v>82</v>
      </c>
      <c r="J1035" s="43" t="s">
        <v>1004</v>
      </c>
      <c r="K1035" s="51"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944</v>
      </c>
      <c r="E1036" s="51" t="str">
        <f>IF(ISBLANK(LeaveTracker[[#This Row],[Employee Name]]),"-----",VLOOKUP(LeaveTracker[[#This Row],[Employee Name]],Employees[[Employee Name]:[Office]],7))</f>
        <v>EEO/ CITY MARKET</v>
      </c>
      <c r="F1036" s="51" t="str">
        <f>IF(ISBLANK(LeaveTracker[[#This Row],[Employee Name]]),"-----",VLOOKUP(LeaveTracker[[#This Row],[Employee Name]],Employees[[Employee Name]:[Office]],6))</f>
        <v>REGULAR</v>
      </c>
      <c r="G1036" s="24">
        <v>43822</v>
      </c>
      <c r="H1036" s="24">
        <v>43822</v>
      </c>
      <c r="I1036" s="20" t="s">
        <v>82</v>
      </c>
      <c r="K1036" s="51"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944</v>
      </c>
      <c r="E1037" s="51" t="str">
        <f>IF(ISBLANK(LeaveTracker[[#This Row],[Employee Name]]),"-----",VLOOKUP(LeaveTracker[[#This Row],[Employee Name]],Employees[[Employee Name]:[Office]],7))</f>
        <v>EEO/ CITY MARKET</v>
      </c>
      <c r="F1037" s="51" t="str">
        <f>IF(ISBLANK(LeaveTracker[[#This Row],[Employee Name]]),"-----",VLOOKUP(LeaveTracker[[#This Row],[Employee Name]],Employees[[Employee Name]:[Office]],6))</f>
        <v>REGULAR</v>
      </c>
      <c r="G1037" s="24">
        <v>43825</v>
      </c>
      <c r="H1037" s="24">
        <v>43826</v>
      </c>
      <c r="I1037" s="20" t="s">
        <v>82</v>
      </c>
      <c r="K1037" s="51"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944</v>
      </c>
      <c r="E1038" s="51" t="str">
        <f>IF(ISBLANK(LeaveTracker[[#This Row],[Employee Name]]),"-----",VLOOKUP(LeaveTracker[[#This Row],[Employee Name]],Employees[[Employee Name]:[Office]],7))</f>
        <v>EEO/ CITY MARKET</v>
      </c>
      <c r="F1038" s="51" t="str">
        <f>IF(ISBLANK(LeaveTracker[[#This Row],[Employee Name]]),"-----",VLOOKUP(LeaveTracker[[#This Row],[Employee Name]],Employees[[Employee Name]:[Office]],6))</f>
        <v>REGULAR</v>
      </c>
      <c r="G1038" s="24">
        <v>43760</v>
      </c>
      <c r="H1038" s="24">
        <v>43760</v>
      </c>
      <c r="I1038" s="20" t="s">
        <v>81</v>
      </c>
      <c r="K1038" s="51"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944</v>
      </c>
      <c r="E1039" s="51" t="str">
        <f>IF(ISBLANK(LeaveTracker[[#This Row],[Employee Name]]),"-----",VLOOKUP(LeaveTracker[[#This Row],[Employee Name]],Employees[[Employee Name]:[Office]],7))</f>
        <v>EEO/ CITY MARKET</v>
      </c>
      <c r="F1039" s="51" t="str">
        <f>IF(ISBLANK(LeaveTracker[[#This Row],[Employee Name]]),"-----",VLOOKUP(LeaveTracker[[#This Row],[Employee Name]],Employees[[Employee Name]:[Office]],6))</f>
        <v>REGULAR</v>
      </c>
      <c r="G1039" s="24">
        <v>43724</v>
      </c>
      <c r="H1039" s="24">
        <v>43728</v>
      </c>
      <c r="I1039" s="20" t="s">
        <v>82</v>
      </c>
      <c r="K1039" s="51"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944</v>
      </c>
      <c r="E1040" s="51" t="str">
        <f>IF(ISBLANK(LeaveTracker[[#This Row],[Employee Name]]),"-----",VLOOKUP(LeaveTracker[[#This Row],[Employee Name]],Employees[[Employee Name]:[Office]],7))</f>
        <v>EEO/ CITY MARKET</v>
      </c>
      <c r="F1040" s="51" t="str">
        <f>IF(ISBLANK(LeaveTracker[[#This Row],[Employee Name]]),"-----",VLOOKUP(LeaveTracker[[#This Row],[Employee Name]],Employees[[Employee Name]:[Office]],6))</f>
        <v>REGULAR</v>
      </c>
      <c r="G1040" s="24">
        <v>43734</v>
      </c>
      <c r="H1040" s="24">
        <v>43734</v>
      </c>
      <c r="I1040" s="20" t="s">
        <v>82</v>
      </c>
      <c r="K1040" s="51"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422</v>
      </c>
      <c r="E1041" s="51" t="str">
        <f>IF(ISBLANK(LeaveTracker[[#This Row],[Employee Name]]),"-----",VLOOKUP(LeaveTracker[[#This Row],[Employee Name]],Employees[[Employee Name]:[Office]],7))</f>
        <v>CTO</v>
      </c>
      <c r="F1041" s="51" t="str">
        <f>IF(ISBLANK(LeaveTracker[[#This Row],[Employee Name]]),"-----",VLOOKUP(LeaveTracker[[#This Row],[Employee Name]],Employees[[Employee Name]:[Office]],6))</f>
        <v>REGULAR</v>
      </c>
      <c r="G1041" s="24">
        <v>43759</v>
      </c>
      <c r="H1041" s="24">
        <v>43761</v>
      </c>
      <c r="I1041" s="20" t="s">
        <v>81</v>
      </c>
      <c r="K1041" s="51"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427</v>
      </c>
      <c r="E1042" s="51" t="str">
        <f>IF(ISBLANK(LeaveTracker[[#This Row],[Employee Name]]),"-----",VLOOKUP(LeaveTracker[[#This Row],[Employee Name]],Employees[[Employee Name]:[Office]],7))</f>
        <v>CTO</v>
      </c>
      <c r="F1042" s="51" t="str">
        <f>IF(ISBLANK(LeaveTracker[[#This Row],[Employee Name]]),"-----",VLOOKUP(LeaveTracker[[#This Row],[Employee Name]],Employees[[Employee Name]:[Office]],6))</f>
        <v>REGULAR</v>
      </c>
      <c r="G1042" s="24">
        <v>43763</v>
      </c>
      <c r="H1042" s="24">
        <v>43763</v>
      </c>
      <c r="I1042" s="20" t="s">
        <v>81</v>
      </c>
      <c r="K1042" s="51"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428</v>
      </c>
      <c r="E1043" s="51" t="str">
        <f>IF(ISBLANK(LeaveTracker[[#This Row],[Employee Name]]),"-----",VLOOKUP(LeaveTracker[[#This Row],[Employee Name]],Employees[[Employee Name]:[Office]],7))</f>
        <v>HRMO</v>
      </c>
      <c r="F1043" s="51" t="str">
        <f>IF(ISBLANK(LeaveTracker[[#This Row],[Employee Name]]),"-----",VLOOKUP(LeaveTracker[[#This Row],[Employee Name]],Employees[[Employee Name]:[Office]],6))</f>
        <v>REGULAR</v>
      </c>
      <c r="G1043" s="24">
        <v>43767</v>
      </c>
      <c r="H1043" s="24">
        <v>43769</v>
      </c>
      <c r="I1043" s="20" t="s">
        <v>82</v>
      </c>
      <c r="K1043" s="51"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332</v>
      </c>
      <c r="E1044" s="51" t="str">
        <f>IF(ISBLANK(LeaveTracker[[#This Row],[Employee Name]]),"-----",VLOOKUP(LeaveTracker[[#This Row],[Employee Name]],Employees[[Employee Name]:[Office]],7))</f>
        <v>INTERNAL</v>
      </c>
      <c r="F1044" s="51" t="str">
        <f>IF(ISBLANK(LeaveTracker[[#This Row],[Employee Name]]),"-----",VLOOKUP(LeaveTracker[[#This Row],[Employee Name]],Employees[[Employee Name]:[Office]],6))</f>
        <v>REGULAR</v>
      </c>
      <c r="G1044" s="24">
        <v>43749</v>
      </c>
      <c r="H1044" s="24">
        <v>43749</v>
      </c>
      <c r="I1044" s="20" t="s">
        <v>81</v>
      </c>
      <c r="K1044" s="51"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435</v>
      </c>
      <c r="E1045" s="51" t="str">
        <f>IF(ISBLANK(LeaveTracker[[#This Row],[Employee Name]]),"-----",VLOOKUP(LeaveTracker[[#This Row],[Employee Name]],Employees[[Employee Name]:[Office]],7))</f>
        <v>INTERNAL</v>
      </c>
      <c r="F1045" s="51" t="str">
        <f>IF(ISBLANK(LeaveTracker[[#This Row],[Employee Name]]),"-----",VLOOKUP(LeaveTracker[[#This Row],[Employee Name]],Employees[[Employee Name]:[Office]],6))</f>
        <v>REGULAR</v>
      </c>
      <c r="G1045" s="24">
        <v>43761</v>
      </c>
      <c r="H1045" s="24">
        <v>43763</v>
      </c>
      <c r="I1045" s="20" t="s">
        <v>81</v>
      </c>
      <c r="K1045" s="51"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200</v>
      </c>
      <c r="E1046" s="51" t="str">
        <f>IF(ISBLANK(LeaveTracker[[#This Row],[Employee Name]]),"-----",VLOOKUP(LeaveTracker[[#This Row],[Employee Name]],Employees[[Employee Name]:[Office]],7))</f>
        <v>PICNIC GROVE</v>
      </c>
      <c r="F1046" s="51" t="str">
        <f>IF(ISBLANK(LeaveTracker[[#This Row],[Employee Name]]),"-----",VLOOKUP(LeaveTracker[[#This Row],[Employee Name]],Employees[[Employee Name]:[Office]],6))</f>
        <v>REGULAR</v>
      </c>
      <c r="G1046" s="24"/>
      <c r="H1046" s="24"/>
      <c r="I1046" s="20" t="s">
        <v>298</v>
      </c>
      <c r="J1046" s="43" t="s">
        <v>436</v>
      </c>
      <c r="K1046" s="51"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440</v>
      </c>
      <c r="E1047" s="51" t="str">
        <f>IF(ISBLANK(LeaveTracker[[#This Row],[Employee Name]]),"-----",VLOOKUP(LeaveTracker[[#This Row],[Employee Name]],Employees[[Employee Name]:[Office]],7))</f>
        <v>ACCOUNTING</v>
      </c>
      <c r="F1047" s="51" t="str">
        <f>IF(ISBLANK(LeaveTracker[[#This Row],[Employee Name]]),"-----",VLOOKUP(LeaveTracker[[#This Row],[Employee Name]],Employees[[Employee Name]:[Office]],6))</f>
        <v>REGULAR</v>
      </c>
      <c r="G1047" s="24">
        <v>43745</v>
      </c>
      <c r="H1047" s="24">
        <v>43769</v>
      </c>
      <c r="I1047" s="20" t="s">
        <v>81</v>
      </c>
      <c r="K1047" s="51"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440</v>
      </c>
      <c r="E1048" s="51" t="str">
        <f>IF(ISBLANK(LeaveTracker[[#This Row],[Employee Name]]),"-----",VLOOKUP(LeaveTracker[[#This Row],[Employee Name]],Employees[[Employee Name]:[Office]],7))</f>
        <v>ACCOUNTING</v>
      </c>
      <c r="F1048" s="51" t="str">
        <f>IF(ISBLANK(LeaveTracker[[#This Row],[Employee Name]]),"-----",VLOOKUP(LeaveTracker[[#This Row],[Employee Name]],Employees[[Employee Name]:[Office]],6))</f>
        <v>REGULAR</v>
      </c>
      <c r="G1048" s="24">
        <v>43738</v>
      </c>
      <c r="H1048" s="24">
        <v>43739</v>
      </c>
      <c r="I1048" s="19"/>
      <c r="K1048" s="51"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440</v>
      </c>
      <c r="E1049" s="51" t="str">
        <f>IF(ISBLANK(LeaveTracker[[#This Row],[Employee Name]]),"-----",VLOOKUP(LeaveTracker[[#This Row],[Employee Name]],Employees[[Employee Name]:[Office]],7))</f>
        <v>ACCOUNTING</v>
      </c>
      <c r="F1049" s="51" t="str">
        <f>IF(ISBLANK(LeaveTracker[[#This Row],[Employee Name]]),"-----",VLOOKUP(LeaveTracker[[#This Row],[Employee Name]],Employees[[Employee Name]:[Office]],6))</f>
        <v>REGULAR</v>
      </c>
      <c r="G1049" s="24">
        <v>43741</v>
      </c>
      <c r="H1049" s="24">
        <v>43742</v>
      </c>
      <c r="I1049" s="19"/>
      <c r="K1049" s="51"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443</v>
      </c>
      <c r="E1050" s="51" t="str">
        <f>IF(ISBLANK(LeaveTracker[[#This Row],[Employee Name]]),"-----",VLOOKUP(LeaveTracker[[#This Row],[Employee Name]],Employees[[Employee Name]:[Office]],7))</f>
        <v>GSO</v>
      </c>
      <c r="F1050" s="51" t="str">
        <f>IF(ISBLANK(LeaveTracker[[#This Row],[Employee Name]]),"-----",VLOOKUP(LeaveTracker[[#This Row],[Employee Name]],Employees[[Employee Name]:[Office]],6))</f>
        <v>REGULAR</v>
      </c>
      <c r="G1050" s="24">
        <v>43761</v>
      </c>
      <c r="H1050" s="24">
        <v>43761</v>
      </c>
      <c r="I1050" s="20" t="s">
        <v>81</v>
      </c>
      <c r="K1050" s="51"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443</v>
      </c>
      <c r="E1051" s="51" t="str">
        <f>IF(ISBLANK(LeaveTracker[[#This Row],[Employee Name]]),"-----",VLOOKUP(LeaveTracker[[#This Row],[Employee Name]],Employees[[Employee Name]:[Office]],7))</f>
        <v>GSO</v>
      </c>
      <c r="F1051" s="51" t="str">
        <f>IF(ISBLANK(LeaveTracker[[#This Row],[Employee Name]]),"-----",VLOOKUP(LeaveTracker[[#This Row],[Employee Name]],Employees[[Employee Name]:[Office]],6))</f>
        <v>REGULAR</v>
      </c>
      <c r="G1051" s="24">
        <v>43763</v>
      </c>
      <c r="H1051" s="24">
        <v>43763</v>
      </c>
      <c r="I1051" s="20" t="s">
        <v>81</v>
      </c>
      <c r="K1051" s="51"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446</v>
      </c>
      <c r="E1052" s="51" t="str">
        <f>IF(ISBLANK(LeaveTracker[[#This Row],[Employee Name]]),"-----",VLOOKUP(LeaveTracker[[#This Row],[Employee Name]],Employees[[Employee Name]:[Office]],7))</f>
        <v>CTO</v>
      </c>
      <c r="F1052" s="51" t="str">
        <f>IF(ISBLANK(LeaveTracker[[#This Row],[Employee Name]]),"-----",VLOOKUP(LeaveTracker[[#This Row],[Employee Name]],Employees[[Employee Name]:[Office]],6))</f>
        <v>REGULAR</v>
      </c>
      <c r="G1052" s="24"/>
      <c r="H1052" s="24"/>
      <c r="I1052" s="20" t="s">
        <v>298</v>
      </c>
      <c r="J1052" s="43" t="s">
        <v>105</v>
      </c>
      <c r="K1052" s="51"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449</v>
      </c>
      <c r="E1053" s="51" t="str">
        <f>IF(ISBLANK(LeaveTracker[[#This Row],[Employee Name]]),"-----",VLOOKUP(LeaveTracker[[#This Row],[Employee Name]],Employees[[Employee Name]:[Office]],7))</f>
        <v>CEO</v>
      </c>
      <c r="F1053" s="51" t="str">
        <f>IF(ISBLANK(LeaveTracker[[#This Row],[Employee Name]]),"-----",VLOOKUP(LeaveTracker[[#This Row],[Employee Name]],Employees[[Employee Name]:[Office]],6))</f>
        <v>REGULAR</v>
      </c>
      <c r="G1053" s="24">
        <v>43760</v>
      </c>
      <c r="H1053" s="24">
        <v>43760</v>
      </c>
      <c r="I1053" s="20" t="s">
        <v>81</v>
      </c>
      <c r="K1053" s="51"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452</v>
      </c>
      <c r="E1054" s="51" t="str">
        <f>IF(ISBLANK(LeaveTracker[[#This Row],[Employee Name]]),"-----",VLOOKUP(LeaveTracker[[#This Row],[Employee Name]],Employees[[Employee Name]:[Office]],7))</f>
        <v>CEO</v>
      </c>
      <c r="F1054" s="51" t="str">
        <f>IF(ISBLANK(LeaveTracker[[#This Row],[Employee Name]]),"-----",VLOOKUP(LeaveTracker[[#This Row],[Employee Name]],Employees[[Employee Name]:[Office]],6))</f>
        <v>REGULAR</v>
      </c>
      <c r="G1054" s="21">
        <v>43760</v>
      </c>
      <c r="H1054" s="24">
        <v>43760</v>
      </c>
      <c r="I1054" s="20" t="s">
        <v>81</v>
      </c>
      <c r="K1054" s="51"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456</v>
      </c>
      <c r="E1055" s="51" t="str">
        <f>IF(ISBLANK(LeaveTracker[[#This Row],[Employee Name]]),"-----",VLOOKUP(LeaveTracker[[#This Row],[Employee Name]],Employees[[Employee Name]:[Office]],7))</f>
        <v>CEO</v>
      </c>
      <c r="F1055" s="51" t="str">
        <f>IF(ISBLANK(LeaveTracker[[#This Row],[Employee Name]]),"-----",VLOOKUP(LeaveTracker[[#This Row],[Employee Name]],Employees[[Employee Name]:[Office]],6))</f>
        <v>REGULAR</v>
      </c>
      <c r="G1055" s="24">
        <v>43760</v>
      </c>
      <c r="H1055" s="24">
        <v>43760</v>
      </c>
      <c r="I1055" s="20" t="s">
        <v>81</v>
      </c>
      <c r="K1055" s="51"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459</v>
      </c>
      <c r="E1056" s="51" t="str">
        <f>IF(ISBLANK(LeaveTracker[[#This Row],[Employee Name]]),"-----",VLOOKUP(LeaveTracker[[#This Row],[Employee Name]],Employees[[Employee Name]:[Office]],7))</f>
        <v>HRMO</v>
      </c>
      <c r="F1056" s="51" t="str">
        <f>IF(ISBLANK(LeaveTracker[[#This Row],[Employee Name]]),"-----",VLOOKUP(LeaveTracker[[#This Row],[Employee Name]],Employees[[Employee Name]:[Office]],6))</f>
        <v>REGULAR</v>
      </c>
      <c r="G1056" s="24">
        <v>43762</v>
      </c>
      <c r="H1056" s="24">
        <v>43762</v>
      </c>
      <c r="I1056" s="20" t="s">
        <v>81</v>
      </c>
      <c r="K1056" s="51"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423</v>
      </c>
      <c r="E1057" s="51" t="str">
        <f>IF(ISBLANK(LeaveTracker[[#This Row],[Employee Name]]),"-----",VLOOKUP(LeaveTracker[[#This Row],[Employee Name]],Employees[[Employee Name]:[Office]],7))</f>
        <v>PICNIC GROVE</v>
      </c>
      <c r="F1057" s="51" t="str">
        <f>IF(ISBLANK(LeaveTracker[[#This Row],[Employee Name]]),"-----",VLOOKUP(LeaveTracker[[#This Row],[Employee Name]],Employees[[Employee Name]:[Office]],6))</f>
        <v>REGULAR</v>
      </c>
      <c r="G1057" s="24">
        <v>43745</v>
      </c>
      <c r="H1057" s="24">
        <v>43770</v>
      </c>
      <c r="I1057" s="20" t="s">
        <v>81</v>
      </c>
      <c r="K1057" s="51"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423</v>
      </c>
      <c r="E1058" s="51" t="str">
        <f>IF(ISBLANK(LeaveTracker[[#This Row],[Employee Name]]),"-----",VLOOKUP(LeaveTracker[[#This Row],[Employee Name]],Employees[[Employee Name]:[Office]],7))</f>
        <v>PICNIC GROVE</v>
      </c>
      <c r="F1058" s="51" t="str">
        <f>IF(ISBLANK(LeaveTracker[[#This Row],[Employee Name]]),"-----",VLOOKUP(LeaveTracker[[#This Row],[Employee Name]],Employees[[Employee Name]:[Office]],6))</f>
        <v>REGULAR</v>
      </c>
      <c r="G1058" s="24">
        <v>43773</v>
      </c>
      <c r="H1058" s="24">
        <v>43777</v>
      </c>
      <c r="I1058" s="20" t="s">
        <v>81</v>
      </c>
      <c r="K1058" s="51"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464</v>
      </c>
      <c r="E1059" s="51" t="str">
        <f>IF(ISBLANK(LeaveTracker[[#This Row],[Employee Name]]),"-----",VLOOKUP(LeaveTracker[[#This Row],[Employee Name]],Employees[[Employee Name]:[Office]],7))</f>
        <v>ASSESSORS OFFICE</v>
      </c>
      <c r="F1059" s="51" t="str">
        <f>IF(ISBLANK(LeaveTracker[[#This Row],[Employee Name]]),"-----",VLOOKUP(LeaveTracker[[#This Row],[Employee Name]],Employees[[Employee Name]:[Office]],6))</f>
        <v>REGULAR</v>
      </c>
      <c r="G1059" s="24">
        <v>43759</v>
      </c>
      <c r="H1059" s="24">
        <v>43763</v>
      </c>
      <c r="I1059" s="20" t="s">
        <v>82</v>
      </c>
      <c r="K1059" s="51"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464</v>
      </c>
      <c r="E1060" s="51" t="str">
        <f>IF(ISBLANK(LeaveTracker[[#This Row],[Employee Name]]),"-----",VLOOKUP(LeaveTracker[[#This Row],[Employee Name]],Employees[[Employee Name]:[Office]],7))</f>
        <v>ASSESSORS OFFICE</v>
      </c>
      <c r="F1060" s="51" t="str">
        <f>IF(ISBLANK(LeaveTracker[[#This Row],[Employee Name]]),"-----",VLOOKUP(LeaveTracker[[#This Row],[Employee Name]],Employees[[Employee Name]:[Office]],6))</f>
        <v>REGULAR</v>
      </c>
      <c r="G1060" s="24">
        <v>43753</v>
      </c>
      <c r="H1060" s="24">
        <v>43753</v>
      </c>
      <c r="I1060" s="20" t="s">
        <v>81</v>
      </c>
      <c r="K1060" s="51"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464</v>
      </c>
      <c r="E1061" s="51" t="str">
        <f>IF(ISBLANK(LeaveTracker[[#This Row],[Employee Name]]),"-----",VLOOKUP(LeaveTracker[[#This Row],[Employee Name]],Employees[[Employee Name]:[Office]],7))</f>
        <v>ASSESSORS OFFICE</v>
      </c>
      <c r="F1061" s="51" t="str">
        <f>IF(ISBLANK(LeaveTracker[[#This Row],[Employee Name]]),"-----",VLOOKUP(LeaveTracker[[#This Row],[Employee Name]],Employees[[Employee Name]:[Office]],6))</f>
        <v>REGULAR</v>
      </c>
      <c r="G1061" s="24">
        <v>43733</v>
      </c>
      <c r="H1061" s="24">
        <v>43735</v>
      </c>
      <c r="I1061" s="20" t="s">
        <v>81</v>
      </c>
      <c r="K1061" s="51"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466</v>
      </c>
      <c r="E1062" s="51" t="str">
        <f>IF(ISBLANK(LeaveTracker[[#This Row],[Employee Name]]),"-----",VLOOKUP(LeaveTracker[[#This Row],[Employee Name]],Employees[[Employee Name]:[Office]],7))</f>
        <v>ASSESSORS OFFICE</v>
      </c>
      <c r="F1062" s="51" t="str">
        <f>IF(ISBLANK(LeaveTracker[[#This Row],[Employee Name]]),"-----",VLOOKUP(LeaveTracker[[#This Row],[Employee Name]],Employees[[Employee Name]:[Office]],6))</f>
        <v>REGULAR</v>
      </c>
      <c r="G1062" s="24">
        <v>43767</v>
      </c>
      <c r="H1062" s="24">
        <v>43768</v>
      </c>
      <c r="I1062" s="20" t="s">
        <v>82</v>
      </c>
      <c r="K1062" s="51"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466</v>
      </c>
      <c r="E1063" s="51" t="str">
        <f>IF(ISBLANK(LeaveTracker[[#This Row],[Employee Name]]),"-----",VLOOKUP(LeaveTracker[[#This Row],[Employee Name]],Employees[[Employee Name]:[Office]],7))</f>
        <v>ASSESSORS OFFICE</v>
      </c>
      <c r="F1063" s="51" t="str">
        <f>IF(ISBLANK(LeaveTracker[[#This Row],[Employee Name]]),"-----",VLOOKUP(LeaveTracker[[#This Row],[Employee Name]],Employees[[Employee Name]:[Office]],6))</f>
        <v>REGULAR</v>
      </c>
      <c r="G1063" s="24">
        <v>43766</v>
      </c>
      <c r="H1063" s="24">
        <v>43766</v>
      </c>
      <c r="I1063" s="20" t="s">
        <v>1</v>
      </c>
      <c r="J1063" s="43" t="s">
        <v>105</v>
      </c>
      <c r="K1063" s="51"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466</v>
      </c>
      <c r="E1064" s="51" t="str">
        <f>IF(ISBLANK(LeaveTracker[[#This Row],[Employee Name]]),"-----",VLOOKUP(LeaveTracker[[#This Row],[Employee Name]],Employees[[Employee Name]:[Office]],7))</f>
        <v>ASSESSORS OFFICE</v>
      </c>
      <c r="F1064" s="51" t="str">
        <f>IF(ISBLANK(LeaveTracker[[#This Row],[Employee Name]]),"-----",VLOOKUP(LeaveTracker[[#This Row],[Employee Name]],Employees[[Employee Name]:[Office]],6))</f>
        <v>REGULAR</v>
      </c>
      <c r="G1064" s="24">
        <v>43742</v>
      </c>
      <c r="H1064" s="24">
        <v>43742</v>
      </c>
      <c r="I1064" s="20" t="s">
        <v>81</v>
      </c>
      <c r="K1064" s="51"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468</v>
      </c>
      <c r="E1065" s="51" t="str">
        <f>IF(ISBLANK(LeaveTracker[[#This Row],[Employee Name]]),"-----",VLOOKUP(LeaveTracker[[#This Row],[Employee Name]],Employees[[Employee Name]:[Office]],7))</f>
        <v>ASSESSORS OFFICE</v>
      </c>
      <c r="F1065" s="51" t="str">
        <f>IF(ISBLANK(LeaveTracker[[#This Row],[Employee Name]]),"-----",VLOOKUP(LeaveTracker[[#This Row],[Employee Name]],Employees[[Employee Name]:[Office]],6))</f>
        <v>REGULAR</v>
      </c>
      <c r="G1065" s="24">
        <v>43742</v>
      </c>
      <c r="H1065" s="24">
        <v>43742</v>
      </c>
      <c r="I1065" s="20" t="s">
        <v>82</v>
      </c>
      <c r="K1065" s="51"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468</v>
      </c>
      <c r="E1066" s="51" t="str">
        <f>IF(ISBLANK(LeaveTracker[[#This Row],[Employee Name]]),"-----",VLOOKUP(LeaveTracker[[#This Row],[Employee Name]],Employees[[Employee Name]:[Office]],7))</f>
        <v>ASSESSORS OFFICE</v>
      </c>
      <c r="F1066" s="51" t="str">
        <f>IF(ISBLANK(LeaveTracker[[#This Row],[Employee Name]]),"-----",VLOOKUP(LeaveTracker[[#This Row],[Employee Name]],Employees[[Employee Name]:[Office]],6))</f>
        <v>REGULAR</v>
      </c>
      <c r="G1066" s="24">
        <v>43760</v>
      </c>
      <c r="H1066" s="24">
        <v>43760</v>
      </c>
      <c r="I1066" s="20" t="s">
        <v>82</v>
      </c>
      <c r="K1066" s="51"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470</v>
      </c>
      <c r="E1067" s="51" t="str">
        <f>IF(ISBLANK(LeaveTracker[[#This Row],[Employee Name]]),"-----",VLOOKUP(LeaveTracker[[#This Row],[Employee Name]],Employees[[Employee Name]:[Office]],7))</f>
        <v>ASSESSORS OFFICE</v>
      </c>
      <c r="F1067" s="51" t="str">
        <f>IF(ISBLANK(LeaveTracker[[#This Row],[Employee Name]]),"-----",VLOOKUP(LeaveTracker[[#This Row],[Employee Name]],Employees[[Employee Name]:[Office]],6))</f>
        <v>REGULAR</v>
      </c>
      <c r="G1067" s="24">
        <v>43763</v>
      </c>
      <c r="H1067" s="24">
        <v>43763</v>
      </c>
      <c r="I1067" s="20" t="s">
        <v>81</v>
      </c>
      <c r="K1067" s="51"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471</v>
      </c>
      <c r="E1068" s="51" t="str">
        <f>IF(ISBLANK(LeaveTracker[[#This Row],[Employee Name]]),"-----",VLOOKUP(LeaveTracker[[#This Row],[Employee Name]],Employees[[Employee Name]:[Office]],7))</f>
        <v>PIO</v>
      </c>
      <c r="F1068" s="51" t="str">
        <f>IF(ISBLANK(LeaveTracker[[#This Row],[Employee Name]]),"-----",VLOOKUP(LeaveTracker[[#This Row],[Employee Name]],Employees[[Employee Name]:[Office]],6))</f>
        <v>REGULAR</v>
      </c>
      <c r="G1068" s="24">
        <v>43768</v>
      </c>
      <c r="H1068" s="24">
        <v>43769</v>
      </c>
      <c r="I1068" s="20" t="s">
        <v>81</v>
      </c>
      <c r="K1068" s="51"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471</v>
      </c>
      <c r="E1069" s="51" t="str">
        <f>IF(ISBLANK(LeaveTracker[[#This Row],[Employee Name]]),"-----",VLOOKUP(LeaveTracker[[#This Row],[Employee Name]],Employees[[Employee Name]:[Office]],7))</f>
        <v>PIO</v>
      </c>
      <c r="F1069" s="51" t="str">
        <f>IF(ISBLANK(LeaveTracker[[#This Row],[Employee Name]]),"-----",VLOOKUP(LeaveTracker[[#This Row],[Employee Name]],Employees[[Employee Name]:[Office]],6))</f>
        <v>REGULAR</v>
      </c>
      <c r="G1069" s="24">
        <v>43771</v>
      </c>
      <c r="H1069" s="24">
        <v>43771</v>
      </c>
      <c r="I1069" s="20" t="s">
        <v>81</v>
      </c>
      <c r="K1069" s="51" t="str">
        <f>LeaveTracker[[#This Row],[Days]]&amp;" "&amp;LeaveTracker[[#This Row],[Type of Leave]]</f>
        <v>1 SL</v>
      </c>
      <c r="L1069" s="23">
        <v>1</v>
      </c>
      <c r="M1069" s="27"/>
    </row>
    <row r="1070" spans="1:13" ht="30" customHeight="1" x14ac:dyDescent="0.3">
      <c r="A1070" s="32">
        <v>1283</v>
      </c>
      <c r="B1070" s="33">
        <v>43795</v>
      </c>
      <c r="C1070" s="22">
        <v>43763</v>
      </c>
      <c r="D1070" s="20" t="s">
        <v>471</v>
      </c>
      <c r="E1070" s="51" t="str">
        <f>IF(ISBLANK(LeaveTracker[[#This Row],[Employee Name]]),"-----",VLOOKUP(LeaveTracker[[#This Row],[Employee Name]],Employees[[Employee Name]:[Office]],7))</f>
        <v>PIO</v>
      </c>
      <c r="F1070" s="51" t="str">
        <f>IF(ISBLANK(LeaveTracker[[#This Row],[Employee Name]]),"-----",VLOOKUP(LeaveTracker[[#This Row],[Employee Name]],Employees[[Employee Name]:[Office]],6))</f>
        <v>REGULAR</v>
      </c>
      <c r="G1070" s="24">
        <v>43761</v>
      </c>
      <c r="H1070" s="24">
        <v>43762</v>
      </c>
      <c r="I1070" s="20" t="s">
        <v>81</v>
      </c>
      <c r="K1070" s="51"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471</v>
      </c>
      <c r="E1071" s="51" t="str">
        <f>IF(ISBLANK(LeaveTracker[[#This Row],[Employee Name]]),"-----",VLOOKUP(LeaveTracker[[#This Row],[Employee Name]],Employees[[Employee Name]:[Office]],7))</f>
        <v>PIO</v>
      </c>
      <c r="F1071" s="51" t="str">
        <f>IF(ISBLANK(LeaveTracker[[#This Row],[Employee Name]]),"-----",VLOOKUP(LeaveTracker[[#This Row],[Employee Name]],Employees[[Employee Name]:[Office]],6))</f>
        <v>REGULAR</v>
      </c>
      <c r="G1071" s="24">
        <v>43718</v>
      </c>
      <c r="H1071" s="24">
        <v>43718</v>
      </c>
      <c r="I1071" s="20" t="s">
        <v>81</v>
      </c>
      <c r="K1071" s="51"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471</v>
      </c>
      <c r="E1072" s="51" t="str">
        <f>IF(ISBLANK(LeaveTracker[[#This Row],[Employee Name]]),"-----",VLOOKUP(LeaveTracker[[#This Row],[Employee Name]],Employees[[Employee Name]:[Office]],7))</f>
        <v>PIO</v>
      </c>
      <c r="F1072" s="51" t="str">
        <f>IF(ISBLANK(LeaveTracker[[#This Row],[Employee Name]]),"-----",VLOOKUP(LeaveTracker[[#This Row],[Employee Name]],Employees[[Employee Name]:[Office]],6))</f>
        <v>REGULAR</v>
      </c>
      <c r="G1072" s="24">
        <v>43713</v>
      </c>
      <c r="H1072" s="24">
        <v>43713</v>
      </c>
      <c r="I1072" s="20" t="s">
        <v>81</v>
      </c>
      <c r="K1072" s="51"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473</v>
      </c>
      <c r="E1073" s="51" t="str">
        <f>IF(ISBLANK(LeaveTracker[[#This Row],[Employee Name]]),"-----",VLOOKUP(LeaveTracker[[#This Row],[Employee Name]],Employees[[Employee Name]:[Office]],7))</f>
        <v>PIO</v>
      </c>
      <c r="F1073" s="51" t="str">
        <f>IF(ISBLANK(LeaveTracker[[#This Row],[Employee Name]]),"-----",VLOOKUP(LeaveTracker[[#This Row],[Employee Name]],Employees[[Employee Name]:[Office]],6))</f>
        <v>REGULAR</v>
      </c>
      <c r="G1073" s="24">
        <v>43761</v>
      </c>
      <c r="H1073" s="24">
        <v>43763</v>
      </c>
      <c r="I1073" s="20" t="s">
        <v>81</v>
      </c>
      <c r="K1073" s="51"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473</v>
      </c>
      <c r="E1074" s="51" t="str">
        <f>IF(ISBLANK(LeaveTracker[[#This Row],[Employee Name]]),"-----",VLOOKUP(LeaveTracker[[#This Row],[Employee Name]],Employees[[Employee Name]:[Office]],7))</f>
        <v>PIO</v>
      </c>
      <c r="F1074" s="51" t="str">
        <f>IF(ISBLANK(LeaveTracker[[#This Row],[Employee Name]]),"-----",VLOOKUP(LeaveTracker[[#This Row],[Employee Name]],Employees[[Employee Name]:[Office]],6))</f>
        <v>REGULAR</v>
      </c>
      <c r="G1074" s="24">
        <v>43727</v>
      </c>
      <c r="H1074" s="24">
        <v>43728</v>
      </c>
      <c r="I1074" s="20" t="s">
        <v>81</v>
      </c>
      <c r="K1074" s="51"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473</v>
      </c>
      <c r="E1075" s="51" t="str">
        <f>IF(ISBLANK(LeaveTracker[[#This Row],[Employee Name]]),"-----",VLOOKUP(LeaveTracker[[#This Row],[Employee Name]],Employees[[Employee Name]:[Office]],7))</f>
        <v>PIO</v>
      </c>
      <c r="F1075" s="51" t="str">
        <f>IF(ISBLANK(LeaveTracker[[#This Row],[Employee Name]]),"-----",VLOOKUP(LeaveTracker[[#This Row],[Employee Name]],Employees[[Employee Name]:[Office]],6))</f>
        <v>REGULAR</v>
      </c>
      <c r="G1075" s="24">
        <v>43714</v>
      </c>
      <c r="H1075" s="24">
        <v>43714</v>
      </c>
      <c r="I1075" s="20" t="s">
        <v>82</v>
      </c>
      <c r="K1075" s="51"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473</v>
      </c>
      <c r="E1076" s="51" t="str">
        <f>IF(ISBLANK(LeaveTracker[[#This Row],[Employee Name]]),"-----",VLOOKUP(LeaveTracker[[#This Row],[Employee Name]],Employees[[Employee Name]:[Office]],7))</f>
        <v>PIO</v>
      </c>
      <c r="F1076" s="51" t="str">
        <f>IF(ISBLANK(LeaveTracker[[#This Row],[Employee Name]]),"-----",VLOOKUP(LeaveTracker[[#This Row],[Employee Name]],Employees[[Employee Name]:[Office]],6))</f>
        <v>REGULAR</v>
      </c>
      <c r="G1076" s="24">
        <v>43717</v>
      </c>
      <c r="H1076" s="24">
        <v>43719</v>
      </c>
      <c r="I1076" s="20" t="s">
        <v>82</v>
      </c>
      <c r="K1076" s="51"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477</v>
      </c>
      <c r="E1077" s="51" t="str">
        <f>IF(ISBLANK(LeaveTracker[[#This Row],[Employee Name]]),"-----",VLOOKUP(LeaveTracker[[#This Row],[Employee Name]],Employees[[Employee Name]:[Office]],7))</f>
        <v>ADMIN OFFICE</v>
      </c>
      <c r="F1077" s="51" t="str">
        <f>IF(ISBLANK(LeaveTracker[[#This Row],[Employee Name]]),"-----",VLOOKUP(LeaveTracker[[#This Row],[Employee Name]],Employees[[Employee Name]:[Office]],6))</f>
        <v>REGULAR</v>
      </c>
      <c r="G1077" s="24">
        <v>43712</v>
      </c>
      <c r="H1077" s="24">
        <v>43712</v>
      </c>
      <c r="I1077" s="20" t="s">
        <v>81</v>
      </c>
      <c r="K1077" s="51"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482</v>
      </c>
      <c r="E1078" s="51" t="str">
        <f>IF(ISBLANK(LeaveTracker[[#This Row],[Employee Name]]),"-----",VLOOKUP(LeaveTracker[[#This Row],[Employee Name]],Employees[[Employee Name]:[Office]],7))</f>
        <v>COOPERATIVE OFFICE</v>
      </c>
      <c r="F1078" s="51" t="str">
        <f>IF(ISBLANK(LeaveTracker[[#This Row],[Employee Name]]),"-----",VLOOKUP(LeaveTracker[[#This Row],[Employee Name]],Employees[[Employee Name]:[Office]],6))</f>
        <v>REGULAR</v>
      </c>
      <c r="G1078" s="24">
        <v>43752</v>
      </c>
      <c r="H1078" s="24">
        <v>43753</v>
      </c>
      <c r="I1078" s="20" t="s">
        <v>82</v>
      </c>
      <c r="K1078" s="51"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775</v>
      </c>
      <c r="E1079" s="51" t="str">
        <f>IF(ISBLANK(LeaveTracker[[#This Row],[Employee Name]]),"-----",VLOOKUP(LeaveTracker[[#This Row],[Employee Name]],Employees[[Employee Name]:[Office]],7))</f>
        <v>CHO</v>
      </c>
      <c r="F1079" s="51" t="str">
        <f>IF(ISBLANK(LeaveTracker[[#This Row],[Employee Name]]),"-----",VLOOKUP(LeaveTracker[[#This Row],[Employee Name]],Employees[[Employee Name]:[Office]],6))</f>
        <v>REGULAR</v>
      </c>
      <c r="G1079" s="24">
        <v>43762</v>
      </c>
      <c r="H1079" s="24">
        <v>43762</v>
      </c>
      <c r="I1079" s="20" t="s">
        <v>1</v>
      </c>
      <c r="J1079" s="43" t="s">
        <v>105</v>
      </c>
      <c r="K1079" s="51"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488</v>
      </c>
      <c r="E1080" s="51" t="str">
        <f>IF(ISBLANK(LeaveTracker[[#This Row],[Employee Name]]),"-----",VLOOKUP(LeaveTracker[[#This Row],[Employee Name]],Employees[[Employee Name]:[Office]],7))</f>
        <v>THRDC</v>
      </c>
      <c r="F1080" s="51" t="str">
        <f>IF(ISBLANK(LeaveTracker[[#This Row],[Employee Name]]),"-----",VLOOKUP(LeaveTracker[[#This Row],[Employee Name]],Employees[[Employee Name]:[Office]],6))</f>
        <v>REGULAR</v>
      </c>
      <c r="G1080" s="24">
        <v>43724</v>
      </c>
      <c r="H1080" s="24">
        <v>43724</v>
      </c>
      <c r="I1080" s="20" t="s">
        <v>81</v>
      </c>
      <c r="K1080" s="51"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488</v>
      </c>
      <c r="E1081" s="51" t="str">
        <f>IF(ISBLANK(LeaveTracker[[#This Row],[Employee Name]]),"-----",VLOOKUP(LeaveTracker[[#This Row],[Employee Name]],Employees[[Employee Name]:[Office]],7))</f>
        <v>THRDC</v>
      </c>
      <c r="F1081" s="51" t="str">
        <f>IF(ISBLANK(LeaveTracker[[#This Row],[Employee Name]]),"-----",VLOOKUP(LeaveTracker[[#This Row],[Employee Name]],Employees[[Employee Name]:[Office]],6))</f>
        <v>REGULAR</v>
      </c>
      <c r="G1081" s="24">
        <v>43754</v>
      </c>
      <c r="H1081" s="24">
        <v>43756</v>
      </c>
      <c r="I1081" s="20" t="s">
        <v>81</v>
      </c>
      <c r="K1081" s="51"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488</v>
      </c>
      <c r="E1082" s="51" t="str">
        <f>IF(ISBLANK(LeaveTracker[[#This Row],[Employee Name]]),"-----",VLOOKUP(LeaveTracker[[#This Row],[Employee Name]],Employees[[Employee Name]:[Office]],7))</f>
        <v>THRDC</v>
      </c>
      <c r="F1082" s="51" t="str">
        <f>IF(ISBLANK(LeaveTracker[[#This Row],[Employee Name]]),"-----",VLOOKUP(LeaveTracker[[#This Row],[Employee Name]],Employees[[Employee Name]:[Office]],6))</f>
        <v>REGULAR</v>
      </c>
      <c r="G1082" s="24">
        <v>43762</v>
      </c>
      <c r="H1082" s="24">
        <v>43762</v>
      </c>
      <c r="I1082" s="20" t="s">
        <v>82</v>
      </c>
      <c r="K1082" s="51"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491</v>
      </c>
      <c r="E1083" s="51" t="str">
        <f>IF(ISBLANK(LeaveTracker[[#This Row],[Employee Name]]),"-----",VLOOKUP(LeaveTracker[[#This Row],[Employee Name]],Employees[[Employee Name]:[Office]],7))</f>
        <v>COOPERATIVE OFFICE</v>
      </c>
      <c r="F1083" s="51" t="str">
        <f>IF(ISBLANK(LeaveTracker[[#This Row],[Employee Name]]),"-----",VLOOKUP(LeaveTracker[[#This Row],[Employee Name]],Employees[[Employee Name]:[Office]],6))</f>
        <v>REGULAR</v>
      </c>
      <c r="G1083" s="24">
        <v>43731</v>
      </c>
      <c r="H1083" s="24">
        <v>43732</v>
      </c>
      <c r="I1083" s="20" t="s">
        <v>81</v>
      </c>
      <c r="K1083" s="51"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494</v>
      </c>
      <c r="E1084" s="51" t="str">
        <f>IF(ISBLANK(LeaveTracker[[#This Row],[Employee Name]]),"-----",VLOOKUP(LeaveTracker[[#This Row],[Employee Name]],Employees[[Employee Name]:[Office]],7))</f>
        <v>COOPERATIVE OFFICE</v>
      </c>
      <c r="F1084" s="51" t="str">
        <f>IF(ISBLANK(LeaveTracker[[#This Row],[Employee Name]]),"-----",VLOOKUP(LeaveTracker[[#This Row],[Employee Name]],Employees[[Employee Name]:[Office]],6))</f>
        <v>REGULAR</v>
      </c>
      <c r="G1084" s="24">
        <v>43721</v>
      </c>
      <c r="H1084" s="24">
        <v>43721</v>
      </c>
      <c r="I1084" s="20" t="s">
        <v>81</v>
      </c>
      <c r="K1084" s="51"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494</v>
      </c>
      <c r="E1085" s="51" t="str">
        <f>IF(ISBLANK(LeaveTracker[[#This Row],[Employee Name]]),"-----",VLOOKUP(LeaveTracker[[#This Row],[Employee Name]],Employees[[Employee Name]:[Office]],7))</f>
        <v>COOPERATIVE OFFICE</v>
      </c>
      <c r="F1085" s="51" t="str">
        <f>IF(ISBLANK(LeaveTracker[[#This Row],[Employee Name]]),"-----",VLOOKUP(LeaveTracker[[#This Row],[Employee Name]],Employees[[Employee Name]:[Office]],6))</f>
        <v>REGULAR</v>
      </c>
      <c r="G1085" s="24">
        <v>43757</v>
      </c>
      <c r="H1085" s="24">
        <v>43757</v>
      </c>
      <c r="I1085" s="20" t="s">
        <v>81</v>
      </c>
      <c r="K1085" s="51" t="str">
        <f>LeaveTracker[[#This Row],[Days]]&amp;" "&amp;LeaveTracker[[#This Row],[Type of Leave]]</f>
        <v>1 SL</v>
      </c>
      <c r="L1085" s="23">
        <v>1</v>
      </c>
      <c r="M1085" s="27"/>
    </row>
    <row r="1086" spans="1:13" ht="30" customHeight="1" x14ac:dyDescent="0.3">
      <c r="A1086" s="32">
        <v>1298</v>
      </c>
      <c r="B1086" s="33">
        <v>43795</v>
      </c>
      <c r="C1086" s="22">
        <v>43745</v>
      </c>
      <c r="D1086" s="20" t="s">
        <v>491</v>
      </c>
      <c r="E1086" s="51" t="str">
        <f>IF(ISBLANK(LeaveTracker[[#This Row],[Employee Name]]),"-----",VLOOKUP(LeaveTracker[[#This Row],[Employee Name]],Employees[[Employee Name]:[Office]],7))</f>
        <v>COOPERATIVE OFFICE</v>
      </c>
      <c r="F1086" s="51" t="str">
        <f>IF(ISBLANK(LeaveTracker[[#This Row],[Employee Name]]),"-----",VLOOKUP(LeaveTracker[[#This Row],[Employee Name]],Employees[[Employee Name]:[Office]],6))</f>
        <v>REGULAR</v>
      </c>
      <c r="G1086" s="24">
        <v>43741</v>
      </c>
      <c r="H1086" s="24">
        <v>43741</v>
      </c>
      <c r="I1086" s="20" t="s">
        <v>81</v>
      </c>
      <c r="K1086" s="51"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491</v>
      </c>
      <c r="E1087" s="51" t="str">
        <f>IF(ISBLANK(LeaveTracker[[#This Row],[Employee Name]]),"-----",VLOOKUP(LeaveTracker[[#This Row],[Employee Name]],Employees[[Employee Name]:[Office]],7))</f>
        <v>COOPERATIVE OFFICE</v>
      </c>
      <c r="F1087" s="51" t="str">
        <f>IF(ISBLANK(LeaveTracker[[#This Row],[Employee Name]]),"-----",VLOOKUP(LeaveTracker[[#This Row],[Employee Name]],Employees[[Employee Name]:[Office]],6))</f>
        <v>REGULAR</v>
      </c>
      <c r="G1087" s="24">
        <v>43752</v>
      </c>
      <c r="H1087" s="24">
        <v>43752</v>
      </c>
      <c r="I1087" s="20" t="s">
        <v>81</v>
      </c>
      <c r="K1087" s="51"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491</v>
      </c>
      <c r="E1088" s="51" t="str">
        <f>IF(ISBLANK(LeaveTracker[[#This Row],[Employee Name]]),"-----",VLOOKUP(LeaveTracker[[#This Row],[Employee Name]],Employees[[Employee Name]:[Office]],7))</f>
        <v>COOPERATIVE OFFICE</v>
      </c>
      <c r="F1088" s="51" t="str">
        <f>IF(ISBLANK(LeaveTracker[[#This Row],[Employee Name]]),"-----",VLOOKUP(LeaveTracker[[#This Row],[Employee Name]],Employees[[Employee Name]:[Office]],6))</f>
        <v>REGULAR</v>
      </c>
      <c r="G1088" s="24">
        <v>43756</v>
      </c>
      <c r="H1088" s="24">
        <v>43756</v>
      </c>
      <c r="I1088" s="20" t="s">
        <v>81</v>
      </c>
      <c r="K1088" s="51"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491</v>
      </c>
      <c r="E1089" s="51" t="str">
        <f>IF(ISBLANK(LeaveTracker[[#This Row],[Employee Name]]),"-----",VLOOKUP(LeaveTracker[[#This Row],[Employee Name]],Employees[[Employee Name]:[Office]],7))</f>
        <v>COOPERATIVE OFFICE</v>
      </c>
      <c r="F1089" s="51" t="str">
        <f>IF(ISBLANK(LeaveTracker[[#This Row],[Employee Name]]),"-----",VLOOKUP(LeaveTracker[[#This Row],[Employee Name]],Employees[[Employee Name]:[Office]],6))</f>
        <v>REGULAR</v>
      </c>
      <c r="G1089" s="24">
        <v>43760</v>
      </c>
      <c r="H1089" s="24">
        <v>43760</v>
      </c>
      <c r="I1089" s="20" t="s">
        <v>81</v>
      </c>
      <c r="K1089" s="51"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497</v>
      </c>
      <c r="E1090" s="51" t="str">
        <f>IF(ISBLANK(LeaveTracker[[#This Row],[Employee Name]]),"-----",VLOOKUP(LeaveTracker[[#This Row],[Employee Name]],Employees[[Employee Name]:[Office]],7))</f>
        <v>COOPERATIVE OFFICE</v>
      </c>
      <c r="F1090" s="51" t="str">
        <f>IF(ISBLANK(LeaveTracker[[#This Row],[Employee Name]]),"-----",VLOOKUP(LeaveTracker[[#This Row],[Employee Name]],Employees[[Employee Name]:[Office]],6))</f>
        <v>REGULAR</v>
      </c>
      <c r="G1090" s="24">
        <v>43721</v>
      </c>
      <c r="H1090" s="24">
        <v>43721</v>
      </c>
      <c r="I1090" s="20" t="s">
        <v>81</v>
      </c>
      <c r="K1090" s="51"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380</v>
      </c>
      <c r="E1091" s="51" t="str">
        <f>IF(ISBLANK(LeaveTracker[[#This Row],[Employee Name]]),"-----",VLOOKUP(LeaveTracker[[#This Row],[Employee Name]],Employees[[Employee Name]:[Office]],7))</f>
        <v>CCT</v>
      </c>
      <c r="F1091" s="51" t="str">
        <f>IF(ISBLANK(LeaveTracker[[#This Row],[Employee Name]]),"-----",VLOOKUP(LeaveTracker[[#This Row],[Employee Name]],Employees[[Employee Name]:[Office]],6))</f>
        <v>REGULAR</v>
      </c>
      <c r="G1091" s="24">
        <v>43745</v>
      </c>
      <c r="H1091" s="24">
        <v>43745</v>
      </c>
      <c r="I1091" s="19" t="s">
        <v>81</v>
      </c>
      <c r="K1091" s="51"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497</v>
      </c>
      <c r="E1092" s="51" t="str">
        <f>IF(ISBLANK(LeaveTracker[[#This Row],[Employee Name]]),"-----",VLOOKUP(LeaveTracker[[#This Row],[Employee Name]],Employees[[Employee Name]:[Office]],7))</f>
        <v>COOPERATIVE OFFICE</v>
      </c>
      <c r="F1092" s="51" t="str">
        <f>IF(ISBLANK(LeaveTracker[[#This Row],[Employee Name]]),"-----",VLOOKUP(LeaveTracker[[#This Row],[Employee Name]],Employees[[Employee Name]:[Office]],6))</f>
        <v>REGULAR</v>
      </c>
      <c r="G1092" s="24">
        <v>43761</v>
      </c>
      <c r="H1092" s="24">
        <v>43762</v>
      </c>
      <c r="I1092" s="20" t="s">
        <v>82</v>
      </c>
      <c r="K1092" s="51"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501</v>
      </c>
      <c r="E1093" s="51" t="str">
        <f>IF(ISBLANK(LeaveTracker[[#This Row],[Employee Name]]),"-----",VLOOKUP(LeaveTracker[[#This Row],[Employee Name]],Employees[[Employee Name]:[Office]],7))</f>
        <v>COOPERATIVE OFFICE</v>
      </c>
      <c r="F1093" s="51" t="str">
        <f>IF(ISBLANK(LeaveTracker[[#This Row],[Employee Name]]),"-----",VLOOKUP(LeaveTracker[[#This Row],[Employee Name]],Employees[[Employee Name]:[Office]],6))</f>
        <v>REGULAR</v>
      </c>
      <c r="G1093" s="24">
        <v>43773</v>
      </c>
      <c r="H1093" s="24">
        <v>43773</v>
      </c>
      <c r="I1093" s="20" t="s">
        <v>81</v>
      </c>
      <c r="K1093" s="51"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504</v>
      </c>
      <c r="E1094" s="51" t="str">
        <f>IF(ISBLANK(LeaveTracker[[#This Row],[Employee Name]]),"-----",VLOOKUP(LeaveTracker[[#This Row],[Employee Name]],Employees[[Employee Name]:[Office]],7))</f>
        <v>THRDC</v>
      </c>
      <c r="F1094" s="51" t="str">
        <f>IF(ISBLANK(LeaveTracker[[#This Row],[Employee Name]]),"-----",VLOOKUP(LeaveTracker[[#This Row],[Employee Name]],Employees[[Employee Name]:[Office]],6))</f>
        <v>REGULAR</v>
      </c>
      <c r="G1094" s="24">
        <v>43760</v>
      </c>
      <c r="H1094" s="24">
        <v>43762</v>
      </c>
      <c r="I1094" s="20" t="s">
        <v>81</v>
      </c>
      <c r="K1094" s="51"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504</v>
      </c>
      <c r="E1095" s="51" t="str">
        <f>IF(ISBLANK(LeaveTracker[[#This Row],[Employee Name]]),"-----",VLOOKUP(LeaveTracker[[#This Row],[Employee Name]],Employees[[Employee Name]:[Office]],7))</f>
        <v>THRDC</v>
      </c>
      <c r="F1095" s="51" t="str">
        <f>IF(ISBLANK(LeaveTracker[[#This Row],[Employee Name]]),"-----",VLOOKUP(LeaveTracker[[#This Row],[Employee Name]],Employees[[Employee Name]:[Office]],6))</f>
        <v>REGULAR</v>
      </c>
      <c r="G1095" s="24">
        <v>43763</v>
      </c>
      <c r="H1095" s="24">
        <v>43763</v>
      </c>
      <c r="I1095" s="20" t="s">
        <v>82</v>
      </c>
      <c r="K1095" s="51"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504</v>
      </c>
      <c r="E1096" s="51" t="str">
        <f>IF(ISBLANK(LeaveTracker[[#This Row],[Employee Name]]),"-----",VLOOKUP(LeaveTracker[[#This Row],[Employee Name]],Employees[[Employee Name]:[Office]],7))</f>
        <v>THRDC</v>
      </c>
      <c r="F1096" s="51" t="str">
        <f>IF(ISBLANK(LeaveTracker[[#This Row],[Employee Name]]),"-----",VLOOKUP(LeaveTracker[[#This Row],[Employee Name]],Employees[[Employee Name]:[Office]],6))</f>
        <v>REGULAR</v>
      </c>
      <c r="G1096" s="24">
        <v>43766</v>
      </c>
      <c r="H1096" s="24">
        <v>43767</v>
      </c>
      <c r="I1096" s="20" t="s">
        <v>82</v>
      </c>
      <c r="K1096" s="51"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506</v>
      </c>
      <c r="E1097" s="51" t="str">
        <f>IF(ISBLANK(LeaveTracker[[#This Row],[Employee Name]]),"-----",VLOOKUP(LeaveTracker[[#This Row],[Employee Name]],Employees[[Employee Name]:[Office]],7))</f>
        <v>ACCOUNTING</v>
      </c>
      <c r="F1097" s="51" t="str">
        <f>IF(ISBLANK(LeaveTracker[[#This Row],[Employee Name]]),"-----",VLOOKUP(LeaveTracker[[#This Row],[Employee Name]],Employees[[Employee Name]:[Office]],6))</f>
        <v>REGULAR</v>
      </c>
      <c r="G1097" s="24">
        <v>43740</v>
      </c>
      <c r="H1097" s="24">
        <v>43740</v>
      </c>
      <c r="I1097" s="20" t="s">
        <v>81</v>
      </c>
      <c r="K1097" s="51"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506</v>
      </c>
      <c r="E1098" s="51" t="str">
        <f>IF(ISBLANK(LeaveTracker[[#This Row],[Employee Name]]),"-----",VLOOKUP(LeaveTracker[[#This Row],[Employee Name]],Employees[[Employee Name]:[Office]],7))</f>
        <v>ACCOUNTING</v>
      </c>
      <c r="F1098" s="51" t="str">
        <f>IF(ISBLANK(LeaveTracker[[#This Row],[Employee Name]]),"-----",VLOOKUP(LeaveTracker[[#This Row],[Employee Name]],Employees[[Employee Name]:[Office]],6))</f>
        <v>REGULAR</v>
      </c>
      <c r="G1098" s="24">
        <v>43752</v>
      </c>
      <c r="H1098" s="24">
        <v>43752</v>
      </c>
      <c r="I1098" s="20" t="s">
        <v>81</v>
      </c>
      <c r="K1098" s="51"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509</v>
      </c>
      <c r="E1099" s="51" t="str">
        <f>IF(ISBLANK(LeaveTracker[[#This Row],[Employee Name]]),"-----",VLOOKUP(LeaveTracker[[#This Row],[Employee Name]],Employees[[Employee Name]:[Office]],7))</f>
        <v>ACCOUNTING</v>
      </c>
      <c r="F1099" s="51" t="str">
        <f>IF(ISBLANK(LeaveTracker[[#This Row],[Employee Name]]),"-----",VLOOKUP(LeaveTracker[[#This Row],[Employee Name]],Employees[[Employee Name]:[Office]],6))</f>
        <v>REGULAR</v>
      </c>
      <c r="G1099" s="24">
        <v>43760</v>
      </c>
      <c r="H1099" s="24">
        <v>43760</v>
      </c>
      <c r="I1099" s="20" t="s">
        <v>298</v>
      </c>
      <c r="J1099" s="43" t="s">
        <v>105</v>
      </c>
      <c r="K1099" s="51"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513</v>
      </c>
      <c r="E1100" s="51" t="str">
        <f>IF(ISBLANK(LeaveTracker[[#This Row],[Employee Name]]),"-----",VLOOKUP(LeaveTracker[[#This Row],[Employee Name]],Employees[[Employee Name]:[Office]],7))</f>
        <v>ACCOUNTING</v>
      </c>
      <c r="F1100" s="51" t="str">
        <f>IF(ISBLANK(LeaveTracker[[#This Row],[Employee Name]]),"-----",VLOOKUP(LeaveTracker[[#This Row],[Employee Name]],Employees[[Employee Name]:[Office]],6))</f>
        <v>REGULAR</v>
      </c>
      <c r="G1100" s="24">
        <v>43752</v>
      </c>
      <c r="H1100" s="24">
        <v>43752</v>
      </c>
      <c r="I1100" s="19" t="s">
        <v>81</v>
      </c>
      <c r="K1100" s="51"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519</v>
      </c>
      <c r="E1101" s="51" t="str">
        <f>IF(ISBLANK(LeaveTracker[[#This Row],[Employee Name]]),"-----",VLOOKUP(LeaveTracker[[#This Row],[Employee Name]],Employees[[Employee Name]:[Office]],7))</f>
        <v>ACCOUNTING</v>
      </c>
      <c r="F1101" s="51" t="str">
        <f>IF(ISBLANK(LeaveTracker[[#This Row],[Employee Name]]),"-----",VLOOKUP(LeaveTracker[[#This Row],[Employee Name]],Employees[[Employee Name]:[Office]],6))</f>
        <v>REGULAR</v>
      </c>
      <c r="G1101" s="24">
        <v>43767</v>
      </c>
      <c r="H1101" s="24">
        <v>43767</v>
      </c>
      <c r="I1101" s="20" t="s">
        <v>81</v>
      </c>
      <c r="K1101" s="51"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520</v>
      </c>
      <c r="E1102" s="51" t="str">
        <f>IF(ISBLANK(LeaveTracker[[#This Row],[Employee Name]]),"-----",VLOOKUP(LeaveTracker[[#This Row],[Employee Name]],Employees[[Employee Name]:[Office]],7))</f>
        <v>ACCOUNTING</v>
      </c>
      <c r="F1102" s="51" t="str">
        <f>IF(ISBLANK(LeaveTracker[[#This Row],[Employee Name]]),"-----",VLOOKUP(LeaveTracker[[#This Row],[Employee Name]],Employees[[Employee Name]:[Office]],6))</f>
        <v>REGULAR</v>
      </c>
      <c r="G1102" s="24">
        <v>43747</v>
      </c>
      <c r="H1102" s="24">
        <v>43747</v>
      </c>
      <c r="I1102" s="20" t="s">
        <v>81</v>
      </c>
      <c r="K1102" s="51"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520</v>
      </c>
      <c r="E1103" s="51" t="str">
        <f>IF(ISBLANK(LeaveTracker[[#This Row],[Employee Name]]),"-----",VLOOKUP(LeaveTracker[[#This Row],[Employee Name]],Employees[[Employee Name]:[Office]],7))</f>
        <v>ACCOUNTING</v>
      </c>
      <c r="F1103" s="51" t="str">
        <f>IF(ISBLANK(LeaveTracker[[#This Row],[Employee Name]]),"-----",VLOOKUP(LeaveTracker[[#This Row],[Employee Name]],Employees[[Employee Name]:[Office]],6))</f>
        <v>REGULAR</v>
      </c>
      <c r="G1103" s="24">
        <v>43752</v>
      </c>
      <c r="H1103" s="24">
        <v>43752</v>
      </c>
      <c r="I1103" s="20" t="s">
        <v>81</v>
      </c>
      <c r="K1103" s="51"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522</v>
      </c>
      <c r="E1104" s="51" t="str">
        <f>IF(ISBLANK(LeaveTracker[[#This Row],[Employee Name]]),"-----",VLOOKUP(LeaveTracker[[#This Row],[Employee Name]],Employees[[Employee Name]:[Office]],7))</f>
        <v>PIO</v>
      </c>
      <c r="F1104" s="51" t="str">
        <f>IF(ISBLANK(LeaveTracker[[#This Row],[Employee Name]]),"-----",VLOOKUP(LeaveTracker[[#This Row],[Employee Name]],Employees[[Employee Name]:[Office]],6))</f>
        <v>REGULAR</v>
      </c>
      <c r="G1104" s="24">
        <v>43726</v>
      </c>
      <c r="H1104" s="24">
        <v>43728</v>
      </c>
      <c r="I1104" s="20" t="s">
        <v>81</v>
      </c>
      <c r="K1104" s="51"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522</v>
      </c>
      <c r="E1105" s="51" t="str">
        <f>IF(ISBLANK(LeaveTracker[[#This Row],[Employee Name]]),"-----",VLOOKUP(LeaveTracker[[#This Row],[Employee Name]],Employees[[Employee Name]:[Office]],7))</f>
        <v>PIO</v>
      </c>
      <c r="F1105" s="51" t="str">
        <f>IF(ISBLANK(LeaveTracker[[#This Row],[Employee Name]]),"-----",VLOOKUP(LeaveTracker[[#This Row],[Employee Name]],Employees[[Employee Name]:[Office]],6))</f>
        <v>REGULAR</v>
      </c>
      <c r="G1105" s="24">
        <v>43768</v>
      </c>
      <c r="H1105" s="24">
        <v>43769</v>
      </c>
      <c r="I1105" s="20" t="s">
        <v>81</v>
      </c>
      <c r="K1105" s="51"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443</v>
      </c>
      <c r="E1106" s="51" t="str">
        <f>IF(ISBLANK(LeaveTracker[[#This Row],[Employee Name]]),"-----",VLOOKUP(LeaveTracker[[#This Row],[Employee Name]],Employees[[Employee Name]:[Office]],7))</f>
        <v>GSO</v>
      </c>
      <c r="F1106" s="51" t="str">
        <f>IF(ISBLANK(LeaveTracker[[#This Row],[Employee Name]]),"-----",VLOOKUP(LeaveTracker[[#This Row],[Employee Name]],Employees[[Employee Name]:[Office]],6))</f>
        <v>REGULAR</v>
      </c>
      <c r="G1106" s="24">
        <v>43755</v>
      </c>
      <c r="H1106" s="24">
        <v>43756</v>
      </c>
      <c r="I1106" s="20" t="s">
        <v>81</v>
      </c>
      <c r="K1106" s="51"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525</v>
      </c>
      <c r="E1107" s="51" t="str">
        <f>IF(ISBLANK(LeaveTracker[[#This Row],[Employee Name]]),"-----",VLOOKUP(LeaveTracker[[#This Row],[Employee Name]],Employees[[Employee Name]:[Office]],7))</f>
        <v>GSO</v>
      </c>
      <c r="F1107" s="51" t="str">
        <f>IF(ISBLANK(LeaveTracker[[#This Row],[Employee Name]]),"-----",VLOOKUP(LeaveTracker[[#This Row],[Employee Name]],Employees[[Employee Name]:[Office]],6))</f>
        <v>REGULAR</v>
      </c>
      <c r="G1107" s="24">
        <v>43784</v>
      </c>
      <c r="H1107" s="24">
        <v>43784</v>
      </c>
      <c r="I1107" s="20" t="s">
        <v>82</v>
      </c>
      <c r="K1107" s="51"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525</v>
      </c>
      <c r="E1108" s="51" t="str">
        <f>IF(ISBLANK(LeaveTracker[[#This Row],[Employee Name]]),"-----",VLOOKUP(LeaveTracker[[#This Row],[Employee Name]],Employees[[Employee Name]:[Office]],7))</f>
        <v>GSO</v>
      </c>
      <c r="F1108" s="51" t="str">
        <f>IF(ISBLANK(LeaveTracker[[#This Row],[Employee Name]]),"-----",VLOOKUP(LeaveTracker[[#This Row],[Employee Name]],Employees[[Employee Name]:[Office]],6))</f>
        <v>REGULAR</v>
      </c>
      <c r="G1108" s="24">
        <v>43798</v>
      </c>
      <c r="H1108" s="24">
        <v>43798</v>
      </c>
      <c r="I1108" s="20" t="s">
        <v>82</v>
      </c>
      <c r="K1108" s="51"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528</v>
      </c>
      <c r="E1109" s="51" t="str">
        <f>IF(ISBLANK(LeaveTracker[[#This Row],[Employee Name]]),"-----",VLOOKUP(LeaveTracker[[#This Row],[Employee Name]],Employees[[Employee Name]:[Office]],7))</f>
        <v>TIPID IMPOK</v>
      </c>
      <c r="F1109" s="51" t="str">
        <f>IF(ISBLANK(LeaveTracker[[#This Row],[Employee Name]]),"-----",VLOOKUP(LeaveTracker[[#This Row],[Employee Name]],Employees[[Employee Name]:[Office]],6))</f>
        <v>REGULAR</v>
      </c>
      <c r="G1109" s="24">
        <v>43739</v>
      </c>
      <c r="H1109" s="24">
        <v>43740</v>
      </c>
      <c r="I1109" s="20" t="s">
        <v>81</v>
      </c>
      <c r="K1109" s="51"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528</v>
      </c>
      <c r="E1110" s="51" t="str">
        <f>IF(ISBLANK(LeaveTracker[[#This Row],[Employee Name]]),"-----",VLOOKUP(LeaveTracker[[#This Row],[Employee Name]],Employees[[Employee Name]:[Office]],7))</f>
        <v>TIPID IMPOK</v>
      </c>
      <c r="F1110" s="51" t="str">
        <f>IF(ISBLANK(LeaveTracker[[#This Row],[Employee Name]]),"-----",VLOOKUP(LeaveTracker[[#This Row],[Employee Name]],Employees[[Employee Name]:[Office]],6))</f>
        <v>REGULAR</v>
      </c>
      <c r="G1110" s="24">
        <v>43745</v>
      </c>
      <c r="H1110" s="24">
        <v>43745</v>
      </c>
      <c r="I1110" s="20" t="s">
        <v>81</v>
      </c>
      <c r="K1110" s="51"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528</v>
      </c>
      <c r="E1111" s="51" t="str">
        <f>IF(ISBLANK(LeaveTracker[[#This Row],[Employee Name]]),"-----",VLOOKUP(LeaveTracker[[#This Row],[Employee Name]],Employees[[Employee Name]:[Office]],7))</f>
        <v>TIPID IMPOK</v>
      </c>
      <c r="F1111" s="51" t="str">
        <f>IF(ISBLANK(LeaveTracker[[#This Row],[Employee Name]]),"-----",VLOOKUP(LeaveTracker[[#This Row],[Employee Name]],Employees[[Employee Name]:[Office]],6))</f>
        <v>REGULAR</v>
      </c>
      <c r="G1111" s="24">
        <v>43747</v>
      </c>
      <c r="H1111" s="24">
        <v>43748</v>
      </c>
      <c r="I1111" s="20" t="s">
        <v>81</v>
      </c>
      <c r="K1111" s="51"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528</v>
      </c>
      <c r="E1112" s="51" t="str">
        <f>IF(ISBLANK(LeaveTracker[[#This Row],[Employee Name]]),"-----",VLOOKUP(LeaveTracker[[#This Row],[Employee Name]],Employees[[Employee Name]:[Office]],7))</f>
        <v>TIPID IMPOK</v>
      </c>
      <c r="F1112" s="51" t="str">
        <f>IF(ISBLANK(LeaveTracker[[#This Row],[Employee Name]]),"-----",VLOOKUP(LeaveTracker[[#This Row],[Employee Name]],Employees[[Employee Name]:[Office]],6))</f>
        <v>REGULAR</v>
      </c>
      <c r="G1112" s="24">
        <v>43752</v>
      </c>
      <c r="H1112" s="24">
        <v>43756</v>
      </c>
      <c r="I1112" s="20" t="s">
        <v>82</v>
      </c>
      <c r="K1112" s="51"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528</v>
      </c>
      <c r="E1113" s="51" t="str">
        <f>IF(ISBLANK(LeaveTracker[[#This Row],[Employee Name]]),"-----",VLOOKUP(LeaveTracker[[#This Row],[Employee Name]],Employees[[Employee Name]:[Office]],7))</f>
        <v>TIPID IMPOK</v>
      </c>
      <c r="F1113" s="51" t="str">
        <f>IF(ISBLANK(LeaveTracker[[#This Row],[Employee Name]]),"-----",VLOOKUP(LeaveTracker[[#This Row],[Employee Name]],Employees[[Employee Name]:[Office]],6))</f>
        <v>REGULAR</v>
      </c>
      <c r="G1113" s="24">
        <v>43759</v>
      </c>
      <c r="H1113" s="24">
        <v>43760</v>
      </c>
      <c r="I1113" s="20" t="s">
        <v>82</v>
      </c>
      <c r="K1113" s="51"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528</v>
      </c>
      <c r="E1114" s="51" t="str">
        <f>IF(ISBLANK(LeaveTracker[[#This Row],[Employee Name]]),"-----",VLOOKUP(LeaveTracker[[#This Row],[Employee Name]],Employees[[Employee Name]:[Office]],7))</f>
        <v>TIPID IMPOK</v>
      </c>
      <c r="F1114" s="51" t="str">
        <f>IF(ISBLANK(LeaveTracker[[#This Row],[Employee Name]]),"-----",VLOOKUP(LeaveTracker[[#This Row],[Employee Name]],Employees[[Employee Name]:[Office]],6))</f>
        <v>REGULAR</v>
      </c>
      <c r="G1114" s="24">
        <v>43767</v>
      </c>
      <c r="H1114" s="24">
        <v>43767</v>
      </c>
      <c r="I1114" s="20" t="s">
        <v>81</v>
      </c>
      <c r="K1114" s="51"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530</v>
      </c>
      <c r="E1115" s="51" t="str">
        <f>IF(ISBLANK(LeaveTracker[[#This Row],[Employee Name]]),"-----",VLOOKUP(LeaveTracker[[#This Row],[Employee Name]],Employees[[Employee Name]:[Office]],7))</f>
        <v>GSO</v>
      </c>
      <c r="F1115" s="51" t="str">
        <f>IF(ISBLANK(LeaveTracker[[#This Row],[Employee Name]]),"-----",VLOOKUP(LeaveTracker[[#This Row],[Employee Name]],Employees[[Employee Name]:[Office]],6))</f>
        <v>REGULAR</v>
      </c>
      <c r="G1115" s="24">
        <v>43748</v>
      </c>
      <c r="H1115" s="24">
        <v>43748</v>
      </c>
      <c r="I1115" s="20" t="s">
        <v>81</v>
      </c>
      <c r="K1115" s="51"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530</v>
      </c>
      <c r="E1116" s="51" t="str">
        <f>IF(ISBLANK(LeaveTracker[[#This Row],[Employee Name]]),"-----",VLOOKUP(LeaveTracker[[#This Row],[Employee Name]],Employees[[Employee Name]:[Office]],7))</f>
        <v>GSO</v>
      </c>
      <c r="F1116" s="51" t="str">
        <f>IF(ISBLANK(LeaveTracker[[#This Row],[Employee Name]]),"-----",VLOOKUP(LeaveTracker[[#This Row],[Employee Name]],Employees[[Employee Name]:[Office]],6))</f>
        <v>REGULAR</v>
      </c>
      <c r="G1116" s="24">
        <v>43759</v>
      </c>
      <c r="H1116" s="24">
        <v>43759</v>
      </c>
      <c r="I1116" s="20" t="s">
        <v>81</v>
      </c>
      <c r="K1116" s="51"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530</v>
      </c>
      <c r="E1117" s="51" t="str">
        <f>IF(ISBLANK(LeaveTracker[[#This Row],[Employee Name]]),"-----",VLOOKUP(LeaveTracker[[#This Row],[Employee Name]],Employees[[Employee Name]:[Office]],7))</f>
        <v>GSO</v>
      </c>
      <c r="F1117" s="51" t="str">
        <f>IF(ISBLANK(LeaveTracker[[#This Row],[Employee Name]]),"-----",VLOOKUP(LeaveTracker[[#This Row],[Employee Name]],Employees[[Employee Name]:[Office]],6))</f>
        <v>REGULAR</v>
      </c>
      <c r="G1117" s="24">
        <v>43766</v>
      </c>
      <c r="H1117" s="24">
        <v>43766</v>
      </c>
      <c r="I1117" s="20" t="s">
        <v>81</v>
      </c>
      <c r="K1117" s="51"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530</v>
      </c>
      <c r="E1118" s="51" t="str">
        <f>IF(ISBLANK(LeaveTracker[[#This Row],[Employee Name]]),"-----",VLOOKUP(LeaveTracker[[#This Row],[Employee Name]],Employees[[Employee Name]:[Office]],7))</f>
        <v>GSO</v>
      </c>
      <c r="F1118" s="51" t="str">
        <f>IF(ISBLANK(LeaveTracker[[#This Row],[Employee Name]]),"-----",VLOOKUP(LeaveTracker[[#This Row],[Employee Name]],Employees[[Employee Name]:[Office]],6))</f>
        <v>REGULAR</v>
      </c>
      <c r="G1118" s="24">
        <v>43773</v>
      </c>
      <c r="H1118" s="24">
        <v>43774</v>
      </c>
      <c r="I1118" s="20" t="s">
        <v>82</v>
      </c>
      <c r="K1118" s="51"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776</v>
      </c>
      <c r="E1119" s="51" t="str">
        <f>IF(ISBLANK(LeaveTracker[[#This Row],[Employee Name]]),"-----",VLOOKUP(LeaveTracker[[#This Row],[Employee Name]],Employees[[Employee Name]:[Office]],7))</f>
        <v>GSO</v>
      </c>
      <c r="F1119" s="51" t="str">
        <f>IF(ISBLANK(LeaveTracker[[#This Row],[Employee Name]]),"-----",VLOOKUP(LeaveTracker[[#This Row],[Employee Name]],Employees[[Employee Name]:[Office]],6))</f>
        <v>REGULAR</v>
      </c>
      <c r="G1119" s="24">
        <v>43762</v>
      </c>
      <c r="H1119" s="24">
        <v>43762</v>
      </c>
      <c r="I1119" s="20" t="s">
        <v>81</v>
      </c>
      <c r="K1119" s="51"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51" t="str">
        <f>IF(ISBLANK(LeaveTracker[[#This Row],[Employee Name]]),"-----",VLOOKUP(LeaveTracker[[#This Row],[Employee Name]],Employees[[Employee Name]:[Office]],7))</f>
        <v>HRMO</v>
      </c>
      <c r="F1120" s="51" t="str">
        <f>IF(ISBLANK(LeaveTracker[[#This Row],[Employee Name]]),"-----",VLOOKUP(LeaveTracker[[#This Row],[Employee Name]],Employees[[Employee Name]:[Office]],6))</f>
        <v>REGULAR</v>
      </c>
      <c r="G1120" s="24">
        <v>43790</v>
      </c>
      <c r="H1120" s="24">
        <v>43790</v>
      </c>
      <c r="I1120" s="20" t="s">
        <v>82</v>
      </c>
      <c r="K1120" s="51"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51" t="str">
        <f>IF(ISBLANK(LeaveTracker[[#This Row],[Employee Name]]),"-----",VLOOKUP(LeaveTracker[[#This Row],[Employee Name]],Employees[[Employee Name]:[Office]],7))</f>
        <v>HRMO</v>
      </c>
      <c r="F1121" s="51" t="str">
        <f>IF(ISBLANK(LeaveTracker[[#This Row],[Employee Name]]),"-----",VLOOKUP(LeaveTracker[[#This Row],[Employee Name]],Employees[[Employee Name]:[Office]],6))</f>
        <v>REGULAR</v>
      </c>
      <c r="G1121" s="24">
        <v>43809</v>
      </c>
      <c r="H1121" s="24">
        <v>43811</v>
      </c>
      <c r="I1121" s="20" t="s">
        <v>82</v>
      </c>
      <c r="K1121" s="51"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51" t="str">
        <f>IF(ISBLANK(LeaveTracker[[#This Row],[Employee Name]]),"-----",VLOOKUP(LeaveTracker[[#This Row],[Employee Name]],Employees[[Employee Name]:[Office]],7))</f>
        <v>HRMO</v>
      </c>
      <c r="F1122" s="51" t="str">
        <f>IF(ISBLANK(LeaveTracker[[#This Row],[Employee Name]]),"-----",VLOOKUP(LeaveTracker[[#This Row],[Employee Name]],Employees[[Employee Name]:[Office]],6))</f>
        <v>REGULAR</v>
      </c>
      <c r="G1122" s="24">
        <v>43819</v>
      </c>
      <c r="H1122" s="24">
        <v>43819</v>
      </c>
      <c r="I1122" s="20" t="s">
        <v>82</v>
      </c>
      <c r="K1122" s="51"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355</v>
      </c>
      <c r="E1123" s="51" t="str">
        <f>IF(ISBLANK(LeaveTracker[[#This Row],[Employee Name]]),"-----",VLOOKUP(LeaveTracker[[#This Row],[Employee Name]],Employees[[Employee Name]:[Office]],7))</f>
        <v>LCR</v>
      </c>
      <c r="F1123" s="51" t="str">
        <f>IF(ISBLANK(LeaveTracker[[#This Row],[Employee Name]]),"-----",VLOOKUP(LeaveTracker[[#This Row],[Employee Name]],Employees[[Employee Name]:[Office]],6))</f>
        <v>REGULAR</v>
      </c>
      <c r="G1123" s="24">
        <v>43752</v>
      </c>
      <c r="H1123" s="24">
        <v>43752</v>
      </c>
      <c r="I1123" s="20" t="s">
        <v>81</v>
      </c>
      <c r="K1123" s="51"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355</v>
      </c>
      <c r="E1124" s="51" t="str">
        <f>IF(ISBLANK(LeaveTracker[[#This Row],[Employee Name]]),"-----",VLOOKUP(LeaveTracker[[#This Row],[Employee Name]],Employees[[Employee Name]:[Office]],7))</f>
        <v>LCR</v>
      </c>
      <c r="F1124" s="51" t="str">
        <f>IF(ISBLANK(LeaveTracker[[#This Row],[Employee Name]]),"-----",VLOOKUP(LeaveTracker[[#This Row],[Employee Name]],Employees[[Employee Name]:[Office]],6))</f>
        <v>REGULAR</v>
      </c>
      <c r="G1124" s="24">
        <v>43741</v>
      </c>
      <c r="H1124" s="24">
        <v>43741</v>
      </c>
      <c r="I1124" s="20" t="s">
        <v>81</v>
      </c>
      <c r="K1124" s="51"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355</v>
      </c>
      <c r="E1125" s="51" t="str">
        <f>IF(ISBLANK(LeaveTracker[[#This Row],[Employee Name]]),"-----",VLOOKUP(LeaveTracker[[#This Row],[Employee Name]],Employees[[Employee Name]:[Office]],7))</f>
        <v>LCR</v>
      </c>
      <c r="F1125" s="51" t="str">
        <f>IF(ISBLANK(LeaveTracker[[#This Row],[Employee Name]]),"-----",VLOOKUP(LeaveTracker[[#This Row],[Employee Name]],Employees[[Employee Name]:[Office]],6))</f>
        <v>REGULAR</v>
      </c>
      <c r="G1125" s="24">
        <v>43733</v>
      </c>
      <c r="H1125" s="24">
        <v>43734</v>
      </c>
      <c r="I1125" s="20" t="s">
        <v>81</v>
      </c>
      <c r="K1125" s="51"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355</v>
      </c>
      <c r="E1126" s="51" t="str">
        <f>IF(ISBLANK(LeaveTracker[[#This Row],[Employee Name]]),"-----",VLOOKUP(LeaveTracker[[#This Row],[Employee Name]],Employees[[Employee Name]:[Office]],7))</f>
        <v>LCR</v>
      </c>
      <c r="F1126" s="51" t="str">
        <f>IF(ISBLANK(LeaveTracker[[#This Row],[Employee Name]]),"-----",VLOOKUP(LeaveTracker[[#This Row],[Employee Name]],Employees[[Employee Name]:[Office]],6))</f>
        <v>REGULAR</v>
      </c>
      <c r="G1126" s="24">
        <v>43725</v>
      </c>
      <c r="H1126" s="24">
        <v>43725</v>
      </c>
      <c r="I1126" s="20" t="s">
        <v>81</v>
      </c>
      <c r="K1126" s="51"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355</v>
      </c>
      <c r="E1127" s="51" t="str">
        <f>IF(ISBLANK(LeaveTracker[[#This Row],[Employee Name]]),"-----",VLOOKUP(LeaveTracker[[#This Row],[Employee Name]],Employees[[Employee Name]:[Office]],7))</f>
        <v>LCR</v>
      </c>
      <c r="F1127" s="51" t="str">
        <f>IF(ISBLANK(LeaveTracker[[#This Row],[Employee Name]]),"-----",VLOOKUP(LeaveTracker[[#This Row],[Employee Name]],Employees[[Employee Name]:[Office]],6))</f>
        <v>REGULAR</v>
      </c>
      <c r="G1127" s="24">
        <v>43710</v>
      </c>
      <c r="H1127" s="24">
        <v>43710</v>
      </c>
      <c r="I1127" s="20" t="s">
        <v>81</v>
      </c>
      <c r="K1127" s="51"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538</v>
      </c>
      <c r="E1128" s="51" t="str">
        <f>IF(ISBLANK(LeaveTracker[[#This Row],[Employee Name]]),"-----",VLOOKUP(LeaveTracker[[#This Row],[Employee Name]],Employees[[Employee Name]:[Office]],7))</f>
        <v>LCR</v>
      </c>
      <c r="F1128" s="51" t="str">
        <f>IF(ISBLANK(LeaveTracker[[#This Row],[Employee Name]]),"-----",VLOOKUP(LeaveTracker[[#This Row],[Employee Name]],Employees[[Employee Name]:[Office]],6))</f>
        <v>REGULAR</v>
      </c>
      <c r="G1128" s="24">
        <v>43735</v>
      </c>
      <c r="H1128" s="24">
        <v>43735</v>
      </c>
      <c r="I1128" s="20" t="s">
        <v>82</v>
      </c>
      <c r="K1128" s="51"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538</v>
      </c>
      <c r="E1129" s="51" t="str">
        <f>IF(ISBLANK(LeaveTracker[[#This Row],[Employee Name]]),"-----",VLOOKUP(LeaveTracker[[#This Row],[Employee Name]],Employees[[Employee Name]:[Office]],7))</f>
        <v>LCR</v>
      </c>
      <c r="F1129" s="51" t="str">
        <f>IF(ISBLANK(LeaveTracker[[#This Row],[Employee Name]]),"-----",VLOOKUP(LeaveTracker[[#This Row],[Employee Name]],Employees[[Employee Name]:[Office]],6))</f>
        <v>REGULAR</v>
      </c>
      <c r="G1129" s="24">
        <v>43737</v>
      </c>
      <c r="H1129" s="24">
        <v>43737</v>
      </c>
      <c r="I1129" s="20" t="s">
        <v>82</v>
      </c>
      <c r="K1129" s="51" t="str">
        <f>LeaveTracker[[#This Row],[Days]]&amp;" "&amp;LeaveTracker[[#This Row],[Type of Leave]]</f>
        <v>1 VL</v>
      </c>
      <c r="L1129" s="23">
        <v>1</v>
      </c>
      <c r="M1129" s="27"/>
    </row>
    <row r="1130" spans="1:13" ht="30" customHeight="1" x14ac:dyDescent="0.3">
      <c r="A1130" s="32">
        <v>1331</v>
      </c>
      <c r="B1130" s="33">
        <v>43797</v>
      </c>
      <c r="C1130" s="29">
        <v>43767</v>
      </c>
      <c r="D1130" s="20" t="s">
        <v>538</v>
      </c>
      <c r="E1130" s="51" t="str">
        <f>IF(ISBLANK(LeaveTracker[[#This Row],[Employee Name]]),"-----",VLOOKUP(LeaveTracker[[#This Row],[Employee Name]],Employees[[Employee Name]:[Office]],7))</f>
        <v>LCR</v>
      </c>
      <c r="F1130" s="51" t="str">
        <f>IF(ISBLANK(LeaveTracker[[#This Row],[Employee Name]]),"-----",VLOOKUP(LeaveTracker[[#This Row],[Employee Name]],Employees[[Employee Name]:[Office]],6))</f>
        <v>REGULAR</v>
      </c>
      <c r="G1130" s="24">
        <v>43766</v>
      </c>
      <c r="H1130" s="24">
        <v>43766</v>
      </c>
      <c r="I1130" s="20" t="s">
        <v>81</v>
      </c>
      <c r="K1130" s="51"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541</v>
      </c>
      <c r="E1131" s="51" t="str">
        <f>IF(ISBLANK(LeaveTracker[[#This Row],[Employee Name]]),"-----",VLOOKUP(LeaveTracker[[#This Row],[Employee Name]],Employees[[Employee Name]:[Office]],7))</f>
        <v>LCR</v>
      </c>
      <c r="F1131" s="51" t="str">
        <f>IF(ISBLANK(LeaveTracker[[#This Row],[Employee Name]]),"-----",VLOOKUP(LeaveTracker[[#This Row],[Employee Name]],Employees[[Employee Name]:[Office]],6))</f>
        <v>REGULAR</v>
      </c>
      <c r="G1131" s="24">
        <v>43763</v>
      </c>
      <c r="H1131" s="24">
        <v>43763</v>
      </c>
      <c r="I1131" s="20" t="s">
        <v>81</v>
      </c>
      <c r="K1131" s="51"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541</v>
      </c>
      <c r="E1132" s="51" t="str">
        <f>IF(ISBLANK(LeaveTracker[[#This Row],[Employee Name]]),"-----",VLOOKUP(LeaveTracker[[#This Row],[Employee Name]],Employees[[Employee Name]:[Office]],7))</f>
        <v>LCR</v>
      </c>
      <c r="F1132" s="51" t="str">
        <f>IF(ISBLANK(LeaveTracker[[#This Row],[Employee Name]]),"-----",VLOOKUP(LeaveTracker[[#This Row],[Employee Name]],Employees[[Employee Name]:[Office]],6))</f>
        <v>REGULAR</v>
      </c>
      <c r="G1132" s="24">
        <v>43749</v>
      </c>
      <c r="H1132" s="24">
        <v>43749</v>
      </c>
      <c r="I1132" s="20" t="s">
        <v>81</v>
      </c>
      <c r="K1132" s="51"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541</v>
      </c>
      <c r="E1133" s="51" t="str">
        <f>IF(ISBLANK(LeaveTracker[[#This Row],[Employee Name]]),"-----",VLOOKUP(LeaveTracker[[#This Row],[Employee Name]],Employees[[Employee Name]:[Office]],7))</f>
        <v>LCR</v>
      </c>
      <c r="F1133" s="51" t="str">
        <f>IF(ISBLANK(LeaveTracker[[#This Row],[Employee Name]]),"-----",VLOOKUP(LeaveTracker[[#This Row],[Employee Name]],Employees[[Employee Name]:[Office]],6))</f>
        <v>REGULAR</v>
      </c>
      <c r="G1133" s="24">
        <v>43728</v>
      </c>
      <c r="H1133" s="24">
        <v>43728</v>
      </c>
      <c r="I1133" s="20" t="s">
        <v>81</v>
      </c>
      <c r="K1133" s="51"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543</v>
      </c>
      <c r="E1134" s="51" t="str">
        <f>IF(ISBLANK(LeaveTracker[[#This Row],[Employee Name]]),"-----",VLOOKUP(LeaveTracker[[#This Row],[Employee Name]],Employees[[Employee Name]:[Office]],7))</f>
        <v>LCR</v>
      </c>
      <c r="F1134" s="51" t="str">
        <f>IF(ISBLANK(LeaveTracker[[#This Row],[Employee Name]]),"-----",VLOOKUP(LeaveTracker[[#This Row],[Employee Name]],Employees[[Employee Name]:[Office]],6))</f>
        <v>REGULAR</v>
      </c>
      <c r="G1134" s="24">
        <v>43762</v>
      </c>
      <c r="H1134" s="24">
        <v>43763</v>
      </c>
      <c r="I1134" s="20" t="s">
        <v>82</v>
      </c>
      <c r="K1134" s="51"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543</v>
      </c>
      <c r="E1135" s="51" t="str">
        <f>IF(ISBLANK(LeaveTracker[[#This Row],[Employee Name]]),"-----",VLOOKUP(LeaveTracker[[#This Row],[Employee Name]],Employees[[Employee Name]:[Office]],7))</f>
        <v>LCR</v>
      </c>
      <c r="F1135" s="51" t="str">
        <f>IF(ISBLANK(LeaveTracker[[#This Row],[Employee Name]]),"-----",VLOOKUP(LeaveTracker[[#This Row],[Employee Name]],Employees[[Employee Name]:[Office]],6))</f>
        <v>REGULAR</v>
      </c>
      <c r="G1135" s="24">
        <v>43766</v>
      </c>
      <c r="H1135" s="24">
        <v>43767</v>
      </c>
      <c r="I1135" s="20" t="s">
        <v>82</v>
      </c>
      <c r="K1135" s="51"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777</v>
      </c>
      <c r="E1136" s="51" t="str">
        <f>IF(ISBLANK(LeaveTracker[[#This Row],[Employee Name]]),"-----",VLOOKUP(LeaveTracker[[#This Row],[Employee Name]],Employees[[Employee Name]:[Office]],7))</f>
        <v>PICNIC GROVE</v>
      </c>
      <c r="F1136" s="51" t="str">
        <f>IF(ISBLANK(LeaveTracker[[#This Row],[Employee Name]]),"-----",VLOOKUP(LeaveTracker[[#This Row],[Employee Name]],Employees[[Employee Name]:[Office]],6))</f>
        <v>REGULAR</v>
      </c>
      <c r="G1136" s="24">
        <v>43787</v>
      </c>
      <c r="H1136" s="24">
        <v>43787</v>
      </c>
      <c r="I1136" s="20" t="s">
        <v>82</v>
      </c>
      <c r="K1136" s="51"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777</v>
      </c>
      <c r="E1137" s="51" t="str">
        <f>IF(ISBLANK(LeaveTracker[[#This Row],[Employee Name]]),"-----",VLOOKUP(LeaveTracker[[#This Row],[Employee Name]],Employees[[Employee Name]:[Office]],7))</f>
        <v>PICNIC GROVE</v>
      </c>
      <c r="F1137" s="51" t="str">
        <f>IF(ISBLANK(LeaveTracker[[#This Row],[Employee Name]]),"-----",VLOOKUP(LeaveTracker[[#This Row],[Employee Name]],Employees[[Employee Name]:[Office]],6))</f>
        <v>REGULAR</v>
      </c>
      <c r="G1137" s="24">
        <v>43791</v>
      </c>
      <c r="H1137" s="24">
        <v>43791</v>
      </c>
      <c r="I1137" s="20" t="s">
        <v>82</v>
      </c>
      <c r="K1137" s="51"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777</v>
      </c>
      <c r="E1138" s="51" t="str">
        <f>IF(ISBLANK(LeaveTracker[[#This Row],[Employee Name]]),"-----",VLOOKUP(LeaveTracker[[#This Row],[Employee Name]],Employees[[Employee Name]:[Office]],7))</f>
        <v>PICNIC GROVE</v>
      </c>
      <c r="F1138" s="51" t="str">
        <f>IF(ISBLANK(LeaveTracker[[#This Row],[Employee Name]]),"-----",VLOOKUP(LeaveTracker[[#This Row],[Employee Name]],Employees[[Employee Name]:[Office]],6))</f>
        <v>REGULAR</v>
      </c>
      <c r="G1138" s="24">
        <v>43787</v>
      </c>
      <c r="H1138" s="24">
        <v>43787</v>
      </c>
      <c r="I1138" s="20" t="s">
        <v>82</v>
      </c>
      <c r="K1138" s="51"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777</v>
      </c>
      <c r="E1139" s="51" t="str">
        <f>IF(ISBLANK(LeaveTracker[[#This Row],[Employee Name]]),"-----",VLOOKUP(LeaveTracker[[#This Row],[Employee Name]],Employees[[Employee Name]:[Office]],7))</f>
        <v>PICNIC GROVE</v>
      </c>
      <c r="F1139" s="51" t="str">
        <f>IF(ISBLANK(LeaveTracker[[#This Row],[Employee Name]]),"-----",VLOOKUP(LeaveTracker[[#This Row],[Employee Name]],Employees[[Employee Name]:[Office]],6))</f>
        <v>REGULAR</v>
      </c>
      <c r="G1139" s="24">
        <v>43787</v>
      </c>
      <c r="H1139" s="24">
        <v>43787</v>
      </c>
      <c r="I1139" s="20" t="s">
        <v>82</v>
      </c>
      <c r="K1139" s="51"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777</v>
      </c>
      <c r="E1140" s="51" t="str">
        <f>IF(ISBLANK(LeaveTracker[[#This Row],[Employee Name]]),"-----",VLOOKUP(LeaveTracker[[#This Row],[Employee Name]],Employees[[Employee Name]:[Office]],7))</f>
        <v>PICNIC GROVE</v>
      </c>
      <c r="F1140" s="51" t="str">
        <f>IF(ISBLANK(LeaveTracker[[#This Row],[Employee Name]]),"-----",VLOOKUP(LeaveTracker[[#This Row],[Employee Name]],Employees[[Employee Name]:[Office]],6))</f>
        <v>REGULAR</v>
      </c>
      <c r="G1140" s="24">
        <v>43787</v>
      </c>
      <c r="H1140" s="24">
        <v>43787</v>
      </c>
      <c r="I1140" s="20" t="s">
        <v>82</v>
      </c>
      <c r="K1140" s="51"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278</v>
      </c>
      <c r="E1141" s="51" t="str">
        <f>IF(ISBLANK(LeaveTracker[[#This Row],[Employee Name]]),"-----",VLOOKUP(LeaveTracker[[#This Row],[Employee Name]],Employees[[Employee Name]:[Office]],7))</f>
        <v>PICNIC GROVE</v>
      </c>
      <c r="F1141" s="51" t="str">
        <f>IF(ISBLANK(LeaveTracker[[#This Row],[Employee Name]]),"-----",VLOOKUP(LeaveTracker[[#This Row],[Employee Name]],Employees[[Employee Name]:[Office]],6))</f>
        <v>REGULAR</v>
      </c>
      <c r="G1141" s="24">
        <v>43754</v>
      </c>
      <c r="H1141" s="24">
        <v>43754</v>
      </c>
      <c r="I1141" s="20" t="s">
        <v>81</v>
      </c>
      <c r="K1141" s="51"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547</v>
      </c>
      <c r="E1142" s="51" t="str">
        <f>IF(ISBLANK(LeaveTracker[[#This Row],[Employee Name]]),"-----",VLOOKUP(LeaveTracker[[#This Row],[Employee Name]],Employees[[Employee Name]:[Office]],7))</f>
        <v>PICNIC GROVE</v>
      </c>
      <c r="F1142" s="51" t="str">
        <f>IF(ISBLANK(LeaveTracker[[#This Row],[Employee Name]]),"-----",VLOOKUP(LeaveTracker[[#This Row],[Employee Name]],Employees[[Employee Name]:[Office]],6))</f>
        <v>REGULAR</v>
      </c>
      <c r="G1142" s="24">
        <v>43759</v>
      </c>
      <c r="H1142" s="24">
        <v>43759</v>
      </c>
      <c r="I1142" s="20" t="s">
        <v>82</v>
      </c>
      <c r="K1142" s="51"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547</v>
      </c>
      <c r="E1143" s="51" t="str">
        <f>IF(ISBLANK(LeaveTracker[[#This Row],[Employee Name]]),"-----",VLOOKUP(LeaveTracker[[#This Row],[Employee Name]],Employees[[Employee Name]:[Office]],7))</f>
        <v>PICNIC GROVE</v>
      </c>
      <c r="F1143" s="51" t="str">
        <f>IF(ISBLANK(LeaveTracker[[#This Row],[Employee Name]]),"-----",VLOOKUP(LeaveTracker[[#This Row],[Employee Name]],Employees[[Employee Name]:[Office]],6))</f>
        <v>REGULAR</v>
      </c>
      <c r="G1143" s="24">
        <v>43762</v>
      </c>
      <c r="H1143" s="24">
        <v>43763</v>
      </c>
      <c r="I1143" s="20" t="s">
        <v>82</v>
      </c>
      <c r="K1143" s="51"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547</v>
      </c>
      <c r="E1144" s="51" t="str">
        <f>IF(ISBLANK(LeaveTracker[[#This Row],[Employee Name]]),"-----",VLOOKUP(LeaveTracker[[#This Row],[Employee Name]],Employees[[Employee Name]:[Office]],7))</f>
        <v>PICNIC GROVE</v>
      </c>
      <c r="F1144" s="51" t="str">
        <f>IF(ISBLANK(LeaveTracker[[#This Row],[Employee Name]]),"-----",VLOOKUP(LeaveTracker[[#This Row],[Employee Name]],Employees[[Employee Name]:[Office]],6))</f>
        <v>REGULAR</v>
      </c>
      <c r="G1144" s="24">
        <v>43754</v>
      </c>
      <c r="H1144" s="24">
        <v>43755</v>
      </c>
      <c r="I1144" s="20" t="s">
        <v>81</v>
      </c>
      <c r="K1144" s="51"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547</v>
      </c>
      <c r="E1145" s="51" t="str">
        <f>IF(ISBLANK(LeaveTracker[[#This Row],[Employee Name]]),"-----",VLOOKUP(LeaveTracker[[#This Row],[Employee Name]],Employees[[Employee Name]:[Office]],7))</f>
        <v>PICNIC GROVE</v>
      </c>
      <c r="F1145" s="51" t="str">
        <f>IF(ISBLANK(LeaveTracker[[#This Row],[Employee Name]]),"-----",VLOOKUP(LeaveTracker[[#This Row],[Employee Name]],Employees[[Employee Name]:[Office]],6))</f>
        <v>REGULAR</v>
      </c>
      <c r="G1145" s="24">
        <v>43749</v>
      </c>
      <c r="H1145" s="24">
        <v>43749</v>
      </c>
      <c r="I1145" s="20" t="s">
        <v>81</v>
      </c>
      <c r="K1145" s="51"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547</v>
      </c>
      <c r="E1146" s="51" t="str">
        <f>IF(ISBLANK(LeaveTracker[[#This Row],[Employee Name]]),"-----",VLOOKUP(LeaveTracker[[#This Row],[Employee Name]],Employees[[Employee Name]:[Office]],7))</f>
        <v>PICNIC GROVE</v>
      </c>
      <c r="F1146" s="51" t="str">
        <f>IF(ISBLANK(LeaveTracker[[#This Row],[Employee Name]]),"-----",VLOOKUP(LeaveTracker[[#This Row],[Employee Name]],Employees[[Employee Name]:[Office]],6))</f>
        <v>REGULAR</v>
      </c>
      <c r="G1146" s="24">
        <v>43721</v>
      </c>
      <c r="H1146" s="24">
        <v>43721</v>
      </c>
      <c r="I1146" s="20" t="s">
        <v>81</v>
      </c>
      <c r="K1146" s="51"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265</v>
      </c>
      <c r="E1147" s="51" t="str">
        <f>IF(ISBLANK(LeaveTracker[[#This Row],[Employee Name]]),"-----",VLOOKUP(LeaveTracker[[#This Row],[Employee Name]],Employees[[Employee Name]:[Office]],7))</f>
        <v>MO</v>
      </c>
      <c r="F1147" s="51" t="str">
        <f>IF(ISBLANK(LeaveTracker[[#This Row],[Employee Name]]),"-----",VLOOKUP(LeaveTracker[[#This Row],[Employee Name]],Employees[[Employee Name]:[Office]],6))</f>
        <v>REGULAR</v>
      </c>
      <c r="G1147" s="24">
        <v>43742</v>
      </c>
      <c r="H1147" s="24">
        <v>43742</v>
      </c>
      <c r="I1147" s="20" t="s">
        <v>81</v>
      </c>
      <c r="K1147" s="51"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265</v>
      </c>
      <c r="E1148" s="51" t="str">
        <f>IF(ISBLANK(LeaveTracker[[#This Row],[Employee Name]]),"-----",VLOOKUP(LeaveTracker[[#This Row],[Employee Name]],Employees[[Employee Name]:[Office]],7))</f>
        <v>MO</v>
      </c>
      <c r="F1148" s="51" t="str">
        <f>IF(ISBLANK(LeaveTracker[[#This Row],[Employee Name]]),"-----",VLOOKUP(LeaveTracker[[#This Row],[Employee Name]],Employees[[Employee Name]:[Office]],6))</f>
        <v>REGULAR</v>
      </c>
      <c r="G1148" s="24">
        <v>43745</v>
      </c>
      <c r="H1148" s="24">
        <v>43745</v>
      </c>
      <c r="I1148" s="20" t="s">
        <v>81</v>
      </c>
      <c r="K1148" s="51"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265</v>
      </c>
      <c r="E1149" s="51" t="str">
        <f>IF(ISBLANK(LeaveTracker[[#This Row],[Employee Name]]),"-----",VLOOKUP(LeaveTracker[[#This Row],[Employee Name]],Employees[[Employee Name]:[Office]],7))</f>
        <v>MO</v>
      </c>
      <c r="F1149" s="51" t="str">
        <f>IF(ISBLANK(LeaveTracker[[#This Row],[Employee Name]]),"-----",VLOOKUP(LeaveTracker[[#This Row],[Employee Name]],Employees[[Employee Name]:[Office]],6))</f>
        <v>REGULAR</v>
      </c>
      <c r="G1149" s="24">
        <v>43760</v>
      </c>
      <c r="H1149" s="24">
        <v>43760</v>
      </c>
      <c r="I1149" s="20" t="s">
        <v>81</v>
      </c>
      <c r="K1149" s="51"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587</v>
      </c>
      <c r="E1150" s="51" t="str">
        <f>IF(ISBLANK(LeaveTracker[[#This Row],[Employee Name]]),"-----",VLOOKUP(LeaveTracker[[#This Row],[Employee Name]],Employees[[Employee Name]:[Office]],7))</f>
        <v>PICNIC GROVE</v>
      </c>
      <c r="F1150" s="51" t="str">
        <f>IF(ISBLANK(LeaveTracker[[#This Row],[Employee Name]]),"-----",VLOOKUP(LeaveTracker[[#This Row],[Employee Name]],Employees[[Employee Name]:[Office]],6))</f>
        <v>REGULAR</v>
      </c>
      <c r="G1150" s="24">
        <v>43726</v>
      </c>
      <c r="H1150" s="24">
        <v>43726</v>
      </c>
      <c r="I1150" s="20" t="s">
        <v>82</v>
      </c>
      <c r="K1150" s="51"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550</v>
      </c>
      <c r="E1151" s="51" t="str">
        <f>IF(ISBLANK(LeaveTracker[[#This Row],[Employee Name]]),"-----",VLOOKUP(LeaveTracker[[#This Row],[Employee Name]],Employees[[Employee Name]:[Office]],7))</f>
        <v>EEO/ CITY MARKET</v>
      </c>
      <c r="F1151" s="51" t="str">
        <f>IF(ISBLANK(LeaveTracker[[#This Row],[Employee Name]]),"-----",VLOOKUP(LeaveTracker[[#This Row],[Employee Name]],Employees[[Employee Name]:[Office]],6))</f>
        <v>REGULAR</v>
      </c>
      <c r="G1151" s="24">
        <v>43762</v>
      </c>
      <c r="H1151" s="24">
        <v>43764</v>
      </c>
      <c r="I1151" s="19" t="s">
        <v>81</v>
      </c>
      <c r="K1151" s="51" t="str">
        <f>LeaveTracker[[#This Row],[Days]]&amp;" "&amp;LeaveTracker[[#This Row],[Type of Leave]]</f>
        <v>3 SL</v>
      </c>
      <c r="L1151" s="23">
        <v>3</v>
      </c>
      <c r="M1151" s="27"/>
    </row>
    <row r="1152" spans="1:13" ht="30" customHeight="1" x14ac:dyDescent="0.3">
      <c r="A1152" s="32">
        <v>1346</v>
      </c>
      <c r="B1152" s="33">
        <v>43797</v>
      </c>
      <c r="C1152" s="29">
        <v>43762</v>
      </c>
      <c r="D1152" s="19" t="s">
        <v>553</v>
      </c>
      <c r="E1152" s="51" t="str">
        <f>IF(ISBLANK(LeaveTracker[[#This Row],[Employee Name]]),"-----",VLOOKUP(LeaveTracker[[#This Row],[Employee Name]],Employees[[Employee Name]:[Office]],7))</f>
        <v>CENRO</v>
      </c>
      <c r="F1152" s="51" t="str">
        <f>IF(ISBLANK(LeaveTracker[[#This Row],[Employee Name]]),"-----",VLOOKUP(LeaveTracker[[#This Row],[Employee Name]],Employees[[Employee Name]:[Office]],6))</f>
        <v>REGULAR</v>
      </c>
      <c r="G1152" s="24">
        <v>43761</v>
      </c>
      <c r="H1152" s="24">
        <v>43761</v>
      </c>
      <c r="I1152" s="20" t="s">
        <v>81</v>
      </c>
      <c r="K1152" s="51"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556</v>
      </c>
      <c r="E1153" s="51" t="str">
        <f>IF(ISBLANK(LeaveTracker[[#This Row],[Employee Name]]),"-----",VLOOKUP(LeaveTracker[[#This Row],[Employee Name]],Employees[[Employee Name]:[Office]],7))</f>
        <v>CENRO</v>
      </c>
      <c r="F1153" s="51" t="str">
        <f>IF(ISBLANK(LeaveTracker[[#This Row],[Employee Name]]),"-----",VLOOKUP(LeaveTracker[[#This Row],[Employee Name]],Employees[[Employee Name]:[Office]],6))</f>
        <v>REGULAR</v>
      </c>
      <c r="G1153" s="24">
        <v>43762</v>
      </c>
      <c r="H1153" s="24">
        <v>43762</v>
      </c>
      <c r="I1153" s="20" t="s">
        <v>81</v>
      </c>
      <c r="K1153" s="51"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556</v>
      </c>
      <c r="E1154" s="51" t="str">
        <f>IF(ISBLANK(LeaveTracker[[#This Row],[Employee Name]]),"-----",VLOOKUP(LeaveTracker[[#This Row],[Employee Name]],Employees[[Employee Name]:[Office]],7))</f>
        <v>CENRO</v>
      </c>
      <c r="F1154" s="51" t="str">
        <f>IF(ISBLANK(LeaveTracker[[#This Row],[Employee Name]]),"-----",VLOOKUP(LeaveTracker[[#This Row],[Employee Name]],Employees[[Employee Name]:[Office]],6))</f>
        <v>REGULAR</v>
      </c>
      <c r="G1154" s="24">
        <v>43745</v>
      </c>
      <c r="H1154" s="24">
        <v>43745</v>
      </c>
      <c r="I1154" s="20" t="s">
        <v>81</v>
      </c>
      <c r="K1154" s="51"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559</v>
      </c>
      <c r="E1155" s="51" t="str">
        <f>IF(ISBLANK(LeaveTracker[[#This Row],[Employee Name]]),"-----",VLOOKUP(LeaveTracker[[#This Row],[Employee Name]],Employees[[Employee Name]:[Office]],7))</f>
        <v>CENRO</v>
      </c>
      <c r="F1155" s="51" t="str">
        <f>IF(ISBLANK(LeaveTracker[[#This Row],[Employee Name]]),"-----",VLOOKUP(LeaveTracker[[#This Row],[Employee Name]],Employees[[Employee Name]:[Office]],6))</f>
        <v>REGULAR</v>
      </c>
      <c r="G1155" s="24">
        <v>43762</v>
      </c>
      <c r="H1155" s="24">
        <v>43762</v>
      </c>
      <c r="I1155" s="20" t="s">
        <v>81</v>
      </c>
      <c r="K1155" s="51"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562</v>
      </c>
      <c r="E1156" s="51" t="str">
        <f>IF(ISBLANK(LeaveTracker[[#This Row],[Employee Name]]),"-----",VLOOKUP(LeaveTracker[[#This Row],[Employee Name]],Employees[[Employee Name]:[Office]],7))</f>
        <v>CENRO</v>
      </c>
      <c r="F1156" s="51" t="str">
        <f>IF(ISBLANK(LeaveTracker[[#This Row],[Employee Name]]),"-----",VLOOKUP(LeaveTracker[[#This Row],[Employee Name]],Employees[[Employee Name]:[Office]],6))</f>
        <v>REGULAR</v>
      </c>
      <c r="G1156" s="24">
        <v>43724</v>
      </c>
      <c r="H1156" s="24">
        <v>43726</v>
      </c>
      <c r="I1156" s="20" t="s">
        <v>81</v>
      </c>
      <c r="K1156" s="51"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564</v>
      </c>
      <c r="E1157" s="51" t="str">
        <f>IF(ISBLANK(LeaveTracker[[#This Row],[Employee Name]]),"-----",VLOOKUP(LeaveTracker[[#This Row],[Employee Name]],Employees[[Employee Name]:[Office]],7))</f>
        <v>CENRO</v>
      </c>
      <c r="F1157" s="51" t="str">
        <f>IF(ISBLANK(LeaveTracker[[#This Row],[Employee Name]]),"-----",VLOOKUP(LeaveTracker[[#This Row],[Employee Name]],Employees[[Employee Name]:[Office]],6))</f>
        <v>REGULAR</v>
      </c>
      <c r="G1157" s="24">
        <v>43732</v>
      </c>
      <c r="H1157" s="24">
        <v>43733</v>
      </c>
      <c r="I1157" s="20" t="s">
        <v>81</v>
      </c>
      <c r="K1157" s="51"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564</v>
      </c>
      <c r="E1158" s="51" t="str">
        <f>IF(ISBLANK(LeaveTracker[[#This Row],[Employee Name]]),"-----",VLOOKUP(LeaveTracker[[#This Row],[Employee Name]],Employees[[Employee Name]:[Office]],7))</f>
        <v>CENRO</v>
      </c>
      <c r="F1158" s="51" t="str">
        <f>IF(ISBLANK(LeaveTracker[[#This Row],[Employee Name]]),"-----",VLOOKUP(LeaveTracker[[#This Row],[Employee Name]],Employees[[Employee Name]:[Office]],6))</f>
        <v>REGULAR</v>
      </c>
      <c r="G1158" s="24">
        <v>43735</v>
      </c>
      <c r="H1158" s="24">
        <v>43735</v>
      </c>
      <c r="I1158" s="20" t="s">
        <v>81</v>
      </c>
      <c r="K1158" s="51"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566</v>
      </c>
      <c r="E1159" s="51" t="str">
        <f>IF(ISBLANK(LeaveTracker[[#This Row],[Employee Name]]),"-----",VLOOKUP(LeaveTracker[[#This Row],[Employee Name]],Employees[[Employee Name]:[Office]],7))</f>
        <v>CENRO</v>
      </c>
      <c r="F1159" s="51" t="str">
        <f>IF(ISBLANK(LeaveTracker[[#This Row],[Employee Name]]),"-----",VLOOKUP(LeaveTracker[[#This Row],[Employee Name]],Employees[[Employee Name]:[Office]],6))</f>
        <v>REGULAR</v>
      </c>
      <c r="G1159" s="24">
        <v>43748</v>
      </c>
      <c r="H1159" s="24">
        <v>43748</v>
      </c>
      <c r="I1159" s="20" t="s">
        <v>81</v>
      </c>
      <c r="K1159" s="51"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566</v>
      </c>
      <c r="E1160" s="51" t="str">
        <f>IF(ISBLANK(LeaveTracker[[#This Row],[Employee Name]]),"-----",VLOOKUP(LeaveTracker[[#This Row],[Employee Name]],Employees[[Employee Name]:[Office]],7))</f>
        <v>CENRO</v>
      </c>
      <c r="F1160" s="51" t="str">
        <f>IF(ISBLANK(LeaveTracker[[#This Row],[Employee Name]]),"-----",VLOOKUP(LeaveTracker[[#This Row],[Employee Name]],Employees[[Employee Name]:[Office]],6))</f>
        <v>REGULAR</v>
      </c>
      <c r="G1160" s="24">
        <v>43750</v>
      </c>
      <c r="H1160" s="24">
        <v>43752</v>
      </c>
      <c r="I1160" s="20" t="s">
        <v>81</v>
      </c>
      <c r="K1160" s="51" t="str">
        <f>LeaveTracker[[#This Row],[Days]]&amp;" "&amp;LeaveTracker[[#This Row],[Type of Leave]]</f>
        <v>3 SL</v>
      </c>
      <c r="L1160" s="23">
        <v>3</v>
      </c>
      <c r="M1160" s="27"/>
    </row>
    <row r="1161" spans="1:13" ht="30" customHeight="1" x14ac:dyDescent="0.3">
      <c r="A1161" s="32">
        <v>1352</v>
      </c>
      <c r="B1161" s="33">
        <v>43797</v>
      </c>
      <c r="C1161" s="30">
        <v>43757</v>
      </c>
      <c r="D1161" s="19" t="s">
        <v>566</v>
      </c>
      <c r="E1161" s="51" t="str">
        <f>IF(ISBLANK(LeaveTracker[[#This Row],[Employee Name]]),"-----",VLOOKUP(LeaveTracker[[#This Row],[Employee Name]],Employees[[Employee Name]:[Office]],7))</f>
        <v>CENRO</v>
      </c>
      <c r="F1161" s="51" t="str">
        <f>IF(ISBLANK(LeaveTracker[[#This Row],[Employee Name]]),"-----",VLOOKUP(LeaveTracker[[#This Row],[Employee Name]],Employees[[Employee Name]:[Office]],6))</f>
        <v>REGULAR</v>
      </c>
      <c r="G1161" s="24">
        <v>43754</v>
      </c>
      <c r="H1161" s="24">
        <v>43755</v>
      </c>
      <c r="I1161" s="20" t="s">
        <v>81</v>
      </c>
      <c r="K1161" s="51"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569</v>
      </c>
      <c r="E1162" s="51" t="str">
        <f>IF(ISBLANK(LeaveTracker[[#This Row],[Employee Name]]),"-----",VLOOKUP(LeaveTracker[[#This Row],[Employee Name]],Employees[[Employee Name]:[Office]],7))</f>
        <v>CENRO</v>
      </c>
      <c r="F1162" s="51" t="str">
        <f>IF(ISBLANK(LeaveTracker[[#This Row],[Employee Name]]),"-----",VLOOKUP(LeaveTracker[[#This Row],[Employee Name]],Employees[[Employee Name]:[Office]],6))</f>
        <v>REGULAR</v>
      </c>
      <c r="G1162" s="24">
        <v>43749</v>
      </c>
      <c r="H1162" s="24">
        <v>43749</v>
      </c>
      <c r="I1162" s="19" t="s">
        <v>81</v>
      </c>
      <c r="K1162" s="51"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572</v>
      </c>
      <c r="E1163" s="51" t="str">
        <f>IF(ISBLANK(LeaveTracker[[#This Row],[Employee Name]]),"-----",VLOOKUP(LeaveTracker[[#This Row],[Employee Name]],Employees[[Employee Name]:[Office]],7))</f>
        <v>CCT</v>
      </c>
      <c r="F1163" s="51" t="str">
        <f>IF(ISBLANK(LeaveTracker[[#This Row],[Employee Name]]),"-----",VLOOKUP(LeaveTracker[[#This Row],[Employee Name]],Employees[[Employee Name]:[Office]],6))</f>
        <v>REGULAR</v>
      </c>
      <c r="G1163" s="24">
        <v>43763</v>
      </c>
      <c r="H1163" s="24">
        <v>43763</v>
      </c>
      <c r="I1163" s="19" t="s">
        <v>81</v>
      </c>
      <c r="K1163" s="51"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574</v>
      </c>
      <c r="E1164" s="51" t="str">
        <f>IF(ISBLANK(LeaveTracker[[#This Row],[Employee Name]]),"-----",VLOOKUP(LeaveTracker[[#This Row],[Employee Name]],Employees[[Employee Name]:[Office]],7))</f>
        <v>CCT</v>
      </c>
      <c r="F1164" s="51" t="str">
        <f>IF(ISBLANK(LeaveTracker[[#This Row],[Employee Name]]),"-----",VLOOKUP(LeaveTracker[[#This Row],[Employee Name]],Employees[[Employee Name]:[Office]],6))</f>
        <v>REGULAR</v>
      </c>
      <c r="G1164" s="24">
        <v>43754</v>
      </c>
      <c r="H1164" s="24">
        <v>43754</v>
      </c>
      <c r="I1164" s="19" t="s">
        <v>81</v>
      </c>
      <c r="K1164" s="51"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578</v>
      </c>
      <c r="E1165" s="51" t="str">
        <f>IF(ISBLANK(LeaveTracker[[#This Row],[Employee Name]]),"-----",VLOOKUP(LeaveTracker[[#This Row],[Employee Name]],Employees[[Employee Name]:[Office]],7))</f>
        <v>CCT</v>
      </c>
      <c r="F1165" s="51" t="str">
        <f>IF(ISBLANK(LeaveTracker[[#This Row],[Employee Name]]),"-----",VLOOKUP(LeaveTracker[[#This Row],[Employee Name]],Employees[[Employee Name]:[Office]],6))</f>
        <v>REGULAR</v>
      </c>
      <c r="G1165" s="24">
        <v>43803</v>
      </c>
      <c r="H1165" s="24">
        <v>43803</v>
      </c>
      <c r="I1165" s="20" t="s">
        <v>81</v>
      </c>
      <c r="K1165" s="51"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583</v>
      </c>
      <c r="E1166" s="51" t="str">
        <f>IF(ISBLANK(LeaveTracker[[#This Row],[Employee Name]]),"-----",VLOOKUP(LeaveTracker[[#This Row],[Employee Name]],Employees[[Employee Name]:[Office]],7))</f>
        <v>CCT</v>
      </c>
      <c r="F1166" s="51" t="str">
        <f>IF(ISBLANK(LeaveTracker[[#This Row],[Employee Name]]),"-----",VLOOKUP(LeaveTracker[[#This Row],[Employee Name]],Employees[[Employee Name]:[Office]],6))</f>
        <v>REGULAR</v>
      </c>
      <c r="G1166" s="24">
        <v>43762</v>
      </c>
      <c r="H1166" s="24">
        <v>43762</v>
      </c>
      <c r="I1166" s="20" t="s">
        <v>81</v>
      </c>
      <c r="K1166" s="51"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583</v>
      </c>
      <c r="E1167" s="51" t="str">
        <f>IF(ISBLANK(LeaveTracker[[#This Row],[Employee Name]]),"-----",VLOOKUP(LeaveTracker[[#This Row],[Employee Name]],Employees[[Employee Name]:[Office]],7))</f>
        <v>CCT</v>
      </c>
      <c r="F1167" s="51" t="str">
        <f>IF(ISBLANK(LeaveTracker[[#This Row],[Employee Name]]),"-----",VLOOKUP(LeaveTracker[[#This Row],[Employee Name]],Employees[[Employee Name]:[Office]],6))</f>
        <v>REGULAR</v>
      </c>
      <c r="G1167" s="24">
        <v>43755</v>
      </c>
      <c r="H1167" s="24">
        <v>43755</v>
      </c>
      <c r="I1167" s="20" t="s">
        <v>81</v>
      </c>
      <c r="K1167" s="51"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583</v>
      </c>
      <c r="E1168" s="51" t="str">
        <f>IF(ISBLANK(LeaveTracker[[#This Row],[Employee Name]]),"-----",VLOOKUP(LeaveTracker[[#This Row],[Employee Name]],Employees[[Employee Name]:[Office]],7))</f>
        <v>CCT</v>
      </c>
      <c r="F1168" s="51" t="str">
        <f>IF(ISBLANK(LeaveTracker[[#This Row],[Employee Name]]),"-----",VLOOKUP(LeaveTracker[[#This Row],[Employee Name]],Employees[[Employee Name]:[Office]],6))</f>
        <v>REGULAR</v>
      </c>
      <c r="G1168" s="24">
        <v>43724</v>
      </c>
      <c r="H1168" s="24">
        <v>43724</v>
      </c>
      <c r="I1168" s="20" t="s">
        <v>81</v>
      </c>
      <c r="K1168" s="51"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583</v>
      </c>
      <c r="E1169" s="51" t="str">
        <f>IF(ISBLANK(LeaveTracker[[#This Row],[Employee Name]]),"-----",VLOOKUP(LeaveTracker[[#This Row],[Employee Name]],Employees[[Employee Name]:[Office]],7))</f>
        <v>CCT</v>
      </c>
      <c r="F1169" s="51" t="str">
        <f>IF(ISBLANK(LeaveTracker[[#This Row],[Employee Name]]),"-----",VLOOKUP(LeaveTracker[[#This Row],[Employee Name]],Employees[[Employee Name]:[Office]],6))</f>
        <v>REGULAR</v>
      </c>
      <c r="G1169" s="24">
        <v>43719</v>
      </c>
      <c r="H1169" s="24">
        <v>43719</v>
      </c>
      <c r="I1169" s="20" t="s">
        <v>81</v>
      </c>
      <c r="K1169" s="51"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586</v>
      </c>
      <c r="E1170" s="51" t="str">
        <f>IF(ISBLANK(LeaveTracker[[#This Row],[Employee Name]]),"-----",VLOOKUP(LeaveTracker[[#This Row],[Employee Name]],Employees[[Employee Name]:[Office]],7))</f>
        <v>CCT</v>
      </c>
      <c r="F1170" s="51" t="str">
        <f>IF(ISBLANK(LeaveTracker[[#This Row],[Employee Name]]),"-----",VLOOKUP(LeaveTracker[[#This Row],[Employee Name]],Employees[[Employee Name]:[Office]],6))</f>
        <v>REGULAR</v>
      </c>
      <c r="G1170" s="21">
        <v>43762</v>
      </c>
      <c r="H1170" s="24">
        <v>43762</v>
      </c>
      <c r="I1170" s="20" t="s">
        <v>81</v>
      </c>
      <c r="K1170" s="51"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586</v>
      </c>
      <c r="E1171" s="51" t="str">
        <f>IF(ISBLANK(LeaveTracker[[#This Row],[Employee Name]]),"-----",VLOOKUP(LeaveTracker[[#This Row],[Employee Name]],Employees[[Employee Name]:[Office]],7))</f>
        <v>CCT</v>
      </c>
      <c r="F1171" s="51" t="str">
        <f>IF(ISBLANK(LeaveTracker[[#This Row],[Employee Name]]),"-----",VLOOKUP(LeaveTracker[[#This Row],[Employee Name]],Employees[[Employee Name]:[Office]],6))</f>
        <v>REGULAR</v>
      </c>
      <c r="G1171" s="24">
        <v>43720</v>
      </c>
      <c r="H1171" s="24">
        <v>43722</v>
      </c>
      <c r="I1171" s="20" t="s">
        <v>82</v>
      </c>
      <c r="K1171" s="51"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586</v>
      </c>
      <c r="E1172" s="51" t="str">
        <f>IF(ISBLANK(LeaveTracker[[#This Row],[Employee Name]]),"-----",VLOOKUP(LeaveTracker[[#This Row],[Employee Name]],Employees[[Employee Name]:[Office]],7))</f>
        <v>CCT</v>
      </c>
      <c r="F1172" s="51" t="str">
        <f>IF(ISBLANK(LeaveTracker[[#This Row],[Employee Name]]),"-----",VLOOKUP(LeaveTracker[[#This Row],[Employee Name]],Employees[[Employee Name]:[Office]],6))</f>
        <v>REGULAR</v>
      </c>
      <c r="G1172" s="24">
        <v>43724</v>
      </c>
      <c r="H1172" s="24">
        <v>43725</v>
      </c>
      <c r="I1172" s="20" t="s">
        <v>82</v>
      </c>
      <c r="K1172" s="51"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586</v>
      </c>
      <c r="E1173" s="51" t="str">
        <f>IF(ISBLANK(LeaveTracker[[#This Row],[Employee Name]]),"-----",VLOOKUP(LeaveTracker[[#This Row],[Employee Name]],Employees[[Employee Name]:[Office]],7))</f>
        <v>CCT</v>
      </c>
      <c r="F1173" s="51" t="str">
        <f>IF(ISBLANK(LeaveTracker[[#This Row],[Employee Name]]),"-----",VLOOKUP(LeaveTracker[[#This Row],[Employee Name]],Employees[[Employee Name]:[Office]],6))</f>
        <v>REGULAR</v>
      </c>
      <c r="G1173" s="24">
        <v>43724</v>
      </c>
      <c r="H1173" s="24">
        <v>43725</v>
      </c>
      <c r="I1173" s="20" t="s">
        <v>82</v>
      </c>
      <c r="K1173" s="51"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380</v>
      </c>
      <c r="E1174" s="51" t="str">
        <f>IF(ISBLANK(LeaveTracker[[#This Row],[Employee Name]]),"-----",VLOOKUP(LeaveTracker[[#This Row],[Employee Name]],Employees[[Employee Name]:[Office]],7))</f>
        <v>CCT</v>
      </c>
      <c r="F1174" s="51" t="str">
        <f>IF(ISBLANK(LeaveTracker[[#This Row],[Employee Name]]),"-----",VLOOKUP(LeaveTracker[[#This Row],[Employee Name]],Employees[[Employee Name]:[Office]],6))</f>
        <v>REGULAR</v>
      </c>
      <c r="G1174" s="24">
        <v>43749</v>
      </c>
      <c r="H1174" s="24">
        <v>43749</v>
      </c>
      <c r="I1174" s="20" t="s">
        <v>81</v>
      </c>
      <c r="K1174" s="51"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587</v>
      </c>
      <c r="E1175" s="51" t="str">
        <f>IF(ISBLANK(LeaveTracker[[#This Row],[Employee Name]]),"-----",VLOOKUP(LeaveTracker[[#This Row],[Employee Name]],Employees[[Employee Name]:[Office]],7))</f>
        <v>PICNIC GROVE</v>
      </c>
      <c r="F1175" s="51" t="str">
        <f>IF(ISBLANK(LeaveTracker[[#This Row],[Employee Name]]),"-----",VLOOKUP(LeaveTracker[[#This Row],[Employee Name]],Employees[[Employee Name]:[Office]],6))</f>
        <v>REGULAR</v>
      </c>
      <c r="G1175" s="24">
        <v>43736</v>
      </c>
      <c r="H1175" s="24">
        <v>43736</v>
      </c>
      <c r="I1175" s="20" t="s">
        <v>82</v>
      </c>
      <c r="K1175" s="51" t="str">
        <f>LeaveTracker[[#This Row],[Days]]&amp;" "&amp;LeaveTracker[[#This Row],[Type of Leave]]</f>
        <v>1 VL</v>
      </c>
      <c r="L1175" s="23">
        <v>1</v>
      </c>
      <c r="M1175" s="27"/>
    </row>
    <row r="1176" spans="1:13" ht="30" customHeight="1" x14ac:dyDescent="0.3">
      <c r="A1176" s="32">
        <v>1365</v>
      </c>
      <c r="B1176" s="31">
        <v>43803</v>
      </c>
      <c r="C1176" s="31">
        <v>43732</v>
      </c>
      <c r="D1176" s="20" t="s">
        <v>587</v>
      </c>
      <c r="E1176" s="51" t="str">
        <f>IF(ISBLANK(LeaveTracker[[#This Row],[Employee Name]]),"-----",VLOOKUP(LeaveTracker[[#This Row],[Employee Name]],Employees[[Employee Name]:[Office]],7))</f>
        <v>PICNIC GROVE</v>
      </c>
      <c r="F1176" s="51" t="str">
        <f>IF(ISBLANK(LeaveTracker[[#This Row],[Employee Name]]),"-----",VLOOKUP(LeaveTracker[[#This Row],[Employee Name]],Employees[[Employee Name]:[Office]],6))</f>
        <v>REGULAR</v>
      </c>
      <c r="G1176" s="24">
        <v>43729</v>
      </c>
      <c r="H1176" s="24">
        <v>43730</v>
      </c>
      <c r="I1176" s="20" t="s">
        <v>81</v>
      </c>
      <c r="K1176" s="51" t="str">
        <f>LeaveTracker[[#This Row],[Days]]&amp;" "&amp;LeaveTracker[[#This Row],[Type of Leave]]</f>
        <v>2 SL</v>
      </c>
      <c r="L1176" s="23">
        <v>2</v>
      </c>
      <c r="M1176" s="27"/>
    </row>
    <row r="1177" spans="1:13" ht="30" customHeight="1" x14ac:dyDescent="0.3">
      <c r="A1177" s="32">
        <v>1366</v>
      </c>
      <c r="B1177" s="31">
        <v>43803</v>
      </c>
      <c r="C1177" s="31">
        <v>43753</v>
      </c>
      <c r="D1177" s="19" t="s">
        <v>845</v>
      </c>
      <c r="E1177" s="51" t="str">
        <f>IF(ISBLANK(LeaveTracker[[#This Row],[Employee Name]]),"-----",VLOOKUP(LeaveTracker[[#This Row],[Employee Name]],Employees[[Employee Name]:[Office]],7))</f>
        <v>CCT</v>
      </c>
      <c r="F1177" s="51" t="str">
        <f>IF(ISBLANK(LeaveTracker[[#This Row],[Employee Name]]),"-----",VLOOKUP(LeaveTracker[[#This Row],[Employee Name]],Employees[[Employee Name]:[Office]],6))</f>
        <v>REGULAR</v>
      </c>
      <c r="G1177" s="24">
        <v>43761</v>
      </c>
      <c r="H1177" s="24">
        <v>43762</v>
      </c>
      <c r="I1177" s="20" t="s">
        <v>82</v>
      </c>
      <c r="K1177" s="51"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591</v>
      </c>
      <c r="E1178" s="51" t="str">
        <f>IF(ISBLANK(LeaveTracker[[#This Row],[Employee Name]]),"-----",VLOOKUP(LeaveTracker[[#This Row],[Employee Name]],Employees[[Employee Name]:[Office]],7))</f>
        <v>MAHOGANY MARKET</v>
      </c>
      <c r="F1178" s="51" t="str">
        <f>IF(ISBLANK(LeaveTracker[[#This Row],[Employee Name]]),"-----",VLOOKUP(LeaveTracker[[#This Row],[Employee Name]],Employees[[Employee Name]:[Office]],6))</f>
        <v>REGULAR</v>
      </c>
      <c r="G1178" s="24">
        <v>43779</v>
      </c>
      <c r="H1178" s="24">
        <v>43780</v>
      </c>
      <c r="I1178" s="20" t="s">
        <v>298</v>
      </c>
      <c r="J1178" s="43" t="s">
        <v>1004</v>
      </c>
      <c r="K1178" s="51"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591</v>
      </c>
      <c r="E1179" s="51" t="str">
        <f>IF(ISBLANK(LeaveTracker[[#This Row],[Employee Name]]),"-----",VLOOKUP(LeaveTracker[[#This Row],[Employee Name]],Employees[[Employee Name]:[Office]],7))</f>
        <v>MAHOGANY MARKET</v>
      </c>
      <c r="F1179" s="51" t="str">
        <f>IF(ISBLANK(LeaveTracker[[#This Row],[Employee Name]]),"-----",VLOOKUP(LeaveTracker[[#This Row],[Employee Name]],Employees[[Employee Name]:[Office]],6))</f>
        <v>REGULAR</v>
      </c>
      <c r="G1179" s="24">
        <v>43773</v>
      </c>
      <c r="H1179" s="24">
        <v>43773</v>
      </c>
      <c r="I1179" s="20" t="s">
        <v>298</v>
      </c>
      <c r="J1179" s="43" t="s">
        <v>105</v>
      </c>
      <c r="K1179" s="51"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595</v>
      </c>
      <c r="E1180" s="51" t="str">
        <f>IF(ISBLANK(LeaveTracker[[#This Row],[Employee Name]]),"-----",VLOOKUP(LeaveTracker[[#This Row],[Employee Name]],Employees[[Employee Name]:[Office]],7))</f>
        <v>MAHOGANY MARKET</v>
      </c>
      <c r="F1180" s="51" t="str">
        <f>IF(ISBLANK(LeaveTracker[[#This Row],[Employee Name]]),"-----",VLOOKUP(LeaveTracker[[#This Row],[Employee Name]],Employees[[Employee Name]:[Office]],6))</f>
        <v>REGULAR</v>
      </c>
      <c r="G1180" s="24">
        <v>43735</v>
      </c>
      <c r="H1180" s="24">
        <v>43735</v>
      </c>
      <c r="I1180" s="20" t="s">
        <v>298</v>
      </c>
      <c r="J1180" s="43" t="s">
        <v>158</v>
      </c>
      <c r="K1180" s="51"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597</v>
      </c>
      <c r="E1181" s="51" t="str">
        <f>IF(ISBLANK(LeaveTracker[[#This Row],[Employee Name]]),"-----",VLOOKUP(LeaveTracker[[#This Row],[Employee Name]],Employees[[Employee Name]:[Office]],7))</f>
        <v>MAHOGANY MARKET</v>
      </c>
      <c r="F1181" s="51" t="str">
        <f>IF(ISBLANK(LeaveTracker[[#This Row],[Employee Name]]),"-----",VLOOKUP(LeaveTracker[[#This Row],[Employee Name]],Employees[[Employee Name]:[Office]],6))</f>
        <v>REGULAR</v>
      </c>
      <c r="G1181" s="24">
        <v>43724</v>
      </c>
      <c r="H1181" s="24">
        <v>43724</v>
      </c>
      <c r="I1181" s="20" t="s">
        <v>81</v>
      </c>
      <c r="K1181" s="51"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599</v>
      </c>
      <c r="E1182" s="51" t="str">
        <f>IF(ISBLANK(LeaveTracker[[#This Row],[Employee Name]]),"-----",VLOOKUP(LeaveTracker[[#This Row],[Employee Name]],Employees[[Employee Name]:[Office]],7))</f>
        <v>EEO/ CITY MARKET</v>
      </c>
      <c r="F1182" s="51" t="str">
        <f>IF(ISBLANK(LeaveTracker[[#This Row],[Employee Name]]),"-----",VLOOKUP(LeaveTracker[[#This Row],[Employee Name]],Employees[[Employee Name]:[Office]],6))</f>
        <v>REGULAR</v>
      </c>
      <c r="G1182" s="24">
        <v>43725</v>
      </c>
      <c r="H1182" s="24">
        <v>43726</v>
      </c>
      <c r="I1182" s="20" t="s">
        <v>81</v>
      </c>
      <c r="K1182" s="51"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601</v>
      </c>
      <c r="E1183" s="51" t="str">
        <f>IF(ISBLANK(LeaveTracker[[#This Row],[Employee Name]]),"-----",VLOOKUP(LeaveTracker[[#This Row],[Employee Name]],Employees[[Employee Name]:[Office]],7))</f>
        <v>MAHOGANY MARKET</v>
      </c>
      <c r="F1183" s="51" t="str">
        <f>IF(ISBLANK(LeaveTracker[[#This Row],[Employee Name]]),"-----",VLOOKUP(LeaveTracker[[#This Row],[Employee Name]],Employees[[Employee Name]:[Office]],6))</f>
        <v>REGULAR</v>
      </c>
      <c r="G1183" s="24">
        <v>43761</v>
      </c>
      <c r="H1183" s="24">
        <v>43763</v>
      </c>
      <c r="I1183" s="20" t="s">
        <v>298</v>
      </c>
      <c r="J1183" s="43" t="s">
        <v>1004</v>
      </c>
      <c r="K1183" s="51"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605</v>
      </c>
      <c r="E1184" s="51" t="str">
        <f>IF(ISBLANK(LeaveTracker[[#This Row],[Employee Name]]),"-----",VLOOKUP(LeaveTracker[[#This Row],[Employee Name]],Employees[[Employee Name]:[Office]],7))</f>
        <v>MAHOGANY MARKET</v>
      </c>
      <c r="F1184" s="51" t="str">
        <f>IF(ISBLANK(LeaveTracker[[#This Row],[Employee Name]]),"-----",VLOOKUP(LeaveTracker[[#This Row],[Employee Name]],Employees[[Employee Name]:[Office]],6))</f>
        <v>REGULAR</v>
      </c>
      <c r="G1184" s="24">
        <v>43764</v>
      </c>
      <c r="H1184" s="24">
        <v>43766</v>
      </c>
      <c r="I1184" s="20" t="s">
        <v>81</v>
      </c>
      <c r="K1184" s="51" t="str">
        <f>LeaveTracker[[#This Row],[Days]]&amp;" "&amp;LeaveTracker[[#This Row],[Type of Leave]]</f>
        <v>3 SL</v>
      </c>
      <c r="L1184" s="23">
        <v>3</v>
      </c>
      <c r="M1184" s="27"/>
    </row>
    <row r="1185" spans="1:13" ht="30" customHeight="1" x14ac:dyDescent="0.3">
      <c r="A1185" s="32">
        <v>1374</v>
      </c>
      <c r="B1185" s="31">
        <v>43803</v>
      </c>
      <c r="C1185" s="31">
        <v>43745</v>
      </c>
      <c r="D1185" s="20" t="s">
        <v>605</v>
      </c>
      <c r="E1185" s="51" t="str">
        <f>IF(ISBLANK(LeaveTracker[[#This Row],[Employee Name]]),"-----",VLOOKUP(LeaveTracker[[#This Row],[Employee Name]],Employees[[Employee Name]:[Office]],7))</f>
        <v>MAHOGANY MARKET</v>
      </c>
      <c r="F1185" s="51" t="str">
        <f>IF(ISBLANK(LeaveTracker[[#This Row],[Employee Name]]),"-----",VLOOKUP(LeaveTracker[[#This Row],[Employee Name]],Employees[[Employee Name]:[Office]],6))</f>
        <v>REGULAR</v>
      </c>
      <c r="G1185" s="24">
        <v>43737</v>
      </c>
      <c r="H1185" s="24">
        <v>43738</v>
      </c>
      <c r="I1185" s="20" t="s">
        <v>81</v>
      </c>
      <c r="K1185" s="51" t="str">
        <f>LeaveTracker[[#This Row],[Days]]&amp;" "&amp;LeaveTracker[[#This Row],[Type of Leave]]</f>
        <v>2 SL</v>
      </c>
      <c r="L1185" s="23">
        <v>2</v>
      </c>
      <c r="M1185" s="27"/>
    </row>
    <row r="1186" spans="1:13" ht="30" customHeight="1" x14ac:dyDescent="0.3">
      <c r="A1186" s="32">
        <v>1375</v>
      </c>
      <c r="B1186" s="31">
        <v>43803</v>
      </c>
      <c r="C1186" s="31">
        <v>43780</v>
      </c>
      <c r="D1186" s="20" t="s">
        <v>778</v>
      </c>
      <c r="E1186" s="51" t="str">
        <f>IF(ISBLANK(LeaveTracker[[#This Row],[Employee Name]]),"-----",VLOOKUP(LeaveTracker[[#This Row],[Employee Name]],Employees[[Employee Name]:[Office]],7))</f>
        <v>HRMO</v>
      </c>
      <c r="F1186" s="51" t="str">
        <f>IF(ISBLANK(LeaveTracker[[#This Row],[Employee Name]]),"-----",VLOOKUP(LeaveTracker[[#This Row],[Employee Name]],Employees[[Employee Name]:[Office]],6))</f>
        <v>REGULAR</v>
      </c>
      <c r="G1186" s="24">
        <v>43795</v>
      </c>
      <c r="H1186" s="24">
        <v>43795</v>
      </c>
      <c r="I1186" s="20" t="s">
        <v>82</v>
      </c>
      <c r="K1186" s="51"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778</v>
      </c>
      <c r="E1187" s="51" t="str">
        <f>IF(ISBLANK(LeaveTracker[[#This Row],[Employee Name]]),"-----",VLOOKUP(LeaveTracker[[#This Row],[Employee Name]],Employees[[Employee Name]:[Office]],7))</f>
        <v>HRMO</v>
      </c>
      <c r="F1187" s="51" t="str">
        <f>IF(ISBLANK(LeaveTracker[[#This Row],[Employee Name]]),"-----",VLOOKUP(LeaveTracker[[#This Row],[Employee Name]],Employees[[Employee Name]:[Office]],6))</f>
        <v>REGULAR</v>
      </c>
      <c r="G1187" s="24">
        <v>43801</v>
      </c>
      <c r="H1187" s="24">
        <v>43801</v>
      </c>
      <c r="I1187" s="20" t="s">
        <v>82</v>
      </c>
      <c r="K1187" s="51"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778</v>
      </c>
      <c r="E1188" s="51" t="str">
        <f>IF(ISBLANK(LeaveTracker[[#This Row],[Employee Name]]),"-----",VLOOKUP(LeaveTracker[[#This Row],[Employee Name]],Employees[[Employee Name]:[Office]],7))</f>
        <v>HRMO</v>
      </c>
      <c r="F1188" s="51" t="str">
        <f>IF(ISBLANK(LeaveTracker[[#This Row],[Employee Name]]),"-----",VLOOKUP(LeaveTracker[[#This Row],[Employee Name]],Employees[[Employee Name]:[Office]],6))</f>
        <v>REGULAR</v>
      </c>
      <c r="G1188" s="24">
        <v>43808</v>
      </c>
      <c r="H1188" s="24">
        <v>43808</v>
      </c>
      <c r="I1188" s="20" t="s">
        <v>82</v>
      </c>
      <c r="K1188" s="51"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51" t="str">
        <f>IF(ISBLANK(LeaveTracker[[#This Row],[Employee Name]]),"-----",VLOOKUP(LeaveTracker[[#This Row],[Employee Name]],Employees[[Employee Name]:[Office]],7))</f>
        <v>HRMO</v>
      </c>
      <c r="F1189" s="51" t="str">
        <f>IF(ISBLANK(LeaveTracker[[#This Row],[Employee Name]]),"-----",VLOOKUP(LeaveTracker[[#This Row],[Employee Name]],Employees[[Employee Name]:[Office]],6))</f>
        <v>REGULAR</v>
      </c>
      <c r="G1189" s="24">
        <v>43773</v>
      </c>
      <c r="H1189" s="24">
        <v>43773</v>
      </c>
      <c r="I1189" s="20" t="s">
        <v>298</v>
      </c>
      <c r="K1189" s="51"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51" t="str">
        <f>IF(ISBLANK(LeaveTracker[[#This Row],[Employee Name]]),"-----",VLOOKUP(LeaveTracker[[#This Row],[Employee Name]],Employees[[Employee Name]:[Office]],7))</f>
        <v>HRMO</v>
      </c>
      <c r="F1190" s="51" t="str">
        <f>IF(ISBLANK(LeaveTracker[[#This Row],[Employee Name]]),"-----",VLOOKUP(LeaveTracker[[#This Row],[Employee Name]],Employees[[Employee Name]:[Office]],6))</f>
        <v>REGULAR</v>
      </c>
      <c r="G1190" s="24">
        <v>43795</v>
      </c>
      <c r="H1190" s="24">
        <v>43795</v>
      </c>
      <c r="I1190" s="20" t="s">
        <v>298</v>
      </c>
      <c r="K1190" s="51"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609</v>
      </c>
      <c r="E1191" s="51" t="str">
        <f>IF(ISBLANK(LeaveTracker[[#This Row],[Employee Name]]),"-----",VLOOKUP(LeaveTracker[[#This Row],[Employee Name]],Employees[[Employee Name]:[Office]],7))</f>
        <v>CBO</v>
      </c>
      <c r="F1191" s="51" t="str">
        <f>IF(ISBLANK(LeaveTracker[[#This Row],[Employee Name]]),"-----",VLOOKUP(LeaveTracker[[#This Row],[Employee Name]],Employees[[Employee Name]:[Office]],6))</f>
        <v>REGULAR</v>
      </c>
      <c r="G1191" s="24">
        <v>43740</v>
      </c>
      <c r="H1191" s="24">
        <v>43740</v>
      </c>
      <c r="I1191" s="20" t="s">
        <v>81</v>
      </c>
      <c r="K1191" s="51"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609</v>
      </c>
      <c r="E1192" s="51" t="str">
        <f>IF(ISBLANK(LeaveTracker[[#This Row],[Employee Name]]),"-----",VLOOKUP(LeaveTracker[[#This Row],[Employee Name]],Employees[[Employee Name]:[Office]],7))</f>
        <v>CBO</v>
      </c>
      <c r="F1192" s="51" t="str">
        <f>IF(ISBLANK(LeaveTracker[[#This Row],[Employee Name]]),"-----",VLOOKUP(LeaveTracker[[#This Row],[Employee Name]],Employees[[Employee Name]:[Office]],6))</f>
        <v>REGULAR</v>
      </c>
      <c r="G1192" s="24">
        <v>43752</v>
      </c>
      <c r="H1192" s="24">
        <v>43752</v>
      </c>
      <c r="I1192" s="20" t="s">
        <v>81</v>
      </c>
      <c r="K1192" s="51"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609</v>
      </c>
      <c r="E1193" s="51" t="str">
        <f>IF(ISBLANK(LeaveTracker[[#This Row],[Employee Name]]),"-----",VLOOKUP(LeaveTracker[[#This Row],[Employee Name]],Employees[[Employee Name]:[Office]],7))</f>
        <v>CBO</v>
      </c>
      <c r="F1193" s="51" t="str">
        <f>IF(ISBLANK(LeaveTracker[[#This Row],[Employee Name]]),"-----",VLOOKUP(LeaveTracker[[#This Row],[Employee Name]],Employees[[Employee Name]:[Office]],6))</f>
        <v>REGULAR</v>
      </c>
      <c r="G1193" s="24">
        <v>43761</v>
      </c>
      <c r="H1193" s="24">
        <v>43763</v>
      </c>
      <c r="I1193" s="20" t="s">
        <v>82</v>
      </c>
      <c r="K1193" s="51"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612</v>
      </c>
      <c r="E1194" s="51" t="str">
        <f>IF(ISBLANK(LeaveTracker[[#This Row],[Employee Name]]),"-----",VLOOKUP(LeaveTracker[[#This Row],[Employee Name]],Employees[[Employee Name]:[Office]],7))</f>
        <v>CBO</v>
      </c>
      <c r="F1194" s="51" t="str">
        <f>IF(ISBLANK(LeaveTracker[[#This Row],[Employee Name]]),"-----",VLOOKUP(LeaveTracker[[#This Row],[Employee Name]],Employees[[Employee Name]:[Office]],6))</f>
        <v>REGULAR</v>
      </c>
      <c r="G1194" s="24">
        <v>43742</v>
      </c>
      <c r="H1194" s="24">
        <v>43742</v>
      </c>
      <c r="I1194" s="20" t="s">
        <v>82</v>
      </c>
      <c r="K1194" s="51"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612</v>
      </c>
      <c r="E1195" s="51" t="str">
        <f>IF(ISBLANK(LeaveTracker[[#This Row],[Employee Name]]),"-----",VLOOKUP(LeaveTracker[[#This Row],[Employee Name]],Employees[[Employee Name]:[Office]],7))</f>
        <v>CBO</v>
      </c>
      <c r="F1195" s="51" t="str">
        <f>IF(ISBLANK(LeaveTracker[[#This Row],[Employee Name]]),"-----",VLOOKUP(LeaveTracker[[#This Row],[Employee Name]],Employees[[Employee Name]:[Office]],6))</f>
        <v>REGULAR</v>
      </c>
      <c r="G1195" s="24">
        <v>43752</v>
      </c>
      <c r="H1195" s="24">
        <v>43752</v>
      </c>
      <c r="I1195" s="20" t="s">
        <v>81</v>
      </c>
      <c r="K1195" s="51"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186</v>
      </c>
      <c r="E1196" s="51" t="str">
        <f>IF(ISBLANK(LeaveTracker[[#This Row],[Employee Name]]),"-----",VLOOKUP(LeaveTracker[[#This Row],[Employee Name]],Employees[[Employee Name]:[Office]],7))</f>
        <v>CBO</v>
      </c>
      <c r="F1196" s="51" t="str">
        <f>IF(ISBLANK(LeaveTracker[[#This Row],[Employee Name]]),"-----",VLOOKUP(LeaveTracker[[#This Row],[Employee Name]],Employees[[Employee Name]:[Office]],6))</f>
        <v>REGULAR</v>
      </c>
      <c r="G1196" s="24">
        <v>43731</v>
      </c>
      <c r="H1196" s="24">
        <v>43731</v>
      </c>
      <c r="I1196" s="20" t="s">
        <v>81</v>
      </c>
      <c r="K1196" s="51"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186</v>
      </c>
      <c r="E1197" s="51" t="str">
        <f>IF(ISBLANK(LeaveTracker[[#This Row],[Employee Name]]),"-----",VLOOKUP(LeaveTracker[[#This Row],[Employee Name]],Employees[[Employee Name]:[Office]],7))</f>
        <v>CBO</v>
      </c>
      <c r="F1197" s="51" t="str">
        <f>IF(ISBLANK(LeaveTracker[[#This Row],[Employee Name]]),"-----",VLOOKUP(LeaveTracker[[#This Row],[Employee Name]],Employees[[Employee Name]:[Office]],6))</f>
        <v>REGULAR</v>
      </c>
      <c r="G1197" s="24">
        <v>43739</v>
      </c>
      <c r="H1197" s="24">
        <v>43739</v>
      </c>
      <c r="I1197" s="20" t="s">
        <v>81</v>
      </c>
      <c r="K1197" s="51"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186</v>
      </c>
      <c r="E1198" s="51" t="str">
        <f>IF(ISBLANK(LeaveTracker[[#This Row],[Employee Name]]),"-----",VLOOKUP(LeaveTracker[[#This Row],[Employee Name]],Employees[[Employee Name]:[Office]],7))</f>
        <v>CBO</v>
      </c>
      <c r="F1198" s="51" t="str">
        <f>IF(ISBLANK(LeaveTracker[[#This Row],[Employee Name]]),"-----",VLOOKUP(LeaveTracker[[#This Row],[Employee Name]],Employees[[Employee Name]:[Office]],6))</f>
        <v>REGULAR</v>
      </c>
      <c r="G1198" s="24">
        <v>43761</v>
      </c>
      <c r="H1198" s="24">
        <v>43762</v>
      </c>
      <c r="I1198" s="20" t="s">
        <v>82</v>
      </c>
      <c r="K1198" s="51"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612</v>
      </c>
      <c r="E1199" s="51" t="str">
        <f>IF(ISBLANK(LeaveTracker[[#This Row],[Employee Name]]),"-----",VLOOKUP(LeaveTracker[[#This Row],[Employee Name]],Employees[[Employee Name]:[Office]],7))</f>
        <v>CBO</v>
      </c>
      <c r="F1199" s="51" t="str">
        <f>IF(ISBLANK(LeaveTracker[[#This Row],[Employee Name]]),"-----",VLOOKUP(LeaveTracker[[#This Row],[Employee Name]],Employees[[Employee Name]:[Office]],6))</f>
        <v>REGULAR</v>
      </c>
      <c r="G1199" s="24">
        <v>43773</v>
      </c>
      <c r="H1199" s="24">
        <v>43773</v>
      </c>
      <c r="I1199" s="20" t="s">
        <v>81</v>
      </c>
      <c r="K1199" s="51"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388</v>
      </c>
      <c r="E1200" s="51" t="str">
        <f>IF(ISBLANK(LeaveTracker[[#This Row],[Employee Name]]),"-----",VLOOKUP(LeaveTracker[[#This Row],[Employee Name]],Employees[[Employee Name]:[Office]],7))</f>
        <v>ONT</v>
      </c>
      <c r="F1200" s="51" t="str">
        <f>IF(ISBLANK(LeaveTracker[[#This Row],[Employee Name]]),"-----",VLOOKUP(LeaveTracker[[#This Row],[Employee Name]],Employees[[Employee Name]:[Office]],6))</f>
        <v>REGULAR</v>
      </c>
      <c r="G1200" s="24">
        <v>43739</v>
      </c>
      <c r="H1200" s="24">
        <v>43739</v>
      </c>
      <c r="I1200" s="20" t="s">
        <v>82</v>
      </c>
      <c r="K1200" s="51"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388</v>
      </c>
      <c r="E1201" s="51" t="str">
        <f>IF(ISBLANK(LeaveTracker[[#This Row],[Employee Name]]),"-----",VLOOKUP(LeaveTracker[[#This Row],[Employee Name]],Employees[[Employee Name]:[Office]],7))</f>
        <v>ONT</v>
      </c>
      <c r="F1201" s="51" t="str">
        <f>IF(ISBLANK(LeaveTracker[[#This Row],[Employee Name]]),"-----",VLOOKUP(LeaveTracker[[#This Row],[Employee Name]],Employees[[Employee Name]:[Office]],6))</f>
        <v>REGULAR</v>
      </c>
      <c r="G1201" s="24">
        <v>43756</v>
      </c>
      <c r="H1201" s="24">
        <v>43756</v>
      </c>
      <c r="I1201" s="20" t="s">
        <v>81</v>
      </c>
      <c r="K1201" s="51"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388</v>
      </c>
      <c r="E1202" s="51" t="str">
        <f>IF(ISBLANK(LeaveTracker[[#This Row],[Employee Name]]),"-----",VLOOKUP(LeaveTracker[[#This Row],[Employee Name]],Employees[[Employee Name]:[Office]],7))</f>
        <v>ONT</v>
      </c>
      <c r="F1202" s="51" t="str">
        <f>IF(ISBLANK(LeaveTracker[[#This Row],[Employee Name]]),"-----",VLOOKUP(LeaveTracker[[#This Row],[Employee Name]],Employees[[Employee Name]:[Office]],6))</f>
        <v>REGULAR</v>
      </c>
      <c r="G1202" s="24">
        <v>43765</v>
      </c>
      <c r="H1202" s="24">
        <v>43765</v>
      </c>
      <c r="I1202" s="20" t="s">
        <v>81</v>
      </c>
      <c r="K1202" s="51" t="str">
        <f>LeaveTracker[[#This Row],[Days]]&amp;" "&amp;LeaveTracker[[#This Row],[Type of Leave]]</f>
        <v>1 SL</v>
      </c>
      <c r="L1202" s="23">
        <v>1</v>
      </c>
      <c r="M1202" s="27"/>
    </row>
    <row r="1203" spans="1:13" ht="30" customHeight="1" x14ac:dyDescent="0.3">
      <c r="A1203" s="27">
        <v>1388</v>
      </c>
      <c r="B1203" s="31">
        <v>43803</v>
      </c>
      <c r="C1203" s="31">
        <v>43774</v>
      </c>
      <c r="D1203" s="20" t="s">
        <v>355</v>
      </c>
      <c r="E1203" s="51" t="str">
        <f>IF(ISBLANK(LeaveTracker[[#This Row],[Employee Name]]),"-----",VLOOKUP(LeaveTracker[[#This Row],[Employee Name]],Employees[[Employee Name]:[Office]],7))</f>
        <v>LCR</v>
      </c>
      <c r="F1203" s="51" t="str">
        <f>IF(ISBLANK(LeaveTracker[[#This Row],[Employee Name]]),"-----",VLOOKUP(LeaveTracker[[#This Row],[Employee Name]],Employees[[Employee Name]:[Office]],6))</f>
        <v>REGULAR</v>
      </c>
      <c r="G1203" s="24">
        <v>43773</v>
      </c>
      <c r="H1203" s="24">
        <v>43773</v>
      </c>
      <c r="I1203" s="20" t="s">
        <v>81</v>
      </c>
      <c r="K1203" s="51"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944</v>
      </c>
      <c r="E1204" s="51" t="str">
        <f>IF(ISBLANK(LeaveTracker[[#This Row],[Employee Name]]),"-----",VLOOKUP(LeaveTracker[[#This Row],[Employee Name]],Employees[[Employee Name]:[Office]],7))</f>
        <v>EEO/ CITY MARKET</v>
      </c>
      <c r="F1204" s="51" t="str">
        <f>IF(ISBLANK(LeaveTracker[[#This Row],[Employee Name]]),"-----",VLOOKUP(LeaveTracker[[#This Row],[Employee Name]],Employees[[Employee Name]:[Office]],6))</f>
        <v>REGULAR</v>
      </c>
      <c r="G1204" s="24">
        <v>43774</v>
      </c>
      <c r="H1204" s="24">
        <v>43774</v>
      </c>
      <c r="I1204" s="20" t="s">
        <v>81</v>
      </c>
      <c r="K1204" s="51"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618</v>
      </c>
      <c r="E1205" s="51" t="str">
        <f>IF(ISBLANK(LeaveTracker[[#This Row],[Employee Name]]),"-----",VLOOKUP(LeaveTracker[[#This Row],[Employee Name]],Employees[[Employee Name]:[Office]],7))</f>
        <v>EEO/ CITY MARKET</v>
      </c>
      <c r="F1205" s="51" t="str">
        <f>IF(ISBLANK(LeaveTracker[[#This Row],[Employee Name]]),"-----",VLOOKUP(LeaveTracker[[#This Row],[Employee Name]],Employees[[Employee Name]:[Office]],6))</f>
        <v>REGULAR</v>
      </c>
      <c r="G1205" s="24">
        <v>43782</v>
      </c>
      <c r="H1205" s="24">
        <v>43785</v>
      </c>
      <c r="I1205" s="20" t="s">
        <v>82</v>
      </c>
      <c r="K1205" s="51" t="str">
        <f>LeaveTracker[[#This Row],[Days]]&amp;" "&amp;LeaveTracker[[#This Row],[Type of Leave]]</f>
        <v>4 VL</v>
      </c>
      <c r="L1205" s="23">
        <v>4</v>
      </c>
      <c r="M1205" s="27"/>
    </row>
    <row r="1206" spans="1:13" ht="30" customHeight="1" x14ac:dyDescent="0.3">
      <c r="A1206" s="32">
        <v>1391</v>
      </c>
      <c r="B1206" s="31">
        <v>43803</v>
      </c>
      <c r="C1206" s="31">
        <v>43773</v>
      </c>
      <c r="D1206" s="20" t="s">
        <v>494</v>
      </c>
      <c r="E1206" s="51" t="str">
        <f>IF(ISBLANK(LeaveTracker[[#This Row],[Employee Name]]),"-----",VLOOKUP(LeaveTracker[[#This Row],[Employee Name]],Employees[[Employee Name]:[Office]],7))</f>
        <v>COOPERATIVE OFFICE</v>
      </c>
      <c r="F1206" s="51" t="str">
        <f>IF(ISBLANK(LeaveTracker[[#This Row],[Employee Name]]),"-----",VLOOKUP(LeaveTracker[[#This Row],[Employee Name]],Employees[[Employee Name]:[Office]],6))</f>
        <v>REGULAR</v>
      </c>
      <c r="G1206" s="24">
        <v>43772</v>
      </c>
      <c r="H1206" s="24">
        <v>43772</v>
      </c>
      <c r="I1206" s="20" t="s">
        <v>81</v>
      </c>
      <c r="K1206" s="51" t="str">
        <f>LeaveTracker[[#This Row],[Days]]&amp;" "&amp;LeaveTracker[[#This Row],[Type of Leave]]</f>
        <v>1 SL</v>
      </c>
      <c r="L1206" s="23">
        <v>1</v>
      </c>
      <c r="M1206" s="27"/>
    </row>
    <row r="1207" spans="1:13" ht="30" customHeight="1" x14ac:dyDescent="0.3">
      <c r="A1207" s="27">
        <v>1392</v>
      </c>
      <c r="B1207" s="31">
        <v>43803</v>
      </c>
      <c r="C1207" s="31">
        <v>43788</v>
      </c>
      <c r="D1207" s="20" t="s">
        <v>482</v>
      </c>
      <c r="E1207" s="51" t="str">
        <f>IF(ISBLANK(LeaveTracker[[#This Row],[Employee Name]]),"-----",VLOOKUP(LeaveTracker[[#This Row],[Employee Name]],Employees[[Employee Name]:[Office]],7))</f>
        <v>COOPERATIVE OFFICE</v>
      </c>
      <c r="F1207" s="51" t="str">
        <f>IF(ISBLANK(LeaveTracker[[#This Row],[Employee Name]]),"-----",VLOOKUP(LeaveTracker[[#This Row],[Employee Name]],Employees[[Employee Name]:[Office]],6))</f>
        <v>REGULAR</v>
      </c>
      <c r="G1207" s="24">
        <v>43797</v>
      </c>
      <c r="H1207" s="24">
        <v>43798</v>
      </c>
      <c r="I1207" s="20" t="s">
        <v>82</v>
      </c>
      <c r="K1207" s="51"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621</v>
      </c>
      <c r="E1208" s="51" t="str">
        <f>IF(ISBLANK(LeaveTracker[[#This Row],[Employee Name]]),"-----",VLOOKUP(LeaveTracker[[#This Row],[Employee Name]],Employees[[Employee Name]:[Office]],7))</f>
        <v>CBO</v>
      </c>
      <c r="F1208" s="51" t="str">
        <f>IF(ISBLANK(LeaveTracker[[#This Row],[Employee Name]]),"-----",VLOOKUP(LeaveTracker[[#This Row],[Employee Name]],Employees[[Employee Name]:[Office]],6))</f>
        <v>REGULAR</v>
      </c>
      <c r="G1208" s="24">
        <v>43731</v>
      </c>
      <c r="H1208" s="24">
        <v>43731</v>
      </c>
      <c r="I1208" s="20" t="s">
        <v>81</v>
      </c>
      <c r="K1208" s="51"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621</v>
      </c>
      <c r="E1209" s="51" t="str">
        <f>IF(ISBLANK(LeaveTracker[[#This Row],[Employee Name]]),"-----",VLOOKUP(LeaveTracker[[#This Row],[Employee Name]],Employees[[Employee Name]:[Office]],7))</f>
        <v>CBO</v>
      </c>
      <c r="F1209" s="51" t="str">
        <f>IF(ISBLANK(LeaveTracker[[#This Row],[Employee Name]]),"-----",VLOOKUP(LeaveTracker[[#This Row],[Employee Name]],Employees[[Employee Name]:[Office]],6))</f>
        <v>REGULAR</v>
      </c>
      <c r="G1209" s="24">
        <v>43733</v>
      </c>
      <c r="H1209" s="24">
        <v>43734</v>
      </c>
      <c r="I1209" s="20" t="s">
        <v>81</v>
      </c>
      <c r="K1209" s="51"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20" t="s">
        <v>621</v>
      </c>
      <c r="E1210" s="51" t="str">
        <f>IF(ISBLANK(LeaveTracker[[#This Row],[Employee Name]]),"-----",VLOOKUP(LeaveTracker[[#This Row],[Employee Name]],Employees[[Employee Name]:[Office]],7))</f>
        <v>CBO</v>
      </c>
      <c r="F1210" s="51" t="str">
        <f>IF(ISBLANK(LeaveTracker[[#This Row],[Employee Name]]),"-----",VLOOKUP(LeaveTracker[[#This Row],[Employee Name]],Employees[[Employee Name]:[Office]],6))</f>
        <v>REGULAR</v>
      </c>
      <c r="G1210" s="24">
        <v>43738</v>
      </c>
      <c r="H1210" s="24">
        <v>43739</v>
      </c>
      <c r="I1210" s="20" t="s">
        <v>82</v>
      </c>
      <c r="K1210" s="51"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624</v>
      </c>
      <c r="E1211" s="51" t="str">
        <f>IF(ISBLANK(LeaveTracker[[#This Row],[Employee Name]]),"-----",VLOOKUP(LeaveTracker[[#This Row],[Employee Name]],Employees[[Employee Name]:[Office]],7))</f>
        <v>CTO</v>
      </c>
      <c r="F1211" s="51" t="str">
        <f>IF(ISBLANK(LeaveTracker[[#This Row],[Employee Name]]),"-----",VLOOKUP(LeaveTracker[[#This Row],[Employee Name]],Employees[[Employee Name]:[Office]],6))</f>
        <v>REGULAR</v>
      </c>
      <c r="G1211" s="24">
        <v>43790</v>
      </c>
      <c r="H1211" s="24">
        <v>43790</v>
      </c>
      <c r="I1211" s="20" t="s">
        <v>81</v>
      </c>
      <c r="K1211" s="51"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626</v>
      </c>
      <c r="E1212" s="51" t="str">
        <f>IF(ISBLANK(LeaveTracker[[#This Row],[Employee Name]]),"-----",VLOOKUP(LeaveTracker[[#This Row],[Employee Name]],Employees[[Employee Name]:[Office]],7))</f>
        <v>EEO/ CITY MARKET</v>
      </c>
      <c r="F1212" s="51" t="str">
        <f>IF(ISBLANK(LeaveTracker[[#This Row],[Employee Name]]),"-----",VLOOKUP(LeaveTracker[[#This Row],[Employee Name]],Employees[[Employee Name]:[Office]],6))</f>
        <v>REGULAR</v>
      </c>
      <c r="G1212" s="24">
        <v>43822</v>
      </c>
      <c r="H1212" s="24">
        <v>43822</v>
      </c>
      <c r="I1212" s="20" t="s">
        <v>298</v>
      </c>
      <c r="J1212" s="43" t="s">
        <v>1004</v>
      </c>
      <c r="K1212" s="51"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626</v>
      </c>
      <c r="E1213" s="51" t="str">
        <f>IF(ISBLANK(LeaveTracker[[#This Row],[Employee Name]]),"-----",VLOOKUP(LeaveTracker[[#This Row],[Employee Name]],Employees[[Employee Name]:[Office]],7))</f>
        <v>EEO/ CITY MARKET</v>
      </c>
      <c r="F1213" s="51" t="str">
        <f>IF(ISBLANK(LeaveTracker[[#This Row],[Employee Name]]),"-----",VLOOKUP(LeaveTracker[[#This Row],[Employee Name]],Employees[[Employee Name]:[Office]],6))</f>
        <v>REGULAR</v>
      </c>
      <c r="G1213" s="24">
        <v>43825</v>
      </c>
      <c r="H1213" s="24">
        <v>43825</v>
      </c>
      <c r="I1213" s="20" t="s">
        <v>298</v>
      </c>
      <c r="K1213" s="51"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626</v>
      </c>
      <c r="E1214" s="51" t="str">
        <f>IF(ISBLANK(LeaveTracker[[#This Row],[Employee Name]]),"-----",VLOOKUP(LeaveTracker[[#This Row],[Employee Name]],Employees[[Employee Name]:[Office]],7))</f>
        <v>EEO/ CITY MARKET</v>
      </c>
      <c r="F1214" s="51" t="str">
        <f>IF(ISBLANK(LeaveTracker[[#This Row],[Employee Name]]),"-----",VLOOKUP(LeaveTracker[[#This Row],[Employee Name]],Employees[[Employee Name]:[Office]],6))</f>
        <v>REGULAR</v>
      </c>
      <c r="G1214" s="24">
        <v>43827</v>
      </c>
      <c r="H1214" s="24">
        <v>43827</v>
      </c>
      <c r="I1214" s="20" t="s">
        <v>298</v>
      </c>
      <c r="K1214" s="51" t="str">
        <f>LeaveTracker[[#This Row],[Days]]&amp;" "&amp;LeaveTracker[[#This Row],[Type of Leave]]</f>
        <v>1 OTHER</v>
      </c>
      <c r="L1214" s="23">
        <v>1</v>
      </c>
      <c r="M1214" s="27"/>
    </row>
    <row r="1215" spans="1:13" ht="30" customHeight="1" x14ac:dyDescent="0.3">
      <c r="A1215" s="32">
        <v>1397</v>
      </c>
      <c r="B1215" s="31">
        <v>43803</v>
      </c>
      <c r="C1215" s="31">
        <v>43789</v>
      </c>
      <c r="D1215" s="20" t="s">
        <v>626</v>
      </c>
      <c r="E1215" s="51" t="str">
        <f>IF(ISBLANK(LeaveTracker[[#This Row],[Employee Name]]),"-----",VLOOKUP(LeaveTracker[[#This Row],[Employee Name]],Employees[[Employee Name]:[Office]],7))</f>
        <v>EEO/ CITY MARKET</v>
      </c>
      <c r="F1215" s="51" t="str">
        <f>IF(ISBLANK(LeaveTracker[[#This Row],[Employee Name]]),"-----",VLOOKUP(LeaveTracker[[#This Row],[Employee Name]],Employees[[Employee Name]:[Office]],6))</f>
        <v>REGULAR</v>
      </c>
      <c r="G1215" s="24">
        <v>43780</v>
      </c>
      <c r="H1215" s="24">
        <v>43783</v>
      </c>
      <c r="I1215" s="20" t="s">
        <v>82</v>
      </c>
      <c r="K1215" s="51"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626</v>
      </c>
      <c r="E1216" s="51" t="str">
        <f>IF(ISBLANK(LeaveTracker[[#This Row],[Employee Name]]),"-----",VLOOKUP(LeaveTracker[[#This Row],[Employee Name]],Employees[[Employee Name]:[Office]],7))</f>
        <v>EEO/ CITY MARKET</v>
      </c>
      <c r="F1216" s="51" t="str">
        <f>IF(ISBLANK(LeaveTracker[[#This Row],[Employee Name]]),"-----",VLOOKUP(LeaveTracker[[#This Row],[Employee Name]],Employees[[Employee Name]:[Office]],6))</f>
        <v>REGULAR</v>
      </c>
      <c r="G1216" s="24">
        <v>43785</v>
      </c>
      <c r="H1216" s="24">
        <v>43785</v>
      </c>
      <c r="I1216" s="20" t="s">
        <v>82</v>
      </c>
      <c r="K1216" s="51" t="str">
        <f>LeaveTracker[[#This Row],[Days]]&amp;" "&amp;LeaveTracker[[#This Row],[Type of Leave]]</f>
        <v>1 VL</v>
      </c>
      <c r="L1216" s="23">
        <v>1</v>
      </c>
      <c r="M1216" s="27"/>
    </row>
    <row r="1217" spans="1:13" ht="30" customHeight="1" x14ac:dyDescent="0.3">
      <c r="A1217" s="32">
        <v>1397</v>
      </c>
      <c r="B1217" s="31">
        <v>43803</v>
      </c>
      <c r="C1217" s="31">
        <v>43789</v>
      </c>
      <c r="D1217" s="20" t="s">
        <v>626</v>
      </c>
      <c r="E1217" s="51" t="str">
        <f>IF(ISBLANK(LeaveTracker[[#This Row],[Employee Name]]),"-----",VLOOKUP(LeaveTracker[[#This Row],[Employee Name]],Employees[[Employee Name]:[Office]],7))</f>
        <v>EEO/ CITY MARKET</v>
      </c>
      <c r="F1217" s="51" t="str">
        <f>IF(ISBLANK(LeaveTracker[[#This Row],[Employee Name]]),"-----",VLOOKUP(LeaveTracker[[#This Row],[Employee Name]],Employees[[Employee Name]:[Office]],6))</f>
        <v>REGULAR</v>
      </c>
      <c r="G1217" s="24">
        <v>43787</v>
      </c>
      <c r="H1217" s="24">
        <v>43788</v>
      </c>
      <c r="I1217" s="20" t="s">
        <v>82</v>
      </c>
      <c r="K1217" s="51"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626</v>
      </c>
      <c r="E1218" s="51" t="str">
        <f>IF(ISBLANK(LeaveTracker[[#This Row],[Employee Name]]),"-----",VLOOKUP(LeaveTracker[[#This Row],[Employee Name]],Employees[[Employee Name]:[Office]],7))</f>
        <v>EEO/ CITY MARKET</v>
      </c>
      <c r="F1218" s="51" t="str">
        <f>IF(ISBLANK(LeaveTracker[[#This Row],[Employee Name]]),"-----",VLOOKUP(LeaveTracker[[#This Row],[Employee Name]],Employees[[Employee Name]:[Office]],6))</f>
        <v>REGULAR</v>
      </c>
      <c r="G1218" s="24">
        <v>43803</v>
      </c>
      <c r="H1218" s="24">
        <v>43803</v>
      </c>
      <c r="I1218" s="20" t="s">
        <v>298</v>
      </c>
      <c r="J1218" s="43" t="s">
        <v>755</v>
      </c>
      <c r="K1218" s="51"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845</v>
      </c>
      <c r="E1219" s="51" t="str">
        <f>IF(ISBLANK(LeaveTracker[[#This Row],[Employee Name]]),"-----",VLOOKUP(LeaveTracker[[#This Row],[Employee Name]],Employees[[Employee Name]:[Office]],7))</f>
        <v>CCT</v>
      </c>
      <c r="F1219" s="51" t="str">
        <f>IF(ISBLANK(LeaveTracker[[#This Row],[Employee Name]]),"-----",VLOOKUP(LeaveTracker[[#This Row],[Employee Name]],Employees[[Employee Name]:[Office]],6))</f>
        <v>REGULAR</v>
      </c>
      <c r="G1219" s="24">
        <v>43775</v>
      </c>
      <c r="H1219" s="24">
        <v>43775</v>
      </c>
      <c r="I1219" s="20" t="s">
        <v>81</v>
      </c>
      <c r="K1219" s="51"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574</v>
      </c>
      <c r="E1220" s="51" t="str">
        <f>IF(ISBLANK(LeaveTracker[[#This Row],[Employee Name]]),"-----",VLOOKUP(LeaveTracker[[#This Row],[Employee Name]],Employees[[Employee Name]:[Office]],7))</f>
        <v>CCT</v>
      </c>
      <c r="F1220" s="51" t="str">
        <f>IF(ISBLANK(LeaveTracker[[#This Row],[Employee Name]]),"-----",VLOOKUP(LeaveTracker[[#This Row],[Employee Name]],Employees[[Employee Name]:[Office]],6))</f>
        <v>REGULAR</v>
      </c>
      <c r="G1220" s="24">
        <v>43781</v>
      </c>
      <c r="H1220" s="24">
        <v>43781</v>
      </c>
      <c r="I1220" s="20" t="s">
        <v>82</v>
      </c>
      <c r="K1220" s="51"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574</v>
      </c>
      <c r="E1221" s="51" t="str">
        <f>IF(ISBLANK(LeaveTracker[[#This Row],[Employee Name]]),"-----",VLOOKUP(LeaveTracker[[#This Row],[Employee Name]],Employees[[Employee Name]:[Office]],7))</f>
        <v>CCT</v>
      </c>
      <c r="F1221" s="51" t="str">
        <f>IF(ISBLANK(LeaveTracker[[#This Row],[Employee Name]]),"-----",VLOOKUP(LeaveTracker[[#This Row],[Employee Name]],Employees[[Employee Name]:[Office]],6))</f>
        <v>REGULAR</v>
      </c>
      <c r="G1221" s="24">
        <v>43775</v>
      </c>
      <c r="H1221" s="24">
        <v>43775</v>
      </c>
      <c r="I1221" s="20" t="s">
        <v>81</v>
      </c>
      <c r="K1221" s="51"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583</v>
      </c>
      <c r="E1222" s="51" t="str">
        <f>IF(ISBLANK(LeaveTracker[[#This Row],[Employee Name]]),"-----",VLOOKUP(LeaveTracker[[#This Row],[Employee Name]],Employees[[Employee Name]:[Office]],7))</f>
        <v>CCT</v>
      </c>
      <c r="F1222" s="51" t="str">
        <f>IF(ISBLANK(LeaveTracker[[#This Row],[Employee Name]]),"-----",VLOOKUP(LeaveTracker[[#This Row],[Employee Name]],Employees[[Employee Name]:[Office]],6))</f>
        <v>REGULAR</v>
      </c>
      <c r="G1222" s="24">
        <v>43773</v>
      </c>
      <c r="H1222" s="24">
        <v>43774</v>
      </c>
      <c r="I1222" s="20" t="s">
        <v>81</v>
      </c>
      <c r="K1222" s="51"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375</v>
      </c>
      <c r="E1223" s="51" t="str">
        <f>IF(ISBLANK(LeaveTracker[[#This Row],[Employee Name]]),"-----",VLOOKUP(LeaveTracker[[#This Row],[Employee Name]],Employees[[Employee Name]:[Office]],7))</f>
        <v>CCT</v>
      </c>
      <c r="F1223" s="51" t="str">
        <f>IF(ISBLANK(LeaveTracker[[#This Row],[Employee Name]]),"-----",VLOOKUP(LeaveTracker[[#This Row],[Employee Name]],Employees[[Employee Name]:[Office]],6))</f>
        <v>REGULAR</v>
      </c>
      <c r="G1223" s="24">
        <v>43784</v>
      </c>
      <c r="H1223" s="24">
        <v>43784</v>
      </c>
      <c r="I1223" s="20" t="s">
        <v>298</v>
      </c>
      <c r="J1223" s="43" t="s">
        <v>158</v>
      </c>
      <c r="K1223" s="51"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630</v>
      </c>
      <c r="E1224" s="51" t="str">
        <f>IF(ISBLANK(LeaveTracker[[#This Row],[Employee Name]]),"-----",VLOOKUP(LeaveTracker[[#This Row],[Employee Name]],Employees[[Employee Name]:[Office]],7))</f>
        <v>CCT</v>
      </c>
      <c r="F1224" s="51" t="str">
        <f>IF(ISBLANK(LeaveTracker[[#This Row],[Employee Name]]),"-----",VLOOKUP(LeaveTracker[[#This Row],[Employee Name]],Employees[[Employee Name]:[Office]],6))</f>
        <v>REGULAR</v>
      </c>
      <c r="G1224" s="24">
        <v>43784</v>
      </c>
      <c r="H1224" s="24">
        <v>43784</v>
      </c>
      <c r="I1224" s="20" t="s">
        <v>298</v>
      </c>
      <c r="J1224" s="43" t="s">
        <v>274</v>
      </c>
      <c r="K1224" s="51"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371</v>
      </c>
      <c r="E1225" s="51" t="str">
        <f>IF(ISBLANK(LeaveTracker[[#This Row],[Employee Name]]),"-----",VLOOKUP(LeaveTracker[[#This Row],[Employee Name]],Employees[[Employee Name]:[Office]],7))</f>
        <v>LIBRARY</v>
      </c>
      <c r="F1225" s="51" t="str">
        <f>IF(ISBLANK(LeaveTracker[[#This Row],[Employee Name]]),"-----",VLOOKUP(LeaveTracker[[#This Row],[Employee Name]],Employees[[Employee Name]:[Office]],6))</f>
        <v>REGULAR</v>
      </c>
      <c r="G1225" s="24">
        <v>43782</v>
      </c>
      <c r="H1225" s="24">
        <v>43783</v>
      </c>
      <c r="I1225" s="20" t="s">
        <v>81</v>
      </c>
      <c r="K1225" s="51"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578</v>
      </c>
      <c r="E1226" s="51" t="str">
        <f>IF(ISBLANK(LeaveTracker[[#This Row],[Employee Name]]),"-----",VLOOKUP(LeaveTracker[[#This Row],[Employee Name]],Employees[[Employee Name]:[Office]],7))</f>
        <v>CCT</v>
      </c>
      <c r="F1226" s="51" t="str">
        <f>IF(ISBLANK(LeaveTracker[[#This Row],[Employee Name]]),"-----",VLOOKUP(LeaveTracker[[#This Row],[Employee Name]],Employees[[Employee Name]:[Office]],6))</f>
        <v>REGULAR</v>
      </c>
      <c r="G1226" s="24">
        <v>43781</v>
      </c>
      <c r="H1226" s="24">
        <v>43781</v>
      </c>
      <c r="I1226" s="20" t="s">
        <v>81</v>
      </c>
      <c r="K1226" s="51"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632</v>
      </c>
      <c r="E1227" s="51" t="str">
        <f>IF(ISBLANK(LeaveTracker[[#This Row],[Employee Name]]),"-----",VLOOKUP(LeaveTracker[[#This Row],[Employee Name]],Employees[[Employee Name]:[Office]],7))</f>
        <v>LIBRARY</v>
      </c>
      <c r="F1227" s="51" t="str">
        <f>IF(ISBLANK(LeaveTracker[[#This Row],[Employee Name]]),"-----",VLOOKUP(LeaveTracker[[#This Row],[Employee Name]],Employees[[Employee Name]:[Office]],6))</f>
        <v>REGULAR</v>
      </c>
      <c r="G1227" s="24">
        <v>43742</v>
      </c>
      <c r="H1227" s="24">
        <v>43742</v>
      </c>
      <c r="I1227" s="20" t="s">
        <v>81</v>
      </c>
      <c r="K1227" s="51"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632</v>
      </c>
      <c r="E1228" s="51" t="str">
        <f>IF(ISBLANK(LeaveTracker[[#This Row],[Employee Name]]),"-----",VLOOKUP(LeaveTracker[[#This Row],[Employee Name]],Employees[[Employee Name]:[Office]],7))</f>
        <v>LIBRARY</v>
      </c>
      <c r="F1228" s="51" t="str">
        <f>IF(ISBLANK(LeaveTracker[[#This Row],[Employee Name]]),"-----",VLOOKUP(LeaveTracker[[#This Row],[Employee Name]],Employees[[Employee Name]:[Office]],6))</f>
        <v>REGULAR</v>
      </c>
      <c r="G1228" s="24">
        <v>43780</v>
      </c>
      <c r="H1228" s="24">
        <v>43780</v>
      </c>
      <c r="I1228" s="20" t="s">
        <v>81</v>
      </c>
      <c r="K1228" s="51"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380</v>
      </c>
      <c r="E1229" s="51" t="str">
        <f>IF(ISBLANK(LeaveTracker[[#This Row],[Employee Name]]),"-----",VLOOKUP(LeaveTracker[[#This Row],[Employee Name]],Employees[[Employee Name]:[Office]],7))</f>
        <v>CCT</v>
      </c>
      <c r="F1229" s="51" t="str">
        <f>IF(ISBLANK(LeaveTracker[[#This Row],[Employee Name]]),"-----",VLOOKUP(LeaveTracker[[#This Row],[Employee Name]],Employees[[Employee Name]:[Office]],6))</f>
        <v>REGULAR</v>
      </c>
      <c r="G1229" s="24">
        <v>43783</v>
      </c>
      <c r="H1229" s="24">
        <v>43783</v>
      </c>
      <c r="I1229" s="20" t="s">
        <v>81</v>
      </c>
      <c r="K1229" s="51"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380</v>
      </c>
      <c r="E1230" s="51" t="str">
        <f>IF(ISBLANK(LeaveTracker[[#This Row],[Employee Name]]),"-----",VLOOKUP(LeaveTracker[[#This Row],[Employee Name]],Employees[[Employee Name]:[Office]],7))</f>
        <v>CCT</v>
      </c>
      <c r="F1230" s="51" t="str">
        <f>IF(ISBLANK(LeaveTracker[[#This Row],[Employee Name]]),"-----",VLOOKUP(LeaveTracker[[#This Row],[Employee Name]],Employees[[Employee Name]:[Office]],6))</f>
        <v>REGULAR</v>
      </c>
      <c r="G1230" s="24">
        <v>43774</v>
      </c>
      <c r="H1230" s="24">
        <v>43774</v>
      </c>
      <c r="I1230" s="20" t="s">
        <v>81</v>
      </c>
      <c r="K1230" s="51"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367</v>
      </c>
      <c r="E1231" s="51" t="str">
        <f>IF(ISBLANK(LeaveTracker[[#This Row],[Employee Name]]),"-----",VLOOKUP(LeaveTracker[[#This Row],[Employee Name]],Employees[[Employee Name]:[Office]],7))</f>
        <v>CCT</v>
      </c>
      <c r="F1231" s="51" t="str">
        <f>IF(ISBLANK(LeaveTracker[[#This Row],[Employee Name]]),"-----",VLOOKUP(LeaveTracker[[#This Row],[Employee Name]],Employees[[Employee Name]:[Office]],6))</f>
        <v>REGULAR</v>
      </c>
      <c r="G1231" s="24">
        <v>43790</v>
      </c>
      <c r="H1231" s="24">
        <v>43790</v>
      </c>
      <c r="I1231" s="20" t="s">
        <v>81</v>
      </c>
      <c r="K1231" s="51"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367</v>
      </c>
      <c r="E1232" s="51" t="str">
        <f>IF(ISBLANK(LeaveTracker[[#This Row],[Employee Name]]),"-----",VLOOKUP(LeaveTracker[[#This Row],[Employee Name]],Employees[[Employee Name]:[Office]],7))</f>
        <v>CCT</v>
      </c>
      <c r="F1232" s="51" t="str">
        <f>IF(ISBLANK(LeaveTracker[[#This Row],[Employee Name]]),"-----",VLOOKUP(LeaveTracker[[#This Row],[Employee Name]],Employees[[Employee Name]:[Office]],6))</f>
        <v>REGULAR</v>
      </c>
      <c r="G1232" s="24">
        <v>43775</v>
      </c>
      <c r="H1232" s="24">
        <v>43775</v>
      </c>
      <c r="I1232" s="20" t="s">
        <v>81</v>
      </c>
      <c r="K1232" s="51"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635</v>
      </c>
      <c r="E1233" s="51" t="str">
        <f>IF(ISBLANK(LeaveTracker[[#This Row],[Employee Name]]),"-----",VLOOKUP(LeaveTracker[[#This Row],[Employee Name]],Employees[[Employee Name]:[Office]],7))</f>
        <v>EEO/ CITY MARKET</v>
      </c>
      <c r="F1233" s="51" t="str">
        <f>IF(ISBLANK(LeaveTracker[[#This Row],[Employee Name]]),"-----",VLOOKUP(LeaveTracker[[#This Row],[Employee Name]],Employees[[Employee Name]:[Office]],6))</f>
        <v>REGULAR</v>
      </c>
      <c r="G1233" s="24">
        <v>43647</v>
      </c>
      <c r="H1233" s="24">
        <v>43651</v>
      </c>
      <c r="I1233" s="20" t="s">
        <v>81</v>
      </c>
      <c r="K1233" s="51"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635</v>
      </c>
      <c r="E1234" s="51" t="str">
        <f>IF(ISBLANK(LeaveTracker[[#This Row],[Employee Name]]),"-----",VLOOKUP(LeaveTracker[[#This Row],[Employee Name]],Employees[[Employee Name]:[Office]],7))</f>
        <v>EEO/ CITY MARKET</v>
      </c>
      <c r="F1234" s="51" t="str">
        <f>IF(ISBLANK(LeaveTracker[[#This Row],[Employee Name]]),"-----",VLOOKUP(LeaveTracker[[#This Row],[Employee Name]],Employees[[Employee Name]:[Office]],6))</f>
        <v>REGULAR</v>
      </c>
      <c r="G1234" s="24">
        <v>43654</v>
      </c>
      <c r="H1234" s="24">
        <v>43658</v>
      </c>
      <c r="I1234" s="20" t="s">
        <v>81</v>
      </c>
      <c r="K1234" s="51"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635</v>
      </c>
      <c r="E1235" s="51" t="str">
        <f>IF(ISBLANK(LeaveTracker[[#This Row],[Employee Name]]),"-----",VLOOKUP(LeaveTracker[[#This Row],[Employee Name]],Employees[[Employee Name]:[Office]],7))</f>
        <v>EEO/ CITY MARKET</v>
      </c>
      <c r="F1235" s="51" t="str">
        <f>IF(ISBLANK(LeaveTracker[[#This Row],[Employee Name]]),"-----",VLOOKUP(LeaveTracker[[#This Row],[Employee Name]],Employees[[Employee Name]:[Office]],6))</f>
        <v>REGULAR</v>
      </c>
      <c r="G1235" s="24">
        <v>43661</v>
      </c>
      <c r="H1235" s="24">
        <v>43665</v>
      </c>
      <c r="I1235" s="20" t="s">
        <v>81</v>
      </c>
      <c r="K1235" s="51"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635</v>
      </c>
      <c r="E1236" s="51" t="str">
        <f>IF(ISBLANK(LeaveTracker[[#This Row],[Employee Name]]),"-----",VLOOKUP(LeaveTracker[[#This Row],[Employee Name]],Employees[[Employee Name]:[Office]],7))</f>
        <v>EEO/ CITY MARKET</v>
      </c>
      <c r="F1236" s="51" t="str">
        <f>IF(ISBLANK(LeaveTracker[[#This Row],[Employee Name]]),"-----",VLOOKUP(LeaveTracker[[#This Row],[Employee Name]],Employees[[Employee Name]:[Office]],6))</f>
        <v>REGULAR</v>
      </c>
      <c r="G1236" s="24">
        <v>43668</v>
      </c>
      <c r="H1236" s="24">
        <v>43671</v>
      </c>
      <c r="I1236" s="20" t="s">
        <v>81</v>
      </c>
      <c r="K1236" s="51"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302</v>
      </c>
      <c r="E1237" s="51" t="str">
        <f>IF(ISBLANK(LeaveTracker[[#This Row],[Employee Name]]),"-----",VLOOKUP(LeaveTracker[[#This Row],[Employee Name]],Employees[[Employee Name]:[Office]],7))</f>
        <v>TOPS (ADMIN CSU)</v>
      </c>
      <c r="F1237" s="51" t="str">
        <f>IF(ISBLANK(LeaveTracker[[#This Row],[Employee Name]]),"-----",VLOOKUP(LeaveTracker[[#This Row],[Employee Name]],Employees[[Employee Name]:[Office]],6))</f>
        <v>REGULAR</v>
      </c>
      <c r="G1237" s="24">
        <v>43797</v>
      </c>
      <c r="H1237" s="24">
        <v>43798</v>
      </c>
      <c r="I1237" s="20" t="s">
        <v>82</v>
      </c>
      <c r="K1237" s="51"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302</v>
      </c>
      <c r="E1238" s="51" t="str">
        <f>IF(ISBLANK(LeaveTracker[[#This Row],[Employee Name]]),"-----",VLOOKUP(LeaveTracker[[#This Row],[Employee Name]],Employees[[Employee Name]:[Office]],7))</f>
        <v>TOPS (ADMIN CSU)</v>
      </c>
      <c r="F1238" s="51" t="str">
        <f>IF(ISBLANK(LeaveTracker[[#This Row],[Employee Name]]),"-----",VLOOKUP(LeaveTracker[[#This Row],[Employee Name]],Employees[[Employee Name]:[Office]],6))</f>
        <v>REGULAR</v>
      </c>
      <c r="G1238" s="24">
        <v>43822</v>
      </c>
      <c r="H1238" s="24">
        <v>43822</v>
      </c>
      <c r="I1238" s="20" t="s">
        <v>82</v>
      </c>
      <c r="K1238" s="51"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302</v>
      </c>
      <c r="E1239" s="51" t="str">
        <f>IF(ISBLANK(LeaveTracker[[#This Row],[Employee Name]]),"-----",VLOOKUP(LeaveTracker[[#This Row],[Employee Name]],Employees[[Employee Name]:[Office]],7))</f>
        <v>TOPS (ADMIN CSU)</v>
      </c>
      <c r="F1239" s="51" t="str">
        <f>IF(ISBLANK(LeaveTracker[[#This Row],[Employee Name]]),"-----",VLOOKUP(LeaveTracker[[#This Row],[Employee Name]],Employees[[Employee Name]:[Office]],6))</f>
        <v>REGULAR</v>
      </c>
      <c r="G1239" s="24">
        <v>43825</v>
      </c>
      <c r="H1239" s="24">
        <v>43826</v>
      </c>
      <c r="I1239" s="20" t="s">
        <v>82</v>
      </c>
      <c r="K1239" s="51"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51" t="str">
        <f>IF(ISBLANK(LeaveTracker[[#This Row],[Employee Name]]),"-----",VLOOKUP(LeaveTracker[[#This Row],[Employee Name]],Employees[[Employee Name]:[Office]],7))</f>
        <v>CPDO</v>
      </c>
      <c r="F1240" s="51" t="str">
        <f>IF(ISBLANK(LeaveTracker[[#This Row],[Employee Name]]),"-----",VLOOKUP(LeaveTracker[[#This Row],[Employee Name]],Employees[[Employee Name]:[Office]],6))</f>
        <v>REGULAR</v>
      </c>
      <c r="G1240" s="24">
        <v>43801</v>
      </c>
      <c r="H1240" s="24">
        <v>43803</v>
      </c>
      <c r="I1240" s="20" t="s">
        <v>82</v>
      </c>
      <c r="K1240" s="51"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638</v>
      </c>
      <c r="E1241" s="51" t="str">
        <f>IF(ISBLANK(LeaveTracker[[#This Row],[Employee Name]]),"-----",VLOOKUP(LeaveTracker[[#This Row],[Employee Name]],Employees[[Employee Name]:[Office]],7))</f>
        <v>CPDO</v>
      </c>
      <c r="F1241" s="51" t="str">
        <f>IF(ISBLANK(LeaveTracker[[#This Row],[Employee Name]]),"-----",VLOOKUP(LeaveTracker[[#This Row],[Employee Name]],Employees[[Employee Name]:[Office]],6))</f>
        <v>REGULAR</v>
      </c>
      <c r="G1241" s="24">
        <v>43781</v>
      </c>
      <c r="H1241" s="24">
        <v>43782</v>
      </c>
      <c r="I1241" s="20" t="s">
        <v>81</v>
      </c>
      <c r="K1241" s="51"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643</v>
      </c>
      <c r="E1242" s="51" t="str">
        <f>IF(ISBLANK(LeaveTracker[[#This Row],[Employee Name]]),"-----",VLOOKUP(LeaveTracker[[#This Row],[Employee Name]],Employees[[Employee Name]:[Office]],7))</f>
        <v>AGRICULTURE OFFICE</v>
      </c>
      <c r="F1242" s="51" t="str">
        <f>IF(ISBLANK(LeaveTracker[[#This Row],[Employee Name]]),"-----",VLOOKUP(LeaveTracker[[#This Row],[Employee Name]],Employees[[Employee Name]:[Office]],6))</f>
        <v>REGULAR</v>
      </c>
      <c r="G1242" s="24">
        <v>43816</v>
      </c>
      <c r="H1242" s="24">
        <v>43818</v>
      </c>
      <c r="I1242" s="20" t="s">
        <v>298</v>
      </c>
      <c r="K1242" s="51"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643</v>
      </c>
      <c r="E1243" s="51" t="str">
        <f>IF(ISBLANK(LeaveTracker[[#This Row],[Employee Name]]),"-----",VLOOKUP(LeaveTracker[[#This Row],[Employee Name]],Employees[[Employee Name]:[Office]],7))</f>
        <v>AGRICULTURE OFFICE</v>
      </c>
      <c r="F1243" s="51" t="str">
        <f>IF(ISBLANK(LeaveTracker[[#This Row],[Employee Name]]),"-----",VLOOKUP(LeaveTracker[[#This Row],[Employee Name]],Employees[[Employee Name]:[Office]],6))</f>
        <v>REGULAR</v>
      </c>
      <c r="G1243" s="24">
        <v>43825</v>
      </c>
      <c r="H1243" s="24">
        <v>43826</v>
      </c>
      <c r="I1243" s="20" t="s">
        <v>298</v>
      </c>
      <c r="K1243" s="51"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504</v>
      </c>
      <c r="E1244" s="51" t="str">
        <f>IF(ISBLANK(LeaveTracker[[#This Row],[Employee Name]]),"-----",VLOOKUP(LeaveTracker[[#This Row],[Employee Name]],Employees[[Employee Name]:[Office]],7))</f>
        <v>THRDC</v>
      </c>
      <c r="F1244" s="51" t="str">
        <f>IF(ISBLANK(LeaveTracker[[#This Row],[Employee Name]]),"-----",VLOOKUP(LeaveTracker[[#This Row],[Employee Name]],Employees[[Employee Name]:[Office]],6))</f>
        <v>REGULAR</v>
      </c>
      <c r="G1244" s="24">
        <v>43783</v>
      </c>
      <c r="H1244" s="24">
        <v>43783</v>
      </c>
      <c r="I1244" s="20" t="s">
        <v>298</v>
      </c>
      <c r="J1244" s="43" t="s">
        <v>644</v>
      </c>
      <c r="K1244" s="51"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504</v>
      </c>
      <c r="E1245" s="51" t="str">
        <f>IF(ISBLANK(LeaveTracker[[#This Row],[Employee Name]]),"-----",VLOOKUP(LeaveTracker[[#This Row],[Employee Name]],Employees[[Employee Name]:[Office]],7))</f>
        <v>THRDC</v>
      </c>
      <c r="F1245" s="51" t="str">
        <f>IF(ISBLANK(LeaveTracker[[#This Row],[Employee Name]]),"-----",VLOOKUP(LeaveTracker[[#This Row],[Employee Name]],Employees[[Employee Name]:[Office]],6))</f>
        <v>REGULAR</v>
      </c>
      <c r="G1245" s="24">
        <v>43791</v>
      </c>
      <c r="H1245" s="24">
        <v>43791</v>
      </c>
      <c r="I1245" s="20" t="s">
        <v>81</v>
      </c>
      <c r="K1245" s="51"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648</v>
      </c>
      <c r="E1246" s="51" t="str">
        <f>IF(ISBLANK(LeaveTracker[[#This Row],[Employee Name]]),"-----",VLOOKUP(LeaveTracker[[#This Row],[Employee Name]],Employees[[Employee Name]:[Office]],7))</f>
        <v>INTEGRATED CENTRAL TERMINAL</v>
      </c>
      <c r="F1246" s="51" t="str">
        <f>IF(ISBLANK(LeaveTracker[[#This Row],[Employee Name]]),"-----",VLOOKUP(LeaveTracker[[#This Row],[Employee Name]],Employees[[Employee Name]:[Office]],6))</f>
        <v>REGULAR</v>
      </c>
      <c r="G1246" s="24">
        <v>43773</v>
      </c>
      <c r="H1246" s="24">
        <v>43774</v>
      </c>
      <c r="I1246" s="20" t="s">
        <v>81</v>
      </c>
      <c r="K1246" s="51"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648</v>
      </c>
      <c r="E1247" s="51" t="str">
        <f>IF(ISBLANK(LeaveTracker[[#This Row],[Employee Name]]),"-----",VLOOKUP(LeaveTracker[[#This Row],[Employee Name]],Employees[[Employee Name]:[Office]],7))</f>
        <v>INTEGRATED CENTRAL TERMINAL</v>
      </c>
      <c r="F1247" s="51" t="str">
        <f>IF(ISBLANK(LeaveTracker[[#This Row],[Employee Name]]),"-----",VLOOKUP(LeaveTracker[[#This Row],[Employee Name]],Employees[[Employee Name]:[Office]],6))</f>
        <v>REGULAR</v>
      </c>
      <c r="G1247" s="24">
        <v>43759</v>
      </c>
      <c r="H1247" s="24">
        <v>43759</v>
      </c>
      <c r="I1247" s="20" t="s">
        <v>81</v>
      </c>
      <c r="K1247" s="51"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648</v>
      </c>
      <c r="E1248" s="51" t="str">
        <f>IF(ISBLANK(LeaveTracker[[#This Row],[Employee Name]]),"-----",VLOOKUP(LeaveTracker[[#This Row],[Employee Name]],Employees[[Employee Name]:[Office]],7))</f>
        <v>INTEGRATED CENTRAL TERMINAL</v>
      </c>
      <c r="F1248" s="51" t="str">
        <f>IF(ISBLANK(LeaveTracker[[#This Row],[Employee Name]]),"-----",VLOOKUP(LeaveTracker[[#This Row],[Employee Name]],Employees[[Employee Name]:[Office]],6))</f>
        <v>REGULAR</v>
      </c>
      <c r="G1248" s="24">
        <v>43762</v>
      </c>
      <c r="H1248" s="24">
        <v>43762</v>
      </c>
      <c r="I1248" s="20" t="s">
        <v>81</v>
      </c>
      <c r="K1248" s="51"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473</v>
      </c>
      <c r="E1249" s="51" t="str">
        <f>IF(ISBLANK(LeaveTracker[[#This Row],[Employee Name]]),"-----",VLOOKUP(LeaveTracker[[#This Row],[Employee Name]],Employees[[Employee Name]:[Office]],7))</f>
        <v>PIO</v>
      </c>
      <c r="F1249" s="51" t="str">
        <f>IF(ISBLANK(LeaveTracker[[#This Row],[Employee Name]]),"-----",VLOOKUP(LeaveTracker[[#This Row],[Employee Name]],Employees[[Employee Name]:[Office]],6))</f>
        <v>REGULAR</v>
      </c>
      <c r="G1249" s="24">
        <v>43787</v>
      </c>
      <c r="H1249" s="24">
        <v>43787</v>
      </c>
      <c r="I1249" s="20" t="s">
        <v>81</v>
      </c>
      <c r="K1249" s="51"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51" t="str">
        <f>IF(ISBLANK(LeaveTracker[[#This Row],[Employee Name]]),"-----",VLOOKUP(LeaveTracker[[#This Row],[Employee Name]],Employees[[Employee Name]:[Office]],7))</f>
        <v>CHARACTER OFFICE</v>
      </c>
      <c r="F1250" s="51" t="str">
        <f>IF(ISBLANK(LeaveTracker[[#This Row],[Employee Name]]),"-----",VLOOKUP(LeaveTracker[[#This Row],[Employee Name]],Employees[[Employee Name]:[Office]],6))</f>
        <v>REGULAR</v>
      </c>
      <c r="G1250" s="24">
        <v>43815</v>
      </c>
      <c r="H1250" s="24">
        <v>43819</v>
      </c>
      <c r="I1250" s="20" t="s">
        <v>82</v>
      </c>
      <c r="K1250" s="51"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51" t="str">
        <f>IF(ISBLANK(LeaveTracker[[#This Row],[Employee Name]]),"-----",VLOOKUP(LeaveTracker[[#This Row],[Employee Name]],Employees[[Employee Name]:[Office]],7))</f>
        <v>CHARACTER OFFICE</v>
      </c>
      <c r="F1251" s="51" t="str">
        <f>IF(ISBLANK(LeaveTracker[[#This Row],[Employee Name]]),"-----",VLOOKUP(LeaveTracker[[#This Row],[Employee Name]],Employees[[Employee Name]:[Office]],6))</f>
        <v>REGULAR</v>
      </c>
      <c r="G1251" s="24">
        <v>43782</v>
      </c>
      <c r="H1251" s="24">
        <v>43782</v>
      </c>
      <c r="I1251" s="20" t="s">
        <v>298</v>
      </c>
      <c r="K1251" s="51"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336</v>
      </c>
      <c r="E1252" s="51" t="str">
        <f>IF(ISBLANK(LeaveTracker[[#This Row],[Employee Name]]),"-----",VLOOKUP(LeaveTracker[[#This Row],[Employee Name]],Employees[[Employee Name]:[Office]],7))</f>
        <v>COMELEC</v>
      </c>
      <c r="F1252" s="51" t="str">
        <f>IF(ISBLANK(LeaveTracker[[#This Row],[Employee Name]]),"-----",VLOOKUP(LeaveTracker[[#This Row],[Employee Name]],Employees[[Employee Name]:[Office]],6))</f>
        <v>REGULAR</v>
      </c>
      <c r="G1252" s="24">
        <v>43818</v>
      </c>
      <c r="H1252" s="24">
        <v>43819</v>
      </c>
      <c r="I1252" s="20" t="s">
        <v>298</v>
      </c>
      <c r="K1252" s="51"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336</v>
      </c>
      <c r="E1253" s="51" t="str">
        <f>IF(ISBLANK(LeaveTracker[[#This Row],[Employee Name]]),"-----",VLOOKUP(LeaveTracker[[#This Row],[Employee Name]],Employees[[Employee Name]:[Office]],7))</f>
        <v>COMELEC</v>
      </c>
      <c r="F1253" s="51" t="str">
        <f>IF(ISBLANK(LeaveTracker[[#This Row],[Employee Name]]),"-----",VLOOKUP(LeaveTracker[[#This Row],[Employee Name]],Employees[[Employee Name]:[Office]],6))</f>
        <v>REGULAR</v>
      </c>
      <c r="G1253" s="24">
        <v>43822</v>
      </c>
      <c r="H1253" s="24">
        <v>43822</v>
      </c>
      <c r="I1253" s="20" t="s">
        <v>298</v>
      </c>
      <c r="K1253" s="51"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336</v>
      </c>
      <c r="E1254" s="51" t="str">
        <f>IF(ISBLANK(LeaveTracker[[#This Row],[Employee Name]]),"-----",VLOOKUP(LeaveTracker[[#This Row],[Employee Name]],Employees[[Employee Name]:[Office]],7))</f>
        <v>COMELEC</v>
      </c>
      <c r="F1254" s="51" t="str">
        <f>IF(ISBLANK(LeaveTracker[[#This Row],[Employee Name]]),"-----",VLOOKUP(LeaveTracker[[#This Row],[Employee Name]],Employees[[Employee Name]:[Office]],6))</f>
        <v>REGULAR</v>
      </c>
      <c r="G1254" s="24">
        <v>43825</v>
      </c>
      <c r="H1254" s="24">
        <v>43826</v>
      </c>
      <c r="I1254" s="20" t="s">
        <v>298</v>
      </c>
      <c r="K1254" s="51"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338</v>
      </c>
      <c r="E1255" s="51" t="str">
        <f>IF(ISBLANK(LeaveTracker[[#This Row],[Employee Name]]),"-----",VLOOKUP(LeaveTracker[[#This Row],[Employee Name]],Employees[[Employee Name]:[Office]],7))</f>
        <v>COMELEC</v>
      </c>
      <c r="F1255" s="51" t="str">
        <f>IF(ISBLANK(LeaveTracker[[#This Row],[Employee Name]]),"-----",VLOOKUP(LeaveTracker[[#This Row],[Employee Name]],Employees[[Employee Name]:[Office]],6))</f>
        <v>REGULAR</v>
      </c>
      <c r="G1255" s="24">
        <v>43784</v>
      </c>
      <c r="H1255" s="24">
        <v>43785</v>
      </c>
      <c r="I1255" s="20" t="s">
        <v>81</v>
      </c>
      <c r="K1255" s="51"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338</v>
      </c>
      <c r="E1256" s="51" t="str">
        <f>IF(ISBLANK(LeaveTracker[[#This Row],[Employee Name]]),"-----",VLOOKUP(LeaveTracker[[#This Row],[Employee Name]],Employees[[Employee Name]:[Office]],7))</f>
        <v>COMELEC</v>
      </c>
      <c r="F1256" s="51" t="str">
        <f>IF(ISBLANK(LeaveTracker[[#This Row],[Employee Name]]),"-----",VLOOKUP(LeaveTracker[[#This Row],[Employee Name]],Employees[[Employee Name]:[Office]],6))</f>
        <v>REGULAR</v>
      </c>
      <c r="G1256" s="24">
        <v>43781</v>
      </c>
      <c r="H1256" s="24">
        <v>43783</v>
      </c>
      <c r="I1256" s="20" t="s">
        <v>81</v>
      </c>
      <c r="K1256" s="51"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51" t="str">
        <f>IF(ISBLANK(LeaveTracker[[#This Row],[Employee Name]]),"-----",VLOOKUP(LeaveTracker[[#This Row],[Employee Name]],Employees[[Employee Name]:[Office]],7))</f>
        <v>FPTMNHS</v>
      </c>
      <c r="F1257" s="51" t="str">
        <f>IF(ISBLANK(LeaveTracker[[#This Row],[Employee Name]]),"-----",VLOOKUP(LeaveTracker[[#This Row],[Employee Name]],Employees[[Employee Name]:[Office]],6))</f>
        <v>REGULAR</v>
      </c>
      <c r="G1257" s="24">
        <v>43801</v>
      </c>
      <c r="H1257" s="24">
        <v>43803</v>
      </c>
      <c r="I1257" s="20" t="s">
        <v>298</v>
      </c>
      <c r="J1257" s="43" t="s">
        <v>105</v>
      </c>
      <c r="K1257" s="51"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615</v>
      </c>
      <c r="E1258" s="51" t="str">
        <f>IF(ISBLANK(LeaveTracker[[#This Row],[Employee Name]]),"-----",VLOOKUP(LeaveTracker[[#This Row],[Employee Name]],Employees[[Employee Name]:[Office]],7))</f>
        <v>CBO</v>
      </c>
      <c r="F1258" s="51" t="str">
        <f>IF(ISBLANK(LeaveTracker[[#This Row],[Employee Name]]),"-----",VLOOKUP(LeaveTracker[[#This Row],[Employee Name]],Employees[[Employee Name]:[Office]],6))</f>
        <v>REGULAR</v>
      </c>
      <c r="G1258" s="21">
        <v>43760</v>
      </c>
      <c r="H1258" s="24">
        <v>43760</v>
      </c>
      <c r="I1258" s="20" t="s">
        <v>298</v>
      </c>
      <c r="J1258" s="43" t="s">
        <v>158</v>
      </c>
      <c r="K1258" s="51"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265</v>
      </c>
      <c r="E1259" s="51" t="str">
        <f>IF(ISBLANK(LeaveTracker[[#This Row],[Employee Name]]),"-----",VLOOKUP(LeaveTracker[[#This Row],[Employee Name]],Employees[[Employee Name]:[Office]],7))</f>
        <v>MO</v>
      </c>
      <c r="F1259" s="51" t="str">
        <f>IF(ISBLANK(LeaveTracker[[#This Row],[Employee Name]]),"-----",VLOOKUP(LeaveTracker[[#This Row],[Employee Name]],Employees[[Employee Name]:[Office]],6))</f>
        <v>REGULAR</v>
      </c>
      <c r="G1259" s="24">
        <v>43791</v>
      </c>
      <c r="H1259" s="24">
        <v>43791</v>
      </c>
      <c r="I1259" s="20" t="s">
        <v>81</v>
      </c>
      <c r="K1259" s="51"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265</v>
      </c>
      <c r="E1260" s="51" t="str">
        <f>IF(ISBLANK(LeaveTracker[[#This Row],[Employee Name]]),"-----",VLOOKUP(LeaveTracker[[#This Row],[Employee Name]],Employees[[Employee Name]:[Office]],7))</f>
        <v>MO</v>
      </c>
      <c r="F1260" s="51" t="str">
        <f>IF(ISBLANK(LeaveTracker[[#This Row],[Employee Name]]),"-----",VLOOKUP(LeaveTracker[[#This Row],[Employee Name]],Employees[[Employee Name]:[Office]],6))</f>
        <v>REGULAR</v>
      </c>
      <c r="G1260" s="24">
        <v>43794</v>
      </c>
      <c r="H1260" s="24">
        <v>43795</v>
      </c>
      <c r="I1260" s="20" t="s">
        <v>81</v>
      </c>
      <c r="K1260" s="51"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651</v>
      </c>
      <c r="E1261" s="51" t="str">
        <f>IF(ISBLANK(LeaveTracker[[#This Row],[Employee Name]]),"-----",VLOOKUP(LeaveTracker[[#This Row],[Employee Name]],Employees[[Employee Name]:[Office]],7))</f>
        <v>ASSESSORS OFFICE</v>
      </c>
      <c r="F1261" s="51" t="str">
        <f>IF(ISBLANK(LeaveTracker[[#This Row],[Employee Name]]),"-----",VLOOKUP(LeaveTracker[[#This Row],[Employee Name]],Employees[[Employee Name]:[Office]],6))</f>
        <v>REGULAR</v>
      </c>
      <c r="G1261" s="24">
        <v>43788</v>
      </c>
      <c r="H1261" s="24">
        <v>43790</v>
      </c>
      <c r="I1261" s="20" t="s">
        <v>81</v>
      </c>
      <c r="K1261" s="51"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655</v>
      </c>
      <c r="E1262" s="51" t="str">
        <f>IF(ISBLANK(LeaveTracker[[#This Row],[Employee Name]]),"-----",VLOOKUP(LeaveTracker[[#This Row],[Employee Name]],Employees[[Employee Name]:[Office]],7))</f>
        <v>ASSESSORS OFFICE</v>
      </c>
      <c r="F1262" s="51" t="str">
        <f>IF(ISBLANK(LeaveTracker[[#This Row],[Employee Name]]),"-----",VLOOKUP(LeaveTracker[[#This Row],[Employee Name]],Employees[[Employee Name]:[Office]],6))</f>
        <v>REGULAR</v>
      </c>
      <c r="G1262" s="24">
        <v>43788</v>
      </c>
      <c r="H1262" s="24">
        <v>43788</v>
      </c>
      <c r="I1262" s="20" t="s">
        <v>298</v>
      </c>
      <c r="J1262" s="43" t="s">
        <v>644</v>
      </c>
      <c r="K1262" s="51"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657</v>
      </c>
      <c r="E1263" s="51" t="str">
        <f>IF(ISBLANK(LeaveTracker[[#This Row],[Employee Name]]),"-----",VLOOKUP(LeaveTracker[[#This Row],[Employee Name]],Employees[[Employee Name]:[Office]],7))</f>
        <v>ASSESSORS OFFICE</v>
      </c>
      <c r="F1263" s="51" t="str">
        <f>IF(ISBLANK(LeaveTracker[[#This Row],[Employee Name]]),"-----",VLOOKUP(LeaveTracker[[#This Row],[Employee Name]],Employees[[Employee Name]:[Office]],6))</f>
        <v>REGULAR</v>
      </c>
      <c r="G1263" s="24">
        <v>43789</v>
      </c>
      <c r="H1263" s="24">
        <v>43789</v>
      </c>
      <c r="I1263" s="20" t="s">
        <v>298</v>
      </c>
      <c r="J1263" s="43" t="s">
        <v>644</v>
      </c>
      <c r="K1263" s="51"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51" t="str">
        <f>IF(ISBLANK(LeaveTracker[[#This Row],[Employee Name]]),"-----",VLOOKUP(LeaveTracker[[#This Row],[Employee Name]],Employees[[Employee Name]:[Office]],7))</f>
        <v>FPTMNHS</v>
      </c>
      <c r="F1264" s="51" t="str">
        <f>IF(ISBLANK(LeaveTracker[[#This Row],[Employee Name]]),"-----",VLOOKUP(LeaveTracker[[#This Row],[Employee Name]],Employees[[Employee Name]:[Office]],6))</f>
        <v>REGULAR</v>
      </c>
      <c r="G1264" s="24">
        <v>43804</v>
      </c>
      <c r="H1264" s="24">
        <v>43805</v>
      </c>
      <c r="I1264" s="20" t="s">
        <v>298</v>
      </c>
      <c r="J1264" s="43" t="s">
        <v>1004</v>
      </c>
      <c r="K1264" s="51"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51" t="str">
        <f>IF(ISBLANK(LeaveTracker[[#This Row],[Employee Name]]),"-----",VLOOKUP(LeaveTracker[[#This Row],[Employee Name]],Employees[[Employee Name]:[Office]],7))</f>
        <v>FPTMNHS</v>
      </c>
      <c r="F1265" s="51" t="str">
        <f>IF(ISBLANK(LeaveTracker[[#This Row],[Employee Name]]),"-----",VLOOKUP(LeaveTracker[[#This Row],[Employee Name]],Employees[[Employee Name]:[Office]],6))</f>
        <v>REGULAR</v>
      </c>
      <c r="G1265" s="24">
        <v>43808</v>
      </c>
      <c r="H1265" s="24">
        <v>43810</v>
      </c>
      <c r="I1265" s="20" t="s">
        <v>298</v>
      </c>
      <c r="K1265" s="51"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657</v>
      </c>
      <c r="E1266" s="51" t="str">
        <f>IF(ISBLANK(LeaveTracker[[#This Row],[Employee Name]]),"-----",VLOOKUP(LeaveTracker[[#This Row],[Employee Name]],Employees[[Employee Name]:[Office]],7))</f>
        <v>ASSESSORS OFFICE</v>
      </c>
      <c r="F1266" s="51" t="str">
        <f>IF(ISBLANK(LeaveTracker[[#This Row],[Employee Name]]),"-----",VLOOKUP(LeaveTracker[[#This Row],[Employee Name]],Employees[[Employee Name]:[Office]],6))</f>
        <v>REGULAR</v>
      </c>
      <c r="G1266" s="24">
        <v>43790</v>
      </c>
      <c r="H1266" s="24">
        <v>43791</v>
      </c>
      <c r="I1266" s="20" t="s">
        <v>81</v>
      </c>
      <c r="K1266" s="51"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470</v>
      </c>
      <c r="E1267" s="51" t="str">
        <f>IF(ISBLANK(LeaveTracker[[#This Row],[Employee Name]]),"-----",VLOOKUP(LeaveTracker[[#This Row],[Employee Name]],Employees[[Employee Name]:[Office]],7))</f>
        <v>ASSESSORS OFFICE</v>
      </c>
      <c r="F1267" s="51" t="str">
        <f>IF(ISBLANK(LeaveTracker[[#This Row],[Employee Name]]),"-----",VLOOKUP(LeaveTracker[[#This Row],[Employee Name]],Employees[[Employee Name]:[Office]],6))</f>
        <v>REGULAR</v>
      </c>
      <c r="G1267" s="24">
        <v>43808</v>
      </c>
      <c r="H1267" s="24">
        <v>43808</v>
      </c>
      <c r="I1267" s="20" t="s">
        <v>81</v>
      </c>
      <c r="K1267" s="51"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657</v>
      </c>
      <c r="E1268" s="51" t="str">
        <f>IF(ISBLANK(LeaveTracker[[#This Row],[Employee Name]]),"-----",VLOOKUP(LeaveTracker[[#This Row],[Employee Name]],Employees[[Employee Name]:[Office]],7))</f>
        <v>ASSESSORS OFFICE</v>
      </c>
      <c r="F1268" s="51" t="str">
        <f>IF(ISBLANK(LeaveTracker[[#This Row],[Employee Name]]),"-----",VLOOKUP(LeaveTracker[[#This Row],[Employee Name]],Employees[[Employee Name]:[Office]],6))</f>
        <v>REGULAR</v>
      </c>
      <c r="G1268" s="24">
        <v>43808</v>
      </c>
      <c r="H1268" s="24">
        <v>43808</v>
      </c>
      <c r="I1268" s="20" t="s">
        <v>81</v>
      </c>
      <c r="K1268" s="51"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341</v>
      </c>
      <c r="E1269" s="51" t="str">
        <f>IF(ISBLANK(LeaveTracker[[#This Row],[Employee Name]]),"-----",VLOOKUP(LeaveTracker[[#This Row],[Employee Name]],Employees[[Employee Name]:[Office]],7))</f>
        <v>MO</v>
      </c>
      <c r="F1269" s="51" t="str">
        <f>IF(ISBLANK(LeaveTracker[[#This Row],[Employee Name]]),"-----",VLOOKUP(LeaveTracker[[#This Row],[Employee Name]],Employees[[Employee Name]:[Office]],6))</f>
        <v>REGULAR</v>
      </c>
      <c r="G1269" s="24">
        <v>43815</v>
      </c>
      <c r="H1269" s="24">
        <v>43819</v>
      </c>
      <c r="I1269" s="20" t="s">
        <v>298</v>
      </c>
      <c r="J1269" s="43" t="s">
        <v>1004</v>
      </c>
      <c r="K1269" s="51"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341</v>
      </c>
      <c r="E1270" s="51" t="str">
        <f>IF(ISBLANK(LeaveTracker[[#This Row],[Employee Name]]),"-----",VLOOKUP(LeaveTracker[[#This Row],[Employee Name]],Employees[[Employee Name]:[Office]],7))</f>
        <v>MO</v>
      </c>
      <c r="F1270" s="51" t="str">
        <f>IF(ISBLANK(LeaveTracker[[#This Row],[Employee Name]]),"-----",VLOOKUP(LeaveTracker[[#This Row],[Employee Name]],Employees[[Employee Name]:[Office]],6))</f>
        <v>REGULAR</v>
      </c>
      <c r="G1270" s="24">
        <v>43794</v>
      </c>
      <c r="H1270" s="24">
        <v>43796</v>
      </c>
      <c r="I1270" s="20" t="s">
        <v>81</v>
      </c>
      <c r="K1270" s="51"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648</v>
      </c>
      <c r="E1271" s="51" t="str">
        <f>IF(ISBLANK(LeaveTracker[[#This Row],[Employee Name]]),"-----",VLOOKUP(LeaveTracker[[#This Row],[Employee Name]],Employees[[Employee Name]:[Office]],7))</f>
        <v>INTEGRATED CENTRAL TERMINAL</v>
      </c>
      <c r="F1271" s="51" t="str">
        <f>IF(ISBLANK(LeaveTracker[[#This Row],[Employee Name]]),"-----",VLOOKUP(LeaveTracker[[#This Row],[Employee Name]],Employees[[Employee Name]:[Office]],6))</f>
        <v>REGULAR</v>
      </c>
      <c r="G1271" s="24">
        <v>43812</v>
      </c>
      <c r="H1271" s="24">
        <v>43812</v>
      </c>
      <c r="I1271" s="20" t="s">
        <v>298</v>
      </c>
      <c r="J1271" s="43" t="s">
        <v>1004</v>
      </c>
      <c r="K1271" s="51"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648</v>
      </c>
      <c r="E1272" s="51" t="str">
        <f>IF(ISBLANK(LeaveTracker[[#This Row],[Employee Name]]),"-----",VLOOKUP(LeaveTracker[[#This Row],[Employee Name]],Employees[[Employee Name]:[Office]],7))</f>
        <v>INTEGRATED CENTRAL TERMINAL</v>
      </c>
      <c r="F1272" s="51" t="str">
        <f>IF(ISBLANK(LeaveTracker[[#This Row],[Employee Name]]),"-----",VLOOKUP(LeaveTracker[[#This Row],[Employee Name]],Employees[[Employee Name]:[Office]],6))</f>
        <v>REGULAR</v>
      </c>
      <c r="G1272" s="24">
        <v>43817</v>
      </c>
      <c r="H1272" s="24">
        <v>43817</v>
      </c>
      <c r="I1272" s="20" t="s">
        <v>298</v>
      </c>
      <c r="J1272" s="43" t="s">
        <v>1004</v>
      </c>
      <c r="K1272" s="51"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648</v>
      </c>
      <c r="E1273" s="51" t="str">
        <f>IF(ISBLANK(LeaveTracker[[#This Row],[Employee Name]]),"-----",VLOOKUP(LeaveTracker[[#This Row],[Employee Name]],Employees[[Employee Name]:[Office]],7))</f>
        <v>INTEGRATED CENTRAL TERMINAL</v>
      </c>
      <c r="F1273" s="51" t="str">
        <f>IF(ISBLANK(LeaveTracker[[#This Row],[Employee Name]]),"-----",VLOOKUP(LeaveTracker[[#This Row],[Employee Name]],Employees[[Employee Name]:[Office]],6))</f>
        <v>REGULAR</v>
      </c>
      <c r="G1273" s="24">
        <v>43822</v>
      </c>
      <c r="H1273" s="24">
        <v>43822</v>
      </c>
      <c r="I1273" s="20" t="s">
        <v>298</v>
      </c>
      <c r="J1273" s="43" t="s">
        <v>1004</v>
      </c>
      <c r="K1273" s="51"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648</v>
      </c>
      <c r="E1274" s="51" t="str">
        <f>IF(ISBLANK(LeaveTracker[[#This Row],[Employee Name]]),"-----",VLOOKUP(LeaveTracker[[#This Row],[Employee Name]],Employees[[Employee Name]:[Office]],7))</f>
        <v>INTEGRATED CENTRAL TERMINAL</v>
      </c>
      <c r="F1274" s="51" t="str">
        <f>IF(ISBLANK(LeaveTracker[[#This Row],[Employee Name]]),"-----",VLOOKUP(LeaveTracker[[#This Row],[Employee Name]],Employees[[Employee Name]:[Office]],6))</f>
        <v>REGULAR</v>
      </c>
      <c r="G1274" s="24">
        <v>43825</v>
      </c>
      <c r="H1274" s="24">
        <v>43826</v>
      </c>
      <c r="I1274" s="20" t="s">
        <v>298</v>
      </c>
      <c r="J1274" s="43" t="s">
        <v>1004</v>
      </c>
      <c r="K1274" s="51"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599</v>
      </c>
      <c r="E1275" s="51" t="str">
        <f>IF(ISBLANK(LeaveTracker[[#This Row],[Employee Name]]),"-----",VLOOKUP(LeaveTracker[[#This Row],[Employee Name]],Employees[[Employee Name]:[Office]],7))</f>
        <v>EEO/ CITY MARKET</v>
      </c>
      <c r="F1275" s="51" t="str">
        <f>IF(ISBLANK(LeaveTracker[[#This Row],[Employee Name]]),"-----",VLOOKUP(LeaveTracker[[#This Row],[Employee Name]],Employees[[Employee Name]:[Office]],6))</f>
        <v>REGULAR</v>
      </c>
      <c r="G1275" s="24">
        <v>43788</v>
      </c>
      <c r="H1275" s="24">
        <v>43788</v>
      </c>
      <c r="I1275" s="20" t="s">
        <v>81</v>
      </c>
      <c r="K1275" s="51"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660</v>
      </c>
      <c r="E1276" s="51" t="str">
        <f>IF(ISBLANK(LeaveTracker[[#This Row],[Employee Name]]),"-----",VLOOKUP(LeaveTracker[[#This Row],[Employee Name]],Employees[[Employee Name]:[Office]],7))</f>
        <v>CTO</v>
      </c>
      <c r="F1276" s="51" t="str">
        <f>IF(ISBLANK(LeaveTracker[[#This Row],[Employee Name]]),"-----",VLOOKUP(LeaveTracker[[#This Row],[Employee Name]],Employees[[Employee Name]:[Office]],6))</f>
        <v>REGULAR</v>
      </c>
      <c r="G1276" s="24">
        <v>43794</v>
      </c>
      <c r="H1276" s="24">
        <v>43794</v>
      </c>
      <c r="I1276" s="20" t="s">
        <v>81</v>
      </c>
      <c r="K1276" s="51"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662</v>
      </c>
      <c r="E1277" s="51" t="str">
        <f>IF(ISBLANK(LeaveTracker[[#This Row],[Employee Name]]),"-----",VLOOKUP(LeaveTracker[[#This Row],[Employee Name]],Employees[[Employee Name]:[Office]],7))</f>
        <v>CCT</v>
      </c>
      <c r="F1277" s="51" t="str">
        <f>IF(ISBLANK(LeaveTracker[[#This Row],[Employee Name]]),"-----",VLOOKUP(LeaveTracker[[#This Row],[Employee Name]],Employees[[Employee Name]:[Office]],6))</f>
        <v>REGULAR</v>
      </c>
      <c r="G1277" s="24">
        <v>43811</v>
      </c>
      <c r="H1277" s="24">
        <v>43811</v>
      </c>
      <c r="I1277" s="20" t="s">
        <v>82</v>
      </c>
      <c r="K1277" s="51"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651</v>
      </c>
      <c r="E1278" s="51" t="str">
        <f>IF(ISBLANK(LeaveTracker[[#This Row],[Employee Name]]),"-----",VLOOKUP(LeaveTracker[[#This Row],[Employee Name]],Employees[[Employee Name]:[Office]],7))</f>
        <v>ASSESSORS OFFICE</v>
      </c>
      <c r="F1278" s="51" t="str">
        <f>IF(ISBLANK(LeaveTracker[[#This Row],[Employee Name]]),"-----",VLOOKUP(LeaveTracker[[#This Row],[Employee Name]],Employees[[Employee Name]:[Office]],6))</f>
        <v>REGULAR</v>
      </c>
      <c r="G1278" s="24">
        <v>43761</v>
      </c>
      <c r="H1278" s="24">
        <v>43763</v>
      </c>
      <c r="I1278" s="20" t="s">
        <v>81</v>
      </c>
      <c r="K1278" s="51"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338</v>
      </c>
      <c r="E1279" s="51" t="str">
        <f>IF(ISBLANK(LeaveTracker[[#This Row],[Employee Name]]),"-----",VLOOKUP(LeaveTracker[[#This Row],[Employee Name]],Employees[[Employee Name]:[Office]],7))</f>
        <v>COMELEC</v>
      </c>
      <c r="F1279" s="51" t="str">
        <f>IF(ISBLANK(LeaveTracker[[#This Row],[Employee Name]]),"-----",VLOOKUP(LeaveTracker[[#This Row],[Employee Name]],Employees[[Employee Name]:[Office]],6))</f>
        <v>REGULAR</v>
      </c>
      <c r="G1279" s="24">
        <v>43797</v>
      </c>
      <c r="H1279" s="24">
        <v>43798</v>
      </c>
      <c r="I1279" s="20" t="s">
        <v>81</v>
      </c>
      <c r="K1279" s="51"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666</v>
      </c>
      <c r="E1280" s="51" t="str">
        <f>IF(ISBLANK(LeaveTracker[[#This Row],[Employee Name]]),"-----",VLOOKUP(LeaveTracker[[#This Row],[Employee Name]],Employees[[Employee Name]:[Office]],7))</f>
        <v>AGRICULTURE OFFICE</v>
      </c>
      <c r="F1280" s="51" t="str">
        <f>IF(ISBLANK(LeaveTracker[[#This Row],[Employee Name]]),"-----",VLOOKUP(LeaveTracker[[#This Row],[Employee Name]],Employees[[Employee Name]:[Office]],6))</f>
        <v>REGULAR</v>
      </c>
      <c r="G1280" s="24">
        <v>43819</v>
      </c>
      <c r="H1280" s="24">
        <v>43819</v>
      </c>
      <c r="I1280" s="20" t="s">
        <v>298</v>
      </c>
      <c r="K1280" s="51"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666</v>
      </c>
      <c r="E1281" s="51" t="str">
        <f>IF(ISBLANK(LeaveTracker[[#This Row],[Employee Name]]),"-----",VLOOKUP(LeaveTracker[[#This Row],[Employee Name]],Employees[[Employee Name]:[Office]],7))</f>
        <v>AGRICULTURE OFFICE</v>
      </c>
      <c r="F1281" s="51" t="str">
        <f>IF(ISBLANK(LeaveTracker[[#This Row],[Employee Name]]),"-----",VLOOKUP(LeaveTracker[[#This Row],[Employee Name]],Employees[[Employee Name]:[Office]],6))</f>
        <v>REGULAR</v>
      </c>
      <c r="G1281" s="24">
        <v>43817</v>
      </c>
      <c r="H1281" s="24">
        <v>43818</v>
      </c>
      <c r="I1281" s="20" t="s">
        <v>82</v>
      </c>
      <c r="K1281" s="51"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779</v>
      </c>
      <c r="E1282" s="51" t="str">
        <f>IF(ISBLANK(LeaveTracker[[#This Row],[Employee Name]]),"-----",VLOOKUP(LeaveTracker[[#This Row],[Employee Name]],Employees[[Employee Name]:[Office]],7))</f>
        <v>AGRICULTURE OFFICE</v>
      </c>
      <c r="F1282" s="51" t="str">
        <f>IF(ISBLANK(LeaveTracker[[#This Row],[Employee Name]]),"-----",VLOOKUP(LeaveTracker[[#This Row],[Employee Name]],Employees[[Employee Name]:[Office]],6))</f>
        <v>REGULAR</v>
      </c>
      <c r="G1282" s="24">
        <v>43805</v>
      </c>
      <c r="H1282" s="24">
        <v>43805</v>
      </c>
      <c r="I1282" s="20" t="s">
        <v>81</v>
      </c>
      <c r="K1282" s="51"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435</v>
      </c>
      <c r="E1283" s="51" t="str">
        <f>IF(ISBLANK(LeaveTracker[[#This Row],[Employee Name]]),"-----",VLOOKUP(LeaveTracker[[#This Row],[Employee Name]],Employees[[Employee Name]:[Office]],7))</f>
        <v>INTERNAL</v>
      </c>
      <c r="F1283" s="51" t="str">
        <f>IF(ISBLANK(LeaveTracker[[#This Row],[Employee Name]]),"-----",VLOOKUP(LeaveTracker[[#This Row],[Employee Name]],Employees[[Employee Name]:[Office]],6))</f>
        <v>REGULAR</v>
      </c>
      <c r="G1283" s="24">
        <v>43787</v>
      </c>
      <c r="H1283" s="24">
        <v>43791</v>
      </c>
      <c r="I1283" s="20" t="s">
        <v>298</v>
      </c>
      <c r="J1283" s="43" t="s">
        <v>299</v>
      </c>
      <c r="K1283" s="51"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435</v>
      </c>
      <c r="E1284" s="51" t="str">
        <f>IF(ISBLANK(LeaveTracker[[#This Row],[Employee Name]]),"-----",VLOOKUP(LeaveTracker[[#This Row],[Employee Name]],Employees[[Employee Name]:[Office]],7))</f>
        <v>INTERNAL</v>
      </c>
      <c r="F1284" s="51" t="str">
        <f>IF(ISBLANK(LeaveTracker[[#This Row],[Employee Name]]),"-----",VLOOKUP(LeaveTracker[[#This Row],[Employee Name]],Employees[[Employee Name]:[Office]],6))</f>
        <v>REGULAR</v>
      </c>
      <c r="G1284" s="24">
        <v>43794</v>
      </c>
      <c r="H1284" s="24">
        <v>43795</v>
      </c>
      <c r="I1284" s="20" t="s">
        <v>298</v>
      </c>
      <c r="J1284" s="43" t="s">
        <v>299</v>
      </c>
      <c r="K1284" s="51"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435</v>
      </c>
      <c r="E1285" s="51" t="str">
        <f>IF(ISBLANK(LeaveTracker[[#This Row],[Employee Name]]),"-----",VLOOKUP(LeaveTracker[[#This Row],[Employee Name]],Employees[[Employee Name]:[Office]],7))</f>
        <v>INTERNAL</v>
      </c>
      <c r="F1285" s="51" t="str">
        <f>IF(ISBLANK(LeaveTracker[[#This Row],[Employee Name]]),"-----",VLOOKUP(LeaveTracker[[#This Row],[Employee Name]],Employees[[Employee Name]:[Office]],6))</f>
        <v>REGULAR</v>
      </c>
      <c r="G1285" s="24">
        <v>43796</v>
      </c>
      <c r="H1285" s="24">
        <v>43797</v>
      </c>
      <c r="I1285" s="20" t="s">
        <v>81</v>
      </c>
      <c r="K1285" s="51"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435</v>
      </c>
      <c r="E1286" s="51" t="str">
        <f>IF(ISBLANK(LeaveTracker[[#This Row],[Employee Name]]),"-----",VLOOKUP(LeaveTracker[[#This Row],[Employee Name]],Employees[[Employee Name]:[Office]],7))</f>
        <v>INTERNAL</v>
      </c>
      <c r="F1286" s="51" t="str">
        <f>IF(ISBLANK(LeaveTracker[[#This Row],[Employee Name]]),"-----",VLOOKUP(LeaveTracker[[#This Row],[Employee Name]],Employees[[Employee Name]:[Office]],6))</f>
        <v>REGULAR</v>
      </c>
      <c r="G1286" s="24">
        <v>43774</v>
      </c>
      <c r="H1286" s="24">
        <v>43774</v>
      </c>
      <c r="I1286" s="20" t="s">
        <v>81</v>
      </c>
      <c r="K1286" s="51"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435</v>
      </c>
      <c r="E1287" s="51" t="str">
        <f>IF(ISBLANK(LeaveTracker[[#This Row],[Employee Name]]),"-----",VLOOKUP(LeaveTracker[[#This Row],[Employee Name]],Employees[[Employee Name]:[Office]],7))</f>
        <v>INTERNAL</v>
      </c>
      <c r="F1287" s="51" t="str">
        <f>IF(ISBLANK(LeaveTracker[[#This Row],[Employee Name]]),"-----",VLOOKUP(LeaveTracker[[#This Row],[Employee Name]],Employees[[Employee Name]:[Office]],6))</f>
        <v>REGULAR</v>
      </c>
      <c r="G1287" s="24">
        <v>43782</v>
      </c>
      <c r="H1287" s="24">
        <v>43782</v>
      </c>
      <c r="I1287" s="19" t="s">
        <v>81</v>
      </c>
      <c r="K1287" s="51"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265</v>
      </c>
      <c r="E1288" s="51" t="str">
        <f>IF(ISBLANK(LeaveTracker[[#This Row],[Employee Name]]),"-----",VLOOKUP(LeaveTracker[[#This Row],[Employee Name]],Employees[[Employee Name]:[Office]],7))</f>
        <v>MO</v>
      </c>
      <c r="F1288" s="51" t="str">
        <f>IF(ISBLANK(LeaveTracker[[#This Row],[Employee Name]]),"-----",VLOOKUP(LeaveTracker[[#This Row],[Employee Name]],Employees[[Employee Name]:[Office]],6))</f>
        <v>REGULAR</v>
      </c>
      <c r="G1288" s="24">
        <v>43825</v>
      </c>
      <c r="H1288" s="24">
        <v>43826</v>
      </c>
      <c r="I1288" s="20" t="s">
        <v>298</v>
      </c>
      <c r="J1288" s="43" t="s">
        <v>1004</v>
      </c>
      <c r="K1288" s="51"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671</v>
      </c>
      <c r="E1289" s="51" t="str">
        <f>IF(ISBLANK(LeaveTracker[[#This Row],[Employee Name]]),"-----",VLOOKUP(LeaveTracker[[#This Row],[Employee Name]],Employees[[Employee Name]:[Office]],7))</f>
        <v>SP</v>
      </c>
      <c r="F1289" s="51" t="str">
        <f>IF(ISBLANK(LeaveTracker[[#This Row],[Employee Name]]),"-----",VLOOKUP(LeaveTracker[[#This Row],[Employee Name]],Employees[[Employee Name]:[Office]],6))</f>
        <v>REGULAR</v>
      </c>
      <c r="G1289" s="24">
        <v>43818</v>
      </c>
      <c r="H1289" s="24">
        <v>43819</v>
      </c>
      <c r="I1289" s="20" t="s">
        <v>82</v>
      </c>
      <c r="K1289" s="51"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671</v>
      </c>
      <c r="E1290" s="51" t="str">
        <f>IF(ISBLANK(LeaveTracker[[#This Row],[Employee Name]]),"-----",VLOOKUP(LeaveTracker[[#This Row],[Employee Name]],Employees[[Employee Name]:[Office]],7))</f>
        <v>SP</v>
      </c>
      <c r="F1290" s="51" t="str">
        <f>IF(ISBLANK(LeaveTracker[[#This Row],[Employee Name]]),"-----",VLOOKUP(LeaveTracker[[#This Row],[Employee Name]],Employees[[Employee Name]:[Office]],6))</f>
        <v>REGULAR</v>
      </c>
      <c r="G1290" s="24">
        <v>43822</v>
      </c>
      <c r="H1290" s="24">
        <v>43822</v>
      </c>
      <c r="I1290" s="20" t="s">
        <v>82</v>
      </c>
      <c r="K1290" s="51"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671</v>
      </c>
      <c r="E1291" s="51" t="str">
        <f>IF(ISBLANK(LeaveTracker[[#This Row],[Employee Name]]),"-----",VLOOKUP(LeaveTracker[[#This Row],[Employee Name]],Employees[[Employee Name]:[Office]],7))</f>
        <v>SP</v>
      </c>
      <c r="F1291" s="51" t="str">
        <f>IF(ISBLANK(LeaveTracker[[#This Row],[Employee Name]]),"-----",VLOOKUP(LeaveTracker[[#This Row],[Employee Name]],Employees[[Employee Name]:[Office]],6))</f>
        <v>REGULAR</v>
      </c>
      <c r="G1291" s="24">
        <v>43825</v>
      </c>
      <c r="H1291" s="24">
        <v>43826</v>
      </c>
      <c r="I1291" s="20" t="s">
        <v>82</v>
      </c>
      <c r="K1291" s="51"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358</v>
      </c>
      <c r="E1292" s="51" t="str">
        <f>IF(ISBLANK(LeaveTracker[[#This Row],[Employee Name]]),"-----",VLOOKUP(LeaveTracker[[#This Row],[Employee Name]],Employees[[Employee Name]:[Office]],7))</f>
        <v>VMO</v>
      </c>
      <c r="F1292" s="51" t="str">
        <f>IF(ISBLANK(LeaveTracker[[#This Row],[Employee Name]]),"-----",VLOOKUP(LeaveTracker[[#This Row],[Employee Name]],Employees[[Employee Name]:[Office]],6))</f>
        <v>REGULAR</v>
      </c>
      <c r="G1292" s="24">
        <v>43825</v>
      </c>
      <c r="H1292" s="24">
        <v>43826</v>
      </c>
      <c r="I1292" s="20" t="s">
        <v>82</v>
      </c>
      <c r="K1292" s="51"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358</v>
      </c>
      <c r="E1293" s="51" t="str">
        <f>IF(ISBLANK(LeaveTracker[[#This Row],[Employee Name]]),"-----",VLOOKUP(LeaveTracker[[#This Row],[Employee Name]],Employees[[Employee Name]:[Office]],7))</f>
        <v>VMO</v>
      </c>
      <c r="F1293" s="51" t="str">
        <f>IF(ISBLANK(LeaveTracker[[#This Row],[Employee Name]]),"-----",VLOOKUP(LeaveTracker[[#This Row],[Employee Name]],Employees[[Employee Name]:[Office]],6))</f>
        <v>REGULAR</v>
      </c>
      <c r="G1293" s="24">
        <v>43810</v>
      </c>
      <c r="H1293" s="24">
        <v>43811</v>
      </c>
      <c r="I1293" s="20" t="s">
        <v>298</v>
      </c>
      <c r="J1293" s="43" t="s">
        <v>1004</v>
      </c>
      <c r="K1293" s="51"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358</v>
      </c>
      <c r="E1294" s="51" t="str">
        <f>IF(ISBLANK(LeaveTracker[[#This Row],[Employee Name]]),"-----",VLOOKUP(LeaveTracker[[#This Row],[Employee Name]],Employees[[Employee Name]:[Office]],7))</f>
        <v>VMO</v>
      </c>
      <c r="F1294" s="51" t="str">
        <f>IF(ISBLANK(LeaveTracker[[#This Row],[Employee Name]]),"-----",VLOOKUP(LeaveTracker[[#This Row],[Employee Name]],Employees[[Employee Name]:[Office]],6))</f>
        <v>REGULAR</v>
      </c>
      <c r="G1294" s="24">
        <v>43803</v>
      </c>
      <c r="H1294" s="24">
        <v>43803</v>
      </c>
      <c r="I1294" s="20" t="s">
        <v>81</v>
      </c>
      <c r="K1294" s="51"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780</v>
      </c>
      <c r="E1295" s="51" t="str">
        <f>IF(ISBLANK(LeaveTracker[[#This Row],[Employee Name]]),"-----",VLOOKUP(LeaveTracker[[#This Row],[Employee Name]],Employees[[Employee Name]:[Office]],7))</f>
        <v>SP</v>
      </c>
      <c r="F1295" s="51" t="str">
        <f>IF(ISBLANK(LeaveTracker[[#This Row],[Employee Name]]),"-----",VLOOKUP(LeaveTracker[[#This Row],[Employee Name]],Employees[[Employee Name]:[Office]],6))</f>
        <v>REGULAR</v>
      </c>
      <c r="G1295" s="24">
        <v>43826</v>
      </c>
      <c r="H1295" s="24">
        <v>43826</v>
      </c>
      <c r="I1295" s="20" t="s">
        <v>298</v>
      </c>
      <c r="K1295" s="51"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51" t="str">
        <f>IF(ISBLANK(LeaveTracker[[#This Row],[Employee Name]]),"-----",VLOOKUP(LeaveTracker[[#This Row],[Employee Name]],Employees[[Employee Name]:[Office]],7))</f>
        <v>CHARACTER OFFICE</v>
      </c>
      <c r="F1296" s="51" t="str">
        <f>IF(ISBLANK(LeaveTracker[[#This Row],[Employee Name]]),"-----",VLOOKUP(LeaveTracker[[#This Row],[Employee Name]],Employees[[Employee Name]:[Office]],6))</f>
        <v>REGULAR</v>
      </c>
      <c r="G1296" s="24">
        <v>43810</v>
      </c>
      <c r="H1296" s="24">
        <v>43810</v>
      </c>
      <c r="I1296" s="20" t="s">
        <v>82</v>
      </c>
      <c r="K1296" s="51"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51" t="str">
        <f>IF(ISBLANK(LeaveTracker[[#This Row],[Employee Name]]),"-----",VLOOKUP(LeaveTracker[[#This Row],[Employee Name]],Employees[[Employee Name]:[Office]],7))</f>
        <v>CHARACTER OFFICE</v>
      </c>
      <c r="F1297" s="51" t="str">
        <f>IF(ISBLANK(LeaveTracker[[#This Row],[Employee Name]]),"-----",VLOOKUP(LeaveTracker[[#This Row],[Employee Name]],Employees[[Employee Name]:[Office]],6))</f>
        <v>REGULAR</v>
      </c>
      <c r="G1297" s="24">
        <v>43805</v>
      </c>
      <c r="H1297" s="24">
        <v>43805</v>
      </c>
      <c r="I1297" s="20" t="s">
        <v>81</v>
      </c>
      <c r="K1297" s="51"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587</v>
      </c>
      <c r="E1298" s="51" t="str">
        <f>IF(ISBLANK(LeaveTracker[[#This Row],[Employee Name]]),"-----",VLOOKUP(LeaveTracker[[#This Row],[Employee Name]],Employees[[Employee Name]:[Office]],7))</f>
        <v>PICNIC GROVE</v>
      </c>
      <c r="F1298" s="51" t="str">
        <f>IF(ISBLANK(LeaveTracker[[#This Row],[Employee Name]]),"-----",VLOOKUP(LeaveTracker[[#This Row],[Employee Name]],Employees[[Employee Name]:[Office]],6))</f>
        <v>REGULAR</v>
      </c>
      <c r="G1298" s="24">
        <v>43792</v>
      </c>
      <c r="H1298" s="24">
        <v>43792</v>
      </c>
      <c r="I1298" s="20" t="s">
        <v>298</v>
      </c>
      <c r="K1298" s="51"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676</v>
      </c>
      <c r="E1299" s="51" t="str">
        <f>IF(ISBLANK(LeaveTracker[[#This Row],[Employee Name]]),"-----",VLOOKUP(LeaveTracker[[#This Row],[Employee Name]],Employees[[Employee Name]:[Office]],7))</f>
        <v>PICNIC GROVE</v>
      </c>
      <c r="F1299" s="51" t="str">
        <f>IF(ISBLANK(LeaveTracker[[#This Row],[Employee Name]]),"-----",VLOOKUP(LeaveTracker[[#This Row],[Employee Name]],Employees[[Employee Name]:[Office]],6))</f>
        <v>REGULAR</v>
      </c>
      <c r="G1299" s="24">
        <v>43801</v>
      </c>
      <c r="H1299" s="24">
        <v>43801</v>
      </c>
      <c r="I1299" s="20" t="s">
        <v>298</v>
      </c>
      <c r="J1299" s="43" t="s">
        <v>1004</v>
      </c>
      <c r="K1299" s="51"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676</v>
      </c>
      <c r="E1300" s="51" t="str">
        <f>IF(ISBLANK(LeaveTracker[[#This Row],[Employee Name]]),"-----",VLOOKUP(LeaveTracker[[#This Row],[Employee Name]],Employees[[Employee Name]:[Office]],7))</f>
        <v>PICNIC GROVE</v>
      </c>
      <c r="F1300" s="51" t="str">
        <f>IF(ISBLANK(LeaveTracker[[#This Row],[Employee Name]]),"-----",VLOOKUP(LeaveTracker[[#This Row],[Employee Name]],Employees[[Employee Name]:[Office]],6))</f>
        <v>REGULAR</v>
      </c>
      <c r="G1300" s="24">
        <v>43808</v>
      </c>
      <c r="H1300" s="24">
        <v>43809</v>
      </c>
      <c r="I1300" s="20" t="s">
        <v>298</v>
      </c>
      <c r="J1300" s="43" t="s">
        <v>1004</v>
      </c>
      <c r="K1300" s="51"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676</v>
      </c>
      <c r="E1301" s="51" t="str">
        <f>IF(ISBLANK(LeaveTracker[[#This Row],[Employee Name]]),"-----",VLOOKUP(LeaveTracker[[#This Row],[Employee Name]],Employees[[Employee Name]:[Office]],7))</f>
        <v>PICNIC GROVE</v>
      </c>
      <c r="F1301" s="51" t="str">
        <f>IF(ISBLANK(LeaveTracker[[#This Row],[Employee Name]]),"-----",VLOOKUP(LeaveTracker[[#This Row],[Employee Name]],Employees[[Employee Name]:[Office]],6))</f>
        <v>REGULAR</v>
      </c>
      <c r="G1301" s="24">
        <v>43815</v>
      </c>
      <c r="H1301" s="24">
        <v>43816</v>
      </c>
      <c r="I1301" s="20" t="s">
        <v>298</v>
      </c>
      <c r="J1301" s="43" t="s">
        <v>1004</v>
      </c>
      <c r="K1301" s="51"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362</v>
      </c>
      <c r="E1302" s="51" t="str">
        <f>IF(ISBLANK(LeaveTracker[[#This Row],[Employee Name]]),"-----",VLOOKUP(LeaveTracker[[#This Row],[Employee Name]],Employees[[Employee Name]:[Office]],7))</f>
        <v>SP</v>
      </c>
      <c r="F1302" s="51" t="str">
        <f>IF(ISBLANK(LeaveTracker[[#This Row],[Employee Name]]),"-----",VLOOKUP(LeaveTracker[[#This Row],[Employee Name]],Employees[[Employee Name]:[Office]],6))</f>
        <v>REGULAR</v>
      </c>
      <c r="G1302" s="24">
        <v>43825</v>
      </c>
      <c r="H1302" s="24">
        <v>43826</v>
      </c>
      <c r="I1302" s="20" t="s">
        <v>298</v>
      </c>
      <c r="J1302" s="43" t="s">
        <v>1004</v>
      </c>
      <c r="K1302" s="51"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362</v>
      </c>
      <c r="E1303" s="51" t="str">
        <f>IF(ISBLANK(LeaveTracker[[#This Row],[Employee Name]]),"-----",VLOOKUP(LeaveTracker[[#This Row],[Employee Name]],Employees[[Employee Name]:[Office]],7))</f>
        <v>SP</v>
      </c>
      <c r="F1303" s="51" t="str">
        <f>IF(ISBLANK(LeaveTracker[[#This Row],[Employee Name]]),"-----",VLOOKUP(LeaveTracker[[#This Row],[Employee Name]],Employees[[Employee Name]:[Office]],6))</f>
        <v>REGULAR</v>
      </c>
      <c r="G1303" s="24">
        <v>43815</v>
      </c>
      <c r="H1303" s="24">
        <v>43817</v>
      </c>
      <c r="I1303" s="20" t="s">
        <v>298</v>
      </c>
      <c r="J1303" s="43" t="s">
        <v>1004</v>
      </c>
      <c r="K1303" s="51"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680</v>
      </c>
      <c r="E1304" s="51" t="str">
        <f>IF(ISBLANK(LeaveTracker[[#This Row],[Employee Name]]),"-----",VLOOKUP(LeaveTracker[[#This Row],[Employee Name]],Employees[[Employee Name]:[Office]],7))</f>
        <v>PICNIC GROVE</v>
      </c>
      <c r="F1304" s="51" t="str">
        <f>IF(ISBLANK(LeaveTracker[[#This Row],[Employee Name]]),"-----",VLOOKUP(LeaveTracker[[#This Row],[Employee Name]],Employees[[Employee Name]:[Office]],6))</f>
        <v>REGULAR</v>
      </c>
      <c r="G1304" s="24">
        <v>43789</v>
      </c>
      <c r="H1304" s="24">
        <v>43790</v>
      </c>
      <c r="I1304" s="20" t="s">
        <v>298</v>
      </c>
      <c r="J1304" s="43" t="s">
        <v>1004</v>
      </c>
      <c r="K1304" s="51"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680</v>
      </c>
      <c r="E1305" s="51" t="str">
        <f>IF(ISBLANK(LeaveTracker[[#This Row],[Employee Name]]),"-----",VLOOKUP(LeaveTracker[[#This Row],[Employee Name]],Employees[[Employee Name]:[Office]],7))</f>
        <v>PICNIC GROVE</v>
      </c>
      <c r="F1305" s="51" t="str">
        <f>IF(ISBLANK(LeaveTracker[[#This Row],[Employee Name]]),"-----",VLOOKUP(LeaveTracker[[#This Row],[Employee Name]],Employees[[Employee Name]:[Office]],6))</f>
        <v>REGULAR</v>
      </c>
      <c r="G1305" s="24">
        <v>43793</v>
      </c>
      <c r="H1305" s="24">
        <v>43793</v>
      </c>
      <c r="I1305" s="20" t="s">
        <v>298</v>
      </c>
      <c r="J1305" s="43" t="s">
        <v>1004</v>
      </c>
      <c r="K1305" s="51" t="str">
        <f>LeaveTracker[[#This Row],[Days]]&amp;" "&amp;LeaveTracker[[#This Row],[Type of Leave]]</f>
        <v>1 OTHER</v>
      </c>
      <c r="L1305" s="23">
        <v>1</v>
      </c>
      <c r="M1305" s="27"/>
    </row>
    <row r="1306" spans="1:13" ht="30" customHeight="1" x14ac:dyDescent="0.3">
      <c r="A1306" s="32">
        <v>1464</v>
      </c>
      <c r="B1306" s="31">
        <v>43819</v>
      </c>
      <c r="C1306" s="31">
        <v>43783</v>
      </c>
      <c r="D1306" s="19" t="s">
        <v>680</v>
      </c>
      <c r="E1306" s="51" t="str">
        <f>IF(ISBLANK(LeaveTracker[[#This Row],[Employee Name]]),"-----",VLOOKUP(LeaveTracker[[#This Row],[Employee Name]],Employees[[Employee Name]:[Office]],7))</f>
        <v>PICNIC GROVE</v>
      </c>
      <c r="F1306" s="51" t="str">
        <f>IF(ISBLANK(LeaveTracker[[#This Row],[Employee Name]]),"-----",VLOOKUP(LeaveTracker[[#This Row],[Employee Name]],Employees[[Employee Name]:[Office]],6))</f>
        <v>REGULAR</v>
      </c>
      <c r="G1306" s="24">
        <v>43796</v>
      </c>
      <c r="H1306" s="24">
        <v>43797</v>
      </c>
      <c r="I1306" s="20" t="s">
        <v>298</v>
      </c>
      <c r="J1306" s="43" t="s">
        <v>1004</v>
      </c>
      <c r="K1306" s="51"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488</v>
      </c>
      <c r="E1307" s="51" t="str">
        <f>IF(ISBLANK(LeaveTracker[[#This Row],[Employee Name]]),"-----",VLOOKUP(LeaveTracker[[#This Row],[Employee Name]],Employees[[Employee Name]:[Office]],7))</f>
        <v>THRDC</v>
      </c>
      <c r="F1307" s="51" t="str">
        <f>IF(ISBLANK(LeaveTracker[[#This Row],[Employee Name]]),"-----",VLOOKUP(LeaveTracker[[#This Row],[Employee Name]],Employees[[Employee Name]:[Office]],6))</f>
        <v>REGULAR</v>
      </c>
      <c r="G1307" s="24">
        <v>43803</v>
      </c>
      <c r="H1307" s="24">
        <v>43803</v>
      </c>
      <c r="I1307" s="20" t="s">
        <v>298</v>
      </c>
      <c r="J1307" s="43" t="s">
        <v>644</v>
      </c>
      <c r="K1307" s="51"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488</v>
      </c>
      <c r="E1308" s="51" t="str">
        <f>IF(ISBLANK(LeaveTracker[[#This Row],[Employee Name]]),"-----",VLOOKUP(LeaveTracker[[#This Row],[Employee Name]],Employees[[Employee Name]:[Office]],7))</f>
        <v>THRDC</v>
      </c>
      <c r="F1308" s="51" t="str">
        <f>IF(ISBLANK(LeaveTracker[[#This Row],[Employee Name]]),"-----",VLOOKUP(LeaveTracker[[#This Row],[Employee Name]],Employees[[Employee Name]:[Office]],6))</f>
        <v>REGULAR</v>
      </c>
      <c r="G1308" s="24">
        <v>43808</v>
      </c>
      <c r="H1308" s="24">
        <v>43808</v>
      </c>
      <c r="I1308" s="20" t="s">
        <v>298</v>
      </c>
      <c r="J1308" s="43" t="s">
        <v>644</v>
      </c>
      <c r="K1308" s="51"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319</v>
      </c>
      <c r="E1309" s="51" t="str">
        <f>IF(ISBLANK(LeaveTracker[[#This Row],[Employee Name]]),"-----",VLOOKUP(LeaveTracker[[#This Row],[Employee Name]],Employees[[Employee Name]:[Office]],7))</f>
        <v>CEO</v>
      </c>
      <c r="F1309" s="51" t="str">
        <f>IF(ISBLANK(LeaveTracker[[#This Row],[Employee Name]]),"-----",VLOOKUP(LeaveTracker[[#This Row],[Employee Name]],Employees[[Employee Name]:[Office]],6))</f>
        <v>REGULAR</v>
      </c>
      <c r="G1309" s="24">
        <v>43773</v>
      </c>
      <c r="H1309" s="24">
        <v>43773</v>
      </c>
      <c r="I1309" s="20" t="s">
        <v>81</v>
      </c>
      <c r="K1309" s="51"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315</v>
      </c>
      <c r="E1310" s="51" t="str">
        <f>IF(ISBLANK(LeaveTracker[[#This Row],[Employee Name]]),"-----",VLOOKUP(LeaveTracker[[#This Row],[Employee Name]],Employees[[Employee Name]:[Office]],7))</f>
        <v>CEO</v>
      </c>
      <c r="F1310" s="51" t="str">
        <f>IF(ISBLANK(LeaveTracker[[#This Row],[Employee Name]]),"-----",VLOOKUP(LeaveTracker[[#This Row],[Employee Name]],Employees[[Employee Name]:[Office]],6))</f>
        <v>REGULAR</v>
      </c>
      <c r="G1310" s="24">
        <v>43773</v>
      </c>
      <c r="H1310" s="24">
        <v>43773</v>
      </c>
      <c r="I1310" s="20" t="s">
        <v>81</v>
      </c>
      <c r="K1310" s="51"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683</v>
      </c>
      <c r="E1311" s="51" t="str">
        <f>IF(ISBLANK(LeaveTracker[[#This Row],[Employee Name]]),"-----",VLOOKUP(LeaveTracker[[#This Row],[Employee Name]],Employees[[Employee Name]:[Office]],7))</f>
        <v>CEO</v>
      </c>
      <c r="F1311" s="51" t="str">
        <f>IF(ISBLANK(LeaveTracker[[#This Row],[Employee Name]]),"-----",VLOOKUP(LeaveTracker[[#This Row],[Employee Name]],Employees[[Employee Name]:[Office]],6))</f>
        <v>REGULAR</v>
      </c>
      <c r="G1311" s="24">
        <v>43791</v>
      </c>
      <c r="H1311" s="24">
        <v>43791</v>
      </c>
      <c r="I1311" s="20" t="s">
        <v>81</v>
      </c>
      <c r="K1311" s="51"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683</v>
      </c>
      <c r="E1312" s="51" t="str">
        <f>IF(ISBLANK(LeaveTracker[[#This Row],[Employee Name]]),"-----",VLOOKUP(LeaveTracker[[#This Row],[Employee Name]],Employees[[Employee Name]:[Office]],7))</f>
        <v>CEO</v>
      </c>
      <c r="F1312" s="51" t="str">
        <f>IF(ISBLANK(LeaveTracker[[#This Row],[Employee Name]]),"-----",VLOOKUP(LeaveTracker[[#This Row],[Employee Name]],Employees[[Employee Name]:[Office]],6))</f>
        <v>REGULAR</v>
      </c>
      <c r="G1312" s="24">
        <v>43796</v>
      </c>
      <c r="H1312" s="24">
        <v>43796</v>
      </c>
      <c r="I1312" s="20" t="s">
        <v>81</v>
      </c>
      <c r="K1312" s="51"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683</v>
      </c>
      <c r="E1313" s="51" t="str">
        <f>IF(ISBLANK(LeaveTracker[[#This Row],[Employee Name]]),"-----",VLOOKUP(LeaveTracker[[#This Row],[Employee Name]],Employees[[Employee Name]:[Office]],7))</f>
        <v>CEO</v>
      </c>
      <c r="F1313" s="51" t="str">
        <f>IF(ISBLANK(LeaveTracker[[#This Row],[Employee Name]]),"-----",VLOOKUP(LeaveTracker[[#This Row],[Employee Name]],Employees[[Employee Name]:[Office]],6))</f>
        <v>REGULAR</v>
      </c>
      <c r="G1313" s="24">
        <v>43773</v>
      </c>
      <c r="H1313" s="24">
        <v>43773</v>
      </c>
      <c r="I1313" s="20" t="s">
        <v>81</v>
      </c>
      <c r="K1313" s="51"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323</v>
      </c>
      <c r="E1314" s="51" t="str">
        <f>IF(ISBLANK(LeaveTracker[[#This Row],[Employee Name]]),"-----",VLOOKUP(LeaveTracker[[#This Row],[Employee Name]],Employees[[Employee Name]:[Office]],7))</f>
        <v>CEO</v>
      </c>
      <c r="F1314" s="51" t="str">
        <f>IF(ISBLANK(LeaveTracker[[#This Row],[Employee Name]]),"-----",VLOOKUP(LeaveTracker[[#This Row],[Employee Name]],Employees[[Employee Name]:[Office]],6))</f>
        <v>REGULAR</v>
      </c>
      <c r="G1314" s="24">
        <v>43801</v>
      </c>
      <c r="H1314" s="24">
        <v>43801</v>
      </c>
      <c r="I1314" s="20" t="s">
        <v>81</v>
      </c>
      <c r="K1314" s="51"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323</v>
      </c>
      <c r="E1315" s="51" t="str">
        <f>IF(ISBLANK(LeaveTracker[[#This Row],[Employee Name]]),"-----",VLOOKUP(LeaveTracker[[#This Row],[Employee Name]],Employees[[Employee Name]:[Office]],7))</f>
        <v>CEO</v>
      </c>
      <c r="F1315" s="51" t="str">
        <f>IF(ISBLANK(LeaveTracker[[#This Row],[Employee Name]]),"-----",VLOOKUP(LeaveTracker[[#This Row],[Employee Name]],Employees[[Employee Name]:[Office]],6))</f>
        <v>REGULAR</v>
      </c>
      <c r="G1315" s="24">
        <v>43776</v>
      </c>
      <c r="H1315" s="24">
        <v>43776</v>
      </c>
      <c r="I1315" s="20" t="s">
        <v>81</v>
      </c>
      <c r="K1315" s="51"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686</v>
      </c>
      <c r="E1316" s="51" t="str">
        <f>IF(ISBLANK(LeaveTracker[[#This Row],[Employee Name]]),"-----",VLOOKUP(LeaveTracker[[#This Row],[Employee Name]],Employees[[Employee Name]:[Office]],7))</f>
        <v>CHO</v>
      </c>
      <c r="F1316" s="51" t="str">
        <f>IF(ISBLANK(LeaveTracker[[#This Row],[Employee Name]]),"-----",VLOOKUP(LeaveTracker[[#This Row],[Employee Name]],Employees[[Employee Name]:[Office]],6))</f>
        <v>REGULAR</v>
      </c>
      <c r="G1316" s="24">
        <v>43761</v>
      </c>
      <c r="H1316" s="24">
        <v>43763</v>
      </c>
      <c r="I1316" s="20" t="s">
        <v>82</v>
      </c>
      <c r="K1316" s="51"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686</v>
      </c>
      <c r="E1317" s="51" t="str">
        <f>IF(ISBLANK(LeaveTracker[[#This Row],[Employee Name]]),"-----",VLOOKUP(LeaveTracker[[#This Row],[Employee Name]],Employees[[Employee Name]:[Office]],7))</f>
        <v>CHO</v>
      </c>
      <c r="F1317" s="51" t="str">
        <f>IF(ISBLANK(LeaveTracker[[#This Row],[Employee Name]]),"-----",VLOOKUP(LeaveTracker[[#This Row],[Employee Name]],Employees[[Employee Name]:[Office]],6))</f>
        <v>REGULAR</v>
      </c>
      <c r="G1317" s="24">
        <v>43766</v>
      </c>
      <c r="H1317" s="24">
        <v>43766</v>
      </c>
      <c r="I1317" s="20" t="s">
        <v>82</v>
      </c>
      <c r="K1317" s="51"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688</v>
      </c>
      <c r="E1318" s="51" t="str">
        <f>IF(ISBLANK(LeaveTracker[[#This Row],[Employee Name]]),"-----",VLOOKUP(LeaveTracker[[#This Row],[Employee Name]],Employees[[Employee Name]:[Office]],7))</f>
        <v>CITY HEALTH OFFICE</v>
      </c>
      <c r="F1318" s="51" t="str">
        <f>IF(ISBLANK(LeaveTracker[[#This Row],[Employee Name]]),"-----",VLOOKUP(LeaveTracker[[#This Row],[Employee Name]],Employees[[Employee Name]:[Office]],6))</f>
        <v>REGULAR</v>
      </c>
      <c r="G1318" s="24">
        <v>43802</v>
      </c>
      <c r="H1318" s="24">
        <v>43802</v>
      </c>
      <c r="I1318" s="20" t="s">
        <v>298</v>
      </c>
      <c r="J1318" s="43" t="s">
        <v>644</v>
      </c>
      <c r="K1318" s="51"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690</v>
      </c>
      <c r="E1319" s="51" t="str">
        <f>IF(ISBLANK(LeaveTracker[[#This Row],[Employee Name]]),"-----",VLOOKUP(LeaveTracker[[#This Row],[Employee Name]],Employees[[Employee Name]:[Office]],7))</f>
        <v>CHO</v>
      </c>
      <c r="F1319" s="51" t="str">
        <f>IF(ISBLANK(LeaveTracker[[#This Row],[Employee Name]]),"-----",VLOOKUP(LeaveTracker[[#This Row],[Employee Name]],Employees[[Employee Name]:[Office]],6))</f>
        <v>REGULAR</v>
      </c>
      <c r="G1319" s="24"/>
      <c r="H1319" s="24"/>
      <c r="I1319" s="20" t="s">
        <v>298</v>
      </c>
      <c r="J1319" s="43" t="s">
        <v>691</v>
      </c>
      <c r="K1319" s="51"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362</v>
      </c>
      <c r="E1320" s="51" t="str">
        <f>IF(ISBLANK(LeaveTracker[[#This Row],[Employee Name]]),"-----",VLOOKUP(LeaveTracker[[#This Row],[Employee Name]],Employees[[Employee Name]:[Office]],7))</f>
        <v>SP</v>
      </c>
      <c r="F1320" s="51" t="str">
        <f>IF(ISBLANK(LeaveTracker[[#This Row],[Employee Name]]),"-----",VLOOKUP(LeaveTracker[[#This Row],[Employee Name]],Employees[[Employee Name]:[Office]],6))</f>
        <v>REGULAR</v>
      </c>
      <c r="G1320" s="24">
        <v>43775</v>
      </c>
      <c r="H1320" s="24">
        <v>43775</v>
      </c>
      <c r="I1320" s="20" t="s">
        <v>81</v>
      </c>
      <c r="K1320" s="51"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693</v>
      </c>
      <c r="E1321" s="51" t="str">
        <f>IF(ISBLANK(LeaveTracker[[#This Row],[Employee Name]]),"-----",VLOOKUP(LeaveTracker[[#This Row],[Employee Name]],Employees[[Employee Name]:[Office]],7))</f>
        <v>VMO</v>
      </c>
      <c r="F1321" s="51" t="str">
        <f>IF(ISBLANK(LeaveTracker[[#This Row],[Employee Name]]),"-----",VLOOKUP(LeaveTracker[[#This Row],[Employee Name]],Employees[[Employee Name]:[Office]],6))</f>
        <v>REGULAR</v>
      </c>
      <c r="G1321" s="24">
        <v>43776</v>
      </c>
      <c r="H1321" s="24">
        <v>43777</v>
      </c>
      <c r="I1321" s="20" t="s">
        <v>82</v>
      </c>
      <c r="K1321" s="51"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693</v>
      </c>
      <c r="E1322" s="51" t="str">
        <f>IF(ISBLANK(LeaveTracker[[#This Row],[Employee Name]]),"-----",VLOOKUP(LeaveTracker[[#This Row],[Employee Name]],Employees[[Employee Name]:[Office]],7))</f>
        <v>VMO</v>
      </c>
      <c r="F1322" s="51" t="str">
        <f>IF(ISBLANK(LeaveTracker[[#This Row],[Employee Name]]),"-----",VLOOKUP(LeaveTracker[[#This Row],[Employee Name]],Employees[[Employee Name]:[Office]],6))</f>
        <v>REGULAR</v>
      </c>
      <c r="G1322" s="24">
        <v>43780</v>
      </c>
      <c r="H1322" s="24">
        <v>43780</v>
      </c>
      <c r="I1322" s="20" t="s">
        <v>82</v>
      </c>
      <c r="K1322" s="51"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695</v>
      </c>
      <c r="E1323" s="51" t="str">
        <f>IF(ISBLANK(LeaveTracker[[#This Row],[Employee Name]]),"-----",VLOOKUP(LeaveTracker[[#This Row],[Employee Name]],Employees[[Employee Name]:[Office]],7))</f>
        <v>PICNIC GROVE</v>
      </c>
      <c r="F1323" s="51" t="str">
        <f>IF(ISBLANK(LeaveTracker[[#This Row],[Employee Name]]),"-----",VLOOKUP(LeaveTracker[[#This Row],[Employee Name]],Employees[[Employee Name]:[Office]],6))</f>
        <v>REGULAR</v>
      </c>
      <c r="G1323" s="24">
        <v>43802</v>
      </c>
      <c r="H1323" s="24">
        <v>43805</v>
      </c>
      <c r="I1323" s="20" t="s">
        <v>298</v>
      </c>
      <c r="J1323" s="43" t="s">
        <v>1004</v>
      </c>
      <c r="K1323" s="51"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779</v>
      </c>
      <c r="E1324" s="51" t="str">
        <f>IF(ISBLANK(LeaveTracker[[#This Row],[Employee Name]]),"-----",VLOOKUP(LeaveTracker[[#This Row],[Employee Name]],Employees[[Employee Name]:[Office]],7))</f>
        <v>AGRICULTURE OFFICE</v>
      </c>
      <c r="F1324" s="51" t="str">
        <f>IF(ISBLANK(LeaveTracker[[#This Row],[Employee Name]]),"-----",VLOOKUP(LeaveTracker[[#This Row],[Employee Name]],Employees[[Employee Name]:[Office]],6))</f>
        <v>REGULAR</v>
      </c>
      <c r="G1324" s="24">
        <v>43819</v>
      </c>
      <c r="H1324" s="24">
        <v>43819</v>
      </c>
      <c r="I1324" s="20" t="s">
        <v>298</v>
      </c>
      <c r="J1324" s="43" t="s">
        <v>1004</v>
      </c>
      <c r="K1324" s="51"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779</v>
      </c>
      <c r="E1325" s="51" t="str">
        <f>IF(ISBLANK(LeaveTracker[[#This Row],[Employee Name]]),"-----",VLOOKUP(LeaveTracker[[#This Row],[Employee Name]],Employees[[Employee Name]:[Office]],7))</f>
        <v>AGRICULTURE OFFICE</v>
      </c>
      <c r="F1325" s="51" t="str">
        <f>IF(ISBLANK(LeaveTracker[[#This Row],[Employee Name]]),"-----",VLOOKUP(LeaveTracker[[#This Row],[Employee Name]],Employees[[Employee Name]:[Office]],6))</f>
        <v>REGULAR</v>
      </c>
      <c r="G1325" s="24">
        <v>43822</v>
      </c>
      <c r="H1325" s="24">
        <v>43822</v>
      </c>
      <c r="I1325" s="20" t="s">
        <v>298</v>
      </c>
      <c r="J1325" s="43" t="s">
        <v>1004</v>
      </c>
      <c r="K1325" s="51"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779</v>
      </c>
      <c r="E1326" s="51" t="str">
        <f>IF(ISBLANK(LeaveTracker[[#This Row],[Employee Name]]),"-----",VLOOKUP(LeaveTracker[[#This Row],[Employee Name]],Employees[[Employee Name]:[Office]],7))</f>
        <v>AGRICULTURE OFFICE</v>
      </c>
      <c r="F1326" s="51" t="str">
        <f>IF(ISBLANK(LeaveTracker[[#This Row],[Employee Name]]),"-----",VLOOKUP(LeaveTracker[[#This Row],[Employee Name]],Employees[[Employee Name]:[Office]],6))</f>
        <v>REGULAR</v>
      </c>
      <c r="G1326" s="24">
        <v>43825</v>
      </c>
      <c r="H1326" s="24">
        <v>43826</v>
      </c>
      <c r="I1326" s="20" t="s">
        <v>298</v>
      </c>
      <c r="J1326" s="43" t="s">
        <v>1004</v>
      </c>
      <c r="K1326" s="51"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849</v>
      </c>
      <c r="E1327" s="51" t="str">
        <f>IF(ISBLANK(LeaveTracker[[#This Row],[Employee Name]]),"-----",VLOOKUP(LeaveTracker[[#This Row],[Employee Name]],Employees[[Employee Name]:[Office]],7))</f>
        <v>MO</v>
      </c>
      <c r="F1327" s="51" t="str">
        <f>IF(ISBLANK(LeaveTracker[[#This Row],[Employee Name]]),"-----",VLOOKUP(LeaveTracker[[#This Row],[Employee Name]],Employees[[Employee Name]:[Office]],6))</f>
        <v>REGULAR</v>
      </c>
      <c r="G1327" s="24">
        <v>43801</v>
      </c>
      <c r="H1327" s="24">
        <v>43801</v>
      </c>
      <c r="I1327" s="20" t="s">
        <v>82</v>
      </c>
      <c r="K1327" s="51"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699</v>
      </c>
      <c r="E1328" s="51" t="str">
        <f>IF(ISBLANK(LeaveTracker[[#This Row],[Employee Name]]),"-----",VLOOKUP(LeaveTracker[[#This Row],[Employee Name]],Employees[[Employee Name]:[Office]],7))</f>
        <v>CEO</v>
      </c>
      <c r="F1328" s="51" t="str">
        <f>IF(ISBLANK(LeaveTracker[[#This Row],[Employee Name]]),"-----",VLOOKUP(LeaveTracker[[#This Row],[Employee Name]],Employees[[Employee Name]:[Office]],6))</f>
        <v>REGULAR</v>
      </c>
      <c r="G1328" s="24">
        <v>43796</v>
      </c>
      <c r="H1328" s="24">
        <v>43798</v>
      </c>
      <c r="I1328" s="20" t="s">
        <v>81</v>
      </c>
      <c r="K1328" s="51"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523</v>
      </c>
      <c r="E1329" s="51" t="str">
        <f>IF(ISBLANK(LeaveTracker[[#This Row],[Employee Name]]),"-----",VLOOKUP(LeaveTracker[[#This Row],[Employee Name]],Employees[[Employee Name]:[Office]],7))</f>
        <v>HRMO</v>
      </c>
      <c r="F1329" s="51" t="str">
        <f>IF(ISBLANK(LeaveTracker[[#This Row],[Employee Name]]),"-----",VLOOKUP(LeaveTracker[[#This Row],[Employee Name]],Employees[[Employee Name]:[Office]],6))</f>
        <v>REGULAR</v>
      </c>
      <c r="G1329" s="24">
        <v>43810</v>
      </c>
      <c r="H1329" s="24">
        <v>43812</v>
      </c>
      <c r="I1329" s="20" t="s">
        <v>82</v>
      </c>
      <c r="K1329" s="51"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51" t="str">
        <f>IF(ISBLANK(LeaveTracker[[#This Row],[Employee Name]]),"-----",VLOOKUP(LeaveTracker[[#This Row],[Employee Name]],Employees[[Employee Name]:[Office]],7))</f>
        <v>FPTMNHS</v>
      </c>
      <c r="F1330" s="51" t="str">
        <f>IF(ISBLANK(LeaveTracker[[#This Row],[Employee Name]]),"-----",VLOOKUP(LeaveTracker[[#This Row],[Employee Name]],Employees[[Employee Name]:[Office]],6))</f>
        <v>REGULAR</v>
      </c>
      <c r="G1330" s="24">
        <v>43811</v>
      </c>
      <c r="H1330" s="24">
        <v>43812</v>
      </c>
      <c r="I1330" s="20" t="s">
        <v>82</v>
      </c>
      <c r="K1330" s="51"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51" t="str">
        <f>IF(ISBLANK(LeaveTracker[[#This Row],[Employee Name]]),"-----",VLOOKUP(LeaveTracker[[#This Row],[Employee Name]],Employees[[Employee Name]:[Office]],7))</f>
        <v>FPTMNHS</v>
      </c>
      <c r="F1331" s="51" t="str">
        <f>IF(ISBLANK(LeaveTracker[[#This Row],[Employee Name]]),"-----",VLOOKUP(LeaveTracker[[#This Row],[Employee Name]],Employees[[Employee Name]:[Office]],6))</f>
        <v>REGULAR</v>
      </c>
      <c r="G1331" s="24">
        <v>43815</v>
      </c>
      <c r="H1331" s="24">
        <v>43819</v>
      </c>
      <c r="I1331" s="20" t="s">
        <v>82</v>
      </c>
      <c r="K1331" s="51"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51" t="str">
        <f>IF(ISBLANK(LeaveTracker[[#This Row],[Employee Name]]),"-----",VLOOKUP(LeaveTracker[[#This Row],[Employee Name]],Employees[[Employee Name]:[Office]],7))</f>
        <v>FPTMNHS</v>
      </c>
      <c r="F1332" s="51" t="str">
        <f>IF(ISBLANK(LeaveTracker[[#This Row],[Employee Name]]),"-----",VLOOKUP(LeaveTracker[[#This Row],[Employee Name]],Employees[[Employee Name]:[Office]],6))</f>
        <v>REGULAR</v>
      </c>
      <c r="G1332" s="24">
        <v>43822</v>
      </c>
      <c r="H1332" s="24">
        <v>43822</v>
      </c>
      <c r="I1332" s="20" t="s">
        <v>82</v>
      </c>
      <c r="K1332" s="51"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51" t="str">
        <f>IF(ISBLANK(LeaveTracker[[#This Row],[Employee Name]]),"-----",VLOOKUP(LeaveTracker[[#This Row],[Employee Name]],Employees[[Employee Name]:[Office]],7))</f>
        <v>FPTMNHS</v>
      </c>
      <c r="F1333" s="51" t="str">
        <f>IF(ISBLANK(LeaveTracker[[#This Row],[Employee Name]]),"-----",VLOOKUP(LeaveTracker[[#This Row],[Employee Name]],Employees[[Employee Name]:[Office]],6))</f>
        <v>REGULAR</v>
      </c>
      <c r="G1333" s="24">
        <v>43825</v>
      </c>
      <c r="H1333" s="24">
        <v>43826</v>
      </c>
      <c r="I1333" s="20" t="s">
        <v>82</v>
      </c>
      <c r="K1333" s="51"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708</v>
      </c>
      <c r="E1334" s="51" t="str">
        <f>IF(ISBLANK(LeaveTracker[[#This Row],[Employee Name]]),"-----",VLOOKUP(LeaveTracker[[#This Row],[Employee Name]],Employees[[Employee Name]:[Office]],7))</f>
        <v>ONT</v>
      </c>
      <c r="F1334" s="51" t="str">
        <f>IF(ISBLANK(LeaveTracker[[#This Row],[Employee Name]]),"-----",VLOOKUP(LeaveTracker[[#This Row],[Employee Name]],Employees[[Employee Name]:[Office]],6))</f>
        <v>CASUAL</v>
      </c>
      <c r="G1334" s="24">
        <v>43846</v>
      </c>
      <c r="H1334" s="24">
        <v>43847</v>
      </c>
      <c r="I1334" s="19" t="s">
        <v>82</v>
      </c>
      <c r="K1334" s="51"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708</v>
      </c>
      <c r="E1335" s="51" t="str">
        <f>IF(ISBLANK(LeaveTracker[[#This Row],[Employee Name]]),"-----",VLOOKUP(LeaveTracker[[#This Row],[Employee Name]],Employees[[Employee Name]:[Office]],7))</f>
        <v>ONT</v>
      </c>
      <c r="F1335" s="51" t="str">
        <f>IF(ISBLANK(LeaveTracker[[#This Row],[Employee Name]]),"-----",VLOOKUP(LeaveTracker[[#This Row],[Employee Name]],Employees[[Employee Name]:[Office]],6))</f>
        <v>CASUAL</v>
      </c>
      <c r="G1335" s="24">
        <v>43850</v>
      </c>
      <c r="H1335" s="24">
        <v>43851</v>
      </c>
      <c r="I1335" s="19" t="s">
        <v>82</v>
      </c>
      <c r="K1335" s="51"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709</v>
      </c>
      <c r="E1336" s="51" t="str">
        <f>IF(ISBLANK(LeaveTracker[[#This Row],[Employee Name]]),"-----",VLOOKUP(LeaveTracker[[#This Row],[Employee Name]],Employees[[Employee Name]:[Office]],7))</f>
        <v>ONT</v>
      </c>
      <c r="F1336" s="51" t="str">
        <f>IF(ISBLANK(LeaveTracker[[#This Row],[Employee Name]]),"-----",VLOOKUP(LeaveTracker[[#This Row],[Employee Name]],Employees[[Employee Name]:[Office]],6))</f>
        <v>REGULAR</v>
      </c>
      <c r="G1336" s="24">
        <v>43845</v>
      </c>
      <c r="H1336" s="24">
        <v>43847</v>
      </c>
      <c r="I1336" s="19" t="s">
        <v>82</v>
      </c>
      <c r="K1336" s="51"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709</v>
      </c>
      <c r="E1337" s="51" t="str">
        <f>IF(ISBLANK(LeaveTracker[[#This Row],[Employee Name]]),"-----",VLOOKUP(LeaveTracker[[#This Row],[Employee Name]],Employees[[Employee Name]:[Office]],7))</f>
        <v>ONT</v>
      </c>
      <c r="F1337" s="51" t="str">
        <f>IF(ISBLANK(LeaveTracker[[#This Row],[Employee Name]]),"-----",VLOOKUP(LeaveTracker[[#This Row],[Employee Name]],Employees[[Employee Name]:[Office]],6))</f>
        <v>REGULAR</v>
      </c>
      <c r="G1337" s="24">
        <v>43851</v>
      </c>
      <c r="H1337" s="24">
        <v>43851</v>
      </c>
      <c r="I1337" s="19" t="s">
        <v>82</v>
      </c>
      <c r="K1337" s="51"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710</v>
      </c>
      <c r="E1338" s="51" t="str">
        <f>IF(ISBLANK(LeaveTracker[[#This Row],[Employee Name]]),"-----",VLOOKUP(LeaveTracker[[#This Row],[Employee Name]],Employees[[Employee Name]:[Office]],7))</f>
        <v>ONT</v>
      </c>
      <c r="F1338" s="51" t="str">
        <f>IF(ISBLANK(LeaveTracker[[#This Row],[Employee Name]]),"-----",VLOOKUP(LeaveTracker[[#This Row],[Employee Name]],Employees[[Employee Name]:[Office]],6))</f>
        <v>REGULAR</v>
      </c>
      <c r="G1338" s="24">
        <v>43846</v>
      </c>
      <c r="H1338" s="24">
        <v>43847</v>
      </c>
      <c r="I1338" s="19" t="s">
        <v>82</v>
      </c>
      <c r="K1338" s="51"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710</v>
      </c>
      <c r="E1339" s="51" t="str">
        <f>IF(ISBLANK(LeaveTracker[[#This Row],[Employee Name]]),"-----",VLOOKUP(LeaveTracker[[#This Row],[Employee Name]],Employees[[Employee Name]:[Office]],7))</f>
        <v>ONT</v>
      </c>
      <c r="F1339" s="51" t="str">
        <f>IF(ISBLANK(LeaveTracker[[#This Row],[Employee Name]]),"-----",VLOOKUP(LeaveTracker[[#This Row],[Employee Name]],Employees[[Employee Name]:[Office]],6))</f>
        <v>REGULAR</v>
      </c>
      <c r="G1339" s="24">
        <v>43850</v>
      </c>
      <c r="H1339" s="24">
        <v>43851</v>
      </c>
      <c r="I1339" s="19" t="s">
        <v>82</v>
      </c>
      <c r="K1339" s="51"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711</v>
      </c>
      <c r="E1340" s="51" t="str">
        <f>IF(ISBLANK(LeaveTracker[[#This Row],[Employee Name]]),"-----",VLOOKUP(LeaveTracker[[#This Row],[Employee Name]],Employees[[Employee Name]:[Office]],7))</f>
        <v>CBO</v>
      </c>
      <c r="F1340" s="51" t="str">
        <f>IF(ISBLANK(LeaveTracker[[#This Row],[Employee Name]]),"-----",VLOOKUP(LeaveTracker[[#This Row],[Employee Name]],Employees[[Employee Name]:[Office]],6))</f>
        <v>REGULAR</v>
      </c>
      <c r="G1340" s="24">
        <v>43808</v>
      </c>
      <c r="H1340" s="24">
        <v>43808</v>
      </c>
      <c r="I1340" s="19" t="s">
        <v>81</v>
      </c>
      <c r="K1340" s="51"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714</v>
      </c>
      <c r="E1341" s="51" t="str">
        <f>IF(ISBLANK(LeaveTracker[[#This Row],[Employee Name]]),"-----",VLOOKUP(LeaveTracker[[#This Row],[Employee Name]],Employees[[Employee Name]:[Office]],7))</f>
        <v>CBO</v>
      </c>
      <c r="F1341" s="51" t="str">
        <f>IF(ISBLANK(LeaveTracker[[#This Row],[Employee Name]]),"-----",VLOOKUP(LeaveTracker[[#This Row],[Employee Name]],Employees[[Employee Name]:[Office]],6))</f>
        <v>REGULAR</v>
      </c>
      <c r="G1341" s="24">
        <v>43809</v>
      </c>
      <c r="H1341" s="24">
        <v>43811</v>
      </c>
      <c r="I1341" s="20" t="s">
        <v>82</v>
      </c>
      <c r="K1341" s="51"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714</v>
      </c>
      <c r="E1342" s="51" t="str">
        <f>IF(ISBLANK(LeaveTracker[[#This Row],[Employee Name]]),"-----",VLOOKUP(LeaveTracker[[#This Row],[Employee Name]],Employees[[Employee Name]:[Office]],7))</f>
        <v>CBO</v>
      </c>
      <c r="F1342" s="51" t="str">
        <f>IF(ISBLANK(LeaveTracker[[#This Row],[Employee Name]]),"-----",VLOOKUP(LeaveTracker[[#This Row],[Employee Name]],Employees[[Employee Name]:[Office]],6))</f>
        <v>REGULAR</v>
      </c>
      <c r="G1342" s="24">
        <v>43794</v>
      </c>
      <c r="H1342" s="24">
        <v>43794</v>
      </c>
      <c r="I1342" s="20" t="s">
        <v>81</v>
      </c>
      <c r="K1342" s="51"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615</v>
      </c>
      <c r="E1343" s="51" t="str">
        <f>IF(ISBLANK(LeaveTracker[[#This Row],[Employee Name]]),"-----",VLOOKUP(LeaveTracker[[#This Row],[Employee Name]],Employees[[Employee Name]:[Office]],7))</f>
        <v>CBO</v>
      </c>
      <c r="F1343" s="51" t="str">
        <f>IF(ISBLANK(LeaveTracker[[#This Row],[Employee Name]]),"-----",VLOOKUP(LeaveTracker[[#This Row],[Employee Name]],Employees[[Employee Name]:[Office]],6))</f>
        <v>REGULAR</v>
      </c>
      <c r="G1343" s="24">
        <v>43818</v>
      </c>
      <c r="H1343" s="24">
        <v>43819</v>
      </c>
      <c r="I1343" s="20" t="s">
        <v>298</v>
      </c>
      <c r="J1343" s="43" t="s">
        <v>299</v>
      </c>
      <c r="K1343" s="51"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615</v>
      </c>
      <c r="E1344" s="51" t="str">
        <f>IF(ISBLANK(LeaveTracker[[#This Row],[Employee Name]]),"-----",VLOOKUP(LeaveTracker[[#This Row],[Employee Name]],Employees[[Employee Name]:[Office]],7))</f>
        <v>CBO</v>
      </c>
      <c r="F1344" s="51" t="str">
        <f>IF(ISBLANK(LeaveTracker[[#This Row],[Employee Name]]),"-----",VLOOKUP(LeaveTracker[[#This Row],[Employee Name]],Employees[[Employee Name]:[Office]],6))</f>
        <v>REGULAR</v>
      </c>
      <c r="G1344" s="24">
        <v>43822</v>
      </c>
      <c r="H1344" s="24">
        <v>43822</v>
      </c>
      <c r="I1344" s="20" t="s">
        <v>298</v>
      </c>
      <c r="J1344" s="43" t="s">
        <v>299</v>
      </c>
      <c r="K1344" s="51"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615</v>
      </c>
      <c r="E1345" s="51" t="str">
        <f>IF(ISBLANK(LeaveTracker[[#This Row],[Employee Name]]),"-----",VLOOKUP(LeaveTracker[[#This Row],[Employee Name]],Employees[[Employee Name]:[Office]],7))</f>
        <v>CBO</v>
      </c>
      <c r="F1345" s="51" t="str">
        <f>IF(ISBLANK(LeaveTracker[[#This Row],[Employee Name]]),"-----",VLOOKUP(LeaveTracker[[#This Row],[Employee Name]],Employees[[Employee Name]:[Office]],6))</f>
        <v>REGULAR</v>
      </c>
      <c r="G1345" s="24">
        <v>43810</v>
      </c>
      <c r="H1345" s="24">
        <v>43810</v>
      </c>
      <c r="I1345" s="20" t="s">
        <v>82</v>
      </c>
      <c r="K1345" s="51"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615</v>
      </c>
      <c r="E1346" s="51" t="str">
        <f>IF(ISBLANK(LeaveTracker[[#This Row],[Employee Name]]),"-----",VLOOKUP(LeaveTracker[[#This Row],[Employee Name]],Employees[[Employee Name]:[Office]],7))</f>
        <v>CBO</v>
      </c>
      <c r="F1346" s="51" t="str">
        <f>IF(ISBLANK(LeaveTracker[[#This Row],[Employee Name]]),"-----",VLOOKUP(LeaveTracker[[#This Row],[Employee Name]],Employees[[Employee Name]:[Office]],6))</f>
        <v>REGULAR</v>
      </c>
      <c r="G1346" s="24">
        <v>43815</v>
      </c>
      <c r="H1346" s="24">
        <v>43815</v>
      </c>
      <c r="I1346" s="20" t="s">
        <v>82</v>
      </c>
      <c r="K1346" s="51"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615</v>
      </c>
      <c r="E1347" s="51" t="str">
        <f>IF(ISBLANK(LeaveTracker[[#This Row],[Employee Name]]),"-----",VLOOKUP(LeaveTracker[[#This Row],[Employee Name]],Employees[[Employee Name]:[Office]],7))</f>
        <v>CBO</v>
      </c>
      <c r="F1347" s="51" t="str">
        <f>IF(ISBLANK(LeaveTracker[[#This Row],[Employee Name]]),"-----",VLOOKUP(LeaveTracker[[#This Row],[Employee Name]],Employees[[Employee Name]:[Office]],6))</f>
        <v>REGULAR</v>
      </c>
      <c r="G1347" s="24">
        <v>43825</v>
      </c>
      <c r="H1347" s="24">
        <v>43825</v>
      </c>
      <c r="I1347" s="20" t="s">
        <v>82</v>
      </c>
      <c r="K1347" s="51"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186</v>
      </c>
      <c r="E1348" s="51" t="str">
        <f>IF(ISBLANK(LeaveTracker[[#This Row],[Employee Name]]),"-----",VLOOKUP(LeaveTracker[[#This Row],[Employee Name]],Employees[[Employee Name]:[Office]],7))</f>
        <v>CBO</v>
      </c>
      <c r="F1348" s="51" t="str">
        <f>IF(ISBLANK(LeaveTracker[[#This Row],[Employee Name]]),"-----",VLOOKUP(LeaveTracker[[#This Row],[Employee Name]],Employees[[Employee Name]:[Office]],6))</f>
        <v>REGULAR</v>
      </c>
      <c r="G1348" s="24">
        <v>43822</v>
      </c>
      <c r="H1348" s="24">
        <v>43822</v>
      </c>
      <c r="I1348" s="20" t="s">
        <v>81</v>
      </c>
      <c r="K1348" s="51"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186</v>
      </c>
      <c r="E1349" s="51" t="str">
        <f>IF(ISBLANK(LeaveTracker[[#This Row],[Employee Name]]),"-----",VLOOKUP(LeaveTracker[[#This Row],[Employee Name]],Employees[[Employee Name]:[Office]],7))</f>
        <v>CBO</v>
      </c>
      <c r="F1349" s="51" t="str">
        <f>IF(ISBLANK(LeaveTracker[[#This Row],[Employee Name]]),"-----",VLOOKUP(LeaveTracker[[#This Row],[Employee Name]],Employees[[Employee Name]:[Office]],6))</f>
        <v>REGULAR</v>
      </c>
      <c r="G1349" s="24">
        <v>43825</v>
      </c>
      <c r="H1349" s="24">
        <v>43825</v>
      </c>
      <c r="I1349" s="20" t="s">
        <v>81</v>
      </c>
      <c r="K1349" s="51"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612</v>
      </c>
      <c r="E1350" s="51" t="str">
        <f>IF(ISBLANK(LeaveTracker[[#This Row],[Employee Name]]),"-----",VLOOKUP(LeaveTracker[[#This Row],[Employee Name]],Employees[[Employee Name]:[Office]],7))</f>
        <v>CBO</v>
      </c>
      <c r="F1350" s="51" t="str">
        <f>IF(ISBLANK(LeaveTracker[[#This Row],[Employee Name]]),"-----",VLOOKUP(LeaveTracker[[#This Row],[Employee Name]],Employees[[Employee Name]:[Office]],6))</f>
        <v>REGULAR</v>
      </c>
      <c r="G1350" s="24">
        <v>43825</v>
      </c>
      <c r="H1350" s="24">
        <v>43826</v>
      </c>
      <c r="I1350" s="20" t="s">
        <v>81</v>
      </c>
      <c r="K1350" s="51"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609</v>
      </c>
      <c r="E1351" s="51" t="str">
        <f>IF(ISBLANK(LeaveTracker[[#This Row],[Employee Name]]),"-----",VLOOKUP(LeaveTracker[[#This Row],[Employee Name]],Employees[[Employee Name]:[Office]],7))</f>
        <v>CBO</v>
      </c>
      <c r="F1351" s="51" t="str">
        <f>IF(ISBLANK(LeaveTracker[[#This Row],[Employee Name]]),"-----",VLOOKUP(LeaveTracker[[#This Row],[Employee Name]],Employees[[Employee Name]:[Office]],6))</f>
        <v>REGULAR</v>
      </c>
      <c r="G1351" s="24">
        <v>43825</v>
      </c>
      <c r="H1351" s="24">
        <v>43825</v>
      </c>
      <c r="I1351" s="20" t="s">
        <v>81</v>
      </c>
      <c r="K1351" s="51"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612</v>
      </c>
      <c r="E1352" s="51" t="str">
        <f>IF(ISBLANK(LeaveTracker[[#This Row],[Employee Name]]),"-----",VLOOKUP(LeaveTracker[[#This Row],[Employee Name]],Employees[[Employee Name]:[Office]],7))</f>
        <v>CBO</v>
      </c>
      <c r="F1352" s="51" t="str">
        <f>IF(ISBLANK(LeaveTracker[[#This Row],[Employee Name]]),"-----",VLOOKUP(LeaveTracker[[#This Row],[Employee Name]],Employees[[Employee Name]:[Office]],6))</f>
        <v>REGULAR</v>
      </c>
      <c r="G1352" s="24">
        <v>43809</v>
      </c>
      <c r="H1352" s="24">
        <v>43809</v>
      </c>
      <c r="I1352" s="20" t="s">
        <v>82</v>
      </c>
      <c r="K1352" s="51"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612</v>
      </c>
      <c r="E1353" s="51" t="str">
        <f>IF(ISBLANK(LeaveTracker[[#This Row],[Employee Name]]),"-----",VLOOKUP(LeaveTracker[[#This Row],[Employee Name]],Employees[[Employee Name]:[Office]],7))</f>
        <v>CBO</v>
      </c>
      <c r="F1353" s="51" t="str">
        <f>IF(ISBLANK(LeaveTracker[[#This Row],[Employee Name]]),"-----",VLOOKUP(LeaveTracker[[#This Row],[Employee Name]],Employees[[Employee Name]:[Office]],6))</f>
        <v>REGULAR</v>
      </c>
      <c r="G1353" s="24">
        <v>43791</v>
      </c>
      <c r="H1353" s="24">
        <v>43791</v>
      </c>
      <c r="I1353" s="20" t="s">
        <v>81</v>
      </c>
      <c r="K1353" s="51"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612</v>
      </c>
      <c r="E1354" s="51" t="str">
        <f>IF(ISBLANK(LeaveTracker[[#This Row],[Employee Name]]),"-----",VLOOKUP(LeaveTracker[[#This Row],[Employee Name]],Employees[[Employee Name]:[Office]],7))</f>
        <v>CBO</v>
      </c>
      <c r="F1354" s="51" t="str">
        <f>IF(ISBLANK(LeaveTracker[[#This Row],[Employee Name]]),"-----",VLOOKUP(LeaveTracker[[#This Row],[Employee Name]],Employees[[Employee Name]:[Office]],6))</f>
        <v>REGULAR</v>
      </c>
      <c r="G1354" s="24">
        <v>43795</v>
      </c>
      <c r="H1354" s="24">
        <v>43795</v>
      </c>
      <c r="I1354" s="20" t="s">
        <v>81</v>
      </c>
      <c r="K1354" s="51"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186</v>
      </c>
      <c r="E1355" s="51" t="str">
        <f>IF(ISBLANK(LeaveTracker[[#This Row],[Employee Name]]),"-----",VLOOKUP(LeaveTracker[[#This Row],[Employee Name]],Employees[[Employee Name]:[Office]],7))</f>
        <v>CBO</v>
      </c>
      <c r="F1355" s="51" t="str">
        <f>IF(ISBLANK(LeaveTracker[[#This Row],[Employee Name]]),"-----",VLOOKUP(LeaveTracker[[#This Row],[Employee Name]],Employees[[Employee Name]:[Office]],6))</f>
        <v>REGULAR</v>
      </c>
      <c r="G1355" s="24">
        <v>43802</v>
      </c>
      <c r="H1355" s="24">
        <v>43803</v>
      </c>
      <c r="I1355" s="20" t="s">
        <v>82</v>
      </c>
      <c r="K1355" s="51"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186</v>
      </c>
      <c r="E1356" s="51" t="str">
        <f>IF(ISBLANK(LeaveTracker[[#This Row],[Employee Name]]),"-----",VLOOKUP(LeaveTracker[[#This Row],[Employee Name]],Employees[[Employee Name]:[Office]],7))</f>
        <v>CBO</v>
      </c>
      <c r="F1356" s="51" t="str">
        <f>IF(ISBLANK(LeaveTracker[[#This Row],[Employee Name]]),"-----",VLOOKUP(LeaveTracker[[#This Row],[Employee Name]],Employees[[Employee Name]:[Office]],6))</f>
        <v>REGULAR</v>
      </c>
      <c r="G1356" s="24">
        <v>43788</v>
      </c>
      <c r="H1356" s="24">
        <v>43788</v>
      </c>
      <c r="I1356" s="20" t="s">
        <v>81</v>
      </c>
      <c r="K1356" s="51"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621</v>
      </c>
      <c r="E1357" s="51" t="str">
        <f>IF(ISBLANK(LeaveTracker[[#This Row],[Employee Name]]),"-----",VLOOKUP(LeaveTracker[[#This Row],[Employee Name]],Employees[[Employee Name]:[Office]],7))</f>
        <v>CBO</v>
      </c>
      <c r="F1357" s="51" t="str">
        <f>IF(ISBLANK(LeaveTracker[[#This Row],[Employee Name]]),"-----",VLOOKUP(LeaveTracker[[#This Row],[Employee Name]],Employees[[Employee Name]:[Office]],6))</f>
        <v>REGULAR</v>
      </c>
      <c r="G1357" s="24">
        <v>43796</v>
      </c>
      <c r="H1357" s="24">
        <v>43796</v>
      </c>
      <c r="I1357" s="20" t="s">
        <v>81</v>
      </c>
      <c r="K1357" s="51"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609</v>
      </c>
      <c r="E1358" s="51" t="str">
        <f>IF(ISBLANK(LeaveTracker[[#This Row],[Employee Name]]),"-----",VLOOKUP(LeaveTracker[[#This Row],[Employee Name]],Employees[[Employee Name]:[Office]],7))</f>
        <v>CBO</v>
      </c>
      <c r="F1358" s="51" t="str">
        <f>IF(ISBLANK(LeaveTracker[[#This Row],[Employee Name]]),"-----",VLOOKUP(LeaveTracker[[#This Row],[Employee Name]],Employees[[Employee Name]:[Office]],6))</f>
        <v>REGULAR</v>
      </c>
      <c r="G1358" s="24">
        <v>43826</v>
      </c>
      <c r="H1358" s="24">
        <v>43826</v>
      </c>
      <c r="I1358" s="20" t="s">
        <v>82</v>
      </c>
      <c r="K1358" s="51"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609</v>
      </c>
      <c r="E1359" s="51" t="str">
        <f>IF(ISBLANK(LeaveTracker[[#This Row],[Employee Name]]),"-----",VLOOKUP(LeaveTracker[[#This Row],[Employee Name]],Employees[[Employee Name]:[Office]],7))</f>
        <v>CBO</v>
      </c>
      <c r="F1359" s="51" t="str">
        <f>IF(ISBLANK(LeaveTracker[[#This Row],[Employee Name]]),"-----",VLOOKUP(LeaveTracker[[#This Row],[Employee Name]],Employees[[Employee Name]:[Office]],6))</f>
        <v>REGULAR</v>
      </c>
      <c r="G1359" s="24">
        <v>43795</v>
      </c>
      <c r="H1359" s="24">
        <v>43795</v>
      </c>
      <c r="I1359" s="20" t="s">
        <v>81</v>
      </c>
      <c r="K1359" s="51"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609</v>
      </c>
      <c r="E1360" s="51" t="str">
        <f>IF(ISBLANK(LeaveTracker[[#This Row],[Employee Name]]),"-----",VLOOKUP(LeaveTracker[[#This Row],[Employee Name]],Employees[[Employee Name]:[Office]],7))</f>
        <v>CBO</v>
      </c>
      <c r="F1360" s="51" t="str">
        <f>IF(ISBLANK(LeaveTracker[[#This Row],[Employee Name]]),"-----",VLOOKUP(LeaveTracker[[#This Row],[Employee Name]],Employees[[Employee Name]:[Office]],6))</f>
        <v>REGULAR</v>
      </c>
      <c r="G1360" s="24">
        <v>43811</v>
      </c>
      <c r="H1360" s="24">
        <v>43811</v>
      </c>
      <c r="I1360" s="20" t="s">
        <v>82</v>
      </c>
      <c r="K1360" s="51"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338</v>
      </c>
      <c r="E1361" s="51" t="str">
        <f>IF(ISBLANK(LeaveTracker[[#This Row],[Employee Name]]),"-----",VLOOKUP(LeaveTracker[[#This Row],[Employee Name]],Employees[[Employee Name]:[Office]],7))</f>
        <v>COMELEC</v>
      </c>
      <c r="F1361" s="51" t="str">
        <f>IF(ISBLANK(LeaveTracker[[#This Row],[Employee Name]]),"-----",VLOOKUP(LeaveTracker[[#This Row],[Employee Name]],Employees[[Employee Name]:[Office]],6))</f>
        <v>REGULAR</v>
      </c>
      <c r="G1361" s="24">
        <v>43808</v>
      </c>
      <c r="H1361" s="24">
        <v>43808</v>
      </c>
      <c r="I1361" s="20" t="s">
        <v>81</v>
      </c>
      <c r="K1361" s="51"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538</v>
      </c>
      <c r="E1362" s="51" t="str">
        <f>IF(ISBLANK(LeaveTracker[[#This Row],[Employee Name]]),"-----",VLOOKUP(LeaveTracker[[#This Row],[Employee Name]],Employees[[Employee Name]:[Office]],7))</f>
        <v>LCR</v>
      </c>
      <c r="F1362" s="51" t="str">
        <f>IF(ISBLANK(LeaveTracker[[#This Row],[Employee Name]]),"-----",VLOOKUP(LeaveTracker[[#This Row],[Employee Name]],Employees[[Employee Name]:[Office]],6))</f>
        <v>REGULAR</v>
      </c>
      <c r="G1362" s="24">
        <v>43832</v>
      </c>
      <c r="H1362" s="24">
        <v>43833</v>
      </c>
      <c r="I1362" s="20" t="s">
        <v>82</v>
      </c>
      <c r="K1362" s="51"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543</v>
      </c>
      <c r="E1363" s="51" t="str">
        <f>IF(ISBLANK(LeaveTracker[[#This Row],[Employee Name]]),"-----",VLOOKUP(LeaveTracker[[#This Row],[Employee Name]],Employees[[Employee Name]:[Office]],7))</f>
        <v>LCR</v>
      </c>
      <c r="F1363" s="51" t="str">
        <f>IF(ISBLANK(LeaveTracker[[#This Row],[Employee Name]]),"-----",VLOOKUP(LeaveTracker[[#This Row],[Employee Name]],Employees[[Employee Name]:[Office]],6))</f>
        <v>REGULAR</v>
      </c>
      <c r="G1363" s="24">
        <v>43822</v>
      </c>
      <c r="H1363" s="24">
        <v>43822</v>
      </c>
      <c r="I1363" s="20" t="s">
        <v>81</v>
      </c>
      <c r="K1363" s="51"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541</v>
      </c>
      <c r="E1364" s="51" t="str">
        <f>IF(ISBLANK(LeaveTracker[[#This Row],[Employee Name]]),"-----",VLOOKUP(LeaveTracker[[#This Row],[Employee Name]],Employees[[Employee Name]:[Office]],7))</f>
        <v>LCR</v>
      </c>
      <c r="F1364" s="51" t="str">
        <f>IF(ISBLANK(LeaveTracker[[#This Row],[Employee Name]]),"-----",VLOOKUP(LeaveTracker[[#This Row],[Employee Name]],Employees[[Employee Name]:[Office]],6))</f>
        <v>REGULAR</v>
      </c>
      <c r="G1364" s="24">
        <v>43822</v>
      </c>
      <c r="H1364" s="24">
        <v>43822</v>
      </c>
      <c r="I1364" s="20" t="s">
        <v>298</v>
      </c>
      <c r="J1364" s="43" t="s">
        <v>214</v>
      </c>
      <c r="K1364" s="51"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541</v>
      </c>
      <c r="E1365" s="51" t="str">
        <f>IF(ISBLANK(LeaveTracker[[#This Row],[Employee Name]]),"-----",VLOOKUP(LeaveTracker[[#This Row],[Employee Name]],Employees[[Employee Name]:[Office]],7))</f>
        <v>LCR</v>
      </c>
      <c r="F1365" s="51" t="str">
        <f>IF(ISBLANK(LeaveTracker[[#This Row],[Employee Name]]),"-----",VLOOKUP(LeaveTracker[[#This Row],[Employee Name]],Employees[[Employee Name]:[Office]],6))</f>
        <v>REGULAR</v>
      </c>
      <c r="G1365" s="24">
        <v>43798</v>
      </c>
      <c r="H1365" s="24">
        <v>43798</v>
      </c>
      <c r="I1365" s="20" t="s">
        <v>81</v>
      </c>
      <c r="K1365" s="51"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541</v>
      </c>
      <c r="E1366" s="51" t="str">
        <f>IF(ISBLANK(LeaveTracker[[#This Row],[Employee Name]]),"-----",VLOOKUP(LeaveTracker[[#This Row],[Employee Name]],Employees[[Employee Name]:[Office]],7))</f>
        <v>LCR</v>
      </c>
      <c r="F1366" s="51" t="str">
        <f>IF(ISBLANK(LeaveTracker[[#This Row],[Employee Name]]),"-----",VLOOKUP(LeaveTracker[[#This Row],[Employee Name]],Employees[[Employee Name]:[Office]],6))</f>
        <v>REGULAR</v>
      </c>
      <c r="G1366" s="24">
        <v>43825</v>
      </c>
      <c r="H1366" s="24">
        <v>43826</v>
      </c>
      <c r="I1366" s="20" t="s">
        <v>82</v>
      </c>
      <c r="K1366" s="51"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541</v>
      </c>
      <c r="E1367" s="51" t="str">
        <f>IF(ISBLANK(LeaveTracker[[#This Row],[Employee Name]]),"-----",VLOOKUP(LeaveTracker[[#This Row],[Employee Name]],Employees[[Employee Name]:[Office]],7))</f>
        <v>LCR</v>
      </c>
      <c r="F1367" s="51" t="str">
        <f>IF(ISBLANK(LeaveTracker[[#This Row],[Employee Name]]),"-----",VLOOKUP(LeaveTracker[[#This Row],[Employee Name]],Employees[[Employee Name]:[Office]],6))</f>
        <v>REGULAR</v>
      </c>
      <c r="G1367" s="24">
        <v>43810</v>
      </c>
      <c r="H1367" s="24">
        <v>43810</v>
      </c>
      <c r="I1367" s="20" t="s">
        <v>81</v>
      </c>
      <c r="K1367" s="51"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351</v>
      </c>
      <c r="E1368" s="51" t="str">
        <f>IF(ISBLANK(LeaveTracker[[#This Row],[Employee Name]]),"-----",VLOOKUP(LeaveTracker[[#This Row],[Employee Name]],Employees[[Employee Name]:[Office]],7))</f>
        <v>LCR</v>
      </c>
      <c r="F1368" s="51" t="str">
        <f>IF(ISBLANK(LeaveTracker[[#This Row],[Employee Name]]),"-----",VLOOKUP(LeaveTracker[[#This Row],[Employee Name]],Employees[[Employee Name]:[Office]],6))</f>
        <v>REGULAR</v>
      </c>
      <c r="G1368" s="24">
        <v>43798</v>
      </c>
      <c r="H1368" s="24">
        <v>43798</v>
      </c>
      <c r="I1368" s="20" t="s">
        <v>298</v>
      </c>
      <c r="J1368" s="43" t="s">
        <v>105</v>
      </c>
      <c r="K1368" s="51"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351</v>
      </c>
      <c r="E1369" s="51" t="str">
        <f>IF(ISBLANK(LeaveTracker[[#This Row],[Employee Name]]),"-----",VLOOKUP(LeaveTracker[[#This Row],[Employee Name]],Employees[[Employee Name]:[Office]],7))</f>
        <v>LCR</v>
      </c>
      <c r="F1369" s="51" t="str">
        <f>IF(ISBLANK(LeaveTracker[[#This Row],[Employee Name]]),"-----",VLOOKUP(LeaveTracker[[#This Row],[Employee Name]],Employees[[Employee Name]:[Office]],6))</f>
        <v>REGULAR</v>
      </c>
      <c r="G1369" s="24">
        <v>43782</v>
      </c>
      <c r="H1369" s="24">
        <v>43782</v>
      </c>
      <c r="I1369" s="20" t="s">
        <v>81</v>
      </c>
      <c r="K1369" s="51"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538</v>
      </c>
      <c r="E1370" s="51" t="str">
        <f>IF(ISBLANK(LeaveTracker[[#This Row],[Employee Name]]),"-----",VLOOKUP(LeaveTracker[[#This Row],[Employee Name]],Employees[[Employee Name]:[Office]],7))</f>
        <v>LCR</v>
      </c>
      <c r="F1370" s="51" t="str">
        <f>IF(ISBLANK(LeaveTracker[[#This Row],[Employee Name]]),"-----",VLOOKUP(LeaveTracker[[#This Row],[Employee Name]],Employees[[Employee Name]:[Office]],6))</f>
        <v>REGULAR</v>
      </c>
      <c r="G1370" s="24">
        <v>43805</v>
      </c>
      <c r="H1370" s="24">
        <v>43805</v>
      </c>
      <c r="I1370" s="20" t="s">
        <v>82</v>
      </c>
      <c r="K1370" s="51"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538</v>
      </c>
      <c r="E1371" s="51" t="str">
        <f>IF(ISBLANK(LeaveTracker[[#This Row],[Employee Name]]),"-----",VLOOKUP(LeaveTracker[[#This Row],[Employee Name]],Employees[[Employee Name]:[Office]],7))</f>
        <v>LCR</v>
      </c>
      <c r="F1371" s="51" t="str">
        <f>IF(ISBLANK(LeaveTracker[[#This Row],[Employee Name]]),"-----",VLOOKUP(LeaveTracker[[#This Row],[Employee Name]],Employees[[Employee Name]:[Office]],6))</f>
        <v>REGULAR</v>
      </c>
      <c r="G1371" s="24">
        <v>43808</v>
      </c>
      <c r="H1371" s="24">
        <v>43808</v>
      </c>
      <c r="I1371" s="20" t="s">
        <v>82</v>
      </c>
      <c r="K1371" s="51"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538</v>
      </c>
      <c r="E1372" s="51" t="str">
        <f>IF(ISBLANK(LeaveTracker[[#This Row],[Employee Name]]),"-----",VLOOKUP(LeaveTracker[[#This Row],[Employee Name]],Employees[[Employee Name]:[Office]],7))</f>
        <v>LCR</v>
      </c>
      <c r="F1372" s="51" t="str">
        <f>IF(ISBLANK(LeaveTracker[[#This Row],[Employee Name]]),"-----",VLOOKUP(LeaveTracker[[#This Row],[Employee Name]],Employees[[Employee Name]:[Office]],6))</f>
        <v>REGULAR</v>
      </c>
      <c r="G1372" s="24">
        <v>43815</v>
      </c>
      <c r="H1372" s="24">
        <v>43815</v>
      </c>
      <c r="I1372" s="20" t="s">
        <v>82</v>
      </c>
      <c r="K1372" s="51"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538</v>
      </c>
      <c r="E1373" s="51" t="str">
        <f>IF(ISBLANK(LeaveTracker[[#This Row],[Employee Name]]),"-----",VLOOKUP(LeaveTracker[[#This Row],[Employee Name]],Employees[[Employee Name]:[Office]],7))</f>
        <v>LCR</v>
      </c>
      <c r="F1373" s="51" t="str">
        <f>IF(ISBLANK(LeaveTracker[[#This Row],[Employee Name]]),"-----",VLOOKUP(LeaveTracker[[#This Row],[Employee Name]],Employees[[Employee Name]:[Office]],6))</f>
        <v>REGULAR</v>
      </c>
      <c r="G1373" s="24">
        <v>43825</v>
      </c>
      <c r="H1373" s="24">
        <v>43825</v>
      </c>
      <c r="I1373" s="20" t="s">
        <v>82</v>
      </c>
      <c r="K1373" s="51"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538</v>
      </c>
      <c r="E1374" s="51" t="str">
        <f>IF(ISBLANK(LeaveTracker[[#This Row],[Employee Name]]),"-----",VLOOKUP(LeaveTracker[[#This Row],[Employee Name]],Employees[[Employee Name]:[Office]],7))</f>
        <v>LCR</v>
      </c>
      <c r="F1374" s="51" t="str">
        <f>IF(ISBLANK(LeaveTracker[[#This Row],[Employee Name]]),"-----",VLOOKUP(LeaveTracker[[#This Row],[Employee Name]],Employees[[Employee Name]:[Office]],6))</f>
        <v>REGULAR</v>
      </c>
      <c r="G1374" s="24">
        <v>43782</v>
      </c>
      <c r="H1374" s="24">
        <v>43789</v>
      </c>
      <c r="I1374" s="20" t="s">
        <v>82</v>
      </c>
      <c r="K1374" s="51"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717</v>
      </c>
      <c r="E1375" s="51" t="str">
        <f>IF(ISBLANK(LeaveTracker[[#This Row],[Employee Name]]),"-----",VLOOKUP(LeaveTracker[[#This Row],[Employee Name]],Employees[[Employee Name]:[Office]],7))</f>
        <v>LCR</v>
      </c>
      <c r="F1375" s="51" t="str">
        <f>IF(ISBLANK(LeaveTracker[[#This Row],[Employee Name]]),"-----",VLOOKUP(LeaveTracker[[#This Row],[Employee Name]],Employees[[Employee Name]:[Office]],6))</f>
        <v>REGULAR</v>
      </c>
      <c r="G1375" s="24">
        <v>43776</v>
      </c>
      <c r="H1375" s="24">
        <v>43777</v>
      </c>
      <c r="I1375" s="20" t="s">
        <v>81</v>
      </c>
      <c r="K1375" s="51"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717</v>
      </c>
      <c r="E1376" s="51" t="str">
        <f>IF(ISBLANK(LeaveTracker[[#This Row],[Employee Name]]),"-----",VLOOKUP(LeaveTracker[[#This Row],[Employee Name]],Employees[[Employee Name]:[Office]],7))</f>
        <v>LCR</v>
      </c>
      <c r="F1376" s="51" t="str">
        <f>IF(ISBLANK(LeaveTracker[[#This Row],[Employee Name]]),"-----",VLOOKUP(LeaveTracker[[#This Row],[Employee Name]],Employees[[Employee Name]:[Office]],6))</f>
        <v>REGULAR</v>
      </c>
      <c r="G1376" s="24">
        <v>43780</v>
      </c>
      <c r="H1376" s="24">
        <v>43780</v>
      </c>
      <c r="I1376" s="20" t="s">
        <v>81</v>
      </c>
      <c r="K1376" s="51"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720</v>
      </c>
      <c r="E1377" s="51" t="str">
        <f>IF(ISBLANK(LeaveTracker[[#This Row],[Employee Name]]),"-----",VLOOKUP(LeaveTracker[[#This Row],[Employee Name]],Employees[[Employee Name]:[Office]],7))</f>
        <v>LCR</v>
      </c>
      <c r="F1377" s="51" t="str">
        <f>IF(ISBLANK(LeaveTracker[[#This Row],[Employee Name]]),"-----",VLOOKUP(LeaveTracker[[#This Row],[Employee Name]],Employees[[Employee Name]:[Office]],6))</f>
        <v>REGULAR</v>
      </c>
      <c r="G1377" s="24">
        <v>43816</v>
      </c>
      <c r="H1377" s="24">
        <v>43819</v>
      </c>
      <c r="I1377" s="20" t="s">
        <v>82</v>
      </c>
      <c r="K1377" s="51"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543</v>
      </c>
      <c r="E1378" s="51" t="str">
        <f>IF(ISBLANK(LeaveTracker[[#This Row],[Employee Name]]),"-----",VLOOKUP(LeaveTracker[[#This Row],[Employee Name]],Employees[[Employee Name]:[Office]],7))</f>
        <v>LCR</v>
      </c>
      <c r="F1378" s="51" t="str">
        <f>IF(ISBLANK(LeaveTracker[[#This Row],[Employee Name]]),"-----",VLOOKUP(LeaveTracker[[#This Row],[Employee Name]],Employees[[Employee Name]:[Office]],6))</f>
        <v>REGULAR</v>
      </c>
      <c r="G1378" s="24">
        <v>43791</v>
      </c>
      <c r="H1378" s="24">
        <v>43791</v>
      </c>
      <c r="I1378" s="20" t="s">
        <v>81</v>
      </c>
      <c r="K1378" s="51"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722</v>
      </c>
      <c r="E1379" s="51" t="str">
        <f>IF(ISBLANK(LeaveTracker[[#This Row],[Employee Name]]),"-----",VLOOKUP(LeaveTracker[[#This Row],[Employee Name]],Employees[[Employee Name]:[Office]],7))</f>
        <v>LCR</v>
      </c>
      <c r="F1379" s="51" t="str">
        <f>IF(ISBLANK(LeaveTracker[[#This Row],[Employee Name]]),"-----",VLOOKUP(LeaveTracker[[#This Row],[Employee Name]],Employees[[Employee Name]:[Office]],6))</f>
        <v>REGULAR</v>
      </c>
      <c r="G1379" s="24">
        <v>43825</v>
      </c>
      <c r="H1379" s="24">
        <v>43826</v>
      </c>
      <c r="I1379" s="20" t="s">
        <v>298</v>
      </c>
      <c r="J1379" s="43" t="s">
        <v>105</v>
      </c>
      <c r="K1379" s="51"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355</v>
      </c>
      <c r="E1380" s="51" t="str">
        <f>IF(ISBLANK(LeaveTracker[[#This Row],[Employee Name]]),"-----",VLOOKUP(LeaveTracker[[#This Row],[Employee Name]],Employees[[Employee Name]:[Office]],7))</f>
        <v>LCR</v>
      </c>
      <c r="F1380" s="51" t="str">
        <f>IF(ISBLANK(LeaveTracker[[#This Row],[Employee Name]]),"-----",VLOOKUP(LeaveTracker[[#This Row],[Employee Name]],Employees[[Employee Name]:[Office]],6))</f>
        <v>REGULAR</v>
      </c>
      <c r="G1380" s="24">
        <v>43791</v>
      </c>
      <c r="H1380" s="24">
        <v>43791</v>
      </c>
      <c r="I1380" s="20" t="s">
        <v>81</v>
      </c>
      <c r="K1380" s="51"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355</v>
      </c>
      <c r="E1381" s="51" t="str">
        <f>IF(ISBLANK(LeaveTracker[[#This Row],[Employee Name]]),"-----",VLOOKUP(LeaveTracker[[#This Row],[Employee Name]],Employees[[Employee Name]:[Office]],7))</f>
        <v>LCR</v>
      </c>
      <c r="F1381" s="51" t="str">
        <f>IF(ISBLANK(LeaveTracker[[#This Row],[Employee Name]]),"-----",VLOOKUP(LeaveTracker[[#This Row],[Employee Name]],Employees[[Employee Name]:[Office]],6))</f>
        <v>REGULAR</v>
      </c>
      <c r="G1381" s="24">
        <v>43795</v>
      </c>
      <c r="H1381" s="24">
        <v>43795</v>
      </c>
      <c r="I1381" s="20" t="s">
        <v>81</v>
      </c>
      <c r="K1381" s="51"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355</v>
      </c>
      <c r="E1382" s="51" t="str">
        <f>IF(ISBLANK(LeaveTracker[[#This Row],[Employee Name]]),"-----",VLOOKUP(LeaveTracker[[#This Row],[Employee Name]],Employees[[Employee Name]:[Office]],7))</f>
        <v>LCR</v>
      </c>
      <c r="F1382" s="51" t="str">
        <f>IF(ISBLANK(LeaveTracker[[#This Row],[Employee Name]]),"-----",VLOOKUP(LeaveTracker[[#This Row],[Employee Name]],Employees[[Employee Name]:[Office]],6))</f>
        <v>REGULAR</v>
      </c>
      <c r="G1382" s="24">
        <v>43787</v>
      </c>
      <c r="H1382" s="24">
        <v>43787</v>
      </c>
      <c r="I1382" s="20" t="s">
        <v>81</v>
      </c>
      <c r="K1382" s="51"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355</v>
      </c>
      <c r="E1383" s="51" t="str">
        <f>IF(ISBLANK(LeaveTracker[[#This Row],[Employee Name]]),"-----",VLOOKUP(LeaveTracker[[#This Row],[Employee Name]],Employees[[Employee Name]:[Office]],7))</f>
        <v>LCR</v>
      </c>
      <c r="F1383" s="51" t="str">
        <f>IF(ISBLANK(LeaveTracker[[#This Row],[Employee Name]]),"-----",VLOOKUP(LeaveTracker[[#This Row],[Employee Name]],Employees[[Employee Name]:[Office]],6))</f>
        <v>REGULAR</v>
      </c>
      <c r="G1383" s="24">
        <v>43777</v>
      </c>
      <c r="H1383" s="24">
        <v>43777</v>
      </c>
      <c r="I1383" s="20" t="s">
        <v>81</v>
      </c>
      <c r="K1383" s="51"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724</v>
      </c>
      <c r="E1384" s="51" t="str">
        <f>IF(ISBLANK(LeaveTracker[[#This Row],[Employee Name]]),"-----",VLOOKUP(LeaveTracker[[#This Row],[Employee Name]],Employees[[Employee Name]:[Office]],7))</f>
        <v>ONT</v>
      </c>
      <c r="F1384" s="51" t="str">
        <f>IF(ISBLANK(LeaveTracker[[#This Row],[Employee Name]]),"-----",VLOOKUP(LeaveTracker[[#This Row],[Employee Name]],Employees[[Employee Name]:[Office]],6))</f>
        <v>REGULAR</v>
      </c>
      <c r="G1384" s="24">
        <v>43837</v>
      </c>
      <c r="H1384" s="24">
        <v>43839</v>
      </c>
      <c r="I1384" s="20" t="s">
        <v>82</v>
      </c>
      <c r="K1384" s="51"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388</v>
      </c>
      <c r="E1385" s="51" t="str">
        <f>IF(ISBLANK(LeaveTracker[[#This Row],[Employee Name]]),"-----",VLOOKUP(LeaveTracker[[#This Row],[Employee Name]],Employees[[Employee Name]:[Office]],7))</f>
        <v>ONT</v>
      </c>
      <c r="F1385" s="51" t="str">
        <f>IF(ISBLANK(LeaveTracker[[#This Row],[Employee Name]]),"-----",VLOOKUP(LeaveTracker[[#This Row],[Employee Name]],Employees[[Employee Name]:[Office]],6))</f>
        <v>REGULAR</v>
      </c>
      <c r="G1385" s="24">
        <v>43840</v>
      </c>
      <c r="H1385" s="24">
        <v>43840</v>
      </c>
      <c r="I1385" s="20" t="s">
        <v>82</v>
      </c>
      <c r="K1385" s="51"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388</v>
      </c>
      <c r="E1386" s="51" t="str">
        <f>IF(ISBLANK(LeaveTracker[[#This Row],[Employee Name]]),"-----",VLOOKUP(LeaveTracker[[#This Row],[Employee Name]],Employees[[Employee Name]:[Office]],7))</f>
        <v>ONT</v>
      </c>
      <c r="F1386" s="51" t="str">
        <f>IF(ISBLANK(LeaveTracker[[#This Row],[Employee Name]]),"-----",VLOOKUP(LeaveTracker[[#This Row],[Employee Name]],Employees[[Employee Name]:[Office]],6))</f>
        <v>REGULAR</v>
      </c>
      <c r="G1386" s="24">
        <v>43843</v>
      </c>
      <c r="H1386" s="24">
        <v>43846</v>
      </c>
      <c r="I1386" s="20" t="s">
        <v>82</v>
      </c>
      <c r="K1386" s="51"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388</v>
      </c>
      <c r="E1387" s="51" t="str">
        <f>IF(ISBLANK(LeaveTracker[[#This Row],[Employee Name]]),"-----",VLOOKUP(LeaveTracker[[#This Row],[Employee Name]],Employees[[Employee Name]:[Office]],7))</f>
        <v>ONT</v>
      </c>
      <c r="F1387" s="51" t="str">
        <f>IF(ISBLANK(LeaveTracker[[#This Row],[Employee Name]]),"-----",VLOOKUP(LeaveTracker[[#This Row],[Employee Name]],Employees[[Employee Name]:[Office]],6))</f>
        <v>REGULAR</v>
      </c>
      <c r="G1387" s="24">
        <v>43832</v>
      </c>
      <c r="H1387" s="24">
        <v>43833</v>
      </c>
      <c r="I1387" s="20" t="s">
        <v>298</v>
      </c>
      <c r="K1387" s="51"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388</v>
      </c>
      <c r="E1388" s="51" t="str">
        <f>IF(ISBLANK(LeaveTracker[[#This Row],[Employee Name]]),"-----",VLOOKUP(LeaveTracker[[#This Row],[Employee Name]],Employees[[Employee Name]:[Office]],7))</f>
        <v>ONT</v>
      </c>
      <c r="F1388" s="51" t="str">
        <f>IF(ISBLANK(LeaveTracker[[#This Row],[Employee Name]]),"-----",VLOOKUP(LeaveTracker[[#This Row],[Employee Name]],Employees[[Employee Name]:[Office]],6))</f>
        <v>REGULAR</v>
      </c>
      <c r="G1388" s="24">
        <v>43835</v>
      </c>
      <c r="H1388" s="24">
        <v>43839</v>
      </c>
      <c r="I1388" s="20" t="s">
        <v>82</v>
      </c>
      <c r="K1388" s="51" t="str">
        <f>LeaveTracker[[#This Row],[Days]]&amp;" "&amp;LeaveTracker[[#This Row],[Type of Leave]]</f>
        <v>5 VL</v>
      </c>
      <c r="L1388" s="23">
        <v>5</v>
      </c>
      <c r="M1388" s="27"/>
    </row>
    <row r="1389" spans="1:13" ht="30" customHeight="1" x14ac:dyDescent="0.3">
      <c r="A1389" s="27">
        <v>41</v>
      </c>
      <c r="B1389" s="31">
        <v>43838</v>
      </c>
      <c r="C1389" s="31">
        <v>43832</v>
      </c>
      <c r="D1389" s="19" t="s">
        <v>388</v>
      </c>
      <c r="E1389" s="51" t="str">
        <f>IF(ISBLANK(LeaveTracker[[#This Row],[Employee Name]]),"-----",VLOOKUP(LeaveTracker[[#This Row],[Employee Name]],Employees[[Employee Name]:[Office]],7))</f>
        <v>ONT</v>
      </c>
      <c r="F1389" s="51" t="str">
        <f>IF(ISBLANK(LeaveTracker[[#This Row],[Employee Name]]),"-----",VLOOKUP(LeaveTracker[[#This Row],[Employee Name]],Employees[[Employee Name]:[Office]],6))</f>
        <v>REGULAR</v>
      </c>
      <c r="G1389" s="24">
        <v>43826</v>
      </c>
      <c r="H1389" s="24">
        <v>43826</v>
      </c>
      <c r="I1389" s="20" t="s">
        <v>81</v>
      </c>
      <c r="K1389" s="51"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388</v>
      </c>
      <c r="E1390" s="51" t="str">
        <f>IF(ISBLANK(LeaveTracker[[#This Row],[Employee Name]]),"-----",VLOOKUP(LeaveTracker[[#This Row],[Employee Name]],Employees[[Employee Name]:[Office]],7))</f>
        <v>ONT</v>
      </c>
      <c r="F1390" s="51" t="str">
        <f>IF(ISBLANK(LeaveTracker[[#This Row],[Employee Name]]),"-----",VLOOKUP(LeaveTracker[[#This Row],[Employee Name]],Employees[[Employee Name]:[Office]],6))</f>
        <v>REGULAR</v>
      </c>
      <c r="G1390" s="24">
        <v>43828</v>
      </c>
      <c r="H1390" s="24">
        <v>43828</v>
      </c>
      <c r="I1390" s="20" t="s">
        <v>81</v>
      </c>
      <c r="K1390" s="51" t="str">
        <f>LeaveTracker[[#This Row],[Days]]&amp;" "&amp;LeaveTracker[[#This Row],[Type of Leave]]</f>
        <v>1 SL</v>
      </c>
      <c r="L1390" s="23">
        <v>1</v>
      </c>
      <c r="M1390" s="27"/>
    </row>
    <row r="1391" spans="1:13" ht="30" customHeight="1" x14ac:dyDescent="0.3">
      <c r="A1391" s="27">
        <v>41</v>
      </c>
      <c r="B1391" s="31">
        <v>43838</v>
      </c>
      <c r="C1391" s="31">
        <v>43832</v>
      </c>
      <c r="D1391" s="19" t="s">
        <v>388</v>
      </c>
      <c r="E1391" s="51" t="str">
        <f>IF(ISBLANK(LeaveTracker[[#This Row],[Employee Name]]),"-----",VLOOKUP(LeaveTracker[[#This Row],[Employee Name]],Employees[[Employee Name]:[Office]],7))</f>
        <v>ONT</v>
      </c>
      <c r="F1391" s="51" t="str">
        <f>IF(ISBLANK(LeaveTracker[[#This Row],[Employee Name]]),"-----",VLOOKUP(LeaveTracker[[#This Row],[Employee Name]],Employees[[Employee Name]:[Office]],6))</f>
        <v>REGULAR</v>
      </c>
      <c r="G1391" s="24">
        <v>43830</v>
      </c>
      <c r="H1391" s="24">
        <v>43830</v>
      </c>
      <c r="I1391" s="20" t="s">
        <v>81</v>
      </c>
      <c r="K1391" s="51"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726</v>
      </c>
      <c r="E1392" s="51" t="str">
        <f>IF(ISBLANK(LeaveTracker[[#This Row],[Employee Name]]),"-----",VLOOKUP(LeaveTracker[[#This Row],[Employee Name]],Employees[[Employee Name]:[Office]],7))</f>
        <v>SP</v>
      </c>
      <c r="F1392" s="51" t="str">
        <f>IF(ISBLANK(LeaveTracker[[#This Row],[Employee Name]]),"-----",VLOOKUP(LeaveTracker[[#This Row],[Employee Name]],Employees[[Employee Name]:[Office]],6))</f>
        <v>REGULAR</v>
      </c>
      <c r="G1392" s="24">
        <v>43825</v>
      </c>
      <c r="H1392" s="24">
        <v>43826</v>
      </c>
      <c r="I1392" s="20" t="s">
        <v>298</v>
      </c>
      <c r="J1392" s="43" t="s">
        <v>727</v>
      </c>
      <c r="K1392" s="51"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726</v>
      </c>
      <c r="E1393" s="51" t="str">
        <f>IF(ISBLANK(LeaveTracker[[#This Row],[Employee Name]]),"-----",VLOOKUP(LeaveTracker[[#This Row],[Employee Name]],Employees[[Employee Name]:[Office]],7))</f>
        <v>SP</v>
      </c>
      <c r="F1393" s="51" t="str">
        <f>IF(ISBLANK(LeaveTracker[[#This Row],[Employee Name]]),"-----",VLOOKUP(LeaveTracker[[#This Row],[Employee Name]],Employees[[Employee Name]:[Office]],6))</f>
        <v>REGULAR</v>
      </c>
      <c r="G1393" s="24">
        <v>43817</v>
      </c>
      <c r="H1393" s="24">
        <v>43819</v>
      </c>
      <c r="I1393" s="20" t="s">
        <v>298</v>
      </c>
      <c r="J1393" s="43" t="s">
        <v>1004</v>
      </c>
      <c r="K1393" s="51"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671</v>
      </c>
      <c r="E1394" s="51" t="str">
        <f>IF(ISBLANK(LeaveTracker[[#This Row],[Employee Name]]),"-----",VLOOKUP(LeaveTracker[[#This Row],[Employee Name]],Employees[[Employee Name]:[Office]],7))</f>
        <v>SP</v>
      </c>
      <c r="F1394" s="51" t="str">
        <f>IF(ISBLANK(LeaveTracker[[#This Row],[Employee Name]]),"-----",VLOOKUP(LeaveTracker[[#This Row],[Employee Name]],Employees[[Employee Name]:[Office]],6))</f>
        <v>REGULAR</v>
      </c>
      <c r="G1394" s="24">
        <v>43780</v>
      </c>
      <c r="H1394" s="24">
        <v>43780</v>
      </c>
      <c r="I1394" s="20" t="s">
        <v>81</v>
      </c>
      <c r="K1394" s="51"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730</v>
      </c>
      <c r="E1395" s="51" t="str">
        <f>IF(ISBLANK(LeaveTracker[[#This Row],[Employee Name]]),"-----",VLOOKUP(LeaveTracker[[#This Row],[Employee Name]],Employees[[Employee Name]:[Office]],7))</f>
        <v>SP</v>
      </c>
      <c r="F1395" s="51" t="str">
        <f>IF(ISBLANK(LeaveTracker[[#This Row],[Employee Name]]),"-----",VLOOKUP(LeaveTracker[[#This Row],[Employee Name]],Employees[[Employee Name]:[Office]],6))</f>
        <v>REGULAR</v>
      </c>
      <c r="G1395" s="24">
        <v>43816</v>
      </c>
      <c r="H1395" s="24">
        <v>43818</v>
      </c>
      <c r="I1395" s="20" t="s">
        <v>298</v>
      </c>
      <c r="J1395" s="43" t="s">
        <v>1004</v>
      </c>
      <c r="K1395" s="51"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730</v>
      </c>
      <c r="E1396" s="51" t="str">
        <f>IF(ISBLANK(LeaveTracker[[#This Row],[Employee Name]]),"-----",VLOOKUP(LeaveTracker[[#This Row],[Employee Name]],Employees[[Employee Name]:[Office]],7))</f>
        <v>SP</v>
      </c>
      <c r="F1396" s="51" t="str">
        <f>IF(ISBLANK(LeaveTracker[[#This Row],[Employee Name]]),"-----",VLOOKUP(LeaveTracker[[#This Row],[Employee Name]],Employees[[Employee Name]:[Office]],6))</f>
        <v>REGULAR</v>
      </c>
      <c r="G1396" s="24">
        <v>43781</v>
      </c>
      <c r="H1396" s="24">
        <v>43782</v>
      </c>
      <c r="I1396" s="20" t="s">
        <v>81</v>
      </c>
      <c r="K1396" s="51"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732</v>
      </c>
      <c r="E1397" s="51" t="str">
        <f>IF(ISBLANK(LeaveTracker[[#This Row],[Employee Name]]),"-----",VLOOKUP(LeaveTracker[[#This Row],[Employee Name]],Employees[[Employee Name]:[Office]],7))</f>
        <v>VMO</v>
      </c>
      <c r="F1397" s="51" t="str">
        <f>IF(ISBLANK(LeaveTracker[[#This Row],[Employee Name]]),"-----",VLOOKUP(LeaveTracker[[#This Row],[Employee Name]],Employees[[Employee Name]:[Office]],6))</f>
        <v>REGULAR</v>
      </c>
      <c r="G1397" s="24">
        <v>43825</v>
      </c>
      <c r="H1397" s="24">
        <v>43826</v>
      </c>
      <c r="I1397" s="20" t="s">
        <v>298</v>
      </c>
      <c r="J1397" s="43" t="s">
        <v>1004</v>
      </c>
      <c r="K1397" s="51"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732</v>
      </c>
      <c r="E1398" s="51" t="str">
        <f>IF(ISBLANK(LeaveTracker[[#This Row],[Employee Name]]),"-----",VLOOKUP(LeaveTracker[[#This Row],[Employee Name]],Employees[[Employee Name]:[Office]],7))</f>
        <v>VMO</v>
      </c>
      <c r="F1398" s="51" t="str">
        <f>IF(ISBLANK(LeaveTracker[[#This Row],[Employee Name]]),"-----",VLOOKUP(LeaveTracker[[#This Row],[Employee Name]],Employees[[Employee Name]:[Office]],6))</f>
        <v>REGULAR</v>
      </c>
      <c r="G1398" s="24">
        <v>43817</v>
      </c>
      <c r="H1398" s="24">
        <v>43819</v>
      </c>
      <c r="I1398" s="20" t="s">
        <v>298</v>
      </c>
      <c r="J1398" s="43" t="s">
        <v>1004</v>
      </c>
      <c r="K1398" s="51"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693</v>
      </c>
      <c r="E1399" s="51" t="str">
        <f>IF(ISBLANK(LeaveTracker[[#This Row],[Employee Name]]),"-----",VLOOKUP(LeaveTracker[[#This Row],[Employee Name]],Employees[[Employee Name]:[Office]],7))</f>
        <v>VMO</v>
      </c>
      <c r="F1399" s="51" t="str">
        <f>IF(ISBLANK(LeaveTracker[[#This Row],[Employee Name]]),"-----",VLOOKUP(LeaveTracker[[#This Row],[Employee Name]],Employees[[Employee Name]:[Office]],6))</f>
        <v>REGULAR</v>
      </c>
      <c r="G1399" s="24">
        <v>43818</v>
      </c>
      <c r="H1399" s="24">
        <v>43819</v>
      </c>
      <c r="I1399" s="20" t="s">
        <v>298</v>
      </c>
      <c r="J1399" s="43" t="s">
        <v>1004</v>
      </c>
      <c r="K1399" s="51"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693</v>
      </c>
      <c r="E1400" s="51" t="str">
        <f>IF(ISBLANK(LeaveTracker[[#This Row],[Employee Name]]),"-----",VLOOKUP(LeaveTracker[[#This Row],[Employee Name]],Employees[[Employee Name]:[Office]],7))</f>
        <v>VMO</v>
      </c>
      <c r="F1400" s="51" t="str">
        <f>IF(ISBLANK(LeaveTracker[[#This Row],[Employee Name]]),"-----",VLOOKUP(LeaveTracker[[#This Row],[Employee Name]],Employees[[Employee Name]:[Office]],6))</f>
        <v>REGULAR</v>
      </c>
      <c r="G1400" s="24">
        <v>43822</v>
      </c>
      <c r="H1400" s="24">
        <v>43822</v>
      </c>
      <c r="I1400" s="20" t="s">
        <v>298</v>
      </c>
      <c r="J1400" s="43" t="s">
        <v>1004</v>
      </c>
      <c r="K1400" s="51"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693</v>
      </c>
      <c r="E1401" s="51" t="str">
        <f>IF(ISBLANK(LeaveTracker[[#This Row],[Employee Name]]),"-----",VLOOKUP(LeaveTracker[[#This Row],[Employee Name]],Employees[[Employee Name]:[Office]],7))</f>
        <v>VMO</v>
      </c>
      <c r="F1401" s="51" t="str">
        <f>IF(ISBLANK(LeaveTracker[[#This Row],[Employee Name]]),"-----",VLOOKUP(LeaveTracker[[#This Row],[Employee Name]],Employees[[Employee Name]:[Office]],6))</f>
        <v>REGULAR</v>
      </c>
      <c r="G1401" s="24">
        <v>43825</v>
      </c>
      <c r="H1401" s="24">
        <v>43826</v>
      </c>
      <c r="I1401" s="20" t="s">
        <v>298</v>
      </c>
      <c r="J1401" s="43" t="s">
        <v>1004</v>
      </c>
      <c r="K1401" s="51"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735</v>
      </c>
      <c r="E1402" s="51" t="str">
        <f>IF(ISBLANK(LeaveTracker[[#This Row],[Employee Name]]),"-----",VLOOKUP(LeaveTracker[[#This Row],[Employee Name]],Employees[[Employee Name]:[Office]],7))</f>
        <v>SP</v>
      </c>
      <c r="F1402" s="51" t="str">
        <f>IF(ISBLANK(LeaveTracker[[#This Row],[Employee Name]]),"-----",VLOOKUP(LeaveTracker[[#This Row],[Employee Name]],Employees[[Employee Name]:[Office]],6))</f>
        <v>REGULAR</v>
      </c>
      <c r="G1402" s="24">
        <v>43822</v>
      </c>
      <c r="H1402" s="24">
        <v>43822</v>
      </c>
      <c r="I1402" s="20" t="s">
        <v>82</v>
      </c>
      <c r="K1402" s="51"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735</v>
      </c>
      <c r="E1403" s="51" t="str">
        <f>IF(ISBLANK(LeaveTracker[[#This Row],[Employee Name]]),"-----",VLOOKUP(LeaveTracker[[#This Row],[Employee Name]],Employees[[Employee Name]:[Office]],7))</f>
        <v>SP</v>
      </c>
      <c r="F1403" s="51" t="str">
        <f>IF(ISBLANK(LeaveTracker[[#This Row],[Employee Name]]),"-----",VLOOKUP(LeaveTracker[[#This Row],[Employee Name]],Employees[[Employee Name]:[Office]],6))</f>
        <v>REGULAR</v>
      </c>
      <c r="G1403" s="24">
        <v>43825</v>
      </c>
      <c r="H1403" s="24">
        <v>43826</v>
      </c>
      <c r="I1403" s="20" t="s">
        <v>82</v>
      </c>
      <c r="K1403" s="51"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735</v>
      </c>
      <c r="E1404" s="51" t="str">
        <f>IF(ISBLANK(LeaveTracker[[#This Row],[Employee Name]]),"-----",VLOOKUP(LeaveTracker[[#This Row],[Employee Name]],Employees[[Employee Name]:[Office]],7))</f>
        <v>SP</v>
      </c>
      <c r="F1404" s="51" t="str">
        <f>IF(ISBLANK(LeaveTracker[[#This Row],[Employee Name]]),"-----",VLOOKUP(LeaveTracker[[#This Row],[Employee Name]],Employees[[Employee Name]:[Office]],6))</f>
        <v>REGULAR</v>
      </c>
      <c r="G1404" s="24">
        <v>43819</v>
      </c>
      <c r="H1404" s="24">
        <v>43819</v>
      </c>
      <c r="I1404" s="20" t="s">
        <v>82</v>
      </c>
      <c r="K1404" s="51"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737</v>
      </c>
      <c r="E1405" s="51" t="str">
        <f>IF(ISBLANK(LeaveTracker[[#This Row],[Employee Name]]),"-----",VLOOKUP(LeaveTracker[[#This Row],[Employee Name]],Employees[[Employee Name]:[Office]],7))</f>
        <v>CSWDO</v>
      </c>
      <c r="F1405" s="51" t="str">
        <f>IF(ISBLANK(LeaveTracker[[#This Row],[Employee Name]]),"-----",VLOOKUP(LeaveTracker[[#This Row],[Employee Name]],Employees[[Employee Name]:[Office]],6))</f>
        <v>REGULAR</v>
      </c>
      <c r="G1405" s="24">
        <v>43838</v>
      </c>
      <c r="H1405" s="24">
        <v>43839</v>
      </c>
      <c r="I1405" s="20" t="s">
        <v>298</v>
      </c>
      <c r="J1405" s="43" t="s">
        <v>1003</v>
      </c>
      <c r="K1405" s="51"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740</v>
      </c>
      <c r="E1406" s="51" t="str">
        <f>IF(ISBLANK(LeaveTracker[[#This Row],[Employee Name]]),"-----",VLOOKUP(LeaveTracker[[#This Row],[Employee Name]],Employees[[Employee Name]:[Office]],7))</f>
        <v>CSWDO</v>
      </c>
      <c r="F1406" s="51" t="str">
        <f>IF(ISBLANK(LeaveTracker[[#This Row],[Employee Name]]),"-----",VLOOKUP(LeaveTracker[[#This Row],[Employee Name]],Employees[[Employee Name]:[Office]],6))</f>
        <v>REGULAR</v>
      </c>
      <c r="G1406" s="24">
        <v>43811</v>
      </c>
      <c r="H1406" s="24">
        <v>43811</v>
      </c>
      <c r="I1406" s="20" t="s">
        <v>81</v>
      </c>
      <c r="K1406" s="51"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210</v>
      </c>
      <c r="E1407" s="51" t="str">
        <f>IF(ISBLANK(LeaveTracker[[#This Row],[Employee Name]]),"-----",VLOOKUP(LeaveTracker[[#This Row],[Employee Name]],Employees[[Employee Name]:[Office]],7))</f>
        <v>PDAO</v>
      </c>
      <c r="F1407" s="51" t="str">
        <f>IF(ISBLANK(LeaveTracker[[#This Row],[Employee Name]]),"-----",VLOOKUP(LeaveTracker[[#This Row],[Employee Name]],Employees[[Employee Name]:[Office]],6))</f>
        <v>REGULAR</v>
      </c>
      <c r="G1407" s="24">
        <v>43825</v>
      </c>
      <c r="H1407" s="24">
        <v>43826</v>
      </c>
      <c r="I1407" s="20" t="s">
        <v>82</v>
      </c>
      <c r="K1407" s="51"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238</v>
      </c>
      <c r="E1408" s="51" t="str">
        <f>IF(ISBLANK(LeaveTracker[[#This Row],[Employee Name]]),"-----",VLOOKUP(LeaveTracker[[#This Row],[Employee Name]],Employees[[Employee Name]:[Office]],7))</f>
        <v>CSWDO</v>
      </c>
      <c r="F1408" s="51" t="str">
        <f>IF(ISBLANK(LeaveTracker[[#This Row],[Employee Name]]),"-----",VLOOKUP(LeaveTracker[[#This Row],[Employee Name]],Employees[[Employee Name]:[Office]],6))</f>
        <v>REGULAR</v>
      </c>
      <c r="G1408" s="24">
        <v>43780</v>
      </c>
      <c r="H1408" s="24">
        <v>43782</v>
      </c>
      <c r="I1408" s="20" t="s">
        <v>81</v>
      </c>
      <c r="K1408" s="51"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744</v>
      </c>
      <c r="E1409" s="51" t="str">
        <f>IF(ISBLANK(LeaveTracker[[#This Row],[Employee Name]]),"-----",VLOOKUP(LeaveTracker[[#This Row],[Employee Name]],Employees[[Employee Name]:[Office]],7))</f>
        <v>CSWDO</v>
      </c>
      <c r="F1409" s="51" t="str">
        <f>IF(ISBLANK(LeaveTracker[[#This Row],[Employee Name]]),"-----",VLOOKUP(LeaveTracker[[#This Row],[Employee Name]],Employees[[Employee Name]:[Office]],6))</f>
        <v>REGULAR</v>
      </c>
      <c r="G1409" s="24">
        <v>43787</v>
      </c>
      <c r="H1409" s="24">
        <v>43787</v>
      </c>
      <c r="I1409" s="20" t="s">
        <v>298</v>
      </c>
      <c r="J1409" s="43" t="s">
        <v>274</v>
      </c>
      <c r="K1409" s="51"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748</v>
      </c>
      <c r="E1410" s="51" t="str">
        <f>IF(ISBLANK(LeaveTracker[[#This Row],[Employee Name]]),"-----",VLOOKUP(LeaveTracker[[#This Row],[Employee Name]],Employees[[Employee Name]:[Office]],7))</f>
        <v>CSWDO</v>
      </c>
      <c r="F1410" s="51" t="str">
        <f>IF(ISBLANK(LeaveTracker[[#This Row],[Employee Name]]),"-----",VLOOKUP(LeaveTracker[[#This Row],[Employee Name]],Employees[[Employee Name]:[Office]],6))</f>
        <v>REGULAR</v>
      </c>
      <c r="G1410" s="24">
        <v>43796</v>
      </c>
      <c r="H1410" s="24">
        <v>43796</v>
      </c>
      <c r="I1410" s="20" t="s">
        <v>298</v>
      </c>
      <c r="J1410" s="43" t="s">
        <v>299</v>
      </c>
      <c r="K1410" s="51"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1072</v>
      </c>
      <c r="E1411" s="51" t="str">
        <f>IF(ISBLANK(LeaveTracker[[#This Row],[Employee Name]]),"-----",VLOOKUP(LeaveTracker[[#This Row],[Employee Name]],Employees[[Employee Name]:[Office]],7))</f>
        <v>CSWDO</v>
      </c>
      <c r="F1411" s="51" t="str">
        <f>IF(ISBLANK(LeaveTracker[[#This Row],[Employee Name]]),"-----",VLOOKUP(LeaveTracker[[#This Row],[Employee Name]],Employees[[Employee Name]:[Office]],6))</f>
        <v>REGULAR</v>
      </c>
      <c r="G1411" s="24">
        <v>43815</v>
      </c>
      <c r="H1411" s="24">
        <v>43818</v>
      </c>
      <c r="I1411" s="20" t="s">
        <v>82</v>
      </c>
      <c r="K1411" s="51"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737</v>
      </c>
      <c r="E1412" s="51" t="str">
        <f>IF(ISBLANK(LeaveTracker[[#This Row],[Employee Name]]),"-----",VLOOKUP(LeaveTracker[[#This Row],[Employee Name]],Employees[[Employee Name]:[Office]],7))</f>
        <v>CSWDO</v>
      </c>
      <c r="F1412" s="51" t="str">
        <f>IF(ISBLANK(LeaveTracker[[#This Row],[Employee Name]]),"-----",VLOOKUP(LeaveTracker[[#This Row],[Employee Name]],Employees[[Employee Name]:[Office]],6))</f>
        <v>REGULAR</v>
      </c>
      <c r="G1412" s="24">
        <v>43795</v>
      </c>
      <c r="H1412" s="24">
        <v>43795</v>
      </c>
      <c r="I1412" s="20" t="s">
        <v>81</v>
      </c>
      <c r="K1412" s="51"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224</v>
      </c>
      <c r="E1413" s="51" t="str">
        <f>IF(ISBLANK(LeaveTracker[[#This Row],[Employee Name]]),"-----",VLOOKUP(LeaveTracker[[#This Row],[Employee Name]],Employees[[Employee Name]:[Office]],7))</f>
        <v>CSWDO</v>
      </c>
      <c r="F1413" s="51" t="str">
        <f>IF(ISBLANK(LeaveTracker[[#This Row],[Employee Name]]),"-----",VLOOKUP(LeaveTracker[[#This Row],[Employee Name]],Employees[[Employee Name]:[Office]],6))</f>
        <v>REGULAR</v>
      </c>
      <c r="G1413" s="24">
        <v>43810</v>
      </c>
      <c r="H1413" s="24">
        <v>43810</v>
      </c>
      <c r="I1413" s="20" t="s">
        <v>81</v>
      </c>
      <c r="K1413" s="51"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751</v>
      </c>
      <c r="E1414" s="51" t="str">
        <f>IF(ISBLANK(LeaveTracker[[#This Row],[Employee Name]]),"-----",VLOOKUP(LeaveTracker[[#This Row],[Employee Name]],Employees[[Employee Name]:[Office]],7))</f>
        <v>NUTRITION OFFICE</v>
      </c>
      <c r="F1414" s="51" t="str">
        <f>IF(ISBLANK(LeaveTracker[[#This Row],[Employee Name]]),"-----",VLOOKUP(LeaveTracker[[#This Row],[Employee Name]],Employees[[Employee Name]:[Office]],6))</f>
        <v>REGULAR</v>
      </c>
      <c r="G1414" s="24">
        <v>43822</v>
      </c>
      <c r="H1414" s="24">
        <v>43822</v>
      </c>
      <c r="I1414" s="20" t="s">
        <v>82</v>
      </c>
      <c r="K1414" s="51"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751</v>
      </c>
      <c r="E1415" s="51" t="str">
        <f>IF(ISBLANK(LeaveTracker[[#This Row],[Employee Name]]),"-----",VLOOKUP(LeaveTracker[[#This Row],[Employee Name]],Employees[[Employee Name]:[Office]],7))</f>
        <v>NUTRITION OFFICE</v>
      </c>
      <c r="F1415" s="51" t="str">
        <f>IF(ISBLANK(LeaveTracker[[#This Row],[Employee Name]]),"-----",VLOOKUP(LeaveTracker[[#This Row],[Employee Name]],Employees[[Employee Name]:[Office]],6))</f>
        <v>REGULAR</v>
      </c>
      <c r="G1415" s="24">
        <v>43825</v>
      </c>
      <c r="H1415" s="24">
        <v>43826</v>
      </c>
      <c r="I1415" s="20" t="s">
        <v>82</v>
      </c>
      <c r="K1415" s="51"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751</v>
      </c>
      <c r="E1416" s="51" t="str">
        <f>IF(ISBLANK(LeaveTracker[[#This Row],[Employee Name]]),"-----",VLOOKUP(LeaveTracker[[#This Row],[Employee Name]],Employees[[Employee Name]:[Office]],7))</f>
        <v>NUTRITION OFFICE</v>
      </c>
      <c r="F1416" s="51" t="str">
        <f>IF(ISBLANK(LeaveTracker[[#This Row],[Employee Name]]),"-----",VLOOKUP(LeaveTracker[[#This Row],[Employee Name]],Employees[[Employee Name]:[Office]],6))</f>
        <v>REGULAR</v>
      </c>
      <c r="G1416" s="24">
        <v>43819</v>
      </c>
      <c r="H1416" s="24">
        <v>43819</v>
      </c>
      <c r="I1416" s="20" t="s">
        <v>82</v>
      </c>
      <c r="K1416" s="51"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754</v>
      </c>
      <c r="E1417" s="51" t="str">
        <f>IF(ISBLANK(LeaveTracker[[#This Row],[Employee Name]]),"-----",VLOOKUP(LeaveTracker[[#This Row],[Employee Name]],Employees[[Employee Name]:[Office]],7))</f>
        <v>NUTRITION OFFICE</v>
      </c>
      <c r="F1417" s="51" t="str">
        <f>IF(ISBLANK(LeaveTracker[[#This Row],[Employee Name]]),"-----",VLOOKUP(LeaveTracker[[#This Row],[Employee Name]],Employees[[Employee Name]:[Office]],6))</f>
        <v>REGULAR</v>
      </c>
      <c r="G1417" s="24">
        <v>43822</v>
      </c>
      <c r="H1417" s="24">
        <v>43822</v>
      </c>
      <c r="I1417" s="20" t="s">
        <v>82</v>
      </c>
      <c r="K1417" s="51"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754</v>
      </c>
      <c r="E1418" s="51" t="str">
        <f>IF(ISBLANK(LeaveTracker[[#This Row],[Employee Name]]),"-----",VLOOKUP(LeaveTracker[[#This Row],[Employee Name]],Employees[[Employee Name]:[Office]],7))</f>
        <v>NUTRITION OFFICE</v>
      </c>
      <c r="F1418" s="51" t="str">
        <f>IF(ISBLANK(LeaveTracker[[#This Row],[Employee Name]]),"-----",VLOOKUP(LeaveTracker[[#This Row],[Employee Name]],Employees[[Employee Name]:[Office]],6))</f>
        <v>REGULAR</v>
      </c>
      <c r="G1418" s="24">
        <v>43825</v>
      </c>
      <c r="H1418" s="24">
        <v>43826</v>
      </c>
      <c r="I1418" s="20" t="s">
        <v>82</v>
      </c>
      <c r="K1418" s="51"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261</v>
      </c>
      <c r="E1419" s="51" t="str">
        <f>IF(ISBLANK(LeaveTracker[[#This Row],[Employee Name]]),"-----",VLOOKUP(LeaveTracker[[#This Row],[Employee Name]],Employees[[Employee Name]:[Office]],7))</f>
        <v>NUTRITION OFFICE</v>
      </c>
      <c r="F1419" s="51" t="str">
        <f>IF(ISBLANK(LeaveTracker[[#This Row],[Employee Name]]),"-----",VLOOKUP(LeaveTracker[[#This Row],[Employee Name]],Employees[[Employee Name]:[Office]],6))</f>
        <v>REGULAR</v>
      </c>
      <c r="G1419" s="24">
        <v>43822</v>
      </c>
      <c r="H1419" s="24">
        <v>43822</v>
      </c>
      <c r="I1419" s="20" t="s">
        <v>82</v>
      </c>
      <c r="K1419" s="51"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261</v>
      </c>
      <c r="E1420" s="51" t="str">
        <f>IF(ISBLANK(LeaveTracker[[#This Row],[Employee Name]]),"-----",VLOOKUP(LeaveTracker[[#This Row],[Employee Name]],Employees[[Employee Name]:[Office]],7))</f>
        <v>NUTRITION OFFICE</v>
      </c>
      <c r="F1420" s="51" t="str">
        <f>IF(ISBLANK(LeaveTracker[[#This Row],[Employee Name]]),"-----",VLOOKUP(LeaveTracker[[#This Row],[Employee Name]],Employees[[Employee Name]:[Office]],6))</f>
        <v>REGULAR</v>
      </c>
      <c r="G1420" s="24">
        <v>43825</v>
      </c>
      <c r="H1420" s="24">
        <v>43826</v>
      </c>
      <c r="I1420" s="20" t="s">
        <v>82</v>
      </c>
      <c r="K1420" s="51"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258</v>
      </c>
      <c r="E1421" s="51" t="str">
        <f>IF(ISBLANK(LeaveTracker[[#This Row],[Employee Name]]),"-----",VLOOKUP(LeaveTracker[[#This Row],[Employee Name]],Employees[[Employee Name]:[Office]],7))</f>
        <v>NUTRITION OFFICE</v>
      </c>
      <c r="F1421" s="51" t="str">
        <f>IF(ISBLANK(LeaveTracker[[#This Row],[Employee Name]]),"-----",VLOOKUP(LeaveTracker[[#This Row],[Employee Name]],Employees[[Employee Name]:[Office]],6))</f>
        <v>REGULAR</v>
      </c>
      <c r="G1421" s="24">
        <v>43822</v>
      </c>
      <c r="H1421" s="24">
        <v>43822</v>
      </c>
      <c r="I1421" s="20" t="s">
        <v>82</v>
      </c>
      <c r="K1421" s="51"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258</v>
      </c>
      <c r="E1422" s="51" t="str">
        <f>IF(ISBLANK(LeaveTracker[[#This Row],[Employee Name]]),"-----",VLOOKUP(LeaveTracker[[#This Row],[Employee Name]],Employees[[Employee Name]:[Office]],7))</f>
        <v>NUTRITION OFFICE</v>
      </c>
      <c r="F1422" s="51" t="str">
        <f>IF(ISBLANK(LeaveTracker[[#This Row],[Employee Name]]),"-----",VLOOKUP(LeaveTracker[[#This Row],[Employee Name]],Employees[[Employee Name]:[Office]],6))</f>
        <v>REGULAR</v>
      </c>
      <c r="G1422" s="24">
        <v>43825</v>
      </c>
      <c r="H1422" s="24">
        <v>43826</v>
      </c>
      <c r="I1422" s="19" t="s">
        <v>82</v>
      </c>
      <c r="K1422" s="51"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258</v>
      </c>
      <c r="E1423" s="51" t="str">
        <f>IF(ISBLANK(LeaveTracker[[#This Row],[Employee Name]]),"-----",VLOOKUP(LeaveTracker[[#This Row],[Employee Name]],Employees[[Employee Name]:[Office]],7))</f>
        <v>NUTRITION OFFICE</v>
      </c>
      <c r="F1423" s="51" t="str">
        <f>IF(ISBLANK(LeaveTracker[[#This Row],[Employee Name]]),"-----",VLOOKUP(LeaveTracker[[#This Row],[Employee Name]],Employees[[Employee Name]:[Office]],6))</f>
        <v>REGULAR</v>
      </c>
      <c r="G1423" s="24">
        <v>43815</v>
      </c>
      <c r="H1423" s="24">
        <v>43819</v>
      </c>
      <c r="I1423" s="19" t="s">
        <v>82</v>
      </c>
      <c r="K1423" s="51"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252</v>
      </c>
      <c r="E1424" s="51" t="str">
        <f>IF(ISBLANK(LeaveTracker[[#This Row],[Employee Name]]),"-----",VLOOKUP(LeaveTracker[[#This Row],[Employee Name]],Employees[[Employee Name]:[Office]],7))</f>
        <v>TCCH/TICC</v>
      </c>
      <c r="F1424" s="51" t="str">
        <f>IF(ISBLANK(LeaveTracker[[#This Row],[Employee Name]]),"-----",VLOOKUP(LeaveTracker[[#This Row],[Employee Name]],Employees[[Employee Name]:[Office]],6))</f>
        <v>REGULAR</v>
      </c>
      <c r="G1424" s="24">
        <v>43791</v>
      </c>
      <c r="H1424" s="24">
        <v>43791</v>
      </c>
      <c r="I1424" s="20" t="s">
        <v>298</v>
      </c>
      <c r="J1424" s="43" t="s">
        <v>1004</v>
      </c>
      <c r="K1424" s="51"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252</v>
      </c>
      <c r="E1425" s="51" t="str">
        <f>IF(ISBLANK(LeaveTracker[[#This Row],[Employee Name]]),"-----",VLOOKUP(LeaveTracker[[#This Row],[Employee Name]],Employees[[Employee Name]:[Office]],7))</f>
        <v>TCCH/TICC</v>
      </c>
      <c r="F1425" s="51" t="str">
        <f>IF(ISBLANK(LeaveTracker[[#This Row],[Employee Name]]),"-----",VLOOKUP(LeaveTracker[[#This Row],[Employee Name]],Employees[[Employee Name]:[Office]],6))</f>
        <v>REGULAR</v>
      </c>
      <c r="G1425" s="24">
        <v>43816</v>
      </c>
      <c r="H1425" s="24">
        <v>43816</v>
      </c>
      <c r="I1425" s="20" t="s">
        <v>298</v>
      </c>
      <c r="J1425" s="43" t="s">
        <v>1004</v>
      </c>
      <c r="K1425" s="51"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252</v>
      </c>
      <c r="E1426" s="51" t="str">
        <f>IF(ISBLANK(LeaveTracker[[#This Row],[Employee Name]]),"-----",VLOOKUP(LeaveTracker[[#This Row],[Employee Name]],Employees[[Employee Name]:[Office]],7))</f>
        <v>TCCH/TICC</v>
      </c>
      <c r="F1426" s="51" t="str">
        <f>IF(ISBLANK(LeaveTracker[[#This Row],[Employee Name]]),"-----",VLOOKUP(LeaveTracker[[#This Row],[Employee Name]],Employees[[Employee Name]:[Office]],6))</f>
        <v>REGULAR</v>
      </c>
      <c r="G1426" s="24">
        <v>43818</v>
      </c>
      <c r="H1426" s="24">
        <v>43818</v>
      </c>
      <c r="I1426" s="20" t="s">
        <v>298</v>
      </c>
      <c r="J1426" s="43" t="s">
        <v>1004</v>
      </c>
      <c r="K1426" s="51"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252</v>
      </c>
      <c r="E1427" s="51" t="str">
        <f>IF(ISBLANK(LeaveTracker[[#This Row],[Employee Name]]),"-----",VLOOKUP(LeaveTracker[[#This Row],[Employee Name]],Employees[[Employee Name]:[Office]],7))</f>
        <v>TCCH/TICC</v>
      </c>
      <c r="F1427" s="51" t="str">
        <f>IF(ISBLANK(LeaveTracker[[#This Row],[Employee Name]]),"-----",VLOOKUP(LeaveTracker[[#This Row],[Employee Name]],Employees[[Employee Name]:[Office]],6))</f>
        <v>REGULAR</v>
      </c>
      <c r="G1427" s="24">
        <v>43822</v>
      </c>
      <c r="H1427" s="24">
        <v>43822</v>
      </c>
      <c r="I1427" s="20" t="s">
        <v>298</v>
      </c>
      <c r="J1427" s="43" t="s">
        <v>1004</v>
      </c>
      <c r="K1427" s="51"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252</v>
      </c>
      <c r="E1428" s="51" t="str">
        <f>IF(ISBLANK(LeaveTracker[[#This Row],[Employee Name]]),"-----",VLOOKUP(LeaveTracker[[#This Row],[Employee Name]],Employees[[Employee Name]:[Office]],7))</f>
        <v>TCCH/TICC</v>
      </c>
      <c r="F1428" s="51" t="str">
        <f>IF(ISBLANK(LeaveTracker[[#This Row],[Employee Name]]),"-----",VLOOKUP(LeaveTracker[[#This Row],[Employee Name]],Employees[[Employee Name]:[Office]],6))</f>
        <v>REGULAR</v>
      </c>
      <c r="G1428" s="24">
        <v>43826</v>
      </c>
      <c r="H1428" s="24">
        <v>43826</v>
      </c>
      <c r="I1428" s="20" t="s">
        <v>298</v>
      </c>
      <c r="J1428" s="43" t="s">
        <v>1004</v>
      </c>
      <c r="K1428" s="51"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246</v>
      </c>
      <c r="E1429" s="51" t="str">
        <f>IF(ISBLANK(LeaveTracker[[#This Row],[Employee Name]]),"-----",VLOOKUP(LeaveTracker[[#This Row],[Employee Name]],Employees[[Employee Name]:[Office]],7))</f>
        <v>TCCH/TICC</v>
      </c>
      <c r="F1429" s="51" t="str">
        <f>IF(ISBLANK(LeaveTracker[[#This Row],[Employee Name]]),"-----",VLOOKUP(LeaveTracker[[#This Row],[Employee Name]],Employees[[Employee Name]:[Office]],6))</f>
        <v>REGULAR</v>
      </c>
      <c r="G1429" s="24">
        <v>43817</v>
      </c>
      <c r="H1429" s="24">
        <v>43817</v>
      </c>
      <c r="I1429" s="20" t="s">
        <v>298</v>
      </c>
      <c r="J1429" s="43" t="s">
        <v>158</v>
      </c>
      <c r="K1429" s="51"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246</v>
      </c>
      <c r="E1430" s="51" t="str">
        <f>IF(ISBLANK(LeaveTracker[[#This Row],[Employee Name]]),"-----",VLOOKUP(LeaveTracker[[#This Row],[Employee Name]],Employees[[Employee Name]:[Office]],7))</f>
        <v>TCCH/TICC</v>
      </c>
      <c r="F1430" s="51" t="str">
        <f>IF(ISBLANK(LeaveTracker[[#This Row],[Employee Name]]),"-----",VLOOKUP(LeaveTracker[[#This Row],[Employee Name]],Employees[[Employee Name]:[Office]],6))</f>
        <v>REGULAR</v>
      </c>
      <c r="G1430" s="24">
        <v>43797</v>
      </c>
      <c r="H1430" s="24">
        <v>43797</v>
      </c>
      <c r="I1430" s="20" t="s">
        <v>81</v>
      </c>
      <c r="K1430" s="51"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252</v>
      </c>
      <c r="E1431" s="51" t="str">
        <f>IF(ISBLANK(LeaveTracker[[#This Row],[Employee Name]]),"-----",VLOOKUP(LeaveTracker[[#This Row],[Employee Name]],Employees[[Employee Name]:[Office]],7))</f>
        <v>TCCH/TICC</v>
      </c>
      <c r="F1431" s="51" t="str">
        <f>IF(ISBLANK(LeaveTracker[[#This Row],[Employee Name]]),"-----",VLOOKUP(LeaveTracker[[#This Row],[Employee Name]],Employees[[Employee Name]:[Office]],6))</f>
        <v>REGULAR</v>
      </c>
      <c r="G1431" s="24">
        <v>43819</v>
      </c>
      <c r="H1431" s="24">
        <v>43819</v>
      </c>
      <c r="I1431" s="20" t="s">
        <v>298</v>
      </c>
      <c r="J1431" s="43" t="s">
        <v>755</v>
      </c>
      <c r="K1431" s="51"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246</v>
      </c>
      <c r="E1432" s="51" t="str">
        <f>IF(ISBLANK(LeaveTracker[[#This Row],[Employee Name]]),"-----",VLOOKUP(LeaveTracker[[#This Row],[Employee Name]],Employees[[Employee Name]:[Office]],7))</f>
        <v>TCCH/TICC</v>
      </c>
      <c r="F1432" s="51" t="str">
        <f>IF(ISBLANK(LeaveTracker[[#This Row],[Employee Name]]),"-----",VLOOKUP(LeaveTracker[[#This Row],[Employee Name]],Employees[[Employee Name]:[Office]],6))</f>
        <v>REGULAR</v>
      </c>
      <c r="G1432" s="24">
        <v>43780</v>
      </c>
      <c r="H1432" s="24">
        <v>43780</v>
      </c>
      <c r="I1432" s="20" t="s">
        <v>81</v>
      </c>
      <c r="K1432" s="51"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252</v>
      </c>
      <c r="E1433" s="51" t="str">
        <f>IF(ISBLANK(LeaveTracker[[#This Row],[Employee Name]]),"-----",VLOOKUP(LeaveTracker[[#This Row],[Employee Name]],Employees[[Employee Name]:[Office]],7))</f>
        <v>TCCH/TICC</v>
      </c>
      <c r="F1433" s="51" t="str">
        <f>IF(ISBLANK(LeaveTracker[[#This Row],[Employee Name]]),"-----",VLOOKUP(LeaveTracker[[#This Row],[Employee Name]],Employees[[Employee Name]:[Office]],6))</f>
        <v>REGULAR</v>
      </c>
      <c r="G1433" s="24">
        <v>43801</v>
      </c>
      <c r="H1433" s="24">
        <v>43802</v>
      </c>
      <c r="I1433" s="20" t="s">
        <v>81</v>
      </c>
      <c r="K1433" s="51"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1072</v>
      </c>
      <c r="E1434" s="51" t="str">
        <f>IF(ISBLANK(LeaveTracker[[#This Row],[Employee Name]]),"-----",VLOOKUP(LeaveTracker[[#This Row],[Employee Name]],Employees[[Employee Name]:[Office]],7))</f>
        <v>CSWDO</v>
      </c>
      <c r="F1434" s="51" t="str">
        <f>IF(ISBLANK(LeaveTracker[[#This Row],[Employee Name]]),"-----",VLOOKUP(LeaveTracker[[#This Row],[Employee Name]],Employees[[Employee Name]:[Office]],6))</f>
        <v>REGULAR</v>
      </c>
      <c r="G1434" s="24">
        <v>43795</v>
      </c>
      <c r="H1434" s="24">
        <v>43795</v>
      </c>
      <c r="I1434" s="20" t="s">
        <v>81</v>
      </c>
      <c r="K1434" s="51"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228</v>
      </c>
      <c r="E1435" s="51" t="str">
        <f>IF(ISBLANK(LeaveTracker[[#This Row],[Employee Name]]),"-----",VLOOKUP(LeaveTracker[[#This Row],[Employee Name]],Employees[[Employee Name]:[Office]],7))</f>
        <v>CSWDO</v>
      </c>
      <c r="F1435" s="51" t="str">
        <f>IF(ISBLANK(LeaveTracker[[#This Row],[Employee Name]]),"-----",VLOOKUP(LeaveTracker[[#This Row],[Employee Name]],Employees[[Employee Name]:[Office]],6))</f>
        <v>REGULAR</v>
      </c>
      <c r="G1435" s="24">
        <v>43780</v>
      </c>
      <c r="H1435" s="24">
        <v>43784</v>
      </c>
      <c r="I1435" s="20" t="s">
        <v>298</v>
      </c>
      <c r="J1435" s="43" t="s">
        <v>299</v>
      </c>
      <c r="K1435" s="51"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228</v>
      </c>
      <c r="E1436" s="51" t="str">
        <f>IF(ISBLANK(LeaveTracker[[#This Row],[Employee Name]]),"-----",VLOOKUP(LeaveTracker[[#This Row],[Employee Name]],Employees[[Employee Name]:[Office]],7))</f>
        <v>CSWDO</v>
      </c>
      <c r="F1436" s="51" t="str">
        <f>IF(ISBLANK(LeaveTracker[[#This Row],[Employee Name]]),"-----",VLOOKUP(LeaveTracker[[#This Row],[Employee Name]],Employees[[Employee Name]:[Office]],6))</f>
        <v>REGULAR</v>
      </c>
      <c r="G1436" s="24">
        <v>43787</v>
      </c>
      <c r="H1436" s="24">
        <v>43787</v>
      </c>
      <c r="I1436" s="20" t="s">
        <v>298</v>
      </c>
      <c r="J1436" s="43" t="s">
        <v>105</v>
      </c>
      <c r="K1436" s="51"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757</v>
      </c>
      <c r="E1437" s="51" t="str">
        <f>IF(ISBLANK(LeaveTracker[[#This Row],[Employee Name]]),"-----",VLOOKUP(LeaveTracker[[#This Row],[Employee Name]],Employees[[Employee Name]:[Office]],7))</f>
        <v>ASSESSORS OFFICE</v>
      </c>
      <c r="F1437" s="51" t="str">
        <f>IF(ISBLANK(LeaveTracker[[#This Row],[Employee Name]]),"-----",VLOOKUP(LeaveTracker[[#This Row],[Employee Name]],Employees[[Employee Name]:[Office]],6))</f>
        <v>REGULAR</v>
      </c>
      <c r="G1437" s="24">
        <v>43843</v>
      </c>
      <c r="H1437" s="21">
        <v>43843</v>
      </c>
      <c r="I1437" s="20" t="s">
        <v>298</v>
      </c>
      <c r="J1437" s="43" t="s">
        <v>105</v>
      </c>
      <c r="K1437" s="51"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464</v>
      </c>
      <c r="E1438" s="51" t="str">
        <f>IF(ISBLANK(LeaveTracker[[#This Row],[Employee Name]]),"-----",VLOOKUP(LeaveTracker[[#This Row],[Employee Name]],Employees[[Employee Name]:[Office]],7))</f>
        <v>ASSESSORS OFFICE</v>
      </c>
      <c r="F1438" s="51" t="str">
        <f>IF(ISBLANK(LeaveTracker[[#This Row],[Employee Name]]),"-----",VLOOKUP(LeaveTracker[[#This Row],[Employee Name]],Employees[[Employee Name]:[Office]],6))</f>
        <v>REGULAR</v>
      </c>
      <c r="G1438" s="24">
        <v>43832</v>
      </c>
      <c r="H1438" s="24">
        <v>43833</v>
      </c>
      <c r="I1438" s="20" t="s">
        <v>298</v>
      </c>
      <c r="J1438" s="43" t="s">
        <v>644</v>
      </c>
      <c r="K1438" s="51"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304</v>
      </c>
      <c r="E1439" s="51" t="str">
        <f>IF(ISBLANK(LeaveTracker[[#This Row],[Employee Name]]),"-----",VLOOKUP(LeaveTracker[[#This Row],[Employee Name]],Employees[[Employee Name]:[Office]],7))</f>
        <v>TOPS (ADMIN CSU)</v>
      </c>
      <c r="F1439" s="51" t="str">
        <f>IF(ISBLANK(LeaveTracker[[#This Row],[Employee Name]]),"-----",VLOOKUP(LeaveTracker[[#This Row],[Employee Name]],Employees[[Employee Name]:[Office]],6))</f>
        <v>REGULAR</v>
      </c>
      <c r="G1439" s="24">
        <v>43825</v>
      </c>
      <c r="H1439" s="24">
        <v>43826</v>
      </c>
      <c r="I1439" s="20" t="s">
        <v>298</v>
      </c>
      <c r="J1439" s="43" t="s">
        <v>299</v>
      </c>
      <c r="K1439" s="51"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304</v>
      </c>
      <c r="E1440" s="51" t="str">
        <f>IF(ISBLANK(LeaveTracker[[#This Row],[Employee Name]]),"-----",VLOOKUP(LeaveTracker[[#This Row],[Employee Name]],Employees[[Employee Name]:[Office]],7))</f>
        <v>TOPS (ADMIN CSU)</v>
      </c>
      <c r="F1440" s="51" t="str">
        <f>IF(ISBLANK(LeaveTracker[[#This Row],[Employee Name]]),"-----",VLOOKUP(LeaveTracker[[#This Row],[Employee Name]],Employees[[Employee Name]:[Office]],6))</f>
        <v>REGULAR</v>
      </c>
      <c r="G1440" s="24">
        <v>43832</v>
      </c>
      <c r="H1440" s="24">
        <v>43833</v>
      </c>
      <c r="I1440" s="20" t="s">
        <v>298</v>
      </c>
      <c r="J1440" s="43" t="s">
        <v>299</v>
      </c>
      <c r="K1440" s="51"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304</v>
      </c>
      <c r="E1441" s="51" t="str">
        <f>IF(ISBLANK(LeaveTracker[[#This Row],[Employee Name]]),"-----",VLOOKUP(LeaveTracker[[#This Row],[Employee Name]],Employees[[Employee Name]:[Office]],7))</f>
        <v>TOPS (ADMIN CSU)</v>
      </c>
      <c r="F1441" s="51" t="str">
        <f>IF(ISBLANK(LeaveTracker[[#This Row],[Employee Name]]),"-----",VLOOKUP(LeaveTracker[[#This Row],[Employee Name]],Employees[[Employee Name]:[Office]],6))</f>
        <v>REGULAR</v>
      </c>
      <c r="G1441" s="24">
        <v>43836</v>
      </c>
      <c r="H1441" s="24">
        <v>43836</v>
      </c>
      <c r="I1441" s="20" t="s">
        <v>298</v>
      </c>
      <c r="J1441" s="43" t="s">
        <v>299</v>
      </c>
      <c r="K1441" s="51"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680</v>
      </c>
      <c r="E1442" s="51" t="str">
        <f>IF(ISBLANK(LeaveTracker[[#This Row],[Employee Name]]),"-----",VLOOKUP(LeaveTracker[[#This Row],[Employee Name]],Employees[[Employee Name]:[Office]],7))</f>
        <v>PICNIC GROVE</v>
      </c>
      <c r="F1442" s="51" t="str">
        <f>IF(ISBLANK(LeaveTracker[[#This Row],[Employee Name]]),"-----",VLOOKUP(LeaveTracker[[#This Row],[Employee Name]],Employees[[Employee Name]:[Office]],6))</f>
        <v>REGULAR</v>
      </c>
      <c r="G1442" s="24">
        <v>43821</v>
      </c>
      <c r="H1442" s="24">
        <v>43822</v>
      </c>
      <c r="I1442" s="20" t="s">
        <v>298</v>
      </c>
      <c r="J1442" s="43" t="s">
        <v>105</v>
      </c>
      <c r="K1442" s="51"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680</v>
      </c>
      <c r="E1443" s="51" t="str">
        <f>IF(ISBLANK(LeaveTracker[[#This Row],[Employee Name]]),"-----",VLOOKUP(LeaveTracker[[#This Row],[Employee Name]],Employees[[Employee Name]:[Office]],7))</f>
        <v>PICNIC GROVE</v>
      </c>
      <c r="F1443" s="51" t="str">
        <f>IF(ISBLANK(LeaveTracker[[#This Row],[Employee Name]]),"-----",VLOOKUP(LeaveTracker[[#This Row],[Employee Name]],Employees[[Employee Name]:[Office]],6))</f>
        <v>REGULAR</v>
      </c>
      <c r="G1443" s="24">
        <v>43825</v>
      </c>
      <c r="H1443" s="24">
        <v>43825</v>
      </c>
      <c r="I1443" s="20" t="s">
        <v>298</v>
      </c>
      <c r="J1443" s="43" t="s">
        <v>105</v>
      </c>
      <c r="K1443" s="51"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423</v>
      </c>
      <c r="E1444" s="51" t="str">
        <f>IF(ISBLANK(LeaveTracker[[#This Row],[Employee Name]]),"-----",VLOOKUP(LeaveTracker[[#This Row],[Employee Name]],Employees[[Employee Name]:[Office]],7))</f>
        <v>PICNIC GROVE</v>
      </c>
      <c r="F1444" s="51" t="str">
        <f>IF(ISBLANK(LeaveTracker[[#This Row],[Employee Name]]),"-----",VLOOKUP(LeaveTracker[[#This Row],[Employee Name]],Employees[[Employee Name]:[Office]],6))</f>
        <v>REGULAR</v>
      </c>
      <c r="G1444" s="24">
        <v>43780</v>
      </c>
      <c r="H1444" s="24">
        <v>43784</v>
      </c>
      <c r="I1444" s="20" t="s">
        <v>81</v>
      </c>
      <c r="K1444" s="51"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423</v>
      </c>
      <c r="E1445" s="51" t="str">
        <f>IF(ISBLANK(LeaveTracker[[#This Row],[Employee Name]]),"-----",VLOOKUP(LeaveTracker[[#This Row],[Employee Name]],Employees[[Employee Name]:[Office]],7))</f>
        <v>PICNIC GROVE</v>
      </c>
      <c r="F1445" s="51" t="str">
        <f>IF(ISBLANK(LeaveTracker[[#This Row],[Employee Name]]),"-----",VLOOKUP(LeaveTracker[[#This Row],[Employee Name]],Employees[[Employee Name]:[Office]],6))</f>
        <v>REGULAR</v>
      </c>
      <c r="G1445" s="24">
        <v>43787</v>
      </c>
      <c r="H1445" s="24">
        <v>43791</v>
      </c>
      <c r="I1445" s="20" t="s">
        <v>81</v>
      </c>
      <c r="K1445" s="51"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423</v>
      </c>
      <c r="E1446" s="51" t="str">
        <f>IF(ISBLANK(LeaveTracker[[#This Row],[Employee Name]]),"-----",VLOOKUP(LeaveTracker[[#This Row],[Employee Name]],Employees[[Employee Name]:[Office]],7))</f>
        <v>PICNIC GROVE</v>
      </c>
      <c r="F1446" s="51" t="str">
        <f>IF(ISBLANK(LeaveTracker[[#This Row],[Employee Name]]),"-----",VLOOKUP(LeaveTracker[[#This Row],[Employee Name]],Employees[[Employee Name]:[Office]],6))</f>
        <v>REGULAR</v>
      </c>
      <c r="G1446" s="24">
        <v>43794</v>
      </c>
      <c r="H1446" s="24">
        <v>43798</v>
      </c>
      <c r="I1446" s="20" t="s">
        <v>81</v>
      </c>
      <c r="K1446" s="51"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423</v>
      </c>
      <c r="E1447" s="51" t="str">
        <f>IF(ISBLANK(LeaveTracker[[#This Row],[Employee Name]]),"-----",VLOOKUP(LeaveTracker[[#This Row],[Employee Name]],Employees[[Employee Name]:[Office]],7))</f>
        <v>PICNIC GROVE</v>
      </c>
      <c r="F1447" s="51" t="str">
        <f>IF(ISBLANK(LeaveTracker[[#This Row],[Employee Name]]),"-----",VLOOKUP(LeaveTracker[[#This Row],[Employee Name]],Employees[[Employee Name]:[Office]],6))</f>
        <v>REGULAR</v>
      </c>
      <c r="G1447" s="24">
        <v>43800</v>
      </c>
      <c r="H1447" s="24">
        <v>43805</v>
      </c>
      <c r="I1447" s="20" t="s">
        <v>81</v>
      </c>
      <c r="K1447" s="51"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423</v>
      </c>
      <c r="E1448" s="51" t="str">
        <f>IF(ISBLANK(LeaveTracker[[#This Row],[Employee Name]]),"-----",VLOOKUP(LeaveTracker[[#This Row],[Employee Name]],Employees[[Employee Name]:[Office]],7))</f>
        <v>PICNIC GROVE</v>
      </c>
      <c r="F1448" s="51" t="str">
        <f>IF(ISBLANK(LeaveTracker[[#This Row],[Employee Name]]),"-----",VLOOKUP(LeaveTracker[[#This Row],[Employee Name]],Employees[[Employee Name]:[Office]],6))</f>
        <v>REGULAR</v>
      </c>
      <c r="G1448" s="24">
        <v>43808</v>
      </c>
      <c r="H1448" s="24">
        <v>43812</v>
      </c>
      <c r="I1448" s="20" t="s">
        <v>81</v>
      </c>
      <c r="K1448" s="51"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423</v>
      </c>
      <c r="E1449" s="51" t="str">
        <f>IF(ISBLANK(LeaveTracker[[#This Row],[Employee Name]]),"-----",VLOOKUP(LeaveTracker[[#This Row],[Employee Name]],Employees[[Employee Name]:[Office]],7))</f>
        <v>PICNIC GROVE</v>
      </c>
      <c r="F1449" s="51" t="str">
        <f>IF(ISBLANK(LeaveTracker[[#This Row],[Employee Name]]),"-----",VLOOKUP(LeaveTracker[[#This Row],[Employee Name]],Employees[[Employee Name]:[Office]],6))</f>
        <v>REGULAR</v>
      </c>
      <c r="G1449" s="24">
        <v>43815</v>
      </c>
      <c r="H1449" s="24">
        <v>43819</v>
      </c>
      <c r="I1449" s="20" t="s">
        <v>81</v>
      </c>
      <c r="K1449" s="51"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423</v>
      </c>
      <c r="E1450" s="51" t="str">
        <f>IF(ISBLANK(LeaveTracker[[#This Row],[Employee Name]]),"-----",VLOOKUP(LeaveTracker[[#This Row],[Employee Name]],Employees[[Employee Name]:[Office]],7))</f>
        <v>PICNIC GROVE</v>
      </c>
      <c r="F1450" s="51" t="str">
        <f>IF(ISBLANK(LeaveTracker[[#This Row],[Employee Name]]),"-----",VLOOKUP(LeaveTracker[[#This Row],[Employee Name]],Employees[[Employee Name]:[Office]],6))</f>
        <v>REGULAR</v>
      </c>
      <c r="G1450" s="24">
        <v>43822</v>
      </c>
      <c r="H1450" s="24">
        <v>43822</v>
      </c>
      <c r="I1450" s="20" t="s">
        <v>81</v>
      </c>
      <c r="K1450" s="51"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423</v>
      </c>
      <c r="E1451" s="51" t="str">
        <f>IF(ISBLANK(LeaveTracker[[#This Row],[Employee Name]]),"-----",VLOOKUP(LeaveTracker[[#This Row],[Employee Name]],Employees[[Employee Name]:[Office]],7))</f>
        <v>PICNIC GROVE</v>
      </c>
      <c r="F1451" s="51" t="str">
        <f>IF(ISBLANK(LeaveTracker[[#This Row],[Employee Name]]),"-----",VLOOKUP(LeaveTracker[[#This Row],[Employee Name]],Employees[[Employee Name]:[Office]],6))</f>
        <v>REGULAR</v>
      </c>
      <c r="G1451" s="24">
        <v>43825</v>
      </c>
      <c r="H1451" s="24">
        <v>43826</v>
      </c>
      <c r="I1451" s="20" t="s">
        <v>81</v>
      </c>
      <c r="K1451" s="51"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347</v>
      </c>
      <c r="E1452" s="51" t="str">
        <f>IF(ISBLANK(LeaveTracker[[#This Row],[Employee Name]]),"-----",VLOOKUP(LeaveTracker[[#This Row],[Employee Name]],Employees[[Employee Name]:[Office]],7))</f>
        <v>PICNIC GROVE</v>
      </c>
      <c r="F1452" s="51" t="str">
        <f>IF(ISBLANK(LeaveTracker[[#This Row],[Employee Name]]),"-----",VLOOKUP(LeaveTracker[[#This Row],[Employee Name]],Employees[[Employee Name]:[Office]],6))</f>
        <v>REGULAR</v>
      </c>
      <c r="G1452" s="24">
        <v>43810</v>
      </c>
      <c r="H1452" s="24">
        <v>43810</v>
      </c>
      <c r="I1452" s="20" t="s">
        <v>81</v>
      </c>
      <c r="K1452" s="51"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347</v>
      </c>
      <c r="E1453" s="51" t="str">
        <f>IF(ISBLANK(LeaveTracker[[#This Row],[Employee Name]]),"-----",VLOOKUP(LeaveTracker[[#This Row],[Employee Name]],Employees[[Employee Name]:[Office]],7))</f>
        <v>PICNIC GROVE</v>
      </c>
      <c r="F1453" s="51" t="str">
        <f>IF(ISBLANK(LeaveTracker[[#This Row],[Employee Name]]),"-----",VLOOKUP(LeaveTracker[[#This Row],[Employee Name]],Employees[[Employee Name]:[Office]],6))</f>
        <v>REGULAR</v>
      </c>
      <c r="G1453" s="24">
        <v>43815</v>
      </c>
      <c r="H1453" s="24">
        <v>43816</v>
      </c>
      <c r="I1453" s="20" t="s">
        <v>81</v>
      </c>
      <c r="K1453" s="51"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504</v>
      </c>
      <c r="E1454" s="51" t="str">
        <f>IF(ISBLANK(LeaveTracker[[#This Row],[Employee Name]]),"-----",VLOOKUP(LeaveTracker[[#This Row],[Employee Name]],Employees[[Employee Name]:[Office]],7))</f>
        <v>THRDC</v>
      </c>
      <c r="F1454" s="51" t="str">
        <f>IF(ISBLANK(LeaveTracker[[#This Row],[Employee Name]]),"-----",VLOOKUP(LeaveTracker[[#This Row],[Employee Name]],Employees[[Employee Name]:[Office]],6))</f>
        <v>REGULAR</v>
      </c>
      <c r="G1454" s="24">
        <v>43822</v>
      </c>
      <c r="H1454" s="24">
        <v>43822</v>
      </c>
      <c r="I1454" s="20" t="s">
        <v>298</v>
      </c>
      <c r="J1454" s="43" t="s">
        <v>1004</v>
      </c>
      <c r="K1454" s="51"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504</v>
      </c>
      <c r="E1455" s="51" t="str">
        <f>IF(ISBLANK(LeaveTracker[[#This Row],[Employee Name]]),"-----",VLOOKUP(LeaveTracker[[#This Row],[Employee Name]],Employees[[Employee Name]:[Office]],7))</f>
        <v>THRDC</v>
      </c>
      <c r="F1455" s="51" t="str">
        <f>IF(ISBLANK(LeaveTracker[[#This Row],[Employee Name]]),"-----",VLOOKUP(LeaveTracker[[#This Row],[Employee Name]],Employees[[Employee Name]:[Office]],6))</f>
        <v>REGULAR</v>
      </c>
      <c r="G1455" s="24">
        <v>43826</v>
      </c>
      <c r="H1455" s="24">
        <v>43826</v>
      </c>
      <c r="I1455" s="20" t="s">
        <v>298</v>
      </c>
      <c r="J1455" s="43" t="s">
        <v>1004</v>
      </c>
      <c r="K1455" s="51"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775</v>
      </c>
      <c r="E1456" s="51" t="str">
        <f>IF(ISBLANK(LeaveTracker[[#This Row],[Employee Name]]),"-----",VLOOKUP(LeaveTracker[[#This Row],[Employee Name]],Employees[[Employee Name]:[Office]],7))</f>
        <v>CHO</v>
      </c>
      <c r="F1456" s="51" t="str">
        <f>IF(ISBLANK(LeaveTracker[[#This Row],[Employee Name]]),"-----",VLOOKUP(LeaveTracker[[#This Row],[Employee Name]],Employees[[Employee Name]:[Office]],6))</f>
        <v>REGULAR</v>
      </c>
      <c r="G1456" s="24">
        <v>43819</v>
      </c>
      <c r="H1456" s="24">
        <v>43819</v>
      </c>
      <c r="I1456" s="20" t="s">
        <v>82</v>
      </c>
      <c r="K1456" s="51"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775</v>
      </c>
      <c r="E1457" s="51" t="str">
        <f>IF(ISBLANK(LeaveTracker[[#This Row],[Employee Name]]),"-----",VLOOKUP(LeaveTracker[[#This Row],[Employee Name]],Employees[[Employee Name]:[Office]],7))</f>
        <v>CHO</v>
      </c>
      <c r="F1457" s="51" t="str">
        <f>IF(ISBLANK(LeaveTracker[[#This Row],[Employee Name]]),"-----",VLOOKUP(LeaveTracker[[#This Row],[Employee Name]],Employees[[Employee Name]:[Office]],6))</f>
        <v>REGULAR</v>
      </c>
      <c r="G1457" s="24">
        <v>43826</v>
      </c>
      <c r="H1457" s="24">
        <v>43826</v>
      </c>
      <c r="I1457" s="20" t="s">
        <v>82</v>
      </c>
      <c r="K1457" s="51"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415</v>
      </c>
      <c r="E1458" s="51" t="str">
        <f>IF(ISBLANK(LeaveTracker[[#This Row],[Employee Name]]),"-----",VLOOKUP(LeaveTracker[[#This Row],[Employee Name]],Employees[[Employee Name]:[Office]],7))</f>
        <v>CTO</v>
      </c>
      <c r="F1458" s="51" t="str">
        <f>IF(ISBLANK(LeaveTracker[[#This Row],[Employee Name]]),"-----",VLOOKUP(LeaveTracker[[#This Row],[Employee Name]],Employees[[Employee Name]:[Office]],6))</f>
        <v>REGULAR</v>
      </c>
      <c r="G1458" s="24">
        <v>43808</v>
      </c>
      <c r="H1458" s="24">
        <v>43808</v>
      </c>
      <c r="I1458" s="20" t="s">
        <v>298</v>
      </c>
      <c r="J1458" s="43" t="s">
        <v>158</v>
      </c>
      <c r="K1458" s="51"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415</v>
      </c>
      <c r="E1459" s="51" t="str">
        <f>IF(ISBLANK(LeaveTracker[[#This Row],[Employee Name]]),"-----",VLOOKUP(LeaveTracker[[#This Row],[Employee Name]],Employees[[Employee Name]:[Office]],7))</f>
        <v>CTO</v>
      </c>
      <c r="F1459" s="51" t="str">
        <f>IF(ISBLANK(LeaveTracker[[#This Row],[Employee Name]]),"-----",VLOOKUP(LeaveTracker[[#This Row],[Employee Name]],Employees[[Employee Name]:[Office]],6))</f>
        <v>REGULAR</v>
      </c>
      <c r="G1459" s="24">
        <v>43805</v>
      </c>
      <c r="H1459" s="24">
        <v>43805</v>
      </c>
      <c r="I1459" s="20" t="s">
        <v>82</v>
      </c>
      <c r="K1459" s="51"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759</v>
      </c>
      <c r="E1460" s="51" t="str">
        <f>IF(ISBLANK(LeaveTracker[[#This Row],[Employee Name]]),"-----",VLOOKUP(LeaveTracker[[#This Row],[Employee Name]],Employees[[Employee Name]:[Office]],7))</f>
        <v>CTO</v>
      </c>
      <c r="F1460" s="51" t="str">
        <f>IF(ISBLANK(LeaveTracker[[#This Row],[Employee Name]]),"-----",VLOOKUP(LeaveTracker[[#This Row],[Employee Name]],Employees[[Employee Name]:[Office]],6))</f>
        <v>REGULAR</v>
      </c>
      <c r="G1460" s="24">
        <v>43811</v>
      </c>
      <c r="H1460" s="24">
        <v>43811</v>
      </c>
      <c r="I1460" s="20" t="s">
        <v>298</v>
      </c>
      <c r="J1460" s="43" t="s">
        <v>158</v>
      </c>
      <c r="K1460" s="51"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759</v>
      </c>
      <c r="E1461" s="51" t="str">
        <f>IF(ISBLANK(LeaveTracker[[#This Row],[Employee Name]]),"-----",VLOOKUP(LeaveTracker[[#This Row],[Employee Name]],Employees[[Employee Name]:[Office]],7))</f>
        <v>CTO</v>
      </c>
      <c r="F1461" s="51" t="str">
        <f>IF(ISBLANK(LeaveTracker[[#This Row],[Employee Name]]),"-----",VLOOKUP(LeaveTracker[[#This Row],[Employee Name]],Employees[[Employee Name]:[Office]],6))</f>
        <v>REGULAR</v>
      </c>
      <c r="G1461" s="24">
        <v>43825</v>
      </c>
      <c r="H1461" s="24">
        <v>43826</v>
      </c>
      <c r="I1461" s="20" t="s">
        <v>82</v>
      </c>
      <c r="K1461" s="51"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1021</v>
      </c>
      <c r="E1462" s="51" t="str">
        <f>IF(ISBLANK(LeaveTracker[[#This Row],[Employee Name]]),"-----",VLOOKUP(LeaveTracker[[#This Row],[Employee Name]],Employees[[Employee Name]:[Office]],7))</f>
        <v>CTO</v>
      </c>
      <c r="F1462" s="51" t="str">
        <f>IF(ISBLANK(LeaveTracker[[#This Row],[Employee Name]]),"-----",VLOOKUP(LeaveTracker[[#This Row],[Employee Name]],Employees[[Employee Name]:[Office]],6))</f>
        <v>REGULAR</v>
      </c>
      <c r="G1462" s="24">
        <v>43805</v>
      </c>
      <c r="H1462" s="24">
        <v>43805</v>
      </c>
      <c r="I1462" s="20" t="s">
        <v>298</v>
      </c>
      <c r="J1462" s="43" t="s">
        <v>105</v>
      </c>
      <c r="K1462" s="51"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762</v>
      </c>
      <c r="E1463" s="51" t="str">
        <f>IF(ISBLANK(LeaveTracker[[#This Row],[Employee Name]]),"-----",VLOOKUP(LeaveTracker[[#This Row],[Employee Name]],Employees[[Employee Name]:[Office]],7))</f>
        <v>CTO</v>
      </c>
      <c r="F1463" s="51" t="str">
        <f>IF(ISBLANK(LeaveTracker[[#This Row],[Employee Name]]),"-----",VLOOKUP(LeaveTracker[[#This Row],[Employee Name]],Employees[[Employee Name]:[Office]],6))</f>
        <v>REGULAR</v>
      </c>
      <c r="G1463" s="24">
        <v>43810</v>
      </c>
      <c r="H1463" s="24">
        <v>43812</v>
      </c>
      <c r="I1463" s="20" t="s">
        <v>298</v>
      </c>
      <c r="J1463" s="43" t="s">
        <v>1004</v>
      </c>
      <c r="K1463" s="51"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396</v>
      </c>
      <c r="E1464" s="51" t="str">
        <f>IF(ISBLANK(LeaveTracker[[#This Row],[Employee Name]]),"-----",VLOOKUP(LeaveTracker[[#This Row],[Employee Name]],Employees[[Employee Name]:[Office]],7))</f>
        <v>CTO</v>
      </c>
      <c r="F1464" s="51" t="str">
        <f>IF(ISBLANK(LeaveTracker[[#This Row],[Employee Name]]),"-----",VLOOKUP(LeaveTracker[[#This Row],[Employee Name]],Employees[[Employee Name]:[Office]],6))</f>
        <v>REGULAR</v>
      </c>
      <c r="G1464" s="24">
        <v>43815</v>
      </c>
      <c r="H1464" s="24">
        <v>43815</v>
      </c>
      <c r="I1464" s="20" t="s">
        <v>81</v>
      </c>
      <c r="K1464" s="51"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402</v>
      </c>
      <c r="E1465" s="51" t="str">
        <f>IF(ISBLANK(LeaveTracker[[#This Row],[Employee Name]]),"-----",VLOOKUP(LeaveTracker[[#This Row],[Employee Name]],Employees[[Employee Name]:[Office]],7))</f>
        <v>CTO</v>
      </c>
      <c r="F1465" s="51" t="str">
        <f>IF(ISBLANK(LeaveTracker[[#This Row],[Employee Name]]),"-----",VLOOKUP(LeaveTracker[[#This Row],[Employee Name]],Employees[[Employee Name]:[Office]],6))</f>
        <v>REGULAR</v>
      </c>
      <c r="G1465" s="21">
        <v>43841</v>
      </c>
      <c r="H1465" s="24">
        <v>43841</v>
      </c>
      <c r="I1465" s="20" t="s">
        <v>298</v>
      </c>
      <c r="J1465" s="43" t="s">
        <v>158</v>
      </c>
      <c r="K1465" s="51" t="str">
        <f>LeaveTracker[[#This Row],[Days]]&amp;" "&amp;LeaveTracker[[#This Row],[Type of Leave]]</f>
        <v>1 OTHER</v>
      </c>
      <c r="L1465" s="23">
        <v>1</v>
      </c>
      <c r="M1465" s="27"/>
    </row>
    <row r="1466" spans="1:13" ht="30" customHeight="1" x14ac:dyDescent="0.3">
      <c r="A1466" s="27">
        <v>92</v>
      </c>
      <c r="B1466" s="31">
        <v>43879</v>
      </c>
      <c r="C1466" s="31">
        <v>43810</v>
      </c>
      <c r="D1466" s="19" t="s">
        <v>402</v>
      </c>
      <c r="E1466" s="51" t="str">
        <f>IF(ISBLANK(LeaveTracker[[#This Row],[Employee Name]]),"-----",VLOOKUP(LeaveTracker[[#This Row],[Employee Name]],Employees[[Employee Name]:[Office]],7))</f>
        <v>CTO</v>
      </c>
      <c r="F1466" s="51" t="str">
        <f>IF(ISBLANK(LeaveTracker[[#This Row],[Employee Name]]),"-----",VLOOKUP(LeaveTracker[[#This Row],[Employee Name]],Employees[[Employee Name]:[Office]],6))</f>
        <v>REGULAR</v>
      </c>
      <c r="G1466" s="24">
        <v>43806</v>
      </c>
      <c r="H1466" s="21">
        <v>43806</v>
      </c>
      <c r="I1466" s="20" t="s">
        <v>298</v>
      </c>
      <c r="J1466" s="43" t="s">
        <v>763</v>
      </c>
      <c r="K1466" s="51" t="str">
        <f>LeaveTracker[[#This Row],[Days]]&amp;" "&amp;LeaveTracker[[#This Row],[Type of Leave]]</f>
        <v>1 OTHER</v>
      </c>
      <c r="L1466" s="23">
        <v>1</v>
      </c>
      <c r="M1466" s="27"/>
    </row>
    <row r="1467" spans="1:13" ht="30" customHeight="1" x14ac:dyDescent="0.3">
      <c r="A1467" s="27">
        <v>93</v>
      </c>
      <c r="B1467" s="31">
        <v>43879</v>
      </c>
      <c r="C1467" s="31">
        <v>43839</v>
      </c>
      <c r="D1467" s="19" t="s">
        <v>767</v>
      </c>
      <c r="E1467" s="51" t="str">
        <f>IF(ISBLANK(LeaveTracker[[#This Row],[Employee Name]]),"-----",VLOOKUP(LeaveTracker[[#This Row],[Employee Name]],Employees[[Employee Name]:[Office]],7))</f>
        <v>CTO</v>
      </c>
      <c r="F1467" s="51" t="str">
        <f>IF(ISBLANK(LeaveTracker[[#This Row],[Employee Name]]),"-----",VLOOKUP(LeaveTracker[[#This Row],[Employee Name]],Employees[[Employee Name]:[Office]],6))</f>
        <v>REGULAR</v>
      </c>
      <c r="G1467" s="24">
        <v>43838</v>
      </c>
      <c r="H1467" s="24">
        <v>43838</v>
      </c>
      <c r="I1467" s="20" t="s">
        <v>81</v>
      </c>
      <c r="K1467" s="51"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767</v>
      </c>
      <c r="E1468" s="51" t="str">
        <f>IF(ISBLANK(LeaveTracker[[#This Row],[Employee Name]]),"-----",VLOOKUP(LeaveTracker[[#This Row],[Employee Name]],Employees[[Employee Name]:[Office]],7))</f>
        <v>CTO</v>
      </c>
      <c r="F1468" s="51" t="str">
        <f>IF(ISBLANK(LeaveTracker[[#This Row],[Employee Name]]),"-----",VLOOKUP(LeaveTracker[[#This Row],[Employee Name]],Employees[[Employee Name]:[Office]],6))</f>
        <v>REGULAR</v>
      </c>
      <c r="G1468" s="24">
        <v>43763</v>
      </c>
      <c r="H1468" s="24">
        <v>43763</v>
      </c>
      <c r="I1468" s="20" t="s">
        <v>81</v>
      </c>
      <c r="K1468" s="51"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767</v>
      </c>
      <c r="E1469" s="51" t="str">
        <f>IF(ISBLANK(LeaveTracker[[#This Row],[Employee Name]]),"-----",VLOOKUP(LeaveTracker[[#This Row],[Employee Name]],Employees[[Employee Name]:[Office]],7))</f>
        <v>CTO</v>
      </c>
      <c r="F1469" s="51" t="str">
        <f>IF(ISBLANK(LeaveTracker[[#This Row],[Employee Name]]),"-----",VLOOKUP(LeaveTracker[[#This Row],[Employee Name]],Employees[[Employee Name]:[Office]],6))</f>
        <v>REGULAR</v>
      </c>
      <c r="G1469" s="24">
        <v>43766</v>
      </c>
      <c r="H1469" s="24">
        <v>43766</v>
      </c>
      <c r="I1469" s="20" t="s">
        <v>81</v>
      </c>
      <c r="K1469" s="51"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767</v>
      </c>
      <c r="E1470" s="51" t="str">
        <f>IF(ISBLANK(LeaveTracker[[#This Row],[Employee Name]]),"-----",VLOOKUP(LeaveTracker[[#This Row],[Employee Name]],Employees[[Employee Name]:[Office]],7))</f>
        <v>CTO</v>
      </c>
      <c r="F1470" s="51" t="str">
        <f>IF(ISBLANK(LeaveTracker[[#This Row],[Employee Name]]),"-----",VLOOKUP(LeaveTracker[[#This Row],[Employee Name]],Employees[[Employee Name]:[Office]],6))</f>
        <v>REGULAR</v>
      </c>
      <c r="G1470" s="24">
        <v>43773</v>
      </c>
      <c r="H1470" s="24">
        <v>43773</v>
      </c>
      <c r="I1470" s="20" t="s">
        <v>81</v>
      </c>
      <c r="K1470" s="51"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769</v>
      </c>
      <c r="E1471" s="51" t="str">
        <f>IF(ISBLANK(LeaveTracker[[#This Row],[Employee Name]]),"-----",VLOOKUP(LeaveTracker[[#This Row],[Employee Name]],Employees[[Employee Name]:[Office]],7))</f>
        <v>CTO</v>
      </c>
      <c r="F1471" s="51" t="str">
        <f>IF(ISBLANK(LeaveTracker[[#This Row],[Employee Name]]),"-----",VLOOKUP(LeaveTracker[[#This Row],[Employee Name]],Employees[[Employee Name]:[Office]],6))</f>
        <v>REGULAR</v>
      </c>
      <c r="G1471" s="24">
        <v>43819</v>
      </c>
      <c r="H1471" s="24">
        <v>43819</v>
      </c>
      <c r="I1471" s="20" t="s">
        <v>298</v>
      </c>
      <c r="J1471" s="43" t="s">
        <v>1004</v>
      </c>
      <c r="K1471" s="51"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327</v>
      </c>
      <c r="E1472" s="51" t="str">
        <f>IF(ISBLANK(LeaveTracker[[#This Row],[Employee Name]]),"-----",VLOOKUP(LeaveTracker[[#This Row],[Employee Name]],Employees[[Employee Name]:[Office]],7))</f>
        <v>LEGAL</v>
      </c>
      <c r="F1472" s="51" t="str">
        <f>IF(ISBLANK(LeaveTracker[[#This Row],[Employee Name]]),"-----",VLOOKUP(LeaveTracker[[#This Row],[Employee Name]],Employees[[Employee Name]:[Office]],6))</f>
        <v>REGULAR</v>
      </c>
      <c r="G1472" s="24">
        <v>43825</v>
      </c>
      <c r="H1472" s="24">
        <v>43826</v>
      </c>
      <c r="I1472" s="20" t="s">
        <v>81</v>
      </c>
      <c r="K1472" s="51"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711</v>
      </c>
      <c r="E1473" s="51" t="str">
        <f>IF(ISBLANK(LeaveTracker[[#This Row],[Employee Name]]),"-----",VLOOKUP(LeaveTracker[[#This Row],[Employee Name]],Employees[[Employee Name]:[Office]],7))</f>
        <v>CBO</v>
      </c>
      <c r="F1473" s="51" t="str">
        <f>IF(ISBLANK(LeaveTracker[[#This Row],[Employee Name]]),"-----",VLOOKUP(LeaveTracker[[#This Row],[Employee Name]],Employees[[Employee Name]:[Office]],6))</f>
        <v>REGULAR</v>
      </c>
      <c r="G1473" s="24">
        <v>43817</v>
      </c>
      <c r="H1473" s="24">
        <v>43817</v>
      </c>
      <c r="I1473" s="20" t="s">
        <v>81</v>
      </c>
      <c r="K1473" s="51"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781</v>
      </c>
      <c r="E1474" s="51" t="str">
        <f>IF(ISBLANK(LeaveTracker[[#This Row],[Employee Name]]),"-----",VLOOKUP(LeaveTracker[[#This Row],[Employee Name]],Employees[[Employee Name]:[Office]],7))</f>
        <v>DA</v>
      </c>
      <c r="F1474" s="51" t="str">
        <f>IF(ISBLANK(LeaveTracker[[#This Row],[Employee Name]]),"-----",VLOOKUP(LeaveTracker[[#This Row],[Employee Name]],Employees[[Employee Name]:[Office]],6))</f>
        <v>REGULAR</v>
      </c>
      <c r="G1474" s="24">
        <v>43826</v>
      </c>
      <c r="H1474" s="24">
        <v>43826</v>
      </c>
      <c r="I1474" s="20" t="s">
        <v>82</v>
      </c>
      <c r="K1474" s="51"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473</v>
      </c>
      <c r="E1475" s="51" t="str">
        <f>IF(ISBLANK(LeaveTracker[[#This Row],[Employee Name]]),"-----",VLOOKUP(LeaveTracker[[#This Row],[Employee Name]],Employees[[Employee Name]:[Office]],7))</f>
        <v>PIO</v>
      </c>
      <c r="F1475" s="51" t="str">
        <f>IF(ISBLANK(LeaveTracker[[#This Row],[Employee Name]]),"-----",VLOOKUP(LeaveTracker[[#This Row],[Employee Name]],Employees[[Employee Name]:[Office]],6))</f>
        <v>REGULAR</v>
      </c>
      <c r="G1475" s="24">
        <v>43826</v>
      </c>
      <c r="H1475" s="24">
        <v>43826</v>
      </c>
      <c r="I1475" s="20" t="s">
        <v>81</v>
      </c>
      <c r="K1475" s="51"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473</v>
      </c>
      <c r="E1476" s="51" t="str">
        <f>IF(ISBLANK(LeaveTracker[[#This Row],[Employee Name]]),"-----",VLOOKUP(LeaveTracker[[#This Row],[Employee Name]],Employees[[Employee Name]:[Office]],7))</f>
        <v>PIO</v>
      </c>
      <c r="F1476" s="51" t="str">
        <f>IF(ISBLANK(LeaveTracker[[#This Row],[Employee Name]]),"-----",VLOOKUP(LeaveTracker[[#This Row],[Employee Name]],Employees[[Employee Name]:[Office]],6))</f>
        <v>REGULAR</v>
      </c>
      <c r="G1476" s="24">
        <v>43832</v>
      </c>
      <c r="H1476" s="24">
        <v>43832</v>
      </c>
      <c r="I1476" s="20" t="s">
        <v>81</v>
      </c>
      <c r="K1476" s="51"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473</v>
      </c>
      <c r="E1477" s="51" t="str">
        <f>IF(ISBLANK(LeaveTracker[[#This Row],[Employee Name]]),"-----",VLOOKUP(LeaveTracker[[#This Row],[Employee Name]],Employees[[Employee Name]:[Office]],7))</f>
        <v>PIO</v>
      </c>
      <c r="F1477" s="51" t="str">
        <f>IF(ISBLANK(LeaveTracker[[#This Row],[Employee Name]]),"-----",VLOOKUP(LeaveTracker[[#This Row],[Employee Name]],Employees[[Employee Name]:[Office]],6))</f>
        <v>REGULAR</v>
      </c>
      <c r="G1477" s="24">
        <v>43825</v>
      </c>
      <c r="H1477" s="24">
        <v>43825</v>
      </c>
      <c r="I1477" s="20" t="s">
        <v>298</v>
      </c>
      <c r="J1477" s="43" t="s">
        <v>158</v>
      </c>
      <c r="K1477" s="51"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522</v>
      </c>
      <c r="E1478" s="51" t="str">
        <f>IF(ISBLANK(LeaveTracker[[#This Row],[Employee Name]]),"-----",VLOOKUP(LeaveTracker[[#This Row],[Employee Name]],Employees[[Employee Name]:[Office]],7))</f>
        <v>PIO</v>
      </c>
      <c r="F1478" s="51" t="str">
        <f>IF(ISBLANK(LeaveTracker[[#This Row],[Employee Name]]),"-----",VLOOKUP(LeaveTracker[[#This Row],[Employee Name]],Employees[[Employee Name]:[Office]],6))</f>
        <v>REGULAR</v>
      </c>
      <c r="G1478" s="24">
        <v>43825</v>
      </c>
      <c r="H1478" s="24">
        <v>43826</v>
      </c>
      <c r="I1478" s="20" t="s">
        <v>81</v>
      </c>
      <c r="K1478" s="51"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530</v>
      </c>
      <c r="E1479" s="51" t="str">
        <f>IF(ISBLANK(LeaveTracker[[#This Row],[Employee Name]]),"-----",VLOOKUP(LeaveTracker[[#This Row],[Employee Name]],Employees[[Employee Name]:[Office]],7))</f>
        <v>GSO</v>
      </c>
      <c r="F1479" s="51" t="str">
        <f>IF(ISBLANK(LeaveTracker[[#This Row],[Employee Name]]),"-----",VLOOKUP(LeaveTracker[[#This Row],[Employee Name]],Employees[[Employee Name]:[Office]],6))</f>
        <v>REGULAR</v>
      </c>
      <c r="G1479" s="24">
        <v>43847</v>
      </c>
      <c r="H1479" s="24">
        <v>43847</v>
      </c>
      <c r="I1479" s="20" t="s">
        <v>82</v>
      </c>
      <c r="K1479" s="51"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530</v>
      </c>
      <c r="E1480" s="51" t="str">
        <f>IF(ISBLANK(LeaveTracker[[#This Row],[Employee Name]]),"-----",VLOOKUP(LeaveTracker[[#This Row],[Employee Name]],Employees[[Employee Name]:[Office]],7))</f>
        <v>GSO</v>
      </c>
      <c r="F1480" s="51" t="str">
        <f>IF(ISBLANK(LeaveTracker[[#This Row],[Employee Name]]),"-----",VLOOKUP(LeaveTracker[[#This Row],[Employee Name]],Employees[[Employee Name]:[Office]],6))</f>
        <v>REGULAR</v>
      </c>
      <c r="G1480" s="24">
        <v>43864</v>
      </c>
      <c r="H1480" s="24">
        <v>43864</v>
      </c>
      <c r="I1480" s="20" t="s">
        <v>82</v>
      </c>
      <c r="K1480" s="51"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530</v>
      </c>
      <c r="E1481" s="51" t="str">
        <f>IF(ISBLANK(LeaveTracker[[#This Row],[Employee Name]]),"-----",VLOOKUP(LeaveTracker[[#This Row],[Employee Name]],Employees[[Employee Name]:[Office]],7))</f>
        <v>GSO</v>
      </c>
      <c r="F1481" s="51" t="str">
        <f>IF(ISBLANK(LeaveTracker[[#This Row],[Employee Name]]),"-----",VLOOKUP(LeaveTracker[[#This Row],[Employee Name]],Employees[[Employee Name]:[Office]],6))</f>
        <v>REGULAR</v>
      </c>
      <c r="G1481" s="24">
        <v>43850</v>
      </c>
      <c r="H1481" s="24">
        <v>43854</v>
      </c>
      <c r="I1481" s="20" t="s">
        <v>298</v>
      </c>
      <c r="J1481" s="43" t="s">
        <v>763</v>
      </c>
      <c r="K1481" s="51"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530</v>
      </c>
      <c r="E1482" s="51" t="str">
        <f>IF(ISBLANK(LeaveTracker[[#This Row],[Employee Name]]),"-----",VLOOKUP(LeaveTracker[[#This Row],[Employee Name]],Employees[[Employee Name]:[Office]],7))</f>
        <v>GSO</v>
      </c>
      <c r="F1482" s="51" t="str">
        <f>IF(ISBLANK(LeaveTracker[[#This Row],[Employee Name]]),"-----",VLOOKUP(LeaveTracker[[#This Row],[Employee Name]],Employees[[Employee Name]:[Office]],6))</f>
        <v>REGULAR</v>
      </c>
      <c r="G1482" s="24">
        <v>43836</v>
      </c>
      <c r="H1482" s="24">
        <v>43836</v>
      </c>
      <c r="I1482" s="20" t="s">
        <v>298</v>
      </c>
      <c r="J1482" s="43" t="s">
        <v>105</v>
      </c>
      <c r="K1482" s="51"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530</v>
      </c>
      <c r="E1483" s="51" t="str">
        <f>IF(ISBLANK(LeaveTracker[[#This Row],[Employee Name]]),"-----",VLOOKUP(LeaveTracker[[#This Row],[Employee Name]],Employees[[Employee Name]:[Office]],7))</f>
        <v>GSO</v>
      </c>
      <c r="F1483" s="51" t="str">
        <f>IF(ISBLANK(LeaveTracker[[#This Row],[Employee Name]]),"-----",VLOOKUP(LeaveTracker[[#This Row],[Employee Name]],Employees[[Employee Name]:[Office]],6))</f>
        <v>REGULAR</v>
      </c>
      <c r="G1483" s="24">
        <v>43822</v>
      </c>
      <c r="H1483" s="24">
        <v>43822</v>
      </c>
      <c r="I1483" s="20" t="s">
        <v>82</v>
      </c>
      <c r="K1483" s="51"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530</v>
      </c>
      <c r="E1484" s="51" t="str">
        <f>IF(ISBLANK(LeaveTracker[[#This Row],[Employee Name]]),"-----",VLOOKUP(LeaveTracker[[#This Row],[Employee Name]],Employees[[Employee Name]:[Office]],7))</f>
        <v>GSO</v>
      </c>
      <c r="F1484" s="51" t="str">
        <f>IF(ISBLANK(LeaveTracker[[#This Row],[Employee Name]]),"-----",VLOOKUP(LeaveTracker[[#This Row],[Employee Name]],Employees[[Employee Name]:[Office]],6))</f>
        <v>REGULAR</v>
      </c>
      <c r="G1484" s="24">
        <v>43825</v>
      </c>
      <c r="H1484" s="24">
        <v>43826</v>
      </c>
      <c r="I1484" s="20" t="s">
        <v>82</v>
      </c>
      <c r="K1484" s="51"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530</v>
      </c>
      <c r="E1485" s="51" t="str">
        <f>IF(ISBLANK(LeaveTracker[[#This Row],[Employee Name]]),"-----",VLOOKUP(LeaveTracker[[#This Row],[Employee Name]],Employees[[Employee Name]:[Office]],7))</f>
        <v>GSO</v>
      </c>
      <c r="F1485" s="51" t="str">
        <f>IF(ISBLANK(LeaveTracker[[#This Row],[Employee Name]]),"-----",VLOOKUP(LeaveTracker[[#This Row],[Employee Name]],Employees[[Employee Name]:[Office]],6))</f>
        <v>REGULAR</v>
      </c>
      <c r="G1485" s="24">
        <v>43808</v>
      </c>
      <c r="H1485" s="24">
        <v>43810</v>
      </c>
      <c r="I1485" s="20" t="s">
        <v>82</v>
      </c>
      <c r="K1485" s="51"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530</v>
      </c>
      <c r="E1486" s="51" t="str">
        <f>IF(ISBLANK(LeaveTracker[[#This Row],[Employee Name]]),"-----",VLOOKUP(LeaveTracker[[#This Row],[Employee Name]],Employees[[Employee Name]:[Office]],7))</f>
        <v>GSO</v>
      </c>
      <c r="F1486" s="51" t="str">
        <f>IF(ISBLANK(LeaveTracker[[#This Row],[Employee Name]]),"-----",VLOOKUP(LeaveTracker[[#This Row],[Employee Name]],Employees[[Employee Name]:[Office]],6))</f>
        <v>REGULAR</v>
      </c>
      <c r="G1486" s="24">
        <v>43798</v>
      </c>
      <c r="H1486" s="24">
        <v>43798</v>
      </c>
      <c r="I1486" s="20" t="s">
        <v>81</v>
      </c>
      <c r="K1486" s="51"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530</v>
      </c>
      <c r="E1487" s="51" t="str">
        <f>IF(ISBLANK(LeaveTracker[[#This Row],[Employee Name]]),"-----",VLOOKUP(LeaveTracker[[#This Row],[Employee Name]],Employees[[Employee Name]:[Office]],7))</f>
        <v>GSO</v>
      </c>
      <c r="F1487" s="51" t="str">
        <f>IF(ISBLANK(LeaveTracker[[#This Row],[Employee Name]]),"-----",VLOOKUP(LeaveTracker[[#This Row],[Employee Name]],Employees[[Employee Name]:[Office]],6))</f>
        <v>REGULAR</v>
      </c>
      <c r="G1487" s="24">
        <v>43801</v>
      </c>
      <c r="H1487" s="24">
        <v>43801</v>
      </c>
      <c r="I1487" s="20" t="s">
        <v>81</v>
      </c>
      <c r="K1487" s="51"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530</v>
      </c>
      <c r="E1488" s="51" t="str">
        <f>IF(ISBLANK(LeaveTracker[[#This Row],[Employee Name]]),"-----",VLOOKUP(LeaveTracker[[#This Row],[Employee Name]],Employees[[Employee Name]:[Office]],7))</f>
        <v>GSO</v>
      </c>
      <c r="F1488" s="51" t="str">
        <f>IF(ISBLANK(LeaveTracker[[#This Row],[Employee Name]]),"-----",VLOOKUP(LeaveTracker[[#This Row],[Employee Name]],Employees[[Employee Name]:[Office]],6))</f>
        <v>REGULAR</v>
      </c>
      <c r="G1488" s="24">
        <v>43803</v>
      </c>
      <c r="H1488" s="24">
        <v>43803</v>
      </c>
      <c r="I1488" s="20" t="s">
        <v>81</v>
      </c>
      <c r="K1488" s="51"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530</v>
      </c>
      <c r="E1489" s="51" t="str">
        <f>IF(ISBLANK(LeaveTracker[[#This Row],[Employee Name]]),"-----",VLOOKUP(LeaveTracker[[#This Row],[Employee Name]],Employees[[Employee Name]:[Office]],7))</f>
        <v>GSO</v>
      </c>
      <c r="F1489" s="51" t="str">
        <f>IF(ISBLANK(LeaveTracker[[#This Row],[Employee Name]]),"-----",VLOOKUP(LeaveTracker[[#This Row],[Employee Name]],Employees[[Employee Name]:[Office]],6))</f>
        <v>REGULAR</v>
      </c>
      <c r="G1489" s="24">
        <v>43794</v>
      </c>
      <c r="H1489" s="24">
        <v>43794</v>
      </c>
      <c r="I1489" s="20" t="s">
        <v>81</v>
      </c>
      <c r="K1489" s="51"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530</v>
      </c>
      <c r="E1490" s="51" t="str">
        <f>IF(ISBLANK(LeaveTracker[[#This Row],[Employee Name]]),"-----",VLOOKUP(LeaveTracker[[#This Row],[Employee Name]],Employees[[Employee Name]:[Office]],7))</f>
        <v>GSO</v>
      </c>
      <c r="F1490" s="51" t="str">
        <f>IF(ISBLANK(LeaveTracker[[#This Row],[Employee Name]]),"-----",VLOOKUP(LeaveTracker[[#This Row],[Employee Name]],Employees[[Employee Name]:[Office]],6))</f>
        <v>REGULAR</v>
      </c>
      <c r="G1490" s="24">
        <v>43787</v>
      </c>
      <c r="H1490" s="24">
        <v>43787</v>
      </c>
      <c r="I1490" s="20" t="s">
        <v>81</v>
      </c>
      <c r="K1490" s="51"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530</v>
      </c>
      <c r="E1491" s="51" t="str">
        <f>IF(ISBLANK(LeaveTracker[[#This Row],[Employee Name]]),"-----",VLOOKUP(LeaveTracker[[#This Row],[Employee Name]],Employees[[Employee Name]:[Office]],7))</f>
        <v>GSO</v>
      </c>
      <c r="F1491" s="51" t="str">
        <f>IF(ISBLANK(LeaveTracker[[#This Row],[Employee Name]]),"-----",VLOOKUP(LeaveTracker[[#This Row],[Employee Name]],Employees[[Employee Name]:[Office]],6))</f>
        <v>REGULAR</v>
      </c>
      <c r="G1491" s="24">
        <v>43775</v>
      </c>
      <c r="H1491" s="24">
        <v>43775</v>
      </c>
      <c r="I1491" s="20" t="s">
        <v>81</v>
      </c>
      <c r="K1491" s="51"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501</v>
      </c>
      <c r="E1492" s="51" t="str">
        <f>IF(ISBLANK(LeaveTracker[[#This Row],[Employee Name]]),"-----",VLOOKUP(LeaveTracker[[#This Row],[Employee Name]],Employees[[Employee Name]:[Office]],7))</f>
        <v>COOPERATIVE OFFICE</v>
      </c>
      <c r="F1492" s="51" t="str">
        <f>IF(ISBLANK(LeaveTracker[[#This Row],[Employee Name]]),"-----",VLOOKUP(LeaveTracker[[#This Row],[Employee Name]],Employees[[Employee Name]:[Office]],6))</f>
        <v>REGULAR</v>
      </c>
      <c r="G1492" s="24">
        <v>43819</v>
      </c>
      <c r="H1492" s="24">
        <v>43819</v>
      </c>
      <c r="I1492" s="20" t="s">
        <v>82</v>
      </c>
      <c r="K1492" s="51"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501</v>
      </c>
      <c r="E1493" s="51" t="str">
        <f>IF(ISBLANK(LeaveTracker[[#This Row],[Employee Name]]),"-----",VLOOKUP(LeaveTracker[[#This Row],[Employee Name]],Employees[[Employee Name]:[Office]],7))</f>
        <v>COOPERATIVE OFFICE</v>
      </c>
      <c r="F1493" s="51" t="str">
        <f>IF(ISBLANK(LeaveTracker[[#This Row],[Employee Name]]),"-----",VLOOKUP(LeaveTracker[[#This Row],[Employee Name]],Employees[[Employee Name]:[Office]],6))</f>
        <v>REGULAR</v>
      </c>
      <c r="G1493" s="24">
        <v>43822</v>
      </c>
      <c r="H1493" s="24">
        <v>43822</v>
      </c>
      <c r="I1493" s="20" t="s">
        <v>82</v>
      </c>
      <c r="K1493" s="51"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491</v>
      </c>
      <c r="E1494" s="51" t="str">
        <f>IF(ISBLANK(LeaveTracker[[#This Row],[Employee Name]]),"-----",VLOOKUP(LeaveTracker[[#This Row],[Employee Name]],Employees[[Employee Name]:[Office]],7))</f>
        <v>COOPERATIVE OFFICE</v>
      </c>
      <c r="F1494" s="51" t="str">
        <f>IF(ISBLANK(LeaveTracker[[#This Row],[Employee Name]]),"-----",VLOOKUP(LeaveTracker[[#This Row],[Employee Name]],Employees[[Employee Name]:[Office]],6))</f>
        <v>REGULAR</v>
      </c>
      <c r="G1494" s="24">
        <v>43839</v>
      </c>
      <c r="H1494" s="24">
        <v>43839</v>
      </c>
      <c r="I1494" s="20" t="s">
        <v>81</v>
      </c>
      <c r="K1494" s="51"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491</v>
      </c>
      <c r="E1495" s="51" t="str">
        <f>IF(ISBLANK(LeaveTracker[[#This Row],[Employee Name]]),"-----",VLOOKUP(LeaveTracker[[#This Row],[Employee Name]],Employees[[Employee Name]:[Office]],7))</f>
        <v>COOPERATIVE OFFICE</v>
      </c>
      <c r="F1495" s="51" t="str">
        <f>IF(ISBLANK(LeaveTracker[[#This Row],[Employee Name]]),"-----",VLOOKUP(LeaveTracker[[#This Row],[Employee Name]],Employees[[Employee Name]:[Office]],6))</f>
        <v>REGULAR</v>
      </c>
      <c r="G1495" s="24">
        <v>43811</v>
      </c>
      <c r="H1495" s="24">
        <v>43812</v>
      </c>
      <c r="I1495" s="20" t="s">
        <v>298</v>
      </c>
      <c r="J1495" s="43" t="s">
        <v>727</v>
      </c>
      <c r="K1495" s="51"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491</v>
      </c>
      <c r="E1496" s="51" t="str">
        <f>IF(ISBLANK(LeaveTracker[[#This Row],[Employee Name]]),"-----",VLOOKUP(LeaveTracker[[#This Row],[Employee Name]],Employees[[Employee Name]:[Office]],7))</f>
        <v>COOPERATIVE OFFICE</v>
      </c>
      <c r="F1496" s="51" t="str">
        <f>IF(ISBLANK(LeaveTracker[[#This Row],[Employee Name]]),"-----",VLOOKUP(LeaveTracker[[#This Row],[Employee Name]],Employees[[Employee Name]:[Office]],6))</f>
        <v>REGULAR</v>
      </c>
      <c r="G1496" s="24">
        <v>43803</v>
      </c>
      <c r="H1496" s="24">
        <v>43803</v>
      </c>
      <c r="I1496" s="20" t="s">
        <v>81</v>
      </c>
      <c r="K1496" s="51"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497</v>
      </c>
      <c r="E1497" s="51" t="str">
        <f>IF(ISBLANK(LeaveTracker[[#This Row],[Employee Name]]),"-----",VLOOKUP(LeaveTracker[[#This Row],[Employee Name]],Employees[[Employee Name]:[Office]],7))</f>
        <v>COOPERATIVE OFFICE</v>
      </c>
      <c r="F1497" s="51" t="str">
        <f>IF(ISBLANK(LeaveTracker[[#This Row],[Employee Name]]),"-----",VLOOKUP(LeaveTracker[[#This Row],[Employee Name]],Employees[[Employee Name]:[Office]],6))</f>
        <v>REGULAR</v>
      </c>
      <c r="G1497" s="24">
        <v>43810</v>
      </c>
      <c r="H1497" s="24">
        <v>43812</v>
      </c>
      <c r="I1497" s="20" t="s">
        <v>82</v>
      </c>
      <c r="K1497" s="51"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497</v>
      </c>
      <c r="E1498" s="51" t="str">
        <f>IF(ISBLANK(LeaveTracker[[#This Row],[Employee Name]]),"-----",VLOOKUP(LeaveTracker[[#This Row],[Employee Name]],Employees[[Employee Name]:[Office]],7))</f>
        <v>COOPERATIVE OFFICE</v>
      </c>
      <c r="F1498" s="51" t="str">
        <f>IF(ISBLANK(LeaveTracker[[#This Row],[Employee Name]]),"-----",VLOOKUP(LeaveTracker[[#This Row],[Employee Name]],Employees[[Employee Name]:[Office]],6))</f>
        <v>REGULAR</v>
      </c>
      <c r="G1498" s="24">
        <v>43826</v>
      </c>
      <c r="H1498" s="24">
        <v>43826</v>
      </c>
      <c r="I1498" s="20" t="s">
        <v>298</v>
      </c>
      <c r="J1498" s="43" t="s">
        <v>727</v>
      </c>
      <c r="K1498" s="51"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504</v>
      </c>
      <c r="E1499" s="51" t="str">
        <f>IF(ISBLANK(LeaveTracker[[#This Row],[Employee Name]]),"-----",VLOOKUP(LeaveTracker[[#This Row],[Employee Name]],Employees[[Employee Name]:[Office]],7))</f>
        <v>THRDC</v>
      </c>
      <c r="F1499" s="51" t="str">
        <f>IF(ISBLANK(LeaveTracker[[#This Row],[Employee Name]]),"-----",VLOOKUP(LeaveTracker[[#This Row],[Employee Name]],Employees[[Employee Name]:[Office]],6))</f>
        <v>REGULAR</v>
      </c>
      <c r="G1499" s="24">
        <v>43838</v>
      </c>
      <c r="H1499" s="24">
        <v>43839</v>
      </c>
      <c r="I1499" s="20" t="s">
        <v>298</v>
      </c>
      <c r="J1499" s="43" t="s">
        <v>105</v>
      </c>
      <c r="K1499" s="51"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488</v>
      </c>
      <c r="E1500" s="51" t="str">
        <f>IF(ISBLANK(LeaveTracker[[#This Row],[Employee Name]]),"-----",VLOOKUP(LeaveTracker[[#This Row],[Employee Name]],Employees[[Employee Name]:[Office]],7))</f>
        <v>THRDC</v>
      </c>
      <c r="F1500" s="51" t="str">
        <f>IF(ISBLANK(LeaveTracker[[#This Row],[Employee Name]]),"-----",VLOOKUP(LeaveTracker[[#This Row],[Employee Name]],Employees[[Employee Name]:[Office]],6))</f>
        <v>REGULAR</v>
      </c>
      <c r="G1500" s="24">
        <v>43798</v>
      </c>
      <c r="H1500" s="24">
        <v>43798</v>
      </c>
      <c r="I1500" s="20" t="s">
        <v>81</v>
      </c>
      <c r="K1500" s="51"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494</v>
      </c>
      <c r="E1501" s="51" t="str">
        <f>IF(ISBLANK(LeaveTracker[[#This Row],[Employee Name]]),"-----",VLOOKUP(LeaveTracker[[#This Row],[Employee Name]],Employees[[Employee Name]:[Office]],7))</f>
        <v>COOPERATIVE OFFICE</v>
      </c>
      <c r="F1501" s="51" t="str">
        <f>IF(ISBLANK(LeaveTracker[[#This Row],[Employee Name]]),"-----",VLOOKUP(LeaveTracker[[#This Row],[Employee Name]],Employees[[Employee Name]:[Office]],6))</f>
        <v>REGULAR</v>
      </c>
      <c r="G1501" s="24">
        <v>43815</v>
      </c>
      <c r="H1501" s="24">
        <v>43818</v>
      </c>
      <c r="I1501" s="20" t="s">
        <v>81</v>
      </c>
      <c r="K1501" s="51"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494</v>
      </c>
      <c r="E1502" s="51" t="str">
        <f>IF(ISBLANK(LeaveTracker[[#This Row],[Employee Name]]),"-----",VLOOKUP(LeaveTracker[[#This Row],[Employee Name]],Employees[[Employee Name]:[Office]],7))</f>
        <v>COOPERATIVE OFFICE</v>
      </c>
      <c r="F1502" s="51" t="str">
        <f>IF(ISBLANK(LeaveTracker[[#This Row],[Employee Name]]),"-----",VLOOKUP(LeaveTracker[[#This Row],[Employee Name]],Employees[[Employee Name]:[Office]],6))</f>
        <v>REGULAR</v>
      </c>
      <c r="G1502" s="24">
        <v>43822</v>
      </c>
      <c r="H1502" s="24">
        <v>43822</v>
      </c>
      <c r="I1502" s="20" t="s">
        <v>81</v>
      </c>
      <c r="K1502" s="51"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494</v>
      </c>
      <c r="E1503" s="51" t="str">
        <f>IF(ISBLANK(LeaveTracker[[#This Row],[Employee Name]]),"-----",VLOOKUP(LeaveTracker[[#This Row],[Employee Name]],Employees[[Employee Name]:[Office]],7))</f>
        <v>COOPERATIVE OFFICE</v>
      </c>
      <c r="F1503" s="51" t="str">
        <f>IF(ISBLANK(LeaveTracker[[#This Row],[Employee Name]]),"-----",VLOOKUP(LeaveTracker[[#This Row],[Employee Name]],Employees[[Employee Name]:[Office]],6))</f>
        <v>REGULAR</v>
      </c>
      <c r="G1503" s="24">
        <v>43825</v>
      </c>
      <c r="H1503" s="24">
        <v>43825</v>
      </c>
      <c r="I1503" s="20" t="s">
        <v>81</v>
      </c>
      <c r="K1503" s="51"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494</v>
      </c>
      <c r="E1504" s="51" t="str">
        <f>IF(ISBLANK(LeaveTracker[[#This Row],[Employee Name]]),"-----",VLOOKUP(LeaveTracker[[#This Row],[Employee Name]],Employees[[Employee Name]:[Office]],7))</f>
        <v>COOPERATIVE OFFICE</v>
      </c>
      <c r="F1504" s="51" t="str">
        <f>IF(ISBLANK(LeaveTracker[[#This Row],[Employee Name]]),"-----",VLOOKUP(LeaveTracker[[#This Row],[Employee Name]],Employees[[Employee Name]:[Office]],6))</f>
        <v>REGULAR</v>
      </c>
      <c r="G1504" s="24">
        <v>43801</v>
      </c>
      <c r="H1504" s="24">
        <v>43804</v>
      </c>
      <c r="I1504" s="20" t="s">
        <v>81</v>
      </c>
      <c r="K1504" s="51"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494</v>
      </c>
      <c r="E1505" s="51" t="str">
        <f>IF(ISBLANK(LeaveTracker[[#This Row],[Employee Name]]),"-----",VLOOKUP(LeaveTracker[[#This Row],[Employee Name]],Employees[[Employee Name]:[Office]],7))</f>
        <v>COOPERATIVE OFFICE</v>
      </c>
      <c r="F1505" s="51" t="str">
        <f>IF(ISBLANK(LeaveTracker[[#This Row],[Employee Name]]),"-----",VLOOKUP(LeaveTracker[[#This Row],[Employee Name]],Employees[[Employee Name]:[Office]],6))</f>
        <v>REGULAR</v>
      </c>
      <c r="G1505" s="24">
        <v>43808</v>
      </c>
      <c r="H1505" s="24">
        <v>43811</v>
      </c>
      <c r="I1505" s="20" t="s">
        <v>81</v>
      </c>
      <c r="K1505" s="51"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332</v>
      </c>
      <c r="E1506" s="51" t="str">
        <f>IF(ISBLANK(LeaveTracker[[#This Row],[Employee Name]]),"-----",VLOOKUP(LeaveTracker[[#This Row],[Employee Name]],Employees[[Employee Name]:[Office]],7))</f>
        <v>INTERNAL</v>
      </c>
      <c r="F1506" s="51" t="str">
        <f>IF(ISBLANK(LeaveTracker[[#This Row],[Employee Name]]),"-----",VLOOKUP(LeaveTracker[[#This Row],[Employee Name]],Employees[[Employee Name]:[Office]],6))</f>
        <v>REGULAR</v>
      </c>
      <c r="G1506" s="24">
        <v>43819</v>
      </c>
      <c r="H1506" s="24">
        <v>43819</v>
      </c>
      <c r="I1506" s="20" t="s">
        <v>298</v>
      </c>
      <c r="J1506" s="43" t="s">
        <v>691</v>
      </c>
      <c r="K1506" s="51"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780</v>
      </c>
      <c r="E1507" s="51" t="str">
        <f>IF(ISBLANK(LeaveTracker[[#This Row],[Employee Name]]),"-----",VLOOKUP(LeaveTracker[[#This Row],[Employee Name]],Employees[[Employee Name]:[Office]],7))</f>
        <v>SP</v>
      </c>
      <c r="F1507" s="51" t="str">
        <f>IF(ISBLANK(LeaveTracker[[#This Row],[Employee Name]]),"-----",VLOOKUP(LeaveTracker[[#This Row],[Employee Name]],Employees[[Employee Name]:[Office]],6))</f>
        <v>REGULAR</v>
      </c>
      <c r="G1507" s="21">
        <v>43833</v>
      </c>
      <c r="H1507" s="24">
        <v>43833</v>
      </c>
      <c r="I1507" s="20" t="s">
        <v>298</v>
      </c>
      <c r="J1507" s="43" t="s">
        <v>644</v>
      </c>
      <c r="K1507" s="51"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477</v>
      </c>
      <c r="E1508" s="51" t="str">
        <f>IF(ISBLANK(LeaveTracker[[#This Row],[Employee Name]]),"-----",VLOOKUP(LeaveTracker[[#This Row],[Employee Name]],Employees[[Employee Name]:[Office]],7))</f>
        <v>ADMIN OFFICE</v>
      </c>
      <c r="F1508" s="51" t="str">
        <f>IF(ISBLANK(LeaveTracker[[#This Row],[Employee Name]]),"-----",VLOOKUP(LeaveTracker[[#This Row],[Employee Name]],Employees[[Employee Name]:[Office]],6))</f>
        <v>REGULAR</v>
      </c>
      <c r="G1508" s="24">
        <v>43804</v>
      </c>
      <c r="H1508" s="24">
        <v>43805</v>
      </c>
      <c r="I1508" s="20" t="s">
        <v>81</v>
      </c>
      <c r="K1508" s="51"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265</v>
      </c>
      <c r="E1509" s="51" t="str">
        <f>IF(ISBLANK(LeaveTracker[[#This Row],[Employee Name]]),"-----",VLOOKUP(LeaveTracker[[#This Row],[Employee Name]],Employees[[Employee Name]:[Office]],7))</f>
        <v>MO</v>
      </c>
      <c r="F1509" s="51" t="str">
        <f>IF(ISBLANK(LeaveTracker[[#This Row],[Employee Name]]),"-----",VLOOKUP(LeaveTracker[[#This Row],[Employee Name]],Employees[[Employee Name]:[Office]],6))</f>
        <v>REGULAR</v>
      </c>
      <c r="G1509" s="24">
        <v>43822</v>
      </c>
      <c r="H1509" s="24">
        <v>43822</v>
      </c>
      <c r="I1509" s="20" t="s">
        <v>298</v>
      </c>
      <c r="J1509" s="43" t="s">
        <v>644</v>
      </c>
      <c r="K1509" s="51"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51" t="str">
        <f>IF(ISBLANK(LeaveTracker[[#This Row],[Employee Name]]),"-----",VLOOKUP(LeaveTracker[[#This Row],[Employee Name]],Employees[[Employee Name]:[Office]],7))</f>
        <v>CHARACTER OFFICE</v>
      </c>
      <c r="F1510" s="51" t="str">
        <f>IF(ISBLANK(LeaveTracker[[#This Row],[Employee Name]]),"-----",VLOOKUP(LeaveTracker[[#This Row],[Employee Name]],Employees[[Employee Name]:[Office]],6))</f>
        <v>REGULAR</v>
      </c>
      <c r="G1510" s="24">
        <v>43826</v>
      </c>
      <c r="H1510" s="24">
        <v>43826</v>
      </c>
      <c r="I1510" s="20" t="s">
        <v>81</v>
      </c>
      <c r="K1510" s="51"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51" t="str">
        <f>IF(ISBLANK(LeaveTracker[[#This Row],[Employee Name]]),"-----",VLOOKUP(LeaveTracker[[#This Row],[Employee Name]],Employees[[Employee Name]:[Office]],7))</f>
        <v>CHARACTER OFFICE</v>
      </c>
      <c r="F1511" s="51" t="str">
        <f>IF(ISBLANK(LeaveTracker[[#This Row],[Employee Name]]),"-----",VLOOKUP(LeaveTracker[[#This Row],[Employee Name]],Employees[[Employee Name]:[Office]],6))</f>
        <v>REGULAR</v>
      </c>
      <c r="G1511" s="24">
        <v>43833</v>
      </c>
      <c r="H1511" s="24">
        <v>43833</v>
      </c>
      <c r="I1511" s="20" t="s">
        <v>81</v>
      </c>
      <c r="K1511" s="51"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338</v>
      </c>
      <c r="E1512" s="51" t="str">
        <f>IF(ISBLANK(LeaveTracker[[#This Row],[Employee Name]]),"-----",VLOOKUP(LeaveTracker[[#This Row],[Employee Name]],Employees[[Employee Name]:[Office]],7))</f>
        <v>COMELEC</v>
      </c>
      <c r="F1512" s="51" t="str">
        <f>IF(ISBLANK(LeaveTracker[[#This Row],[Employee Name]]),"-----",VLOOKUP(LeaveTracker[[#This Row],[Employee Name]],Employees[[Employee Name]:[Office]],6))</f>
        <v>REGULAR</v>
      </c>
      <c r="G1512" s="24">
        <v>43818</v>
      </c>
      <c r="H1512" s="24">
        <v>43819</v>
      </c>
      <c r="I1512" s="20" t="s">
        <v>298</v>
      </c>
      <c r="J1512" s="43" t="s">
        <v>1004</v>
      </c>
      <c r="K1512" s="51"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338</v>
      </c>
      <c r="E1513" s="51" t="str">
        <f>IF(ISBLANK(LeaveTracker[[#This Row],[Employee Name]]),"-----",VLOOKUP(LeaveTracker[[#This Row],[Employee Name]],Employees[[Employee Name]:[Office]],7))</f>
        <v>COMELEC</v>
      </c>
      <c r="F1513" s="51" t="str">
        <f>IF(ISBLANK(LeaveTracker[[#This Row],[Employee Name]]),"-----",VLOOKUP(LeaveTracker[[#This Row],[Employee Name]],Employees[[Employee Name]:[Office]],6))</f>
        <v>REGULAR</v>
      </c>
      <c r="G1513" s="24">
        <v>43822</v>
      </c>
      <c r="H1513" s="24">
        <v>43822</v>
      </c>
      <c r="I1513" s="20" t="s">
        <v>298</v>
      </c>
      <c r="J1513" s="43" t="s">
        <v>1004</v>
      </c>
      <c r="K1513" s="51"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338</v>
      </c>
      <c r="E1514" s="51" t="str">
        <f>IF(ISBLANK(LeaveTracker[[#This Row],[Employee Name]]),"-----",VLOOKUP(LeaveTracker[[#This Row],[Employee Name]],Employees[[Employee Name]:[Office]],7))</f>
        <v>COMELEC</v>
      </c>
      <c r="F1514" s="51" t="str">
        <f>IF(ISBLANK(LeaveTracker[[#This Row],[Employee Name]]),"-----",VLOOKUP(LeaveTracker[[#This Row],[Employee Name]],Employees[[Employee Name]:[Office]],6))</f>
        <v>REGULAR</v>
      </c>
      <c r="G1514" s="24">
        <v>43825</v>
      </c>
      <c r="H1514" s="24">
        <v>43826</v>
      </c>
      <c r="I1514" s="20" t="s">
        <v>298</v>
      </c>
      <c r="J1514" s="43" t="s">
        <v>1004</v>
      </c>
      <c r="K1514" s="51"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51" t="str">
        <f>IF(ISBLANK(LeaveTracker[[#This Row],[Employee Name]]),"-----",VLOOKUP(LeaveTracker[[#This Row],[Employee Name]],Employees[[Employee Name]:[Office]],7))</f>
        <v>DOE</v>
      </c>
      <c r="F1515" s="51" t="str">
        <f>IF(ISBLANK(LeaveTracker[[#This Row],[Employee Name]]),"-----",VLOOKUP(LeaveTracker[[#This Row],[Employee Name]],Employees[[Employee Name]:[Office]],6))</f>
        <v>REGULAR</v>
      </c>
      <c r="G1515" s="24">
        <v>43817</v>
      </c>
      <c r="H1515" s="24">
        <v>43819</v>
      </c>
      <c r="I1515" s="20" t="s">
        <v>82</v>
      </c>
      <c r="K1515" s="51"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51" t="str">
        <f>IF(ISBLANK(LeaveTracker[[#This Row],[Employee Name]]),"-----",VLOOKUP(LeaveTracker[[#This Row],[Employee Name]],Employees[[Employee Name]:[Office]],7))</f>
        <v>DOE</v>
      </c>
      <c r="F1516" s="51" t="str">
        <f>IF(ISBLANK(LeaveTracker[[#This Row],[Employee Name]]),"-----",VLOOKUP(LeaveTracker[[#This Row],[Employee Name]],Employees[[Employee Name]:[Office]],6))</f>
        <v>REGULAR</v>
      </c>
      <c r="G1516" s="24">
        <v>43815</v>
      </c>
      <c r="H1516" s="24">
        <v>43816</v>
      </c>
      <c r="I1516" s="20" t="s">
        <v>82</v>
      </c>
      <c r="K1516" s="51"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789</v>
      </c>
      <c r="E1517" s="51" t="str">
        <f>IF(ISBLANK(LeaveTracker[[#This Row],[Employee Name]]),"-----",VLOOKUP(LeaveTracker[[#This Row],[Employee Name]],Employees[[Employee Name]:[Office]],7))</f>
        <v>DEPED</v>
      </c>
      <c r="F1517" s="51" t="str">
        <f>IF(ISBLANK(LeaveTracker[[#This Row],[Employee Name]]),"-----",VLOOKUP(LeaveTracker[[#This Row],[Employee Name]],Employees[[Employee Name]:[Office]],6))</f>
        <v>REGULAR</v>
      </c>
      <c r="G1517" s="24">
        <v>43817</v>
      </c>
      <c r="H1517" s="24">
        <v>43819</v>
      </c>
      <c r="I1517" s="20" t="s">
        <v>298</v>
      </c>
      <c r="J1517" s="43" t="s">
        <v>1004</v>
      </c>
      <c r="K1517" s="51"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789</v>
      </c>
      <c r="E1518" s="51" t="str">
        <f>IF(ISBLANK(LeaveTracker[[#This Row],[Employee Name]]),"-----",VLOOKUP(LeaveTracker[[#This Row],[Employee Name]],Employees[[Employee Name]:[Office]],7))</f>
        <v>DEPED</v>
      </c>
      <c r="F1518" s="51" t="str">
        <f>IF(ISBLANK(LeaveTracker[[#This Row],[Employee Name]]),"-----",VLOOKUP(LeaveTracker[[#This Row],[Employee Name]],Employees[[Employee Name]:[Office]],6))</f>
        <v>REGULAR</v>
      </c>
      <c r="G1518" s="24">
        <v>43825</v>
      </c>
      <c r="H1518" s="24">
        <v>43826</v>
      </c>
      <c r="I1518" s="20" t="s">
        <v>298</v>
      </c>
      <c r="J1518" s="43" t="s">
        <v>1004</v>
      </c>
      <c r="K1518" s="51"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757</v>
      </c>
      <c r="E1519" s="51" t="str">
        <f>IF(ISBLANK(LeaveTracker[[#This Row],[Employee Name]]),"-----",VLOOKUP(LeaveTracker[[#This Row],[Employee Name]],Employees[[Employee Name]:[Office]],7))</f>
        <v>ASSESSORS OFFICE</v>
      </c>
      <c r="F1519" s="51" t="str">
        <f>IF(ISBLANK(LeaveTracker[[#This Row],[Employee Name]]),"-----",VLOOKUP(LeaveTracker[[#This Row],[Employee Name]],Employees[[Employee Name]:[Office]],6))</f>
        <v>REGULAR</v>
      </c>
      <c r="G1519" s="24">
        <v>43826</v>
      </c>
      <c r="H1519" s="24">
        <v>43826</v>
      </c>
      <c r="I1519" s="20" t="s">
        <v>298</v>
      </c>
      <c r="J1519" s="43" t="s">
        <v>105</v>
      </c>
      <c r="K1519" s="51"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657</v>
      </c>
      <c r="E1520" s="51" t="str">
        <f>IF(ISBLANK(LeaveTracker[[#This Row],[Employee Name]]),"-----",VLOOKUP(LeaveTracker[[#This Row],[Employee Name]],Employees[[Employee Name]:[Office]],7))</f>
        <v>ASSESSORS OFFICE</v>
      </c>
      <c r="F1520" s="51" t="str">
        <f>IF(ISBLANK(LeaveTracker[[#This Row],[Employee Name]]),"-----",VLOOKUP(LeaveTracker[[#This Row],[Employee Name]],Employees[[Employee Name]:[Office]],6))</f>
        <v>REGULAR</v>
      </c>
      <c r="G1520" s="24">
        <v>43816</v>
      </c>
      <c r="H1520" s="24">
        <v>43816</v>
      </c>
      <c r="I1520" s="20" t="s">
        <v>81</v>
      </c>
      <c r="K1520" s="51"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464</v>
      </c>
      <c r="E1521" s="51" t="str">
        <f>IF(ISBLANK(LeaveTracker[[#This Row],[Employee Name]]),"-----",VLOOKUP(LeaveTracker[[#This Row],[Employee Name]],Employees[[Employee Name]:[Office]],7))</f>
        <v>ASSESSORS OFFICE</v>
      </c>
      <c r="F1521" s="51" t="str">
        <f>IF(ISBLANK(LeaveTracker[[#This Row],[Employee Name]]),"-----",VLOOKUP(LeaveTracker[[#This Row],[Employee Name]],Employees[[Employee Name]:[Office]],6))</f>
        <v>REGULAR</v>
      </c>
      <c r="G1521" s="24">
        <v>43817</v>
      </c>
      <c r="H1521" s="24">
        <v>43819</v>
      </c>
      <c r="I1521" s="20" t="s">
        <v>298</v>
      </c>
      <c r="K1521" s="51"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464</v>
      </c>
      <c r="E1522" s="51" t="str">
        <f>IF(ISBLANK(LeaveTracker[[#This Row],[Employee Name]]),"-----",VLOOKUP(LeaveTracker[[#This Row],[Employee Name]],Employees[[Employee Name]:[Office]],7))</f>
        <v>ASSESSORS OFFICE</v>
      </c>
      <c r="F1522" s="51" t="str">
        <f>IF(ISBLANK(LeaveTracker[[#This Row],[Employee Name]]),"-----",VLOOKUP(LeaveTracker[[#This Row],[Employee Name]],Employees[[Employee Name]:[Office]],6))</f>
        <v>REGULAR</v>
      </c>
      <c r="G1522" s="24">
        <v>43809</v>
      </c>
      <c r="H1522" s="24">
        <v>43811</v>
      </c>
      <c r="I1522" s="20" t="s">
        <v>81</v>
      </c>
      <c r="K1522" s="51"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791</v>
      </c>
      <c r="E1523" s="51" t="str">
        <f>IF(ISBLANK(LeaveTracker[[#This Row],[Employee Name]]),"-----",VLOOKUP(LeaveTracker[[#This Row],[Employee Name]],Employees[[Employee Name]:[Office]],7))</f>
        <v>CENRO</v>
      </c>
      <c r="F1523" s="51" t="str">
        <f>IF(ISBLANK(LeaveTracker[[#This Row],[Employee Name]]),"-----",VLOOKUP(LeaveTracker[[#This Row],[Employee Name]],Employees[[Employee Name]:[Office]],6))</f>
        <v>REGULAR</v>
      </c>
      <c r="G1523" s="24">
        <v>43792</v>
      </c>
      <c r="H1523" s="24">
        <v>43793</v>
      </c>
      <c r="I1523" s="20" t="s">
        <v>81</v>
      </c>
      <c r="K1523" s="51"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793</v>
      </c>
      <c r="E1524" s="51" t="str">
        <f>IF(ISBLANK(LeaveTracker[[#This Row],[Employee Name]]),"-----",VLOOKUP(LeaveTracker[[#This Row],[Employee Name]],Employees[[Employee Name]:[Office]],7))</f>
        <v>CENRO</v>
      </c>
      <c r="F1524" s="51" t="str">
        <f>IF(ISBLANK(LeaveTracker[[#This Row],[Employee Name]]),"-----",VLOOKUP(LeaveTracker[[#This Row],[Employee Name]],Employees[[Employee Name]:[Office]],6))</f>
        <v>REGULAR</v>
      </c>
      <c r="G1524" s="24">
        <v>43780</v>
      </c>
      <c r="H1524" s="24">
        <v>43782</v>
      </c>
      <c r="I1524" s="20" t="s">
        <v>81</v>
      </c>
      <c r="K1524" s="51"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290</v>
      </c>
      <c r="E1525" s="51" t="str">
        <f>IF(ISBLANK(LeaveTracker[[#This Row],[Employee Name]]),"-----",VLOOKUP(LeaveTracker[[#This Row],[Employee Name]],Employees[[Employee Name]:[Office]],7))</f>
        <v>CENRO</v>
      </c>
      <c r="F1525" s="51" t="str">
        <f>IF(ISBLANK(LeaveTracker[[#This Row],[Employee Name]]),"-----",VLOOKUP(LeaveTracker[[#This Row],[Employee Name]],Employees[[Employee Name]:[Office]],6))</f>
        <v>REGULAR</v>
      </c>
      <c r="G1525" s="24">
        <v>43775</v>
      </c>
      <c r="H1525" s="24">
        <v>43775</v>
      </c>
      <c r="I1525" s="20" t="s">
        <v>81</v>
      </c>
      <c r="K1525" s="51"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290</v>
      </c>
      <c r="E1526" s="51" t="str">
        <f>IF(ISBLANK(LeaveTracker[[#This Row],[Employee Name]]),"-----",VLOOKUP(LeaveTracker[[#This Row],[Employee Name]],Employees[[Employee Name]:[Office]],7))</f>
        <v>CENRO</v>
      </c>
      <c r="F1526" s="51" t="str">
        <f>IF(ISBLANK(LeaveTracker[[#This Row],[Employee Name]]),"-----",VLOOKUP(LeaveTracker[[#This Row],[Employee Name]],Employees[[Employee Name]:[Office]],6))</f>
        <v>REGULAR</v>
      </c>
      <c r="G1526" s="24">
        <v>43778</v>
      </c>
      <c r="H1526" s="24">
        <v>43782</v>
      </c>
      <c r="I1526" s="20" t="s">
        <v>81</v>
      </c>
      <c r="K1526" s="51"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290</v>
      </c>
      <c r="E1527" s="51" t="str">
        <f>IF(ISBLANK(LeaveTracker[[#This Row],[Employee Name]]),"-----",VLOOKUP(LeaveTracker[[#This Row],[Employee Name]],Employees[[Employee Name]:[Office]],7))</f>
        <v>CENRO</v>
      </c>
      <c r="F1527" s="51" t="str">
        <f>IF(ISBLANK(LeaveTracker[[#This Row],[Employee Name]]),"-----",VLOOKUP(LeaveTracker[[#This Row],[Employee Name]],Employees[[Employee Name]:[Office]],6))</f>
        <v>REGULAR</v>
      </c>
      <c r="G1527" s="24">
        <v>43785</v>
      </c>
      <c r="H1527" s="24">
        <v>43785</v>
      </c>
      <c r="I1527" s="20" t="s">
        <v>81</v>
      </c>
      <c r="K1527" s="51"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290</v>
      </c>
      <c r="E1528" s="51" t="str">
        <f>IF(ISBLANK(LeaveTracker[[#This Row],[Employee Name]]),"-----",VLOOKUP(LeaveTracker[[#This Row],[Employee Name]],Employees[[Employee Name]:[Office]],7))</f>
        <v>CENRO</v>
      </c>
      <c r="F1528" s="51" t="str">
        <f>IF(ISBLANK(LeaveTracker[[#This Row],[Employee Name]]),"-----",VLOOKUP(LeaveTracker[[#This Row],[Employee Name]],Employees[[Employee Name]:[Office]],6))</f>
        <v>REGULAR</v>
      </c>
      <c r="G1528" s="24">
        <v>43794</v>
      </c>
      <c r="H1528" s="24">
        <v>43798</v>
      </c>
      <c r="I1528" s="20" t="s">
        <v>81</v>
      </c>
      <c r="K1528" s="51"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794</v>
      </c>
      <c r="E1529" s="51" t="str">
        <f>IF(ISBLANK(LeaveTracker[[#This Row],[Employee Name]]),"-----",VLOOKUP(LeaveTracker[[#This Row],[Employee Name]],Employees[[Employee Name]:[Office]],7))</f>
        <v>CEO</v>
      </c>
      <c r="F1529" s="51" t="str">
        <f>IF(ISBLANK(LeaveTracker[[#This Row],[Employee Name]]),"-----",VLOOKUP(LeaveTracker[[#This Row],[Employee Name]],Employees[[Employee Name]:[Office]],6))</f>
        <v>REGULAR</v>
      </c>
      <c r="G1529" s="24">
        <v>43815</v>
      </c>
      <c r="H1529" s="24">
        <v>43819</v>
      </c>
      <c r="I1529" s="20" t="s">
        <v>82</v>
      </c>
      <c r="K1529" s="51"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794</v>
      </c>
      <c r="E1530" s="51" t="str">
        <f>IF(ISBLANK(LeaveTracker[[#This Row],[Employee Name]]),"-----",VLOOKUP(LeaveTracker[[#This Row],[Employee Name]],Employees[[Employee Name]:[Office]],7))</f>
        <v>CEO</v>
      </c>
      <c r="F1530" s="51" t="str">
        <f>IF(ISBLANK(LeaveTracker[[#This Row],[Employee Name]]),"-----",VLOOKUP(LeaveTracker[[#This Row],[Employee Name]],Employees[[Employee Name]:[Office]],6))</f>
        <v>REGULAR</v>
      </c>
      <c r="G1530" s="24">
        <v>43783</v>
      </c>
      <c r="H1530" s="24">
        <v>43784</v>
      </c>
      <c r="I1530" s="20" t="s">
        <v>81</v>
      </c>
      <c r="K1530" s="51"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228</v>
      </c>
      <c r="E1531" s="51" t="str">
        <f>IF(ISBLANK(LeaveTracker[[#This Row],[Employee Name]]),"-----",VLOOKUP(LeaveTracker[[#This Row],[Employee Name]],Employees[[Employee Name]:[Office]],7))</f>
        <v>CSWDO</v>
      </c>
      <c r="F1531" s="51" t="str">
        <f>IF(ISBLANK(LeaveTracker[[#This Row],[Employee Name]]),"-----",VLOOKUP(LeaveTracker[[#This Row],[Employee Name]],Employees[[Employee Name]:[Office]],6))</f>
        <v>REGULAR</v>
      </c>
      <c r="G1531" s="24">
        <v>43815</v>
      </c>
      <c r="H1531" s="24">
        <v>43816</v>
      </c>
      <c r="I1531" s="20" t="s">
        <v>81</v>
      </c>
      <c r="K1531" s="51"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228</v>
      </c>
      <c r="E1532" s="51" t="str">
        <f>IF(ISBLANK(LeaveTracker[[#This Row],[Employee Name]]),"-----",VLOOKUP(LeaveTracker[[#This Row],[Employee Name]],Employees[[Employee Name]:[Office]],7))</f>
        <v>CSWDO</v>
      </c>
      <c r="F1532" s="51" t="str">
        <f>IF(ISBLANK(LeaveTracker[[#This Row],[Employee Name]]),"-----",VLOOKUP(LeaveTracker[[#This Row],[Employee Name]],Employees[[Employee Name]:[Office]],6))</f>
        <v>REGULAR</v>
      </c>
      <c r="G1532" s="24">
        <v>43818</v>
      </c>
      <c r="H1532" s="24">
        <v>43818</v>
      </c>
      <c r="I1532" s="20" t="s">
        <v>81</v>
      </c>
      <c r="K1532" s="51"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798</v>
      </c>
      <c r="E1533" s="51" t="str">
        <f>IF(ISBLANK(LeaveTracker[[#This Row],[Employee Name]]),"-----",VLOOKUP(LeaveTracker[[#This Row],[Employee Name]],Employees[[Employee Name]:[Office]],7))</f>
        <v>ONT</v>
      </c>
      <c r="F1533" s="51" t="str">
        <f>IF(ISBLANK(LeaveTracker[[#This Row],[Employee Name]]),"-----",VLOOKUP(LeaveTracker[[#This Row],[Employee Name]],Employees[[Employee Name]:[Office]],6))</f>
        <v>REGULAR</v>
      </c>
      <c r="G1533" s="24">
        <v>43832</v>
      </c>
      <c r="H1533" s="24">
        <v>43832</v>
      </c>
      <c r="I1533" s="20" t="s">
        <v>81</v>
      </c>
      <c r="K1533" s="51"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798</v>
      </c>
      <c r="E1534" s="51" t="str">
        <f>IF(ISBLANK(LeaveTracker[[#This Row],[Employee Name]]),"-----",VLOOKUP(LeaveTracker[[#This Row],[Employee Name]],Employees[[Employee Name]:[Office]],7))</f>
        <v>ONT</v>
      </c>
      <c r="F1534" s="51" t="str">
        <f>IF(ISBLANK(LeaveTracker[[#This Row],[Employee Name]]),"-----",VLOOKUP(LeaveTracker[[#This Row],[Employee Name]],Employees[[Employee Name]:[Office]],6))</f>
        <v>REGULAR</v>
      </c>
      <c r="G1534" s="24">
        <v>43830</v>
      </c>
      <c r="H1534" s="24">
        <v>43830</v>
      </c>
      <c r="I1534" s="20" t="s">
        <v>82</v>
      </c>
      <c r="K1534" s="51"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189</v>
      </c>
      <c r="E1535" s="51" t="str">
        <f>IF(ISBLANK(LeaveTracker[[#This Row],[Employee Name]]),"-----",VLOOKUP(LeaveTracker[[#This Row],[Employee Name]],Employees[[Employee Name]:[Office]],7))</f>
        <v>ONT</v>
      </c>
      <c r="F1535" s="51" t="str">
        <f>IF(ISBLANK(LeaveTracker[[#This Row],[Employee Name]]),"-----",VLOOKUP(LeaveTracker[[#This Row],[Employee Name]],Employees[[Employee Name]:[Office]],6))</f>
        <v>REGULAR</v>
      </c>
      <c r="G1535" s="24">
        <v>43826</v>
      </c>
      <c r="H1535" s="24">
        <v>43826</v>
      </c>
      <c r="I1535" s="20" t="s">
        <v>298</v>
      </c>
      <c r="J1535" s="43" t="s">
        <v>755</v>
      </c>
      <c r="K1535" s="51"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189</v>
      </c>
      <c r="E1536" s="51" t="str">
        <f>IF(ISBLANK(LeaveTracker[[#This Row],[Employee Name]]),"-----",VLOOKUP(LeaveTracker[[#This Row],[Employee Name]],Employees[[Employee Name]:[Office]],7))</f>
        <v>ONT</v>
      </c>
      <c r="F1536" s="51" t="str">
        <f>IF(ISBLANK(LeaveTracker[[#This Row],[Employee Name]]),"-----",VLOOKUP(LeaveTracker[[#This Row],[Employee Name]],Employees[[Employee Name]:[Office]],6))</f>
        <v>REGULAR</v>
      </c>
      <c r="G1536" s="24">
        <v>43819</v>
      </c>
      <c r="H1536" s="24">
        <v>43819</v>
      </c>
      <c r="I1536" s="20" t="s">
        <v>81</v>
      </c>
      <c r="K1536" s="51"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189</v>
      </c>
      <c r="E1537" s="51" t="str">
        <f>IF(ISBLANK(LeaveTracker[[#This Row],[Employee Name]]),"-----",VLOOKUP(LeaveTracker[[#This Row],[Employee Name]],Employees[[Employee Name]:[Office]],7))</f>
        <v>ONT</v>
      </c>
      <c r="F1537" s="51" t="str">
        <f>IF(ISBLANK(LeaveTracker[[#This Row],[Employee Name]]),"-----",VLOOKUP(LeaveTracker[[#This Row],[Employee Name]],Employees[[Employee Name]:[Office]],6))</f>
        <v>REGULAR</v>
      </c>
      <c r="G1537" s="24">
        <v>43810</v>
      </c>
      <c r="H1537" s="24">
        <v>43810</v>
      </c>
      <c r="I1537" s="20" t="s">
        <v>81</v>
      </c>
      <c r="K1537" s="51"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380</v>
      </c>
      <c r="E1538" s="51" t="str">
        <f>IF(ISBLANK(LeaveTracker[[#This Row],[Employee Name]]),"-----",VLOOKUP(LeaveTracker[[#This Row],[Employee Name]],Employees[[Employee Name]:[Office]],7))</f>
        <v>CCT</v>
      </c>
      <c r="F1538" s="51" t="str">
        <f>IF(ISBLANK(LeaveTracker[[#This Row],[Employee Name]]),"-----",VLOOKUP(LeaveTracker[[#This Row],[Employee Name]],Employees[[Employee Name]:[Office]],6))</f>
        <v>REGULAR</v>
      </c>
      <c r="G1538" s="24">
        <v>43805</v>
      </c>
      <c r="H1538" s="24">
        <v>43805</v>
      </c>
      <c r="I1538" s="20" t="s">
        <v>81</v>
      </c>
      <c r="K1538" s="51"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380</v>
      </c>
      <c r="E1539" s="51" t="str">
        <f>IF(ISBLANK(LeaveTracker[[#This Row],[Employee Name]]),"-----",VLOOKUP(LeaveTracker[[#This Row],[Employee Name]],Employees[[Employee Name]:[Office]],7))</f>
        <v>CCT</v>
      </c>
      <c r="F1539" s="51" t="str">
        <f>IF(ISBLANK(LeaveTracker[[#This Row],[Employee Name]]),"-----",VLOOKUP(LeaveTracker[[#This Row],[Employee Name]],Employees[[Employee Name]:[Office]],6))</f>
        <v>REGULAR</v>
      </c>
      <c r="G1539" s="24">
        <v>43794</v>
      </c>
      <c r="H1539" s="24">
        <v>43794</v>
      </c>
      <c r="I1539" s="20" t="s">
        <v>81</v>
      </c>
      <c r="K1539" s="51"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574</v>
      </c>
      <c r="E1540" s="51" t="str">
        <f>IF(ISBLANK(LeaveTracker[[#This Row],[Employee Name]]),"-----",VLOOKUP(LeaveTracker[[#This Row],[Employee Name]],Employees[[Employee Name]:[Office]],7))</f>
        <v>CCT</v>
      </c>
      <c r="F1540" s="51" t="str">
        <f>IF(ISBLANK(LeaveTracker[[#This Row],[Employee Name]]),"-----",VLOOKUP(LeaveTracker[[#This Row],[Employee Name]],Employees[[Employee Name]:[Office]],6))</f>
        <v>REGULAR</v>
      </c>
      <c r="G1540" s="24">
        <v>43817</v>
      </c>
      <c r="H1540" s="24">
        <v>43818</v>
      </c>
      <c r="I1540" s="20" t="s">
        <v>298</v>
      </c>
      <c r="J1540" s="43" t="s">
        <v>1004</v>
      </c>
      <c r="K1540" s="51"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574</v>
      </c>
      <c r="E1541" s="51" t="str">
        <f>IF(ISBLANK(LeaveTracker[[#This Row],[Employee Name]]),"-----",VLOOKUP(LeaveTracker[[#This Row],[Employee Name]],Employees[[Employee Name]:[Office]],7))</f>
        <v>CCT</v>
      </c>
      <c r="F1541" s="51" t="str">
        <f>IF(ISBLANK(LeaveTracker[[#This Row],[Employee Name]]),"-----",VLOOKUP(LeaveTracker[[#This Row],[Employee Name]],Employees[[Employee Name]:[Office]],6))</f>
        <v>REGULAR</v>
      </c>
      <c r="G1541" s="24">
        <v>43825</v>
      </c>
      <c r="H1541" s="24">
        <v>43826</v>
      </c>
      <c r="I1541" s="20" t="s">
        <v>298</v>
      </c>
      <c r="J1541" s="43" t="s">
        <v>1004</v>
      </c>
      <c r="K1541" s="51"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574</v>
      </c>
      <c r="E1542" s="51" t="str">
        <f>IF(ISBLANK(LeaveTracker[[#This Row],[Employee Name]]),"-----",VLOOKUP(LeaveTracker[[#This Row],[Employee Name]],Employees[[Employee Name]:[Office]],7))</f>
        <v>CCT</v>
      </c>
      <c r="F1542" s="51" t="str">
        <f>IF(ISBLANK(LeaveTracker[[#This Row],[Employee Name]]),"-----",VLOOKUP(LeaveTracker[[#This Row],[Employee Name]],Employees[[Employee Name]:[Office]],6))</f>
        <v>REGULAR</v>
      </c>
      <c r="G1542" s="24">
        <v>43816</v>
      </c>
      <c r="H1542" s="24">
        <v>43816</v>
      </c>
      <c r="I1542" s="20" t="s">
        <v>298</v>
      </c>
      <c r="J1542" s="43" t="s">
        <v>105</v>
      </c>
      <c r="K1542" s="51"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574</v>
      </c>
      <c r="E1543" s="51" t="str">
        <f>IF(ISBLANK(LeaveTracker[[#This Row],[Employee Name]]),"-----",VLOOKUP(LeaveTracker[[#This Row],[Employee Name]],Employees[[Employee Name]:[Office]],7))</f>
        <v>CCT</v>
      </c>
      <c r="F1543" s="51" t="str">
        <f>IF(ISBLANK(LeaveTracker[[#This Row],[Employee Name]]),"-----",VLOOKUP(LeaveTracker[[#This Row],[Employee Name]],Employees[[Employee Name]:[Office]],6))</f>
        <v>REGULAR</v>
      </c>
      <c r="G1543" s="24">
        <v>43810</v>
      </c>
      <c r="H1543" s="24">
        <v>43810</v>
      </c>
      <c r="I1543" s="20" t="s">
        <v>81</v>
      </c>
      <c r="K1543" s="51"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574</v>
      </c>
      <c r="E1544" s="51" t="str">
        <f>IF(ISBLANK(LeaveTracker[[#This Row],[Employee Name]]),"-----",VLOOKUP(LeaveTracker[[#This Row],[Employee Name]],Employees[[Employee Name]:[Office]],7))</f>
        <v>CCT</v>
      </c>
      <c r="F1544" s="51" t="str">
        <f>IF(ISBLANK(LeaveTracker[[#This Row],[Employee Name]]),"-----",VLOOKUP(LeaveTracker[[#This Row],[Employee Name]],Employees[[Employee Name]:[Office]],6))</f>
        <v>REGULAR</v>
      </c>
      <c r="G1544" s="24">
        <v>43803</v>
      </c>
      <c r="H1544" s="24">
        <v>43803</v>
      </c>
      <c r="I1544" s="20" t="s">
        <v>81</v>
      </c>
      <c r="K1544" s="51"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375</v>
      </c>
      <c r="E1545" s="51" t="str">
        <f>IF(ISBLANK(LeaveTracker[[#This Row],[Employee Name]]),"-----",VLOOKUP(LeaveTracker[[#This Row],[Employee Name]],Employees[[Employee Name]:[Office]],7))</f>
        <v>CCT</v>
      </c>
      <c r="F1545" s="51" t="str">
        <f>IF(ISBLANK(LeaveTracker[[#This Row],[Employee Name]]),"-----",VLOOKUP(LeaveTracker[[#This Row],[Employee Name]],Employees[[Employee Name]:[Office]],6))</f>
        <v>REGULAR</v>
      </c>
      <c r="G1545" s="24">
        <v>43800</v>
      </c>
      <c r="H1545" s="24">
        <v>43800</v>
      </c>
      <c r="I1545" s="20" t="s">
        <v>81</v>
      </c>
      <c r="K1545" s="51"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375</v>
      </c>
      <c r="E1546" s="51" t="str">
        <f>IF(ISBLANK(LeaveTracker[[#This Row],[Employee Name]]),"-----",VLOOKUP(LeaveTracker[[#This Row],[Employee Name]],Employees[[Employee Name]:[Office]],7))</f>
        <v>CCT</v>
      </c>
      <c r="F1546" s="51" t="str">
        <f>IF(ISBLANK(LeaveTracker[[#This Row],[Employee Name]]),"-----",VLOOKUP(LeaveTracker[[#This Row],[Employee Name]],Employees[[Employee Name]:[Office]],6))</f>
        <v>REGULAR</v>
      </c>
      <c r="G1546" s="24">
        <v>43797</v>
      </c>
      <c r="H1546" s="24">
        <v>43798</v>
      </c>
      <c r="I1546" s="20" t="s">
        <v>81</v>
      </c>
      <c r="K1546" s="51"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578</v>
      </c>
      <c r="E1547" s="51" t="str">
        <f>IF(ISBLANK(LeaveTracker[[#This Row],[Employee Name]]),"-----",VLOOKUP(LeaveTracker[[#This Row],[Employee Name]],Employees[[Employee Name]:[Office]],7))</f>
        <v>CCT</v>
      </c>
      <c r="F1547" s="51" t="str">
        <f>IF(ISBLANK(LeaveTracker[[#This Row],[Employee Name]]),"-----",VLOOKUP(LeaveTracker[[#This Row],[Employee Name]],Employees[[Employee Name]:[Office]],6))</f>
        <v>REGULAR</v>
      </c>
      <c r="G1547" s="24">
        <v>43815</v>
      </c>
      <c r="H1547" s="24">
        <v>43817</v>
      </c>
      <c r="I1547" s="20" t="s">
        <v>298</v>
      </c>
      <c r="J1547" s="43" t="s">
        <v>1004</v>
      </c>
      <c r="K1547" s="51"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578</v>
      </c>
      <c r="E1548" s="51" t="str">
        <f>IF(ISBLANK(LeaveTracker[[#This Row],[Employee Name]]),"-----",VLOOKUP(LeaveTracker[[#This Row],[Employee Name]],Employees[[Employee Name]:[Office]],7))</f>
        <v>CCT</v>
      </c>
      <c r="F1548" s="51" t="str">
        <f>IF(ISBLANK(LeaveTracker[[#This Row],[Employee Name]]),"-----",VLOOKUP(LeaveTracker[[#This Row],[Employee Name]],Employees[[Employee Name]:[Office]],6))</f>
        <v>REGULAR</v>
      </c>
      <c r="G1548" s="24">
        <v>43825</v>
      </c>
      <c r="H1548" s="24">
        <v>43826</v>
      </c>
      <c r="I1548" s="20" t="s">
        <v>298</v>
      </c>
      <c r="J1548" s="43" t="s">
        <v>1004</v>
      </c>
      <c r="K1548" s="51"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578</v>
      </c>
      <c r="E1549" s="51" t="str">
        <f>IF(ISBLANK(LeaveTracker[[#This Row],[Employee Name]]),"-----",VLOOKUP(LeaveTracker[[#This Row],[Employee Name]],Employees[[Employee Name]:[Office]],7))</f>
        <v>CCT</v>
      </c>
      <c r="F1549" s="51" t="str">
        <f>IF(ISBLANK(LeaveTracker[[#This Row],[Employee Name]]),"-----",VLOOKUP(LeaveTracker[[#This Row],[Employee Name]],Employees[[Employee Name]:[Office]],6))</f>
        <v>REGULAR</v>
      </c>
      <c r="G1549" s="24">
        <v>43808</v>
      </c>
      <c r="H1549" s="24">
        <v>43808</v>
      </c>
      <c r="I1549" s="20" t="s">
        <v>81</v>
      </c>
      <c r="K1549" s="51"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578</v>
      </c>
      <c r="E1550" s="51" t="str">
        <f>IF(ISBLANK(LeaveTracker[[#This Row],[Employee Name]]),"-----",VLOOKUP(LeaveTracker[[#This Row],[Employee Name]],Employees[[Employee Name]:[Office]],7))</f>
        <v>CCT</v>
      </c>
      <c r="F1550" s="51" t="str">
        <f>IF(ISBLANK(LeaveTracker[[#This Row],[Employee Name]]),"-----",VLOOKUP(LeaveTracker[[#This Row],[Employee Name]],Employees[[Employee Name]:[Office]],6))</f>
        <v>REGULAR</v>
      </c>
      <c r="G1550" s="24">
        <v>43812</v>
      </c>
      <c r="H1550" s="24">
        <v>43812</v>
      </c>
      <c r="I1550" s="20" t="s">
        <v>81</v>
      </c>
      <c r="K1550" s="51"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578</v>
      </c>
      <c r="E1551" s="51" t="str">
        <f>IF(ISBLANK(LeaveTracker[[#This Row],[Employee Name]]),"-----",VLOOKUP(LeaveTracker[[#This Row],[Employee Name]],Employees[[Employee Name]:[Office]],7))</f>
        <v>CCT</v>
      </c>
      <c r="F1551" s="51" t="str">
        <f>IF(ISBLANK(LeaveTracker[[#This Row],[Employee Name]]),"-----",VLOOKUP(LeaveTracker[[#This Row],[Employee Name]],Employees[[Employee Name]:[Office]],6))</f>
        <v>REGULAR</v>
      </c>
      <c r="G1551" s="24">
        <v>43803</v>
      </c>
      <c r="H1551" s="24">
        <v>43803</v>
      </c>
      <c r="I1551" s="20" t="s">
        <v>81</v>
      </c>
      <c r="K1551" s="51"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583</v>
      </c>
      <c r="E1552" s="51" t="str">
        <f>IF(ISBLANK(LeaveTracker[[#This Row],[Employee Name]]),"-----",VLOOKUP(LeaveTracker[[#This Row],[Employee Name]],Employees[[Employee Name]:[Office]],7))</f>
        <v>CCT</v>
      </c>
      <c r="F1552" s="51" t="str">
        <f>IF(ISBLANK(LeaveTracker[[#This Row],[Employee Name]]),"-----",VLOOKUP(LeaveTracker[[#This Row],[Employee Name]],Employees[[Employee Name]:[Office]],6))</f>
        <v>REGULAR</v>
      </c>
      <c r="G1552" s="24">
        <v>43810</v>
      </c>
      <c r="H1552" s="24">
        <v>43811</v>
      </c>
      <c r="I1552" s="20" t="s">
        <v>298</v>
      </c>
      <c r="J1552" s="43" t="s">
        <v>1004</v>
      </c>
      <c r="K1552" s="51"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583</v>
      </c>
      <c r="E1553" s="51" t="str">
        <f>IF(ISBLANK(LeaveTracker[[#This Row],[Employee Name]]),"-----",VLOOKUP(LeaveTracker[[#This Row],[Employee Name]],Employees[[Employee Name]:[Office]],7))</f>
        <v>CCT</v>
      </c>
      <c r="F1553" s="51" t="str">
        <f>IF(ISBLANK(LeaveTracker[[#This Row],[Employee Name]]),"-----",VLOOKUP(LeaveTracker[[#This Row],[Employee Name]],Employees[[Employee Name]:[Office]],6))</f>
        <v>REGULAR</v>
      </c>
      <c r="G1553" s="24">
        <v>43825</v>
      </c>
      <c r="H1553" s="24">
        <v>43826</v>
      </c>
      <c r="I1553" s="20" t="s">
        <v>298</v>
      </c>
      <c r="J1553" s="43" t="s">
        <v>1004</v>
      </c>
      <c r="K1553" s="51"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572</v>
      </c>
      <c r="E1554" s="51" t="str">
        <f>IF(ISBLANK(LeaveTracker[[#This Row],[Employee Name]]),"-----",VLOOKUP(LeaveTracker[[#This Row],[Employee Name]],Employees[[Employee Name]:[Office]],7))</f>
        <v>CCT</v>
      </c>
      <c r="F1554" s="51" t="str">
        <f>IF(ISBLANK(LeaveTracker[[#This Row],[Employee Name]]),"-----",VLOOKUP(LeaveTracker[[#This Row],[Employee Name]],Employees[[Employee Name]:[Office]],6))</f>
        <v>REGULAR</v>
      </c>
      <c r="G1554" s="24">
        <v>43817</v>
      </c>
      <c r="H1554" s="24">
        <v>43819</v>
      </c>
      <c r="I1554" s="20" t="s">
        <v>298</v>
      </c>
      <c r="J1554" s="43" t="s">
        <v>1004</v>
      </c>
      <c r="K1554" s="51"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572</v>
      </c>
      <c r="E1555" s="51" t="str">
        <f>IF(ISBLANK(LeaveTracker[[#This Row],[Employee Name]]),"-----",VLOOKUP(LeaveTracker[[#This Row],[Employee Name]],Employees[[Employee Name]:[Office]],7))</f>
        <v>CCT</v>
      </c>
      <c r="F1555" s="51" t="str">
        <f>IF(ISBLANK(LeaveTracker[[#This Row],[Employee Name]]),"-----",VLOOKUP(LeaveTracker[[#This Row],[Employee Name]],Employees[[Employee Name]:[Office]],6))</f>
        <v>REGULAR</v>
      </c>
      <c r="G1555" s="24">
        <v>43825</v>
      </c>
      <c r="H1555" s="24">
        <v>43826</v>
      </c>
      <c r="I1555" s="20" t="s">
        <v>298</v>
      </c>
      <c r="J1555" s="43" t="s">
        <v>1004</v>
      </c>
      <c r="K1555" s="51"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630</v>
      </c>
      <c r="E1556" s="51" t="str">
        <f>IF(ISBLANK(LeaveTracker[[#This Row],[Employee Name]]),"-----",VLOOKUP(LeaveTracker[[#This Row],[Employee Name]],Employees[[Employee Name]:[Office]],7))</f>
        <v>CCT</v>
      </c>
      <c r="F1556" s="51" t="str">
        <f>IF(ISBLANK(LeaveTracker[[#This Row],[Employee Name]]),"-----",VLOOKUP(LeaveTracker[[#This Row],[Employee Name]],Employees[[Employee Name]:[Office]],6))</f>
        <v>REGULAR</v>
      </c>
      <c r="G1556" s="24">
        <v>43825</v>
      </c>
      <c r="H1556" s="24">
        <v>43826</v>
      </c>
      <c r="I1556" s="20" t="s">
        <v>82</v>
      </c>
      <c r="K1556" s="51"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630</v>
      </c>
      <c r="E1557" s="51" t="str">
        <f>IF(ISBLANK(LeaveTracker[[#This Row],[Employee Name]]),"-----",VLOOKUP(LeaveTracker[[#This Row],[Employee Name]],Employees[[Employee Name]:[Office]],7))</f>
        <v>CCT</v>
      </c>
      <c r="F1557" s="51" t="str">
        <f>IF(ISBLANK(LeaveTracker[[#This Row],[Employee Name]]),"-----",VLOOKUP(LeaveTracker[[#This Row],[Employee Name]],Employees[[Employee Name]:[Office]],6))</f>
        <v>REGULAR</v>
      </c>
      <c r="G1557" s="24">
        <v>43811</v>
      </c>
      <c r="H1557" s="24">
        <v>43811</v>
      </c>
      <c r="I1557" s="20" t="s">
        <v>298</v>
      </c>
      <c r="J1557" s="43" t="s">
        <v>274</v>
      </c>
      <c r="K1557" s="51"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586</v>
      </c>
      <c r="E1558" s="51" t="str">
        <f>IF(ISBLANK(LeaveTracker[[#This Row],[Employee Name]]),"-----",VLOOKUP(LeaveTracker[[#This Row],[Employee Name]],Employees[[Employee Name]:[Office]],7))</f>
        <v>CCT</v>
      </c>
      <c r="F1558" s="51" t="str">
        <f>IF(ISBLANK(LeaveTracker[[#This Row],[Employee Name]]),"-----",VLOOKUP(LeaveTracker[[#This Row],[Employee Name]],Employees[[Employee Name]:[Office]],6))</f>
        <v>REGULAR</v>
      </c>
      <c r="G1558" s="24">
        <v>43825</v>
      </c>
      <c r="H1558" s="24">
        <v>43827</v>
      </c>
      <c r="I1558" s="20" t="s">
        <v>81</v>
      </c>
      <c r="K1558" s="51"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586</v>
      </c>
      <c r="E1559" s="51" t="str">
        <f>IF(ISBLANK(LeaveTracker[[#This Row],[Employee Name]]),"-----",VLOOKUP(LeaveTracker[[#This Row],[Employee Name]],Employees[[Employee Name]:[Office]],7))</f>
        <v>CCT</v>
      </c>
      <c r="F1559" s="51" t="str">
        <f>IF(ISBLANK(LeaveTracker[[#This Row],[Employee Name]]),"-----",VLOOKUP(LeaveTracker[[#This Row],[Employee Name]],Employees[[Employee Name]:[Office]],6))</f>
        <v>REGULAR</v>
      </c>
      <c r="G1559" s="24">
        <v>43797</v>
      </c>
      <c r="H1559" s="24">
        <v>43798</v>
      </c>
      <c r="I1559" s="20" t="s">
        <v>298</v>
      </c>
      <c r="J1559" s="43" t="s">
        <v>299</v>
      </c>
      <c r="K1559" s="51"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586</v>
      </c>
      <c r="E1560" s="51" t="str">
        <f>IF(ISBLANK(LeaveTracker[[#This Row],[Employee Name]]),"-----",VLOOKUP(LeaveTracker[[#This Row],[Employee Name]],Employees[[Employee Name]:[Office]],7))</f>
        <v>CCT</v>
      </c>
      <c r="F1560" s="51" t="str">
        <f>IF(ISBLANK(LeaveTracker[[#This Row],[Employee Name]]),"-----",VLOOKUP(LeaveTracker[[#This Row],[Employee Name]],Employees[[Employee Name]:[Office]],6))</f>
        <v>REGULAR</v>
      </c>
      <c r="G1560" s="24">
        <v>43801</v>
      </c>
      <c r="H1560" s="24">
        <v>43802</v>
      </c>
      <c r="I1560" s="20" t="s">
        <v>298</v>
      </c>
      <c r="J1560" s="43" t="s">
        <v>299</v>
      </c>
      <c r="K1560" s="51"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586</v>
      </c>
      <c r="E1561" s="51" t="str">
        <f>IF(ISBLANK(LeaveTracker[[#This Row],[Employee Name]]),"-----",VLOOKUP(LeaveTracker[[#This Row],[Employee Name]],Employees[[Employee Name]:[Office]],7))</f>
        <v>CCT</v>
      </c>
      <c r="F1561" s="51" t="str">
        <f>IF(ISBLANK(LeaveTracker[[#This Row],[Employee Name]]),"-----",VLOOKUP(LeaveTracker[[#This Row],[Employee Name]],Employees[[Employee Name]:[Office]],6))</f>
        <v>REGULAR</v>
      </c>
      <c r="G1561" s="24">
        <v>43804</v>
      </c>
      <c r="H1561" s="24">
        <v>43806</v>
      </c>
      <c r="I1561" s="20" t="s">
        <v>82</v>
      </c>
      <c r="K1561" s="51"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586</v>
      </c>
      <c r="E1562" s="51" t="str">
        <f>IF(ISBLANK(LeaveTracker[[#This Row],[Employee Name]]),"-----",VLOOKUP(LeaveTracker[[#This Row],[Employee Name]],Employees[[Employee Name]:[Office]],7))</f>
        <v>CCT</v>
      </c>
      <c r="F1562" s="51" t="str">
        <f>IF(ISBLANK(LeaveTracker[[#This Row],[Employee Name]]),"-----",VLOOKUP(LeaveTracker[[#This Row],[Employee Name]],Employees[[Employee Name]:[Office]],6))</f>
        <v>REGULAR</v>
      </c>
      <c r="G1562" s="24">
        <v>43791</v>
      </c>
      <c r="H1562" s="24">
        <v>43792</v>
      </c>
      <c r="I1562" s="20" t="s">
        <v>82</v>
      </c>
      <c r="K1562" s="51"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586</v>
      </c>
      <c r="E1563" s="51" t="str">
        <f>IF(ISBLANK(LeaveTracker[[#This Row],[Employee Name]]),"-----",VLOOKUP(LeaveTracker[[#This Row],[Employee Name]],Employees[[Employee Name]:[Office]],7))</f>
        <v>CCT</v>
      </c>
      <c r="F1563" s="51" t="str">
        <f>IF(ISBLANK(LeaveTracker[[#This Row],[Employee Name]]),"-----",VLOOKUP(LeaveTracker[[#This Row],[Employee Name]],Employees[[Employee Name]:[Office]],6))</f>
        <v>REGULAR</v>
      </c>
      <c r="G1563" s="24">
        <v>43794</v>
      </c>
      <c r="H1563" s="24">
        <v>43795</v>
      </c>
      <c r="I1563" s="20" t="s">
        <v>82</v>
      </c>
      <c r="K1563" s="51"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586</v>
      </c>
      <c r="E1564" s="51" t="str">
        <f>IF(ISBLANK(LeaveTracker[[#This Row],[Employee Name]]),"-----",VLOOKUP(LeaveTracker[[#This Row],[Employee Name]],Employees[[Employee Name]:[Office]],7))</f>
        <v>CCT</v>
      </c>
      <c r="F1564" s="51" t="str">
        <f>IF(ISBLANK(LeaveTracker[[#This Row],[Employee Name]]),"-----",VLOOKUP(LeaveTracker[[#This Row],[Employee Name]],Employees[[Employee Name]:[Office]],6))</f>
        <v>REGULAR</v>
      </c>
      <c r="G1564" s="24">
        <v>43797</v>
      </c>
      <c r="H1564" s="24">
        <v>43798</v>
      </c>
      <c r="I1564" s="20" t="s">
        <v>82</v>
      </c>
      <c r="K1564" s="51"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805</v>
      </c>
      <c r="E1565" s="51" t="str">
        <f>IF(ISBLANK(LeaveTracker[[#This Row],[Employee Name]]),"-----",VLOOKUP(LeaveTracker[[#This Row],[Employee Name]],Employees[[Employee Name]:[Office]],7))</f>
        <v>CCT</v>
      </c>
      <c r="F1565" s="51" t="str">
        <f>IF(ISBLANK(LeaveTracker[[#This Row],[Employee Name]]),"-----",VLOOKUP(LeaveTracker[[#This Row],[Employee Name]],Employees[[Employee Name]:[Office]],6))</f>
        <v>REGULAR</v>
      </c>
      <c r="G1565" s="24">
        <v>43822</v>
      </c>
      <c r="H1565" s="24">
        <v>43822</v>
      </c>
      <c r="I1565" s="19" t="s">
        <v>298</v>
      </c>
      <c r="J1565" s="43" t="s">
        <v>1004</v>
      </c>
      <c r="K1565" s="51"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805</v>
      </c>
      <c r="E1566" s="51" t="str">
        <f>IF(ISBLANK(LeaveTracker[[#This Row],[Employee Name]]),"-----",VLOOKUP(LeaveTracker[[#This Row],[Employee Name]],Employees[[Employee Name]:[Office]],7))</f>
        <v>CCT</v>
      </c>
      <c r="F1566" s="51" t="str">
        <f>IF(ISBLANK(LeaveTracker[[#This Row],[Employee Name]]),"-----",VLOOKUP(LeaveTracker[[#This Row],[Employee Name]],Employees[[Employee Name]:[Office]],6))</f>
        <v>REGULAR</v>
      </c>
      <c r="G1566" s="24">
        <v>43825</v>
      </c>
      <c r="H1566" s="24">
        <v>43825</v>
      </c>
      <c r="I1566" s="20" t="s">
        <v>298</v>
      </c>
      <c r="J1566" s="43" t="s">
        <v>1004</v>
      </c>
      <c r="K1566" s="51"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367</v>
      </c>
      <c r="E1567" s="51" t="str">
        <f>IF(ISBLANK(LeaveTracker[[#This Row],[Employee Name]]),"-----",VLOOKUP(LeaveTracker[[#This Row],[Employee Name]],Employees[[Employee Name]:[Office]],7))</f>
        <v>CCT</v>
      </c>
      <c r="F1567" s="51" t="str">
        <f>IF(ISBLANK(LeaveTracker[[#This Row],[Employee Name]]),"-----",VLOOKUP(LeaveTracker[[#This Row],[Employee Name]],Employees[[Employee Name]:[Office]],6))</f>
        <v>REGULAR</v>
      </c>
      <c r="G1567" s="24">
        <v>43811</v>
      </c>
      <c r="H1567" s="24">
        <v>43811</v>
      </c>
      <c r="I1567" s="20" t="s">
        <v>81</v>
      </c>
      <c r="K1567" s="51"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367</v>
      </c>
      <c r="E1568" s="51" t="str">
        <f>IF(ISBLANK(LeaveTracker[[#This Row],[Employee Name]]),"-----",VLOOKUP(LeaveTracker[[#This Row],[Employee Name]],Employees[[Employee Name]:[Office]],7))</f>
        <v>CCT</v>
      </c>
      <c r="F1568" s="51" t="str">
        <f>IF(ISBLANK(LeaveTracker[[#This Row],[Employee Name]]),"-----",VLOOKUP(LeaveTracker[[#This Row],[Employee Name]],Employees[[Employee Name]:[Office]],6))</f>
        <v>REGULAR</v>
      </c>
      <c r="G1568" s="24">
        <v>43798</v>
      </c>
      <c r="H1568" s="24">
        <v>43798</v>
      </c>
      <c r="I1568" s="20" t="s">
        <v>81</v>
      </c>
      <c r="K1568" s="51"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51" t="str">
        <f>IF(ISBLANK(LeaveTracker[[#This Row],[Employee Name]]),"-----",VLOOKUP(LeaveTracker[[#This Row],[Employee Name]],Employees[[Employee Name]:[Office]],7))</f>
        <v>CHO</v>
      </c>
      <c r="F1569" s="51" t="str">
        <f>IF(ISBLANK(LeaveTracker[[#This Row],[Employee Name]]),"-----",VLOOKUP(LeaveTracker[[#This Row],[Employee Name]],Employees[[Employee Name]:[Office]],6))</f>
        <v>REGULAR</v>
      </c>
      <c r="G1569" s="24">
        <v>43853</v>
      </c>
      <c r="H1569" s="24">
        <v>43854</v>
      </c>
      <c r="I1569" s="20" t="s">
        <v>82</v>
      </c>
      <c r="K1569" s="51"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51" t="str">
        <f>IF(ISBLANK(LeaveTracker[[#This Row],[Employee Name]]),"-----",VLOOKUP(LeaveTracker[[#This Row],[Employee Name]],Employees[[Employee Name]:[Office]],7))</f>
        <v>CHO</v>
      </c>
      <c r="F1570" s="51" t="str">
        <f>IF(ISBLANK(LeaveTracker[[#This Row],[Employee Name]]),"-----",VLOOKUP(LeaveTracker[[#This Row],[Employee Name]],Employees[[Employee Name]:[Office]],6))</f>
        <v>REGULAR</v>
      </c>
      <c r="G1570" s="24">
        <v>43858</v>
      </c>
      <c r="H1570" s="24">
        <v>43858</v>
      </c>
      <c r="I1570" s="20" t="s">
        <v>82</v>
      </c>
      <c r="K1570" s="51"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51" t="str">
        <f>IF(ISBLANK(LeaveTracker[[#This Row],[Employee Name]]),"-----",VLOOKUP(LeaveTracker[[#This Row],[Employee Name]],Employees[[Employee Name]:[Office]],7))</f>
        <v>CHO</v>
      </c>
      <c r="F1571" s="51" t="str">
        <f>IF(ISBLANK(LeaveTracker[[#This Row],[Employee Name]]),"-----",VLOOKUP(LeaveTracker[[#This Row],[Employee Name]],Employees[[Employee Name]:[Office]],6))</f>
        <v>REGULAR</v>
      </c>
      <c r="G1571" s="24">
        <v>43850</v>
      </c>
      <c r="H1571" s="24">
        <v>43851</v>
      </c>
      <c r="I1571" s="20" t="s">
        <v>82</v>
      </c>
      <c r="K1571" s="51"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809</v>
      </c>
      <c r="E1572" s="51" t="str">
        <f>IF(ISBLANK(LeaveTracker[[#This Row],[Employee Name]]),"-----",VLOOKUP(LeaveTracker[[#This Row],[Employee Name]],Employees[[Employee Name]:[Office]],7))</f>
        <v>CHO</v>
      </c>
      <c r="F1572" s="51" t="str">
        <f>IF(ISBLANK(LeaveTracker[[#This Row],[Employee Name]]),"-----",VLOOKUP(LeaveTracker[[#This Row],[Employee Name]],Employees[[Employee Name]:[Office]],6))</f>
        <v>REGULAR</v>
      </c>
      <c r="G1572" s="24">
        <v>43798</v>
      </c>
      <c r="H1572" s="24">
        <v>43798</v>
      </c>
      <c r="I1572" s="20" t="s">
        <v>81</v>
      </c>
      <c r="K1572" s="51"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51" t="str">
        <f>IF(ISBLANK(LeaveTracker[[#This Row],[Employee Name]]),"-----",VLOOKUP(LeaveTracker[[#This Row],[Employee Name]],Employees[[Employee Name]:[Office]],7))</f>
        <v>CHO</v>
      </c>
      <c r="F1573" s="51" t="str">
        <f>IF(ISBLANK(LeaveTracker[[#This Row],[Employee Name]]),"-----",VLOOKUP(LeaveTracker[[#This Row],[Employee Name]],Employees[[Employee Name]:[Office]],6))</f>
        <v>REGULAR</v>
      </c>
      <c r="G1573" s="24">
        <v>43810</v>
      </c>
      <c r="H1573" s="24">
        <v>43810</v>
      </c>
      <c r="I1573" s="20" t="s">
        <v>82</v>
      </c>
      <c r="K1573" s="51"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51" t="str">
        <f>IF(ISBLANK(LeaveTracker[[#This Row],[Employee Name]]),"-----",VLOOKUP(LeaveTracker[[#This Row],[Employee Name]],Employees[[Employee Name]:[Office]],7))</f>
        <v>CHO</v>
      </c>
      <c r="F1574" s="51" t="str">
        <f>IF(ISBLANK(LeaveTracker[[#This Row],[Employee Name]]),"-----",VLOOKUP(LeaveTracker[[#This Row],[Employee Name]],Employees[[Employee Name]:[Office]],6))</f>
        <v>REGULAR</v>
      </c>
      <c r="G1574" s="24">
        <v>43812</v>
      </c>
      <c r="H1574" s="24">
        <v>43812</v>
      </c>
      <c r="I1574" s="20" t="s">
        <v>82</v>
      </c>
      <c r="K1574" s="51"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51" t="str">
        <f>IF(ISBLANK(LeaveTracker[[#This Row],[Employee Name]]),"-----",VLOOKUP(LeaveTracker[[#This Row],[Employee Name]],Employees[[Employee Name]:[Office]],7))</f>
        <v>CHO</v>
      </c>
      <c r="F1575" s="51" t="str">
        <f>IF(ISBLANK(LeaveTracker[[#This Row],[Employee Name]]),"-----",VLOOKUP(LeaveTracker[[#This Row],[Employee Name]],Employees[[Employee Name]:[Office]],6))</f>
        <v>REGULAR</v>
      </c>
      <c r="G1575" s="24">
        <v>43794</v>
      </c>
      <c r="H1575" s="24">
        <v>43794</v>
      </c>
      <c r="I1575" s="20" t="s">
        <v>82</v>
      </c>
      <c r="K1575" s="51"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814</v>
      </c>
      <c r="E1576" s="51" t="str">
        <f>IF(ISBLANK(LeaveTracker[[#This Row],[Employee Name]]),"-----",VLOOKUP(LeaveTracker[[#This Row],[Employee Name]],Employees[[Employee Name]:[Office]],7))</f>
        <v>CHO</v>
      </c>
      <c r="F1576" s="51" t="str">
        <f>IF(ISBLANK(LeaveTracker[[#This Row],[Employee Name]]),"-----",VLOOKUP(LeaveTracker[[#This Row],[Employee Name]],Employees[[Employee Name]:[Office]],6))</f>
        <v>REGULAR</v>
      </c>
      <c r="G1576" s="24">
        <v>43803</v>
      </c>
      <c r="H1576" s="24">
        <v>43803</v>
      </c>
      <c r="I1576" s="20" t="s">
        <v>82</v>
      </c>
      <c r="K1576" s="51"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688</v>
      </c>
      <c r="E1577" s="51" t="str">
        <f>IF(ISBLANK(LeaveTracker[[#This Row],[Employee Name]]),"-----",VLOOKUP(LeaveTracker[[#This Row],[Employee Name]],Employees[[Employee Name]:[Office]],7))</f>
        <v>CITY HEALTH OFFICE</v>
      </c>
      <c r="F1577" s="51" t="str">
        <f>IF(ISBLANK(LeaveTracker[[#This Row],[Employee Name]]),"-----",VLOOKUP(LeaveTracker[[#This Row],[Employee Name]],Employees[[Employee Name]:[Office]],6))</f>
        <v>REGULAR</v>
      </c>
      <c r="G1577" s="24">
        <v>43825</v>
      </c>
      <c r="H1577" s="24">
        <v>43825</v>
      </c>
      <c r="I1577" s="20" t="s">
        <v>81</v>
      </c>
      <c r="K1577" s="51"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688</v>
      </c>
      <c r="E1578" s="51" t="str">
        <f>IF(ISBLANK(LeaveTracker[[#This Row],[Employee Name]]),"-----",VLOOKUP(LeaveTracker[[#This Row],[Employee Name]],Employees[[Employee Name]:[Office]],7))</f>
        <v>CITY HEALTH OFFICE</v>
      </c>
      <c r="F1578" s="51" t="str">
        <f>IF(ISBLANK(LeaveTracker[[#This Row],[Employee Name]]),"-----",VLOOKUP(LeaveTracker[[#This Row],[Employee Name]],Employees[[Employee Name]:[Office]],6))</f>
        <v>REGULAR</v>
      </c>
      <c r="G1578" s="24">
        <v>43826</v>
      </c>
      <c r="H1578" s="24">
        <v>43826</v>
      </c>
      <c r="I1578" s="20" t="s">
        <v>298</v>
      </c>
      <c r="J1578" s="43" t="s">
        <v>105</v>
      </c>
      <c r="K1578" s="51"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819</v>
      </c>
      <c r="E1579" s="51" t="str">
        <f>IF(ISBLANK(LeaveTracker[[#This Row],[Employee Name]]),"-----",VLOOKUP(LeaveTracker[[#This Row],[Employee Name]],Employees[[Employee Name]:[Office]],7))</f>
        <v>CHO</v>
      </c>
      <c r="F1579" s="51" t="str">
        <f>IF(ISBLANK(LeaveTracker[[#This Row],[Employee Name]]),"-----",VLOOKUP(LeaveTracker[[#This Row],[Employee Name]],Employees[[Employee Name]:[Office]],6))</f>
        <v>REGULAR</v>
      </c>
      <c r="G1579" s="24">
        <v>43819</v>
      </c>
      <c r="H1579" s="24">
        <v>43819</v>
      </c>
      <c r="I1579" s="20" t="s">
        <v>82</v>
      </c>
      <c r="K1579" s="51"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819</v>
      </c>
      <c r="E1580" s="51" t="str">
        <f>IF(ISBLANK(LeaveTracker[[#This Row],[Employee Name]]),"-----",VLOOKUP(LeaveTracker[[#This Row],[Employee Name]],Employees[[Employee Name]:[Office]],7))</f>
        <v>CHO</v>
      </c>
      <c r="F1580" s="51" t="str">
        <f>IF(ISBLANK(LeaveTracker[[#This Row],[Employee Name]]),"-----",VLOOKUP(LeaveTracker[[#This Row],[Employee Name]],Employees[[Employee Name]:[Office]],6))</f>
        <v>REGULAR</v>
      </c>
      <c r="G1580" s="24">
        <v>43825</v>
      </c>
      <c r="H1580" s="24">
        <v>43825</v>
      </c>
      <c r="I1580" s="20" t="s">
        <v>82</v>
      </c>
      <c r="K1580" s="51"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819</v>
      </c>
      <c r="E1581" s="51" t="str">
        <f>IF(ISBLANK(LeaveTracker[[#This Row],[Employee Name]]),"-----",VLOOKUP(LeaveTracker[[#This Row],[Employee Name]],Employees[[Employee Name]:[Office]],7))</f>
        <v>CHO</v>
      </c>
      <c r="F1581" s="51" t="str">
        <f>IF(ISBLANK(LeaveTracker[[#This Row],[Employee Name]]),"-----",VLOOKUP(LeaveTracker[[#This Row],[Employee Name]],Employees[[Employee Name]:[Office]],6))</f>
        <v>REGULAR</v>
      </c>
      <c r="G1581" s="24">
        <v>43811</v>
      </c>
      <c r="H1581" s="24">
        <v>43811</v>
      </c>
      <c r="I1581" s="20" t="s">
        <v>81</v>
      </c>
      <c r="K1581" s="51"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819</v>
      </c>
      <c r="E1582" s="51" t="str">
        <f>IF(ISBLANK(LeaveTracker[[#This Row],[Employee Name]]),"-----",VLOOKUP(LeaveTracker[[#This Row],[Employee Name]],Employees[[Employee Name]:[Office]],7))</f>
        <v>CHO</v>
      </c>
      <c r="F1582" s="51" t="str">
        <f>IF(ISBLANK(LeaveTracker[[#This Row],[Employee Name]]),"-----",VLOOKUP(LeaveTracker[[#This Row],[Employee Name]],Employees[[Employee Name]:[Office]],6))</f>
        <v>REGULAR</v>
      </c>
      <c r="G1582" s="24">
        <v>43805</v>
      </c>
      <c r="H1582" s="24">
        <v>43805</v>
      </c>
      <c r="I1582" s="20" t="s">
        <v>82</v>
      </c>
      <c r="K1582" s="51"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819</v>
      </c>
      <c r="E1583" s="51" t="str">
        <f>IF(ISBLANK(LeaveTracker[[#This Row],[Employee Name]]),"-----",VLOOKUP(LeaveTracker[[#This Row],[Employee Name]],Employees[[Employee Name]:[Office]],7))</f>
        <v>CHO</v>
      </c>
      <c r="F1583" s="51" t="str">
        <f>IF(ISBLANK(LeaveTracker[[#This Row],[Employee Name]]),"-----",VLOOKUP(LeaveTracker[[#This Row],[Employee Name]],Employees[[Employee Name]:[Office]],6))</f>
        <v>REGULAR</v>
      </c>
      <c r="G1583" s="24">
        <v>43804</v>
      </c>
      <c r="H1583" s="24">
        <v>43804</v>
      </c>
      <c r="I1583" s="20" t="s">
        <v>81</v>
      </c>
      <c r="K1583" s="51"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822</v>
      </c>
      <c r="E1584" s="51" t="str">
        <f>IF(ISBLANK(LeaveTracker[[#This Row],[Employee Name]]),"-----",VLOOKUP(LeaveTracker[[#This Row],[Employee Name]],Employees[[Employee Name]:[Office]],7))</f>
        <v>CHO</v>
      </c>
      <c r="F1584" s="51" t="str">
        <f>IF(ISBLANK(LeaveTracker[[#This Row],[Employee Name]]),"-----",VLOOKUP(LeaveTracker[[#This Row],[Employee Name]],Employees[[Employee Name]:[Office]],6))</f>
        <v>REGULAR</v>
      </c>
      <c r="G1584" s="24">
        <v>43818</v>
      </c>
      <c r="H1584" s="24">
        <v>43818</v>
      </c>
      <c r="I1584" s="20" t="s">
        <v>82</v>
      </c>
      <c r="K1584" s="51"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822</v>
      </c>
      <c r="E1585" s="51" t="str">
        <f>IF(ISBLANK(LeaveTracker[[#This Row],[Employee Name]]),"-----",VLOOKUP(LeaveTracker[[#This Row],[Employee Name]],Employees[[Employee Name]:[Office]],7))</f>
        <v>CHO</v>
      </c>
      <c r="F1585" s="51" t="str">
        <f>IF(ISBLANK(LeaveTracker[[#This Row],[Employee Name]]),"-----",VLOOKUP(LeaveTracker[[#This Row],[Employee Name]],Employees[[Employee Name]:[Office]],6))</f>
        <v>REGULAR</v>
      </c>
      <c r="G1585" s="24">
        <v>43826</v>
      </c>
      <c r="H1585" s="24">
        <v>43826</v>
      </c>
      <c r="I1585" s="20" t="s">
        <v>82</v>
      </c>
      <c r="K1585" s="51"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826</v>
      </c>
      <c r="E1586" s="51" t="str">
        <f>IF(ISBLANK(LeaveTracker[[#This Row],[Employee Name]]),"-----",VLOOKUP(LeaveTracker[[#This Row],[Employee Name]],Employees[[Employee Name]:[Office]],7))</f>
        <v>CHO</v>
      </c>
      <c r="F1586" s="51" t="str">
        <f>IF(ISBLANK(LeaveTracker[[#This Row],[Employee Name]]),"-----",VLOOKUP(LeaveTracker[[#This Row],[Employee Name]],Employees[[Employee Name]:[Office]],6))</f>
        <v>REGULAR</v>
      </c>
      <c r="G1586" s="24">
        <v>43809</v>
      </c>
      <c r="H1586" s="24">
        <v>43809</v>
      </c>
      <c r="I1586" s="20" t="s">
        <v>82</v>
      </c>
      <c r="K1586" s="51"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826</v>
      </c>
      <c r="E1587" s="51" t="str">
        <f>IF(ISBLANK(LeaveTracker[[#This Row],[Employee Name]]),"-----",VLOOKUP(LeaveTracker[[#This Row],[Employee Name]],Employees[[Employee Name]:[Office]],7))</f>
        <v>CHO</v>
      </c>
      <c r="F1587" s="51" t="str">
        <f>IF(ISBLANK(LeaveTracker[[#This Row],[Employee Name]]),"-----",VLOOKUP(LeaveTracker[[#This Row],[Employee Name]],Employees[[Employee Name]:[Office]],6))</f>
        <v>REGULAR</v>
      </c>
      <c r="G1587" s="24">
        <v>43808</v>
      </c>
      <c r="H1587" s="24">
        <v>43808</v>
      </c>
      <c r="I1587" s="20" t="s">
        <v>82</v>
      </c>
      <c r="K1587" s="51"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826</v>
      </c>
      <c r="E1588" s="51" t="str">
        <f>IF(ISBLANK(LeaveTracker[[#This Row],[Employee Name]]),"-----",VLOOKUP(LeaveTracker[[#This Row],[Employee Name]],Employees[[Employee Name]:[Office]],7))</f>
        <v>CHO</v>
      </c>
      <c r="F1588" s="51" t="str">
        <f>IF(ISBLANK(LeaveTracker[[#This Row],[Employee Name]]),"-----",VLOOKUP(LeaveTracker[[#This Row],[Employee Name]],Employees[[Employee Name]:[Office]],6))</f>
        <v>REGULAR</v>
      </c>
      <c r="G1588" s="24">
        <v>43825</v>
      </c>
      <c r="H1588" s="24">
        <v>43825</v>
      </c>
      <c r="I1588" s="20" t="s">
        <v>82</v>
      </c>
      <c r="K1588" s="51"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826</v>
      </c>
      <c r="E1589" s="51" t="str">
        <f>IF(ISBLANK(LeaveTracker[[#This Row],[Employee Name]]),"-----",VLOOKUP(LeaveTracker[[#This Row],[Employee Name]],Employees[[Employee Name]:[Office]],7))</f>
        <v>CHO</v>
      </c>
      <c r="F1589" s="51" t="str">
        <f>IF(ISBLANK(LeaveTracker[[#This Row],[Employee Name]]),"-----",VLOOKUP(LeaveTracker[[#This Row],[Employee Name]],Employees[[Employee Name]:[Office]],6))</f>
        <v>REGULAR</v>
      </c>
      <c r="G1589" s="24">
        <v>43805</v>
      </c>
      <c r="H1589" s="24">
        <v>43805</v>
      </c>
      <c r="I1589" s="20" t="s">
        <v>81</v>
      </c>
      <c r="K1589" s="51"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51" t="str">
        <f>IF(ISBLANK(LeaveTracker[[#This Row],[Employee Name]]),"-----",VLOOKUP(LeaveTracker[[#This Row],[Employee Name]],Employees[[Employee Name]:[Office]],7))</f>
        <v>CHO</v>
      </c>
      <c r="F1590" s="51" t="str">
        <f>IF(ISBLANK(LeaveTracker[[#This Row],[Employee Name]]),"-----",VLOOKUP(LeaveTracker[[#This Row],[Employee Name]],Employees[[Employee Name]:[Office]],6))</f>
        <v>REGULAR</v>
      </c>
      <c r="G1590" s="24">
        <v>43796</v>
      </c>
      <c r="H1590" s="24">
        <v>43796</v>
      </c>
      <c r="I1590" s="20" t="s">
        <v>81</v>
      </c>
      <c r="K1590" s="51"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829</v>
      </c>
      <c r="E1591" s="51" t="str">
        <f>IF(ISBLANK(LeaveTracker[[#This Row],[Employee Name]]),"-----",VLOOKUP(LeaveTracker[[#This Row],[Employee Name]],Employees[[Employee Name]:[Office]],7))</f>
        <v>CHO</v>
      </c>
      <c r="F1591" s="51" t="str">
        <f>IF(ISBLANK(LeaveTracker[[#This Row],[Employee Name]]),"-----",VLOOKUP(LeaveTracker[[#This Row],[Employee Name]],Employees[[Employee Name]:[Office]],6))</f>
        <v>REGULAR</v>
      </c>
      <c r="G1591" s="24">
        <v>43811</v>
      </c>
      <c r="H1591" s="24">
        <v>43811</v>
      </c>
      <c r="I1591" s="20" t="s">
        <v>82</v>
      </c>
      <c r="K1591" s="51"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686</v>
      </c>
      <c r="E1592" s="51" t="str">
        <f>IF(ISBLANK(LeaveTracker[[#This Row],[Employee Name]]),"-----",VLOOKUP(LeaveTracker[[#This Row],[Employee Name]],Employees[[Employee Name]:[Office]],7))</f>
        <v>CHO</v>
      </c>
      <c r="F1592" s="51" t="str">
        <f>IF(ISBLANK(LeaveTracker[[#This Row],[Employee Name]]),"-----",VLOOKUP(LeaveTracker[[#This Row],[Employee Name]],Employees[[Employee Name]:[Office]],6))</f>
        <v>REGULAR</v>
      </c>
      <c r="G1592" s="24">
        <v>43859</v>
      </c>
      <c r="H1592" s="24">
        <v>43861</v>
      </c>
      <c r="I1592" s="20" t="s">
        <v>298</v>
      </c>
      <c r="J1592" s="43" t="s">
        <v>105</v>
      </c>
      <c r="K1592" s="51"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829</v>
      </c>
      <c r="E1593" s="51" t="str">
        <f>IF(ISBLANK(LeaveTracker[[#This Row],[Employee Name]]),"-----",VLOOKUP(LeaveTracker[[#This Row],[Employee Name]],Employees[[Employee Name]:[Office]],7))</f>
        <v>CHO</v>
      </c>
      <c r="F1593" s="51" t="str">
        <f>IF(ISBLANK(LeaveTracker[[#This Row],[Employee Name]]),"-----",VLOOKUP(LeaveTracker[[#This Row],[Employee Name]],Employees[[Employee Name]:[Office]],6))</f>
        <v>REGULAR</v>
      </c>
      <c r="G1593" s="21">
        <v>43825</v>
      </c>
      <c r="H1593" s="24">
        <v>43826</v>
      </c>
      <c r="I1593" s="20" t="s">
        <v>82</v>
      </c>
      <c r="K1593" s="51"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829</v>
      </c>
      <c r="E1594" s="51" t="str">
        <f>IF(ISBLANK(LeaveTracker[[#This Row],[Employee Name]]),"-----",VLOOKUP(LeaveTracker[[#This Row],[Employee Name]],Employees[[Employee Name]:[Office]],7))</f>
        <v>CHO</v>
      </c>
      <c r="F1594" s="51" t="str">
        <f>IF(ISBLANK(LeaveTracker[[#This Row],[Employee Name]]),"-----",VLOOKUP(LeaveTracker[[#This Row],[Employee Name]],Employees[[Employee Name]:[Office]],6))</f>
        <v>REGULAR</v>
      </c>
      <c r="G1594" s="24">
        <v>43815</v>
      </c>
      <c r="H1594" s="24">
        <v>43815</v>
      </c>
      <c r="I1594" s="20" t="s">
        <v>81</v>
      </c>
      <c r="K1594" s="51"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829</v>
      </c>
      <c r="E1595" s="51" t="str">
        <f>IF(ISBLANK(LeaveTracker[[#This Row],[Employee Name]]),"-----",VLOOKUP(LeaveTracker[[#This Row],[Employee Name]],Employees[[Employee Name]:[Office]],7))</f>
        <v>CHO</v>
      </c>
      <c r="F1595" s="51" t="str">
        <f>IF(ISBLANK(LeaveTracker[[#This Row],[Employee Name]]),"-----",VLOOKUP(LeaveTracker[[#This Row],[Employee Name]],Employees[[Employee Name]:[Office]],6))</f>
        <v>REGULAR</v>
      </c>
      <c r="G1595" s="24">
        <v>43805</v>
      </c>
      <c r="H1595" s="24">
        <v>43805</v>
      </c>
      <c r="I1595" s="20" t="s">
        <v>81</v>
      </c>
      <c r="K1595" s="51"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829</v>
      </c>
      <c r="E1596" s="51" t="str">
        <f>IF(ISBLANK(LeaveTracker[[#This Row],[Employee Name]]),"-----",VLOOKUP(LeaveTracker[[#This Row],[Employee Name]],Employees[[Employee Name]:[Office]],7))</f>
        <v>CHO</v>
      </c>
      <c r="F1596" s="51" t="str">
        <f>IF(ISBLANK(LeaveTracker[[#This Row],[Employee Name]]),"-----",VLOOKUP(LeaveTracker[[#This Row],[Employee Name]],Employees[[Employee Name]:[Office]],6))</f>
        <v>REGULAR</v>
      </c>
      <c r="G1596" s="24">
        <v>43808</v>
      </c>
      <c r="H1596" s="24">
        <v>43808</v>
      </c>
      <c r="I1596" s="20" t="s">
        <v>81</v>
      </c>
      <c r="K1596" s="51"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686</v>
      </c>
      <c r="E1597" s="51" t="str">
        <f>IF(ISBLANK(LeaveTracker[[#This Row],[Employee Name]]),"-----",VLOOKUP(LeaveTracker[[#This Row],[Employee Name]],Employees[[Employee Name]:[Office]],7))</f>
        <v>CHO</v>
      </c>
      <c r="F1597" s="51" t="str">
        <f>IF(ISBLANK(LeaveTracker[[#This Row],[Employee Name]]),"-----",VLOOKUP(LeaveTracker[[#This Row],[Employee Name]],Employees[[Employee Name]:[Office]],6))</f>
        <v>REGULAR</v>
      </c>
      <c r="G1597" s="24">
        <v>43816</v>
      </c>
      <c r="H1597" s="24">
        <v>43817</v>
      </c>
      <c r="I1597" s="20" t="s">
        <v>298</v>
      </c>
      <c r="J1597" s="43" t="s">
        <v>1004</v>
      </c>
      <c r="K1597" s="51"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686</v>
      </c>
      <c r="E1598" s="51" t="str">
        <f>IF(ISBLANK(LeaveTracker[[#This Row],[Employee Name]]),"-----",VLOOKUP(LeaveTracker[[#This Row],[Employee Name]],Employees[[Employee Name]:[Office]],7))</f>
        <v>CHO</v>
      </c>
      <c r="F1598" s="51" t="str">
        <f>IF(ISBLANK(LeaveTracker[[#This Row],[Employee Name]]),"-----",VLOOKUP(LeaveTracker[[#This Row],[Employee Name]],Employees[[Employee Name]:[Office]],6))</f>
        <v>REGULAR</v>
      </c>
      <c r="G1598" s="24">
        <v>43822</v>
      </c>
      <c r="H1598" s="24">
        <v>43822</v>
      </c>
      <c r="I1598" s="20" t="s">
        <v>298</v>
      </c>
      <c r="J1598" s="43" t="s">
        <v>1004</v>
      </c>
      <c r="K1598" s="51"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686</v>
      </c>
      <c r="E1599" s="51" t="str">
        <f>IF(ISBLANK(LeaveTracker[[#This Row],[Employee Name]]),"-----",VLOOKUP(LeaveTracker[[#This Row],[Employee Name]],Employees[[Employee Name]:[Office]],7))</f>
        <v>CHO</v>
      </c>
      <c r="F1599" s="51" t="str">
        <f>IF(ISBLANK(LeaveTracker[[#This Row],[Employee Name]]),"-----",VLOOKUP(LeaveTracker[[#This Row],[Employee Name]],Employees[[Employee Name]:[Office]],6))</f>
        <v>REGULAR</v>
      </c>
      <c r="G1599" s="24">
        <v>43826</v>
      </c>
      <c r="H1599" s="24">
        <v>43826</v>
      </c>
      <c r="I1599" s="20" t="s">
        <v>298</v>
      </c>
      <c r="J1599" s="43" t="s">
        <v>1004</v>
      </c>
      <c r="K1599" s="51"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411</v>
      </c>
      <c r="E1600" s="51" t="str">
        <f>IF(ISBLANK(LeaveTracker[[#This Row],[Employee Name]]),"-----",VLOOKUP(LeaveTracker[[#This Row],[Employee Name]],Employees[[Employee Name]:[Office]],7))</f>
        <v>CTO</v>
      </c>
      <c r="F1600" s="51" t="str">
        <f>IF(ISBLANK(LeaveTracker[[#This Row],[Employee Name]]),"-----",VLOOKUP(LeaveTracker[[#This Row],[Employee Name]],Employees[[Employee Name]:[Office]],6))</f>
        <v>REGULAR</v>
      </c>
      <c r="G1600" s="24">
        <v>43804</v>
      </c>
      <c r="H1600" s="24">
        <v>43805</v>
      </c>
      <c r="I1600" s="20" t="s">
        <v>81</v>
      </c>
      <c r="K1600" s="51"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411</v>
      </c>
      <c r="E1601" s="51" t="str">
        <f>IF(ISBLANK(LeaveTracker[[#This Row],[Employee Name]]),"-----",VLOOKUP(LeaveTracker[[#This Row],[Employee Name]],Employees[[Employee Name]:[Office]],7))</f>
        <v>CTO</v>
      </c>
      <c r="F1601" s="51" t="str">
        <f>IF(ISBLANK(LeaveTracker[[#This Row],[Employee Name]]),"-----",VLOOKUP(LeaveTracker[[#This Row],[Employee Name]],Employees[[Employee Name]:[Office]],6))</f>
        <v>REGULAR</v>
      </c>
      <c r="G1601" s="24">
        <v>43808</v>
      </c>
      <c r="H1601" s="24">
        <v>43808</v>
      </c>
      <c r="I1601" s="20" t="s">
        <v>81</v>
      </c>
      <c r="K1601" s="51"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833</v>
      </c>
      <c r="E1602" s="51" t="str">
        <f>IF(ISBLANK(LeaveTracker[[#This Row],[Employee Name]]),"-----",VLOOKUP(LeaveTracker[[#This Row],[Employee Name]],Employees[[Employee Name]:[Office]],7))</f>
        <v>CTO</v>
      </c>
      <c r="F1602" s="51" t="str">
        <f>IF(ISBLANK(LeaveTracker[[#This Row],[Employee Name]]),"-----",VLOOKUP(LeaveTracker[[#This Row],[Employee Name]],Employees[[Employee Name]:[Office]],6))</f>
        <v>REGULAR</v>
      </c>
      <c r="G1602" s="24">
        <v>43825</v>
      </c>
      <c r="H1602" s="24">
        <v>43826</v>
      </c>
      <c r="I1602" s="20" t="s">
        <v>82</v>
      </c>
      <c r="K1602" s="51"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394</v>
      </c>
      <c r="E1603" s="51" t="str">
        <f>IF(ISBLANK(LeaveTracker[[#This Row],[Employee Name]]),"-----",VLOOKUP(LeaveTracker[[#This Row],[Employee Name]],Employees[[Employee Name]:[Office]],7))</f>
        <v>CTO</v>
      </c>
      <c r="F1603" s="51" t="str">
        <f>IF(ISBLANK(LeaveTracker[[#This Row],[Employee Name]]),"-----",VLOOKUP(LeaveTracker[[#This Row],[Employee Name]],Employees[[Employee Name]:[Office]],6))</f>
        <v>REGULAR</v>
      </c>
      <c r="G1603" s="24">
        <v>43826</v>
      </c>
      <c r="H1603" s="24">
        <v>43826</v>
      </c>
      <c r="I1603" s="20" t="s">
        <v>298</v>
      </c>
      <c r="J1603" s="43" t="s">
        <v>105</v>
      </c>
      <c r="K1603" s="51"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394</v>
      </c>
      <c r="E1604" s="51" t="str">
        <f>IF(ISBLANK(LeaveTracker[[#This Row],[Employee Name]]),"-----",VLOOKUP(LeaveTracker[[#This Row],[Employee Name]],Employees[[Employee Name]:[Office]],7))</f>
        <v>CTO</v>
      </c>
      <c r="F1604" s="51" t="str">
        <f>IF(ISBLANK(LeaveTracker[[#This Row],[Employee Name]]),"-----",VLOOKUP(LeaveTracker[[#This Row],[Employee Name]],Employees[[Employee Name]:[Office]],6))</f>
        <v>REGULAR</v>
      </c>
      <c r="G1604" s="24">
        <v>43825</v>
      </c>
      <c r="H1604" s="24">
        <v>43825</v>
      </c>
      <c r="I1604" s="20" t="s">
        <v>82</v>
      </c>
      <c r="K1604" s="51"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394</v>
      </c>
      <c r="E1605" s="51" t="str">
        <f>IF(ISBLANK(LeaveTracker[[#This Row],[Employee Name]]),"-----",VLOOKUP(LeaveTracker[[#This Row],[Employee Name]],Employees[[Employee Name]:[Office]],7))</f>
        <v>CTO</v>
      </c>
      <c r="F1605" s="51" t="str">
        <f>IF(ISBLANK(LeaveTracker[[#This Row],[Employee Name]]),"-----",VLOOKUP(LeaveTracker[[#This Row],[Employee Name]],Employees[[Employee Name]:[Office]],6))</f>
        <v>REGULAR</v>
      </c>
      <c r="G1605" s="24">
        <v>43808</v>
      </c>
      <c r="H1605" s="24">
        <v>43808</v>
      </c>
      <c r="I1605" s="20" t="s">
        <v>81</v>
      </c>
      <c r="K1605" s="51"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371</v>
      </c>
      <c r="E1606" s="51" t="str">
        <f>IF(ISBLANK(LeaveTracker[[#This Row],[Employee Name]]),"-----",VLOOKUP(LeaveTracker[[#This Row],[Employee Name]],Employees[[Employee Name]:[Office]],7))</f>
        <v>LIBRARY</v>
      </c>
      <c r="F1606" s="51" t="str">
        <f>IF(ISBLANK(LeaveTracker[[#This Row],[Employee Name]]),"-----",VLOOKUP(LeaveTracker[[#This Row],[Employee Name]],Employees[[Employee Name]:[Office]],6))</f>
        <v>REGULAR</v>
      </c>
      <c r="G1606" s="24">
        <v>43816</v>
      </c>
      <c r="H1606" s="24">
        <v>43816</v>
      </c>
      <c r="I1606" s="20" t="s">
        <v>81</v>
      </c>
      <c r="K1606" s="51"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624</v>
      </c>
      <c r="E1607" s="51" t="str">
        <f>IF(ISBLANK(LeaveTracker[[#This Row],[Employee Name]]),"-----",VLOOKUP(LeaveTracker[[#This Row],[Employee Name]],Employees[[Employee Name]:[Office]],7))</f>
        <v>CTO</v>
      </c>
      <c r="F1607" s="51" t="str">
        <f>IF(ISBLANK(LeaveTracker[[#This Row],[Employee Name]]),"-----",VLOOKUP(LeaveTracker[[#This Row],[Employee Name]],Employees[[Employee Name]:[Office]],6))</f>
        <v>REGULAR</v>
      </c>
      <c r="G1607" s="24">
        <v>43818</v>
      </c>
      <c r="H1607" s="24">
        <v>43818</v>
      </c>
      <c r="I1607" s="20" t="s">
        <v>82</v>
      </c>
      <c r="K1607" s="51"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624</v>
      </c>
      <c r="E1608" s="51" t="str">
        <f>IF(ISBLANK(LeaveTracker[[#This Row],[Employee Name]]),"-----",VLOOKUP(LeaveTracker[[#This Row],[Employee Name]],Employees[[Employee Name]:[Office]],7))</f>
        <v>CTO</v>
      </c>
      <c r="F1608" s="51" t="str">
        <f>IF(ISBLANK(LeaveTracker[[#This Row],[Employee Name]]),"-----",VLOOKUP(LeaveTracker[[#This Row],[Employee Name]],Employees[[Employee Name]:[Office]],6))</f>
        <v>REGULAR</v>
      </c>
      <c r="G1608" s="24">
        <v>43815</v>
      </c>
      <c r="H1608" s="24">
        <v>43815</v>
      </c>
      <c r="I1608" s="20" t="s">
        <v>81</v>
      </c>
      <c r="K1608" s="51"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624</v>
      </c>
      <c r="E1609" s="51" t="str">
        <f>IF(ISBLANK(LeaveTracker[[#This Row],[Employee Name]]),"-----",VLOOKUP(LeaveTracker[[#This Row],[Employee Name]],Employees[[Employee Name]:[Office]],7))</f>
        <v>CTO</v>
      </c>
      <c r="F1609" s="51" t="str">
        <f>IF(ISBLANK(LeaveTracker[[#This Row],[Employee Name]]),"-----",VLOOKUP(LeaveTracker[[#This Row],[Employee Name]],Employees[[Employee Name]:[Office]],6))</f>
        <v>REGULAR</v>
      </c>
      <c r="G1609" s="24">
        <v>43783</v>
      </c>
      <c r="H1609" s="24">
        <v>43783</v>
      </c>
      <c r="I1609" s="20"/>
      <c r="K1609" s="51"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660</v>
      </c>
      <c r="E1610" s="51" t="str">
        <f>IF(ISBLANK(LeaveTracker[[#This Row],[Employee Name]]),"-----",VLOOKUP(LeaveTracker[[#This Row],[Employee Name]],Employees[[Employee Name]:[Office]],7))</f>
        <v>CTO</v>
      </c>
      <c r="F1610" s="51" t="str">
        <f>IF(ISBLANK(LeaveTracker[[#This Row],[Employee Name]]),"-----",VLOOKUP(LeaveTracker[[#This Row],[Employee Name]],Employees[[Employee Name]:[Office]],6))</f>
        <v>REGULAR</v>
      </c>
      <c r="G1610" s="24">
        <v>43808</v>
      </c>
      <c r="H1610" s="24">
        <v>43808</v>
      </c>
      <c r="I1610" s="19" t="s">
        <v>298</v>
      </c>
      <c r="J1610" s="43" t="s">
        <v>1004</v>
      </c>
      <c r="K1610" s="51"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660</v>
      </c>
      <c r="E1611" s="51" t="str">
        <f>IF(ISBLANK(LeaveTracker[[#This Row],[Employee Name]]),"-----",VLOOKUP(LeaveTracker[[#This Row],[Employee Name]],Employees[[Employee Name]:[Office]],7))</f>
        <v>CTO</v>
      </c>
      <c r="F1611" s="51" t="str">
        <f>IF(ISBLANK(LeaveTracker[[#This Row],[Employee Name]]),"-----",VLOOKUP(LeaveTracker[[#This Row],[Employee Name]],Employees[[Employee Name]:[Office]],6))</f>
        <v>REGULAR</v>
      </c>
      <c r="G1611" s="24">
        <v>43822</v>
      </c>
      <c r="H1611" s="24">
        <v>43822</v>
      </c>
      <c r="I1611" s="20" t="s">
        <v>298</v>
      </c>
      <c r="J1611" s="43" t="s">
        <v>1004</v>
      </c>
      <c r="K1611" s="51"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660</v>
      </c>
      <c r="E1612" s="51" t="str">
        <f>IF(ISBLANK(LeaveTracker[[#This Row],[Employee Name]]),"-----",VLOOKUP(LeaveTracker[[#This Row],[Employee Name]],Employees[[Employee Name]:[Office]],7))</f>
        <v>CTO</v>
      </c>
      <c r="F1612" s="51" t="str">
        <f>IF(ISBLANK(LeaveTracker[[#This Row],[Employee Name]]),"-----",VLOOKUP(LeaveTracker[[#This Row],[Employee Name]],Employees[[Employee Name]:[Office]],6))</f>
        <v>REGULAR</v>
      </c>
      <c r="G1612" s="24">
        <v>43825</v>
      </c>
      <c r="H1612" s="24">
        <v>43825</v>
      </c>
      <c r="I1612" s="20" t="s">
        <v>298</v>
      </c>
      <c r="J1612" s="43" t="s">
        <v>1004</v>
      </c>
      <c r="K1612" s="51"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660</v>
      </c>
      <c r="E1613" s="51" t="str">
        <f>IF(ISBLANK(LeaveTracker[[#This Row],[Employee Name]]),"-----",VLOOKUP(LeaveTracker[[#This Row],[Employee Name]],Employees[[Employee Name]:[Office]],7))</f>
        <v>CTO</v>
      </c>
      <c r="F1613" s="51" t="str">
        <f>IF(ISBLANK(LeaveTracker[[#This Row],[Employee Name]]),"-----",VLOOKUP(LeaveTracker[[#This Row],[Employee Name]],Employees[[Employee Name]:[Office]],6))</f>
        <v>REGULAR</v>
      </c>
      <c r="G1613" s="24">
        <v>43789</v>
      </c>
      <c r="H1613" s="24">
        <v>43789</v>
      </c>
      <c r="I1613" s="20" t="s">
        <v>82</v>
      </c>
      <c r="K1613" s="51"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422</v>
      </c>
      <c r="E1614" s="51" t="str">
        <f>IF(ISBLANK(LeaveTracker[[#This Row],[Employee Name]]),"-----",VLOOKUP(LeaveTracker[[#This Row],[Employee Name]],Employees[[Employee Name]:[Office]],7))</f>
        <v>CTO</v>
      </c>
      <c r="F1614" s="51" t="str">
        <f>IF(ISBLANK(LeaveTracker[[#This Row],[Employee Name]]),"-----",VLOOKUP(LeaveTracker[[#This Row],[Employee Name]],Employees[[Employee Name]:[Office]],6))</f>
        <v>REGULAR</v>
      </c>
      <c r="G1614" s="24">
        <v>43777</v>
      </c>
      <c r="H1614" s="24">
        <v>43777</v>
      </c>
      <c r="I1614" s="20" t="s">
        <v>81</v>
      </c>
      <c r="K1614" s="51"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834</v>
      </c>
      <c r="E1615" s="51" t="str">
        <f>IF(ISBLANK(LeaveTracker[[#This Row],[Employee Name]]),"-----",VLOOKUP(LeaveTracker[[#This Row],[Employee Name]],Employees[[Employee Name]:[Office]],7))</f>
        <v>CTO</v>
      </c>
      <c r="F1615" s="51" t="str">
        <f>IF(ISBLANK(LeaveTracker[[#This Row],[Employee Name]]),"-----",VLOOKUP(LeaveTracker[[#This Row],[Employee Name]],Employees[[Employee Name]:[Office]],6))</f>
        <v>REGULAR</v>
      </c>
      <c r="G1615" s="24">
        <v>43805</v>
      </c>
      <c r="H1615" s="24">
        <v>43805</v>
      </c>
      <c r="I1615" s="20" t="s">
        <v>82</v>
      </c>
      <c r="K1615" s="51"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834</v>
      </c>
      <c r="E1616" s="51" t="str">
        <f>IF(ISBLANK(LeaveTracker[[#This Row],[Employee Name]]),"-----",VLOOKUP(LeaveTracker[[#This Row],[Employee Name]],Employees[[Employee Name]:[Office]],7))</f>
        <v>CTO</v>
      </c>
      <c r="F1616" s="51" t="str">
        <f>IF(ISBLANK(LeaveTracker[[#This Row],[Employee Name]]),"-----",VLOOKUP(LeaveTracker[[#This Row],[Employee Name]],Employees[[Employee Name]:[Office]],6))</f>
        <v>REGULAR</v>
      </c>
      <c r="G1616" s="24">
        <v>43808</v>
      </c>
      <c r="H1616" s="24">
        <v>43808</v>
      </c>
      <c r="I1616" s="20" t="s">
        <v>82</v>
      </c>
      <c r="K1616" s="51"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411</v>
      </c>
      <c r="E1617" s="51" t="str">
        <f>IF(ISBLANK(LeaveTracker[[#This Row],[Employee Name]]),"-----",VLOOKUP(LeaveTracker[[#This Row],[Employee Name]],Employees[[Employee Name]:[Office]],7))</f>
        <v>CTO</v>
      </c>
      <c r="F1617" s="51" t="str">
        <f>IF(ISBLANK(LeaveTracker[[#This Row],[Employee Name]]),"-----",VLOOKUP(LeaveTracker[[#This Row],[Employee Name]],Employees[[Employee Name]:[Office]],6))</f>
        <v>REGULAR</v>
      </c>
      <c r="G1617" s="24">
        <v>43797</v>
      </c>
      <c r="H1617" s="24">
        <v>43798</v>
      </c>
      <c r="I1617" s="20" t="s">
        <v>81</v>
      </c>
      <c r="K1617" s="51"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411</v>
      </c>
      <c r="E1618" s="51" t="str">
        <f>IF(ISBLANK(LeaveTracker[[#This Row],[Employee Name]]),"-----",VLOOKUP(LeaveTracker[[#This Row],[Employee Name]],Employees[[Employee Name]:[Office]],7))</f>
        <v>CTO</v>
      </c>
      <c r="F1618" s="51" t="str">
        <f>IF(ISBLANK(LeaveTracker[[#This Row],[Employee Name]]),"-----",VLOOKUP(LeaveTracker[[#This Row],[Employee Name]],Employees[[Employee Name]:[Office]],6))</f>
        <v>REGULAR</v>
      </c>
      <c r="G1618" s="24">
        <v>43787</v>
      </c>
      <c r="H1618" s="24">
        <v>43787</v>
      </c>
      <c r="I1618" s="20" t="s">
        <v>81</v>
      </c>
      <c r="K1618" s="51"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411</v>
      </c>
      <c r="E1619" s="51" t="str">
        <f>IF(ISBLANK(LeaveTracker[[#This Row],[Employee Name]]),"-----",VLOOKUP(LeaveTracker[[#This Row],[Employee Name]],Employees[[Employee Name]:[Office]],7))</f>
        <v>CTO</v>
      </c>
      <c r="F1619" s="51" t="str">
        <f>IF(ISBLANK(LeaveTracker[[#This Row],[Employee Name]]),"-----",VLOOKUP(LeaveTracker[[#This Row],[Employee Name]],Employees[[Employee Name]:[Office]],6))</f>
        <v>REGULAR</v>
      </c>
      <c r="G1619" s="24">
        <v>43773</v>
      </c>
      <c r="H1619" s="24">
        <v>43773</v>
      </c>
      <c r="I1619" s="20" t="s">
        <v>81</v>
      </c>
      <c r="K1619" s="51"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411</v>
      </c>
      <c r="E1620" s="51" t="str">
        <f>IF(ISBLANK(LeaveTracker[[#This Row],[Employee Name]]),"-----",VLOOKUP(LeaveTracker[[#This Row],[Employee Name]],Employees[[Employee Name]:[Office]],7))</f>
        <v>CTO</v>
      </c>
      <c r="F1620" s="51" t="str">
        <f>IF(ISBLANK(LeaveTracker[[#This Row],[Employee Name]]),"-----",VLOOKUP(LeaveTracker[[#This Row],[Employee Name]],Employees[[Employee Name]:[Office]],6))</f>
        <v>REGULAR</v>
      </c>
      <c r="G1620" s="24">
        <v>43776</v>
      </c>
      <c r="H1620" s="24">
        <v>43777</v>
      </c>
      <c r="I1620" s="20" t="s">
        <v>81</v>
      </c>
      <c r="K1620" s="51"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837</v>
      </c>
      <c r="E1621" s="51" t="str">
        <f>IF(ISBLANK(LeaveTracker[[#This Row],[Employee Name]]),"-----",VLOOKUP(LeaveTracker[[#This Row],[Employee Name]],Employees[[Employee Name]:[Office]],7))</f>
        <v>CTO</v>
      </c>
      <c r="F1621" s="51" t="str">
        <f>IF(ISBLANK(LeaveTracker[[#This Row],[Employee Name]]),"-----",VLOOKUP(LeaveTracker[[#This Row],[Employee Name]],Employees[[Employee Name]:[Office]],6))</f>
        <v>REGULAR</v>
      </c>
      <c r="G1621" s="24">
        <v>43811</v>
      </c>
      <c r="H1621" s="24">
        <v>43811</v>
      </c>
      <c r="I1621" s="20" t="s">
        <v>298</v>
      </c>
      <c r="J1621" s="43" t="s">
        <v>105</v>
      </c>
      <c r="K1621" s="51"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837</v>
      </c>
      <c r="E1622" s="51" t="str">
        <f>IF(ISBLANK(LeaveTracker[[#This Row],[Employee Name]]),"-----",VLOOKUP(LeaveTracker[[#This Row],[Employee Name]],Employees[[Employee Name]:[Office]],7))</f>
        <v>CTO</v>
      </c>
      <c r="F1622" s="51" t="str">
        <f>IF(ISBLANK(LeaveTracker[[#This Row],[Employee Name]]),"-----",VLOOKUP(LeaveTracker[[#This Row],[Employee Name]],Employees[[Employee Name]:[Office]],6))</f>
        <v>REGULAR</v>
      </c>
      <c r="G1622" s="24">
        <v>43810</v>
      </c>
      <c r="H1622" s="24">
        <v>43810</v>
      </c>
      <c r="I1622" s="20" t="s">
        <v>82</v>
      </c>
      <c r="K1622" s="51"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415</v>
      </c>
      <c r="E1623" s="51" t="str">
        <f>IF(ISBLANK(LeaveTracker[[#This Row],[Employee Name]]),"-----",VLOOKUP(LeaveTracker[[#This Row],[Employee Name]],Employees[[Employee Name]:[Office]],7))</f>
        <v>CTO</v>
      </c>
      <c r="F1623" s="51" t="str">
        <f>IF(ISBLANK(LeaveTracker[[#This Row],[Employee Name]]),"-----",VLOOKUP(LeaveTracker[[#This Row],[Employee Name]],Employees[[Employee Name]:[Office]],6))</f>
        <v>REGULAR</v>
      </c>
      <c r="G1623" s="24">
        <v>43798</v>
      </c>
      <c r="H1623" s="24">
        <v>43798</v>
      </c>
      <c r="I1623" s="20" t="s">
        <v>82</v>
      </c>
      <c r="K1623" s="51"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1021</v>
      </c>
      <c r="E1624" s="51" t="str">
        <f>IF(ISBLANK(LeaveTracker[[#This Row],[Employee Name]]),"-----",VLOOKUP(LeaveTracker[[#This Row],[Employee Name]],Employees[[Employee Name]:[Office]],7))</f>
        <v>CTO</v>
      </c>
      <c r="F1624" s="51" t="str">
        <f>IF(ISBLANK(LeaveTracker[[#This Row],[Employee Name]]),"-----",VLOOKUP(LeaveTracker[[#This Row],[Employee Name]],Employees[[Employee Name]:[Office]],6))</f>
        <v>REGULAR</v>
      </c>
      <c r="G1624" s="24">
        <v>43825</v>
      </c>
      <c r="H1624" s="24">
        <v>43825</v>
      </c>
      <c r="I1624" s="20" t="s">
        <v>298</v>
      </c>
      <c r="J1624" s="43" t="s">
        <v>1004</v>
      </c>
      <c r="K1624" s="51"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1021</v>
      </c>
      <c r="E1625" s="51" t="str">
        <f>IF(ISBLANK(LeaveTracker[[#This Row],[Employee Name]]),"-----",VLOOKUP(LeaveTracker[[#This Row],[Employee Name]],Employees[[Employee Name]:[Office]],7))</f>
        <v>CTO</v>
      </c>
      <c r="F1625" s="51" t="str">
        <f>IF(ISBLANK(LeaveTracker[[#This Row],[Employee Name]]),"-----",VLOOKUP(LeaveTracker[[#This Row],[Employee Name]],Employees[[Employee Name]:[Office]],6))</f>
        <v>REGULAR</v>
      </c>
      <c r="G1625" s="24">
        <v>43822</v>
      </c>
      <c r="H1625" s="24">
        <v>43822</v>
      </c>
      <c r="I1625" s="20" t="s">
        <v>298</v>
      </c>
      <c r="J1625" s="43" t="s">
        <v>1004</v>
      </c>
      <c r="K1625" s="51"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1021</v>
      </c>
      <c r="E1626" s="51" t="str">
        <f>IF(ISBLANK(LeaveTracker[[#This Row],[Employee Name]]),"-----",VLOOKUP(LeaveTracker[[#This Row],[Employee Name]],Employees[[Employee Name]:[Office]],7))</f>
        <v>CTO</v>
      </c>
      <c r="F1626" s="51" t="str">
        <f>IF(ISBLANK(LeaveTracker[[#This Row],[Employee Name]]),"-----",VLOOKUP(LeaveTracker[[#This Row],[Employee Name]],Employees[[Employee Name]:[Office]],6))</f>
        <v>REGULAR</v>
      </c>
      <c r="G1626" s="24">
        <v>43797</v>
      </c>
      <c r="H1626" s="24">
        <v>43798</v>
      </c>
      <c r="I1626" s="20" t="s">
        <v>298</v>
      </c>
      <c r="J1626" s="43" t="s">
        <v>1004</v>
      </c>
      <c r="K1626" s="51"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1021</v>
      </c>
      <c r="E1627" s="51" t="str">
        <f>IF(ISBLANK(LeaveTracker[[#This Row],[Employee Name]]),"-----",VLOOKUP(LeaveTracker[[#This Row],[Employee Name]],Employees[[Employee Name]:[Office]],7))</f>
        <v>CTO</v>
      </c>
      <c r="F1627" s="51" t="str">
        <f>IF(ISBLANK(LeaveTracker[[#This Row],[Employee Name]]),"-----",VLOOKUP(LeaveTracker[[#This Row],[Employee Name]],Employees[[Employee Name]:[Office]],6))</f>
        <v>REGULAR</v>
      </c>
      <c r="G1627" s="24">
        <v>43769</v>
      </c>
      <c r="H1627" s="24">
        <v>43769</v>
      </c>
      <c r="I1627" s="20" t="s">
        <v>81</v>
      </c>
      <c r="K1627" s="51"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407</v>
      </c>
      <c r="E1628" s="51" t="str">
        <f>IF(ISBLANK(LeaveTracker[[#This Row],[Employee Name]]),"-----",VLOOKUP(LeaveTracker[[#This Row],[Employee Name]],Employees[[Employee Name]:[Office]],7))</f>
        <v>CTO</v>
      </c>
      <c r="F1628" s="51" t="str">
        <f>IF(ISBLANK(LeaveTracker[[#This Row],[Employee Name]]),"-----",VLOOKUP(LeaveTracker[[#This Row],[Employee Name]],Employees[[Employee Name]:[Office]],6))</f>
        <v>REGULAR</v>
      </c>
      <c r="G1628" s="21">
        <v>43832</v>
      </c>
      <c r="H1628" s="24">
        <v>43832</v>
      </c>
      <c r="I1628" s="20" t="s">
        <v>81</v>
      </c>
      <c r="K1628" s="51"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407</v>
      </c>
      <c r="E1629" s="51" t="str">
        <f>IF(ISBLANK(LeaveTracker[[#This Row],[Employee Name]]),"-----",VLOOKUP(LeaveTracker[[#This Row],[Employee Name]],Employees[[Employee Name]:[Office]],7))</f>
        <v>CTO</v>
      </c>
      <c r="F1629" s="51" t="str">
        <f>IF(ISBLANK(LeaveTracker[[#This Row],[Employee Name]]),"-----",VLOOKUP(LeaveTracker[[#This Row],[Employee Name]],Employees[[Employee Name]:[Office]],6))</f>
        <v>REGULAR</v>
      </c>
      <c r="G1629" s="21">
        <v>43801</v>
      </c>
      <c r="H1629" s="24">
        <v>43802</v>
      </c>
      <c r="I1629" s="20" t="s">
        <v>82</v>
      </c>
      <c r="K1629" s="51"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407</v>
      </c>
      <c r="E1630" s="51" t="str">
        <f>IF(ISBLANK(LeaveTracker[[#This Row],[Employee Name]]),"-----",VLOOKUP(LeaveTracker[[#This Row],[Employee Name]],Employees[[Employee Name]:[Office]],7))</f>
        <v>CTO</v>
      </c>
      <c r="F1630" s="51" t="str">
        <f>IF(ISBLANK(LeaveTracker[[#This Row],[Employee Name]]),"-----",VLOOKUP(LeaveTracker[[#This Row],[Employee Name]],Employees[[Employee Name]:[Office]],6))</f>
        <v>REGULAR</v>
      </c>
      <c r="G1630" s="21">
        <v>43825</v>
      </c>
      <c r="H1630" s="24">
        <v>43826</v>
      </c>
      <c r="I1630" s="20" t="s">
        <v>82</v>
      </c>
      <c r="K1630" s="51"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407</v>
      </c>
      <c r="E1631" s="51" t="str">
        <f>IF(ISBLANK(LeaveTracker[[#This Row],[Employee Name]]),"-----",VLOOKUP(LeaveTracker[[#This Row],[Employee Name]],Employees[[Employee Name]:[Office]],7))</f>
        <v>CTO</v>
      </c>
      <c r="F1631" s="51" t="str">
        <f>IF(ISBLANK(LeaveTracker[[#This Row],[Employee Name]]),"-----",VLOOKUP(LeaveTracker[[#This Row],[Employee Name]],Employees[[Employee Name]:[Office]],6))</f>
        <v>REGULAR</v>
      </c>
      <c r="G1631" s="24">
        <v>43803</v>
      </c>
      <c r="H1631" s="24">
        <v>43803</v>
      </c>
      <c r="I1631" s="20" t="s">
        <v>82</v>
      </c>
      <c r="K1631" s="51"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407</v>
      </c>
      <c r="E1632" s="51" t="str">
        <f>IF(ISBLANK(LeaveTracker[[#This Row],[Employee Name]]),"-----",VLOOKUP(LeaveTracker[[#This Row],[Employee Name]],Employees[[Employee Name]:[Office]],7))</f>
        <v>CTO</v>
      </c>
      <c r="F1632" s="51" t="str">
        <f>IF(ISBLANK(LeaveTracker[[#This Row],[Employee Name]]),"-----",VLOOKUP(LeaveTracker[[#This Row],[Employee Name]],Employees[[Employee Name]:[Office]],6))</f>
        <v>REGULAR</v>
      </c>
      <c r="G1632" s="24">
        <v>43797</v>
      </c>
      <c r="H1632" s="24">
        <v>43798</v>
      </c>
      <c r="I1632" s="20" t="s">
        <v>81</v>
      </c>
      <c r="K1632" s="51"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470</v>
      </c>
      <c r="E1633" s="51" t="str">
        <f>IF(ISBLANK(LeaveTracker[[#This Row],[Employee Name]]),"-----",VLOOKUP(LeaveTracker[[#This Row],[Employee Name]],Employees[[Employee Name]:[Office]],7))</f>
        <v>ASSESSORS OFFICE</v>
      </c>
      <c r="F1633" s="51" t="str">
        <f>IF(ISBLANK(LeaveTracker[[#This Row],[Employee Name]]),"-----",VLOOKUP(LeaveTracker[[#This Row],[Employee Name]],Employees[[Employee Name]:[Office]],6))</f>
        <v>REGULAR</v>
      </c>
      <c r="G1633" s="24">
        <v>43826</v>
      </c>
      <c r="H1633" s="24">
        <v>43826</v>
      </c>
      <c r="I1633" s="20" t="s">
        <v>82</v>
      </c>
      <c r="K1633" s="51"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470</v>
      </c>
      <c r="E1634" s="51" t="str">
        <f>IF(ISBLANK(LeaveTracker[[#This Row],[Employee Name]]),"-----",VLOOKUP(LeaveTracker[[#This Row],[Employee Name]],Employees[[Employee Name]:[Office]],7))</f>
        <v>ASSESSORS OFFICE</v>
      </c>
      <c r="F1634" s="51" t="str">
        <f>IF(ISBLANK(LeaveTracker[[#This Row],[Employee Name]]),"-----",VLOOKUP(LeaveTracker[[#This Row],[Employee Name]],Employees[[Employee Name]:[Office]],6))</f>
        <v>REGULAR</v>
      </c>
      <c r="G1634" s="24">
        <v>43822</v>
      </c>
      <c r="H1634" s="24">
        <v>43822</v>
      </c>
      <c r="I1634" s="20" t="s">
        <v>81</v>
      </c>
      <c r="K1634" s="51"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470</v>
      </c>
      <c r="E1635" s="51" t="str">
        <f>IF(ISBLANK(LeaveTracker[[#This Row],[Employee Name]]),"-----",VLOOKUP(LeaveTracker[[#This Row],[Employee Name]],Employees[[Employee Name]:[Office]],7))</f>
        <v>ASSESSORS OFFICE</v>
      </c>
      <c r="F1635" s="51" t="str">
        <f>IF(ISBLANK(LeaveTracker[[#This Row],[Employee Name]]),"-----",VLOOKUP(LeaveTracker[[#This Row],[Employee Name]],Employees[[Employee Name]:[Office]],6))</f>
        <v>REGULAR</v>
      </c>
      <c r="G1635" s="24">
        <v>43825</v>
      </c>
      <c r="H1635" s="24">
        <v>43825</v>
      </c>
      <c r="I1635" s="20" t="s">
        <v>81</v>
      </c>
      <c r="K1635" s="51"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632</v>
      </c>
      <c r="E1636" s="51" t="str">
        <f>IF(ISBLANK(LeaveTracker[[#This Row],[Employee Name]]),"-----",VLOOKUP(LeaveTracker[[#This Row],[Employee Name]],Employees[[Employee Name]:[Office]],7))</f>
        <v>LIBRARY</v>
      </c>
      <c r="F1636" s="51" t="str">
        <f>IF(ISBLANK(LeaveTracker[[#This Row],[Employee Name]]),"-----",VLOOKUP(LeaveTracker[[#This Row],[Employee Name]],Employees[[Employee Name]:[Office]],6))</f>
        <v>REGULAR</v>
      </c>
      <c r="G1636" s="24">
        <v>43819</v>
      </c>
      <c r="H1636" s="24">
        <v>43819</v>
      </c>
      <c r="I1636" s="20" t="s">
        <v>81</v>
      </c>
      <c r="K1636" s="51"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632</v>
      </c>
      <c r="E1637" s="51" t="str">
        <f>IF(ISBLANK(LeaveTracker[[#This Row],[Employee Name]]),"-----",VLOOKUP(LeaveTracker[[#This Row],[Employee Name]],Employees[[Employee Name]:[Office]],7))</f>
        <v>LIBRARY</v>
      </c>
      <c r="F1637" s="51" t="str">
        <f>IF(ISBLANK(LeaveTracker[[#This Row],[Employee Name]]),"-----",VLOOKUP(LeaveTracker[[#This Row],[Employee Name]],Employees[[Employee Name]:[Office]],6))</f>
        <v>REGULAR</v>
      </c>
      <c r="G1637" s="24">
        <v>43825</v>
      </c>
      <c r="H1637" s="24">
        <v>43825</v>
      </c>
      <c r="I1637" s="20" t="s">
        <v>81</v>
      </c>
      <c r="K1637" s="51"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683</v>
      </c>
      <c r="E1638" s="51" t="str">
        <f>IF(ISBLANK(LeaveTracker[[#This Row],[Employee Name]]),"-----",VLOOKUP(LeaveTracker[[#This Row],[Employee Name]],Employees[[Employee Name]:[Office]],7))</f>
        <v>CEO</v>
      </c>
      <c r="F1638" s="51" t="str">
        <f>IF(ISBLANK(LeaveTracker[[#This Row],[Employee Name]]),"-----",VLOOKUP(LeaveTracker[[#This Row],[Employee Name]],Employees[[Employee Name]:[Office]],6))</f>
        <v>REGULAR</v>
      </c>
      <c r="G1638" s="24">
        <v>43809</v>
      </c>
      <c r="H1638" s="24">
        <v>43809</v>
      </c>
      <c r="I1638" s="20" t="s">
        <v>81</v>
      </c>
      <c r="K1638" s="51"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323</v>
      </c>
      <c r="E1639" s="51" t="str">
        <f>IF(ISBLANK(LeaveTracker[[#This Row],[Employee Name]]),"-----",VLOOKUP(LeaveTracker[[#This Row],[Employee Name]],Employees[[Employee Name]:[Office]],7))</f>
        <v>CEO</v>
      </c>
      <c r="F1639" s="51" t="str">
        <f>IF(ISBLANK(LeaveTracker[[#This Row],[Employee Name]]),"-----",VLOOKUP(LeaveTracker[[#This Row],[Employee Name]],Employees[[Employee Name]:[Office]],6))</f>
        <v>REGULAR</v>
      </c>
      <c r="G1639" s="24">
        <v>43817</v>
      </c>
      <c r="H1639" s="24">
        <v>43817</v>
      </c>
      <c r="I1639" s="20" t="s">
        <v>81</v>
      </c>
      <c r="K1639" s="51"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51" t="str">
        <f>IF(ISBLANK(LeaveTracker[[#This Row],[Employee Name]]),"-----",VLOOKUP(LeaveTracker[[#This Row],[Employee Name]],Employees[[Employee Name]:[Office]],7))</f>
        <v>CBO</v>
      </c>
      <c r="F1640" s="51" t="str">
        <f>IF(ISBLANK(LeaveTracker[[#This Row],[Employee Name]]),"-----",VLOOKUP(LeaveTracker[[#This Row],[Employee Name]],Employees[[Employee Name]:[Office]],6))</f>
        <v>REGULAR</v>
      </c>
      <c r="G1640" s="24">
        <v>43773</v>
      </c>
      <c r="H1640" s="24">
        <v>43775</v>
      </c>
      <c r="I1640" s="20" t="s">
        <v>82</v>
      </c>
      <c r="K1640" s="51"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840</v>
      </c>
      <c r="E1641" s="51" t="str">
        <f>IF(ISBLANK(LeaveTracker[[#This Row],[Employee Name]]),"-----",VLOOKUP(LeaveTracker[[#This Row],[Employee Name]],Employees[[Employee Name]:[Office]],7))</f>
        <v>CEO</v>
      </c>
      <c r="F1641" s="51" t="str">
        <f>IF(ISBLANK(LeaveTracker[[#This Row],[Employee Name]]),"-----",VLOOKUP(LeaveTracker[[#This Row],[Employee Name]],Employees[[Employee Name]:[Office]],6))</f>
        <v>REGULAR</v>
      </c>
      <c r="G1641" s="24">
        <v>43819</v>
      </c>
      <c r="H1641" s="24">
        <v>43819</v>
      </c>
      <c r="I1641" s="20" t="s">
        <v>81</v>
      </c>
      <c r="K1641" s="51"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313</v>
      </c>
      <c r="E1642" s="51" t="str">
        <f>IF(ISBLANK(LeaveTracker[[#This Row],[Employee Name]]),"-----",VLOOKUP(LeaveTracker[[#This Row],[Employee Name]],Employees[[Employee Name]:[Office]],7))</f>
        <v>CEO</v>
      </c>
      <c r="F1642" s="51" t="str">
        <f>IF(ISBLANK(LeaveTracker[[#This Row],[Employee Name]]),"-----",VLOOKUP(LeaveTracker[[#This Row],[Employee Name]],Employees[[Employee Name]:[Office]],6))</f>
        <v>REGULAR</v>
      </c>
      <c r="G1642" s="24">
        <v>43825</v>
      </c>
      <c r="H1642" s="24">
        <v>43826</v>
      </c>
      <c r="I1642" s="20" t="s">
        <v>81</v>
      </c>
      <c r="K1642" s="51"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315</v>
      </c>
      <c r="E1643" s="51" t="str">
        <f>IF(ISBLANK(LeaveTracker[[#This Row],[Employee Name]]),"-----",VLOOKUP(LeaveTracker[[#This Row],[Employee Name]],Employees[[Employee Name]:[Office]],7))</f>
        <v>CEO</v>
      </c>
      <c r="F1643" s="51" t="str">
        <f>IF(ISBLANK(LeaveTracker[[#This Row],[Employee Name]]),"-----",VLOOKUP(LeaveTracker[[#This Row],[Employee Name]],Employees[[Employee Name]:[Office]],6))</f>
        <v>REGULAR</v>
      </c>
      <c r="G1643" s="24">
        <v>43816</v>
      </c>
      <c r="H1643" s="24">
        <v>43816</v>
      </c>
      <c r="I1643" s="20" t="s">
        <v>81</v>
      </c>
      <c r="K1643" s="51"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315</v>
      </c>
      <c r="E1644" s="51" t="str">
        <f>IF(ISBLANK(LeaveTracker[[#This Row],[Employee Name]]),"-----",VLOOKUP(LeaveTracker[[#This Row],[Employee Name]],Employees[[Employee Name]:[Office]],7))</f>
        <v>CEO</v>
      </c>
      <c r="F1644" s="51" t="str">
        <f>IF(ISBLANK(LeaveTracker[[#This Row],[Employee Name]]),"-----",VLOOKUP(LeaveTracker[[#This Row],[Employee Name]],Employees[[Employee Name]:[Office]],6))</f>
        <v>REGULAR</v>
      </c>
      <c r="G1644" s="24">
        <v>43812</v>
      </c>
      <c r="H1644" s="24">
        <v>43812</v>
      </c>
      <c r="I1644" s="20" t="s">
        <v>81</v>
      </c>
      <c r="K1644" s="51"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315</v>
      </c>
      <c r="E1645" s="51" t="str">
        <f>IF(ISBLANK(LeaveTracker[[#This Row],[Employee Name]]),"-----",VLOOKUP(LeaveTracker[[#This Row],[Employee Name]],Employees[[Employee Name]:[Office]],7))</f>
        <v>CEO</v>
      </c>
      <c r="F1645" s="51" t="str">
        <f>IF(ISBLANK(LeaveTracker[[#This Row],[Employee Name]]),"-----",VLOOKUP(LeaveTracker[[#This Row],[Employee Name]],Employees[[Employee Name]:[Office]],6))</f>
        <v>REGULAR</v>
      </c>
      <c r="G1645" s="24">
        <v>43808</v>
      </c>
      <c r="H1645" s="24">
        <v>43808</v>
      </c>
      <c r="I1645" s="20" t="s">
        <v>298</v>
      </c>
      <c r="J1645" s="43" t="s">
        <v>158</v>
      </c>
      <c r="K1645" s="51"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315</v>
      </c>
      <c r="E1646" s="51" t="str">
        <f>IF(ISBLANK(LeaveTracker[[#This Row],[Employee Name]]),"-----",VLOOKUP(LeaveTracker[[#This Row],[Employee Name]],Employees[[Employee Name]:[Office]],7))</f>
        <v>CEO</v>
      </c>
      <c r="F1646" s="51" t="str">
        <f>IF(ISBLANK(LeaveTracker[[#This Row],[Employee Name]]),"-----",VLOOKUP(LeaveTracker[[#This Row],[Employee Name]],Employees[[Employee Name]:[Office]],6))</f>
        <v>REGULAR</v>
      </c>
      <c r="G1646" s="24">
        <v>43803</v>
      </c>
      <c r="H1646" s="24">
        <v>43803</v>
      </c>
      <c r="I1646" s="20" t="s">
        <v>81</v>
      </c>
      <c r="K1646" s="51"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319</v>
      </c>
      <c r="E1647" s="51" t="str">
        <f>IF(ISBLANK(LeaveTracker[[#This Row],[Employee Name]]),"-----",VLOOKUP(LeaveTracker[[#This Row],[Employee Name]],Employees[[Employee Name]:[Office]],7))</f>
        <v>CEO</v>
      </c>
      <c r="F1647" s="51" t="str">
        <f>IF(ISBLANK(LeaveTracker[[#This Row],[Employee Name]]),"-----",VLOOKUP(LeaveTracker[[#This Row],[Employee Name]],Employees[[Employee Name]:[Office]],6))</f>
        <v>REGULAR</v>
      </c>
      <c r="G1647" s="24">
        <v>43816</v>
      </c>
      <c r="H1647" s="24">
        <v>43816</v>
      </c>
      <c r="I1647" s="20" t="s">
        <v>81</v>
      </c>
      <c r="K1647" s="51"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319</v>
      </c>
      <c r="E1648" s="51" t="str">
        <f>IF(ISBLANK(LeaveTracker[[#This Row],[Employee Name]]),"-----",VLOOKUP(LeaveTracker[[#This Row],[Employee Name]],Employees[[Employee Name]:[Office]],7))</f>
        <v>CEO</v>
      </c>
      <c r="F1648" s="51" t="str">
        <f>IF(ISBLANK(LeaveTracker[[#This Row],[Employee Name]]),"-----",VLOOKUP(LeaveTracker[[#This Row],[Employee Name]],Employees[[Employee Name]:[Office]],6))</f>
        <v>REGULAR</v>
      </c>
      <c r="G1648" s="24">
        <v>43812</v>
      </c>
      <c r="H1648" s="24">
        <v>43812</v>
      </c>
      <c r="I1648" s="20" t="s">
        <v>81</v>
      </c>
      <c r="K1648" s="51"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319</v>
      </c>
      <c r="E1649" s="51" t="str">
        <f>IF(ISBLANK(LeaveTracker[[#This Row],[Employee Name]]),"-----",VLOOKUP(LeaveTracker[[#This Row],[Employee Name]],Employees[[Employee Name]:[Office]],7))</f>
        <v>CEO</v>
      </c>
      <c r="F1649" s="51" t="str">
        <f>IF(ISBLANK(LeaveTracker[[#This Row],[Employee Name]]),"-----",VLOOKUP(LeaveTracker[[#This Row],[Employee Name]],Employees[[Employee Name]:[Office]],6))</f>
        <v>REGULAR</v>
      </c>
      <c r="G1649" s="21">
        <v>43808</v>
      </c>
      <c r="H1649" s="24">
        <v>43808</v>
      </c>
      <c r="I1649" s="20" t="s">
        <v>81</v>
      </c>
      <c r="K1649" s="51"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319</v>
      </c>
      <c r="E1650" s="51" t="str">
        <f>IF(ISBLANK(LeaveTracker[[#This Row],[Employee Name]]),"-----",VLOOKUP(LeaveTracker[[#This Row],[Employee Name]],Employees[[Employee Name]:[Office]],7))</f>
        <v>CEO</v>
      </c>
      <c r="F1650" s="51" t="str">
        <f>IF(ISBLANK(LeaveTracker[[#This Row],[Employee Name]]),"-----",VLOOKUP(LeaveTracker[[#This Row],[Employee Name]],Employees[[Employee Name]:[Office]],6))</f>
        <v>REGULAR</v>
      </c>
      <c r="G1650" s="24">
        <v>43803</v>
      </c>
      <c r="H1650" s="24">
        <v>43803</v>
      </c>
      <c r="I1650" s="20" t="s">
        <v>81</v>
      </c>
      <c r="K1650" s="51"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572</v>
      </c>
      <c r="E1651" s="51" t="str">
        <f>IF(ISBLANK(LeaveTracker[[#This Row],[Employee Name]]),"-----",VLOOKUP(LeaveTracker[[#This Row],[Employee Name]],Employees[[Employee Name]:[Office]],7))</f>
        <v>CCT</v>
      </c>
      <c r="F1651" s="51" t="str">
        <f>IF(ISBLANK(LeaveTracker[[#This Row],[Employee Name]]),"-----",VLOOKUP(LeaveTracker[[#This Row],[Employee Name]],Employees[[Employee Name]:[Office]],6))</f>
        <v>REGULAR</v>
      </c>
      <c r="G1651" s="24">
        <v>43873</v>
      </c>
      <c r="H1651" s="24">
        <v>43875</v>
      </c>
      <c r="I1651" s="20" t="s">
        <v>298</v>
      </c>
      <c r="J1651" s="43" t="s">
        <v>842</v>
      </c>
      <c r="K1651" s="51"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632</v>
      </c>
      <c r="E1652" s="51" t="str">
        <f>IF(ISBLANK(LeaveTracker[[#This Row],[Employee Name]]),"-----",VLOOKUP(LeaveTracker[[#This Row],[Employee Name]],Employees[[Employee Name]:[Office]],7))</f>
        <v>LIBRARY</v>
      </c>
      <c r="F1652" s="51" t="str">
        <f>IF(ISBLANK(LeaveTracker[[#This Row],[Employee Name]]),"-----",VLOOKUP(LeaveTracker[[#This Row],[Employee Name]],Employees[[Employee Name]:[Office]],6))</f>
        <v>REGULAR</v>
      </c>
      <c r="G1652" s="24">
        <v>43845</v>
      </c>
      <c r="H1652" s="24">
        <v>43847</v>
      </c>
      <c r="I1652" s="20" t="s">
        <v>298</v>
      </c>
      <c r="J1652" s="43" t="s">
        <v>763</v>
      </c>
      <c r="K1652" s="51"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632</v>
      </c>
      <c r="E1653" s="51" t="str">
        <f>IF(ISBLANK(LeaveTracker[[#This Row],[Employee Name]]),"-----",VLOOKUP(LeaveTracker[[#This Row],[Employee Name]],Employees[[Employee Name]:[Office]],7))</f>
        <v>LIBRARY</v>
      </c>
      <c r="F1653" s="51" t="str">
        <f>IF(ISBLANK(LeaveTracker[[#This Row],[Employee Name]]),"-----",VLOOKUP(LeaveTracker[[#This Row],[Employee Name]],Employees[[Employee Name]:[Office]],6))</f>
        <v>REGULAR</v>
      </c>
      <c r="G1653" s="24">
        <v>43850</v>
      </c>
      <c r="H1653" s="24">
        <v>43851</v>
      </c>
      <c r="I1653" s="20" t="s">
        <v>298</v>
      </c>
      <c r="J1653" s="43" t="s">
        <v>763</v>
      </c>
      <c r="K1653" s="51"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805</v>
      </c>
      <c r="E1654" s="51" t="str">
        <f>IF(ISBLANK(LeaveTracker[[#This Row],[Employee Name]]),"-----",VLOOKUP(LeaveTracker[[#This Row],[Employee Name]],Employees[[Employee Name]:[Office]],7))</f>
        <v>CCT</v>
      </c>
      <c r="F1654" s="51" t="str">
        <f>IF(ISBLANK(LeaveTracker[[#This Row],[Employee Name]]),"-----",VLOOKUP(LeaveTracker[[#This Row],[Employee Name]],Employees[[Employee Name]:[Office]],6))</f>
        <v>REGULAR</v>
      </c>
      <c r="G1654" s="24">
        <v>43864</v>
      </c>
      <c r="H1654" s="24">
        <v>43867</v>
      </c>
      <c r="I1654" s="20" t="s">
        <v>298</v>
      </c>
      <c r="J1654" s="43" t="s">
        <v>842</v>
      </c>
      <c r="K1654" s="51"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805</v>
      </c>
      <c r="E1655" s="51" t="str">
        <f>IF(ISBLANK(LeaveTracker[[#This Row],[Employee Name]]),"-----",VLOOKUP(LeaveTracker[[#This Row],[Employee Name]],Employees[[Employee Name]:[Office]],7))</f>
        <v>CCT</v>
      </c>
      <c r="F1655" s="51" t="str">
        <f>IF(ISBLANK(LeaveTracker[[#This Row],[Employee Name]]),"-----",VLOOKUP(LeaveTracker[[#This Row],[Employee Name]],Employees[[Employee Name]:[Office]],6))</f>
        <v>REGULAR</v>
      </c>
      <c r="G1655" s="24">
        <v>43851</v>
      </c>
      <c r="H1655" s="24">
        <v>43852</v>
      </c>
      <c r="I1655" s="20" t="s">
        <v>82</v>
      </c>
      <c r="K1655" s="51"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375</v>
      </c>
      <c r="E1656" s="51" t="str">
        <f>IF(ISBLANK(LeaveTracker[[#This Row],[Employee Name]]),"-----",VLOOKUP(LeaveTracker[[#This Row],[Employee Name]],Employees[[Employee Name]:[Office]],7))</f>
        <v>CCT</v>
      </c>
      <c r="F1656" s="51" t="str">
        <f>IF(ISBLANK(LeaveTracker[[#This Row],[Employee Name]]),"-----",VLOOKUP(LeaveTracker[[#This Row],[Employee Name]],Employees[[Employee Name]:[Office]],6))</f>
        <v>REGULAR</v>
      </c>
      <c r="G1656" s="24">
        <v>43873</v>
      </c>
      <c r="H1656" s="24">
        <v>43873</v>
      </c>
      <c r="I1656" s="20" t="s">
        <v>298</v>
      </c>
      <c r="J1656" s="43" t="s">
        <v>842</v>
      </c>
      <c r="K1656" s="51"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375</v>
      </c>
      <c r="E1657" s="51" t="str">
        <f>IF(ISBLANK(LeaveTracker[[#This Row],[Employee Name]]),"-----",VLOOKUP(LeaveTracker[[#This Row],[Employee Name]],Employees[[Employee Name]:[Office]],7))</f>
        <v>CCT</v>
      </c>
      <c r="F1657" s="51" t="str">
        <f>IF(ISBLANK(LeaveTracker[[#This Row],[Employee Name]]),"-----",VLOOKUP(LeaveTracker[[#This Row],[Employee Name]],Employees[[Employee Name]:[Office]],6))</f>
        <v>REGULAR</v>
      </c>
      <c r="G1657" s="24">
        <v>43875</v>
      </c>
      <c r="H1657" s="24">
        <v>43875</v>
      </c>
      <c r="I1657" s="20" t="s">
        <v>298</v>
      </c>
      <c r="J1657" s="43" t="s">
        <v>842</v>
      </c>
      <c r="K1657" s="51"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375</v>
      </c>
      <c r="E1658" s="51" t="str">
        <f>IF(ISBLANK(LeaveTracker[[#This Row],[Employee Name]]),"-----",VLOOKUP(LeaveTracker[[#This Row],[Employee Name]],Employees[[Employee Name]:[Office]],7))</f>
        <v>CCT</v>
      </c>
      <c r="F1658" s="51" t="str">
        <f>IF(ISBLANK(LeaveTracker[[#This Row],[Employee Name]]),"-----",VLOOKUP(LeaveTracker[[#This Row],[Employee Name]],Employees[[Employee Name]:[Office]],6))</f>
        <v>REGULAR</v>
      </c>
      <c r="G1658" s="24">
        <v>43845</v>
      </c>
      <c r="H1658" s="24">
        <v>43845</v>
      </c>
      <c r="I1658" s="20" t="s">
        <v>298</v>
      </c>
      <c r="J1658" s="43" t="s">
        <v>842</v>
      </c>
      <c r="K1658" s="51"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375</v>
      </c>
      <c r="E1659" s="51" t="str">
        <f>IF(ISBLANK(LeaveTracker[[#This Row],[Employee Name]]),"-----",VLOOKUP(LeaveTracker[[#This Row],[Employee Name]],Employees[[Employee Name]:[Office]],7))</f>
        <v>CCT</v>
      </c>
      <c r="F1659" s="51" t="str">
        <f>IF(ISBLANK(LeaveTracker[[#This Row],[Employee Name]]),"-----",VLOOKUP(LeaveTracker[[#This Row],[Employee Name]],Employees[[Employee Name]:[Office]],6))</f>
        <v>REGULAR</v>
      </c>
      <c r="G1659" s="24">
        <v>43868</v>
      </c>
      <c r="H1659" s="24">
        <v>43868</v>
      </c>
      <c r="I1659" s="20" t="s">
        <v>298</v>
      </c>
      <c r="J1659" s="43" t="s">
        <v>842</v>
      </c>
      <c r="K1659" s="51"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375</v>
      </c>
      <c r="E1660" s="51" t="str">
        <f>IF(ISBLANK(LeaveTracker[[#This Row],[Employee Name]]),"-----",VLOOKUP(LeaveTracker[[#This Row],[Employee Name]],Employees[[Employee Name]:[Office]],7))</f>
        <v>CCT</v>
      </c>
      <c r="F1660" s="51" t="str">
        <f>IF(ISBLANK(LeaveTracker[[#This Row],[Employee Name]]),"-----",VLOOKUP(LeaveTracker[[#This Row],[Employee Name]],Employees[[Employee Name]:[Office]],6))</f>
        <v>REGULAR</v>
      </c>
      <c r="G1660" s="24">
        <v>43871</v>
      </c>
      <c r="H1660" s="24">
        <v>43871</v>
      </c>
      <c r="I1660" s="20" t="s">
        <v>298</v>
      </c>
      <c r="J1660" s="43" t="s">
        <v>842</v>
      </c>
      <c r="K1660" s="51"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380</v>
      </c>
      <c r="E1661" s="51" t="str">
        <f>IF(ISBLANK(LeaveTracker[[#This Row],[Employee Name]]),"-----",VLOOKUP(LeaveTracker[[#This Row],[Employee Name]],Employees[[Employee Name]:[Office]],7))</f>
        <v>CCT</v>
      </c>
      <c r="F1661" s="51" t="str">
        <f>IF(ISBLANK(LeaveTracker[[#This Row],[Employee Name]]),"-----",VLOOKUP(LeaveTracker[[#This Row],[Employee Name]],Employees[[Employee Name]:[Office]],6))</f>
        <v>REGULAR</v>
      </c>
      <c r="G1661" s="24">
        <v>43860</v>
      </c>
      <c r="H1661" s="24">
        <v>43861</v>
      </c>
      <c r="I1661" s="20" t="s">
        <v>298</v>
      </c>
      <c r="J1661" s="43" t="s">
        <v>842</v>
      </c>
      <c r="K1661" s="51"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380</v>
      </c>
      <c r="E1662" s="51" t="str">
        <f>IF(ISBLANK(LeaveTracker[[#This Row],[Employee Name]]),"-----",VLOOKUP(LeaveTracker[[#This Row],[Employee Name]],Employees[[Employee Name]:[Office]],7))</f>
        <v>CCT</v>
      </c>
      <c r="F1662" s="51" t="str">
        <f>IF(ISBLANK(LeaveTracker[[#This Row],[Employee Name]]),"-----",VLOOKUP(LeaveTracker[[#This Row],[Employee Name]],Employees[[Employee Name]:[Office]],6))</f>
        <v>REGULAR</v>
      </c>
      <c r="G1662" s="24">
        <v>43845</v>
      </c>
      <c r="H1662" s="24">
        <v>43847</v>
      </c>
      <c r="I1662" s="20" t="s">
        <v>298</v>
      </c>
      <c r="J1662" s="43" t="s">
        <v>842</v>
      </c>
      <c r="K1662" s="51"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380</v>
      </c>
      <c r="E1663" s="51" t="str">
        <f>IF(ISBLANK(LeaveTracker[[#This Row],[Employee Name]]),"-----",VLOOKUP(LeaveTracker[[#This Row],[Employee Name]],Employees[[Employee Name]:[Office]],7))</f>
        <v>CCT</v>
      </c>
      <c r="F1663" s="51" t="str">
        <f>IF(ISBLANK(LeaveTracker[[#This Row],[Employee Name]]),"-----",VLOOKUP(LeaveTracker[[#This Row],[Employee Name]],Employees[[Employee Name]:[Office]],6))</f>
        <v>REGULAR</v>
      </c>
      <c r="G1663" s="24">
        <v>43837</v>
      </c>
      <c r="H1663" s="24">
        <v>43837</v>
      </c>
      <c r="I1663" s="20" t="s">
        <v>81</v>
      </c>
      <c r="K1663" s="51"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380</v>
      </c>
      <c r="E1664" s="51" t="str">
        <f>IF(ISBLANK(LeaveTracker[[#This Row],[Employee Name]]),"-----",VLOOKUP(LeaveTracker[[#This Row],[Employee Name]],Employees[[Employee Name]:[Office]],7))</f>
        <v>CCT</v>
      </c>
      <c r="F1664" s="51" t="str">
        <f>IF(ISBLANK(LeaveTracker[[#This Row],[Employee Name]]),"-----",VLOOKUP(LeaveTracker[[#This Row],[Employee Name]],Employees[[Employee Name]:[Office]],6))</f>
        <v>REGULAR</v>
      </c>
      <c r="G1664" s="24">
        <v>43832</v>
      </c>
      <c r="H1664" s="24">
        <v>43832</v>
      </c>
      <c r="I1664" s="20" t="s">
        <v>81</v>
      </c>
      <c r="K1664" s="51"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380</v>
      </c>
      <c r="E1665" s="51" t="str">
        <f>IF(ISBLANK(LeaveTracker[[#This Row],[Employee Name]]),"-----",VLOOKUP(LeaveTracker[[#This Row],[Employee Name]],Employees[[Employee Name]:[Office]],7))</f>
        <v>CCT</v>
      </c>
      <c r="F1665" s="51" t="str">
        <f>IF(ISBLANK(LeaveTracker[[#This Row],[Employee Name]]),"-----",VLOOKUP(LeaveTracker[[#This Row],[Employee Name]],Employees[[Employee Name]:[Office]],6))</f>
        <v>REGULAR</v>
      </c>
      <c r="G1665" s="24">
        <v>43826</v>
      </c>
      <c r="H1665" s="24">
        <v>43826</v>
      </c>
      <c r="I1665" s="20" t="s">
        <v>81</v>
      </c>
      <c r="K1665" s="51"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844</v>
      </c>
      <c r="E1666" s="51" t="str">
        <f>IF(ISBLANK(LeaveTracker[[#This Row],[Employee Name]]),"-----",VLOOKUP(LeaveTracker[[#This Row],[Employee Name]],Employees[[Employee Name]:[Office]],7))</f>
        <v>TCIS</v>
      </c>
      <c r="F1666" s="51" t="str">
        <f>IF(ISBLANK(LeaveTracker[[#This Row],[Employee Name]]),"-----",VLOOKUP(LeaveTracker[[#This Row],[Employee Name]],Employees[[Employee Name]:[Office]],6))</f>
        <v>CASUAL</v>
      </c>
      <c r="G1666" s="24">
        <v>43864</v>
      </c>
      <c r="H1666" s="24">
        <v>43864</v>
      </c>
      <c r="I1666" s="20" t="s">
        <v>298</v>
      </c>
      <c r="J1666" s="43" t="s">
        <v>842</v>
      </c>
      <c r="K1666" s="51"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844</v>
      </c>
      <c r="E1667" s="51" t="str">
        <f>IF(ISBLANK(LeaveTracker[[#This Row],[Employee Name]]),"-----",VLOOKUP(LeaveTracker[[#This Row],[Employee Name]],Employees[[Employee Name]:[Office]],7))</f>
        <v>TCIS</v>
      </c>
      <c r="F1667" s="51" t="str">
        <f>IF(ISBLANK(LeaveTracker[[#This Row],[Employee Name]]),"-----",VLOOKUP(LeaveTracker[[#This Row],[Employee Name]],Employees[[Employee Name]:[Office]],6))</f>
        <v>CASUAL</v>
      </c>
      <c r="G1667" s="24">
        <v>43874</v>
      </c>
      <c r="H1667" s="24">
        <v>43874</v>
      </c>
      <c r="I1667" s="20" t="s">
        <v>298</v>
      </c>
      <c r="J1667" s="43" t="s">
        <v>842</v>
      </c>
      <c r="K1667" s="51"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844</v>
      </c>
      <c r="E1668" s="51" t="str">
        <f>IF(ISBLANK(LeaveTracker[[#This Row],[Employee Name]]),"-----",VLOOKUP(LeaveTracker[[#This Row],[Employee Name]],Employees[[Employee Name]:[Office]],7))</f>
        <v>TCIS</v>
      </c>
      <c r="F1668" s="51" t="str">
        <f>IF(ISBLANK(LeaveTracker[[#This Row],[Employee Name]]),"-----",VLOOKUP(LeaveTracker[[#This Row],[Employee Name]],Employees[[Employee Name]:[Office]],6))</f>
        <v>CASUAL</v>
      </c>
      <c r="G1668" s="24">
        <v>43875</v>
      </c>
      <c r="H1668" s="24">
        <v>43875</v>
      </c>
      <c r="I1668" s="20" t="s">
        <v>298</v>
      </c>
      <c r="J1668" s="43" t="s">
        <v>842</v>
      </c>
      <c r="K1668" s="51"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583</v>
      </c>
      <c r="E1669" s="51" t="str">
        <f>IF(ISBLANK(LeaveTracker[[#This Row],[Employee Name]]),"-----",VLOOKUP(LeaveTracker[[#This Row],[Employee Name]],Employees[[Employee Name]:[Office]],7))</f>
        <v>CCT</v>
      </c>
      <c r="F1669" s="51" t="str">
        <f>IF(ISBLANK(LeaveTracker[[#This Row],[Employee Name]]),"-----",VLOOKUP(LeaveTracker[[#This Row],[Employee Name]],Employees[[Employee Name]:[Office]],6))</f>
        <v>REGULAR</v>
      </c>
      <c r="G1669" s="24">
        <v>43871</v>
      </c>
      <c r="H1669" s="24">
        <v>43873</v>
      </c>
      <c r="I1669" s="20" t="s">
        <v>298</v>
      </c>
      <c r="J1669" s="43" t="s">
        <v>842</v>
      </c>
      <c r="K1669" s="51"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583</v>
      </c>
      <c r="E1670" s="51" t="str">
        <f>IF(ISBLANK(LeaveTracker[[#This Row],[Employee Name]]),"-----",VLOOKUP(LeaveTracker[[#This Row],[Employee Name]],Employees[[Employee Name]:[Office]],7))</f>
        <v>CCT</v>
      </c>
      <c r="F1670" s="51" t="str">
        <f>IF(ISBLANK(LeaveTracker[[#This Row],[Employee Name]]),"-----",VLOOKUP(LeaveTracker[[#This Row],[Employee Name]],Employees[[Employee Name]:[Office]],6))</f>
        <v>REGULAR</v>
      </c>
      <c r="G1670" s="24">
        <v>43854</v>
      </c>
      <c r="H1670" s="24">
        <v>43854</v>
      </c>
      <c r="I1670" s="20" t="s">
        <v>298</v>
      </c>
      <c r="J1670" s="43" t="s">
        <v>842</v>
      </c>
      <c r="K1670" s="51"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583</v>
      </c>
      <c r="E1671" s="51" t="str">
        <f>IF(ISBLANK(LeaveTracker[[#This Row],[Employee Name]]),"-----",VLOOKUP(LeaveTracker[[#This Row],[Employee Name]],Employees[[Employee Name]:[Office]],7))</f>
        <v>CCT</v>
      </c>
      <c r="F1671" s="51" t="str">
        <f>IF(ISBLANK(LeaveTracker[[#This Row],[Employee Name]]),"-----",VLOOKUP(LeaveTracker[[#This Row],[Employee Name]],Employees[[Employee Name]:[Office]],6))</f>
        <v>REGULAR</v>
      </c>
      <c r="G1671" s="24">
        <v>43847</v>
      </c>
      <c r="H1671" s="24">
        <v>43847</v>
      </c>
      <c r="I1671" s="20" t="s">
        <v>298</v>
      </c>
      <c r="J1671" s="43" t="s">
        <v>842</v>
      </c>
      <c r="K1671" s="51"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574</v>
      </c>
      <c r="E1672" s="51" t="str">
        <f>IF(ISBLANK(LeaveTracker[[#This Row],[Employee Name]]),"-----",VLOOKUP(LeaveTracker[[#This Row],[Employee Name]],Employees[[Employee Name]:[Office]],7))</f>
        <v>CCT</v>
      </c>
      <c r="F1672" s="51" t="str">
        <f>IF(ISBLANK(LeaveTracker[[#This Row],[Employee Name]]),"-----",VLOOKUP(LeaveTracker[[#This Row],[Employee Name]],Employees[[Employee Name]:[Office]],6))</f>
        <v>REGULAR</v>
      </c>
      <c r="G1672" s="24">
        <v>43880</v>
      </c>
      <c r="H1672" s="24">
        <v>43881</v>
      </c>
      <c r="I1672" s="20" t="s">
        <v>81</v>
      </c>
      <c r="K1672" s="51"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574</v>
      </c>
      <c r="E1673" s="51" t="str">
        <f>IF(ISBLANK(LeaveTracker[[#This Row],[Employee Name]]),"-----",VLOOKUP(LeaveTracker[[#This Row],[Employee Name]],Employees[[Employee Name]:[Office]],7))</f>
        <v>CCT</v>
      </c>
      <c r="F1673" s="51" t="str">
        <f>IF(ISBLANK(LeaveTracker[[#This Row],[Employee Name]]),"-----",VLOOKUP(LeaveTracker[[#This Row],[Employee Name]],Employees[[Employee Name]:[Office]],6))</f>
        <v>REGULAR</v>
      </c>
      <c r="G1673" s="24">
        <v>43873</v>
      </c>
      <c r="H1673" s="24">
        <v>43873</v>
      </c>
      <c r="I1673" s="20" t="s">
        <v>298</v>
      </c>
      <c r="J1673" s="43" t="s">
        <v>842</v>
      </c>
      <c r="K1673" s="51"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574</v>
      </c>
      <c r="E1674" s="51" t="str">
        <f>IF(ISBLANK(LeaveTracker[[#This Row],[Employee Name]]),"-----",VLOOKUP(LeaveTracker[[#This Row],[Employee Name]],Employees[[Employee Name]:[Office]],7))</f>
        <v>CCT</v>
      </c>
      <c r="F1674" s="51" t="str">
        <f>IF(ISBLANK(LeaveTracker[[#This Row],[Employee Name]]),"-----",VLOOKUP(LeaveTracker[[#This Row],[Employee Name]],Employees[[Employee Name]:[Office]],6))</f>
        <v>REGULAR</v>
      </c>
      <c r="G1674" s="24">
        <v>43860</v>
      </c>
      <c r="H1674" s="24">
        <v>43861</v>
      </c>
      <c r="I1674" s="20" t="s">
        <v>298</v>
      </c>
      <c r="J1674" s="43" t="s">
        <v>842</v>
      </c>
      <c r="K1674" s="51"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574</v>
      </c>
      <c r="E1675" s="51" t="str">
        <f>IF(ISBLANK(LeaveTracker[[#This Row],[Employee Name]]),"-----",VLOOKUP(LeaveTracker[[#This Row],[Employee Name]],Employees[[Employee Name]:[Office]],7))</f>
        <v>CCT</v>
      </c>
      <c r="F1675" s="51" t="str">
        <f>IF(ISBLANK(LeaveTracker[[#This Row],[Employee Name]]),"-----",VLOOKUP(LeaveTracker[[#This Row],[Employee Name]],Employees[[Employee Name]:[Office]],6))</f>
        <v>REGULAR</v>
      </c>
      <c r="G1675" s="24">
        <v>43850</v>
      </c>
      <c r="H1675" s="24">
        <v>43850</v>
      </c>
      <c r="I1675" s="20" t="s">
        <v>298</v>
      </c>
      <c r="J1675" s="43" t="s">
        <v>842</v>
      </c>
      <c r="K1675" s="51"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574</v>
      </c>
      <c r="E1676" s="51" t="str">
        <f>IF(ISBLANK(LeaveTracker[[#This Row],[Employee Name]]),"-----",VLOOKUP(LeaveTracker[[#This Row],[Employee Name]],Employees[[Employee Name]:[Office]],7))</f>
        <v>CCT</v>
      </c>
      <c r="F1676" s="51" t="str">
        <f>IF(ISBLANK(LeaveTracker[[#This Row],[Employee Name]]),"-----",VLOOKUP(LeaveTracker[[#This Row],[Employee Name]],Employees[[Employee Name]:[Office]],6))</f>
        <v>REGULAR</v>
      </c>
      <c r="G1676" s="24">
        <v>43846</v>
      </c>
      <c r="H1676" s="24">
        <v>43846</v>
      </c>
      <c r="I1676" s="20" t="s">
        <v>298</v>
      </c>
      <c r="J1676" s="43" t="s">
        <v>842</v>
      </c>
      <c r="K1676" s="51"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574</v>
      </c>
      <c r="E1677" s="51" t="str">
        <f>IF(ISBLANK(LeaveTracker[[#This Row],[Employee Name]]),"-----",VLOOKUP(LeaveTracker[[#This Row],[Employee Name]],Employees[[Employee Name]:[Office]],7))</f>
        <v>CCT</v>
      </c>
      <c r="F1677" s="51" t="str">
        <f>IF(ISBLANK(LeaveTracker[[#This Row],[Employee Name]]),"-----",VLOOKUP(LeaveTracker[[#This Row],[Employee Name]],Employees[[Employee Name]:[Office]],6))</f>
        <v>REGULAR</v>
      </c>
      <c r="G1677" s="24">
        <v>43837</v>
      </c>
      <c r="H1677" s="24">
        <v>43837</v>
      </c>
      <c r="I1677" s="20" t="s">
        <v>81</v>
      </c>
      <c r="K1677" s="51"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578</v>
      </c>
      <c r="E1678" s="51" t="str">
        <f>IF(ISBLANK(LeaveTracker[[#This Row],[Employee Name]]),"-----",VLOOKUP(LeaveTracker[[#This Row],[Employee Name]],Employees[[Employee Name]:[Office]],7))</f>
        <v>CCT</v>
      </c>
      <c r="F1678" s="51" t="str">
        <f>IF(ISBLANK(LeaveTracker[[#This Row],[Employee Name]]),"-----",VLOOKUP(LeaveTracker[[#This Row],[Employee Name]],Employees[[Employee Name]:[Office]],6))</f>
        <v>REGULAR</v>
      </c>
      <c r="G1678" s="24">
        <v>43861</v>
      </c>
      <c r="H1678" s="24">
        <v>43861</v>
      </c>
      <c r="I1678" s="20" t="s">
        <v>298</v>
      </c>
      <c r="J1678" s="43" t="s">
        <v>842</v>
      </c>
      <c r="K1678" s="51"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578</v>
      </c>
      <c r="E1679" s="51" t="str">
        <f>IF(ISBLANK(LeaveTracker[[#This Row],[Employee Name]]),"-----",VLOOKUP(LeaveTracker[[#This Row],[Employee Name]],Employees[[Employee Name]:[Office]],7))</f>
        <v>CCT</v>
      </c>
      <c r="F1679" s="51" t="str">
        <f>IF(ISBLANK(LeaveTracker[[#This Row],[Employee Name]]),"-----",VLOOKUP(LeaveTracker[[#This Row],[Employee Name]],Employees[[Employee Name]:[Office]],6))</f>
        <v>REGULAR</v>
      </c>
      <c r="G1679" s="24">
        <v>43864</v>
      </c>
      <c r="H1679" s="24">
        <v>43864</v>
      </c>
      <c r="I1679" s="20" t="s">
        <v>298</v>
      </c>
      <c r="J1679" s="43" t="s">
        <v>842</v>
      </c>
      <c r="K1679" s="51"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578</v>
      </c>
      <c r="E1680" s="51" t="str">
        <f>IF(ISBLANK(LeaveTracker[[#This Row],[Employee Name]]),"-----",VLOOKUP(LeaveTracker[[#This Row],[Employee Name]],Employees[[Employee Name]:[Office]],7))</f>
        <v>CCT</v>
      </c>
      <c r="F1680" s="51" t="str">
        <f>IF(ISBLANK(LeaveTracker[[#This Row],[Employee Name]]),"-----",VLOOKUP(LeaveTracker[[#This Row],[Employee Name]],Employees[[Employee Name]:[Office]],6))</f>
        <v>REGULAR</v>
      </c>
      <c r="G1680" s="24">
        <v>43871</v>
      </c>
      <c r="H1680" s="24">
        <v>43871</v>
      </c>
      <c r="I1680" s="20" t="s">
        <v>298</v>
      </c>
      <c r="J1680" s="43" t="s">
        <v>842</v>
      </c>
      <c r="K1680" s="51"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578</v>
      </c>
      <c r="E1681" s="51" t="str">
        <f>IF(ISBLANK(LeaveTracker[[#This Row],[Employee Name]]),"-----",VLOOKUP(LeaveTracker[[#This Row],[Employee Name]],Employees[[Employee Name]:[Office]],7))</f>
        <v>CCT</v>
      </c>
      <c r="F1681" s="51" t="str">
        <f>IF(ISBLANK(LeaveTracker[[#This Row],[Employee Name]]),"-----",VLOOKUP(LeaveTracker[[#This Row],[Employee Name]],Employees[[Employee Name]:[Office]],6))</f>
        <v>REGULAR</v>
      </c>
      <c r="G1681" s="24">
        <v>43854</v>
      </c>
      <c r="H1681" s="24">
        <v>43854</v>
      </c>
      <c r="I1681" s="20" t="s">
        <v>298</v>
      </c>
      <c r="J1681" s="43" t="s">
        <v>842</v>
      </c>
      <c r="K1681" s="51"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578</v>
      </c>
      <c r="E1682" s="51" t="str">
        <f>IF(ISBLANK(LeaveTracker[[#This Row],[Employee Name]]),"-----",VLOOKUP(LeaveTracker[[#This Row],[Employee Name]],Employees[[Employee Name]:[Office]],7))</f>
        <v>CCT</v>
      </c>
      <c r="F1682" s="51" t="str">
        <f>IF(ISBLANK(LeaveTracker[[#This Row],[Employee Name]]),"-----",VLOOKUP(LeaveTracker[[#This Row],[Employee Name]],Employees[[Employee Name]:[Office]],6))</f>
        <v>REGULAR</v>
      </c>
      <c r="G1682" s="24">
        <v>43845</v>
      </c>
      <c r="H1682" s="24">
        <v>43845</v>
      </c>
      <c r="I1682" s="20" t="s">
        <v>298</v>
      </c>
      <c r="J1682" s="43" t="s">
        <v>842</v>
      </c>
      <c r="K1682" s="51"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578</v>
      </c>
      <c r="E1683" s="51" t="str">
        <f>IF(ISBLANK(LeaveTracker[[#This Row],[Employee Name]]),"-----",VLOOKUP(LeaveTracker[[#This Row],[Employee Name]],Employees[[Employee Name]:[Office]],7))</f>
        <v>CCT</v>
      </c>
      <c r="F1683" s="51" t="str">
        <f>IF(ISBLANK(LeaveTracker[[#This Row],[Employee Name]]),"-----",VLOOKUP(LeaveTracker[[#This Row],[Employee Name]],Employees[[Employee Name]:[Office]],6))</f>
        <v>REGULAR</v>
      </c>
      <c r="G1683" s="24">
        <v>43838</v>
      </c>
      <c r="H1683" s="24">
        <v>43838</v>
      </c>
      <c r="I1683" s="20" t="s">
        <v>81</v>
      </c>
      <c r="K1683" s="51"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367</v>
      </c>
      <c r="E1684" s="51" t="str">
        <f>IF(ISBLANK(LeaveTracker[[#This Row],[Employee Name]]),"-----",VLOOKUP(LeaveTracker[[#This Row],[Employee Name]],Employees[[Employee Name]:[Office]],7))</f>
        <v>CCT</v>
      </c>
      <c r="F1684" s="51" t="str">
        <f>IF(ISBLANK(LeaveTracker[[#This Row],[Employee Name]]),"-----",VLOOKUP(LeaveTracker[[#This Row],[Employee Name]],Employees[[Employee Name]:[Office]],6))</f>
        <v>REGULAR</v>
      </c>
      <c r="G1684" s="24">
        <v>43865</v>
      </c>
      <c r="H1684" s="24">
        <v>43865</v>
      </c>
      <c r="I1684" s="20" t="s">
        <v>298</v>
      </c>
      <c r="J1684" s="43" t="s">
        <v>842</v>
      </c>
      <c r="K1684" s="51"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367</v>
      </c>
      <c r="E1685" s="51" t="str">
        <f>IF(ISBLANK(LeaveTracker[[#This Row],[Employee Name]]),"-----",VLOOKUP(LeaveTracker[[#This Row],[Employee Name]],Employees[[Employee Name]:[Office]],7))</f>
        <v>CCT</v>
      </c>
      <c r="F1685" s="51" t="str">
        <f>IF(ISBLANK(LeaveTracker[[#This Row],[Employee Name]]),"-----",VLOOKUP(LeaveTracker[[#This Row],[Employee Name]],Employees[[Employee Name]:[Office]],6))</f>
        <v>REGULAR</v>
      </c>
      <c r="G1685" s="24">
        <v>43874</v>
      </c>
      <c r="H1685" s="24">
        <v>43874</v>
      </c>
      <c r="I1685" s="20" t="s">
        <v>298</v>
      </c>
      <c r="J1685" s="43" t="s">
        <v>842</v>
      </c>
      <c r="K1685" s="51"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367</v>
      </c>
      <c r="E1686" s="51" t="str">
        <f>IF(ISBLANK(LeaveTracker[[#This Row],[Employee Name]]),"-----",VLOOKUP(LeaveTracker[[#This Row],[Employee Name]],Employees[[Employee Name]:[Office]],7))</f>
        <v>CCT</v>
      </c>
      <c r="F1686" s="51" t="str">
        <f>IF(ISBLANK(LeaveTracker[[#This Row],[Employee Name]]),"-----",VLOOKUP(LeaveTracker[[#This Row],[Employee Name]],Employees[[Employee Name]:[Office]],6))</f>
        <v>REGULAR</v>
      </c>
      <c r="G1686" s="24">
        <v>43875</v>
      </c>
      <c r="H1686" s="24">
        <v>43875</v>
      </c>
      <c r="I1686" s="20" t="s">
        <v>298</v>
      </c>
      <c r="J1686" s="43" t="s">
        <v>842</v>
      </c>
      <c r="K1686" s="51"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367</v>
      </c>
      <c r="E1687" s="51" t="str">
        <f>IF(ISBLANK(LeaveTracker[[#This Row],[Employee Name]]),"-----",VLOOKUP(LeaveTracker[[#This Row],[Employee Name]],Employees[[Employee Name]:[Office]],7))</f>
        <v>CCT</v>
      </c>
      <c r="F1687" s="51" t="str">
        <f>IF(ISBLANK(LeaveTracker[[#This Row],[Employee Name]]),"-----",VLOOKUP(LeaveTracker[[#This Row],[Employee Name]],Employees[[Employee Name]:[Office]],6))</f>
        <v>REGULAR</v>
      </c>
      <c r="G1687" s="24">
        <v>43845</v>
      </c>
      <c r="H1687" s="24">
        <v>43845</v>
      </c>
      <c r="I1687" s="20" t="s">
        <v>298</v>
      </c>
      <c r="J1687" s="43" t="s">
        <v>842</v>
      </c>
      <c r="K1687" s="51"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367</v>
      </c>
      <c r="E1688" s="51" t="str">
        <f>IF(ISBLANK(LeaveTracker[[#This Row],[Employee Name]]),"-----",VLOOKUP(LeaveTracker[[#This Row],[Employee Name]],Employees[[Employee Name]:[Office]],7))</f>
        <v>CCT</v>
      </c>
      <c r="F1688" s="51" t="str">
        <f>IF(ISBLANK(LeaveTracker[[#This Row],[Employee Name]]),"-----",VLOOKUP(LeaveTracker[[#This Row],[Employee Name]],Employees[[Employee Name]:[Office]],6))</f>
        <v>REGULAR</v>
      </c>
      <c r="G1688" s="24">
        <v>43847</v>
      </c>
      <c r="H1688" s="24">
        <v>43847</v>
      </c>
      <c r="I1688" s="20" t="s">
        <v>298</v>
      </c>
      <c r="J1688" s="43" t="s">
        <v>842</v>
      </c>
      <c r="K1688" s="51"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367</v>
      </c>
      <c r="E1689" s="51" t="str">
        <f>IF(ISBLANK(LeaveTracker[[#This Row],[Employee Name]]),"-----",VLOOKUP(LeaveTracker[[#This Row],[Employee Name]],Employees[[Employee Name]:[Office]],7))</f>
        <v>CCT</v>
      </c>
      <c r="F1689" s="51" t="str">
        <f>IF(ISBLANK(LeaveTracker[[#This Row],[Employee Name]]),"-----",VLOOKUP(LeaveTracker[[#This Row],[Employee Name]],Employees[[Employee Name]:[Office]],6))</f>
        <v>REGULAR</v>
      </c>
      <c r="G1689" s="24">
        <v>43846</v>
      </c>
      <c r="H1689" s="24">
        <v>43846</v>
      </c>
      <c r="I1689" s="20" t="s">
        <v>298</v>
      </c>
      <c r="J1689" s="43" t="s">
        <v>158</v>
      </c>
      <c r="K1689" s="51"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367</v>
      </c>
      <c r="E1690" s="51" t="str">
        <f>IF(ISBLANK(LeaveTracker[[#This Row],[Employee Name]]),"-----",VLOOKUP(LeaveTracker[[#This Row],[Employee Name]],Employees[[Employee Name]:[Office]],7))</f>
        <v>CCT</v>
      </c>
      <c r="F1690" s="51" t="str">
        <f>IF(ISBLANK(LeaveTracker[[#This Row],[Employee Name]]),"-----",VLOOKUP(LeaveTracker[[#This Row],[Employee Name]],Employees[[Employee Name]:[Office]],6))</f>
        <v>REGULAR</v>
      </c>
      <c r="G1690" s="24">
        <v>43832</v>
      </c>
      <c r="H1690" s="24">
        <v>43833</v>
      </c>
      <c r="I1690" s="20" t="s">
        <v>81</v>
      </c>
      <c r="K1690" s="51"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367</v>
      </c>
      <c r="E1691" s="51" t="str">
        <f>IF(ISBLANK(LeaveTracker[[#This Row],[Employee Name]]),"-----",VLOOKUP(LeaveTracker[[#This Row],[Employee Name]],Employees[[Employee Name]:[Office]],7))</f>
        <v>CCT</v>
      </c>
      <c r="F1691" s="51" t="str">
        <f>IF(ISBLANK(LeaveTracker[[#This Row],[Employee Name]]),"-----",VLOOKUP(LeaveTracker[[#This Row],[Employee Name]],Employees[[Employee Name]:[Office]],6))</f>
        <v>REGULAR</v>
      </c>
      <c r="G1691" s="24">
        <v>43825</v>
      </c>
      <c r="H1691" s="24">
        <v>43826</v>
      </c>
      <c r="I1691" s="20" t="s">
        <v>81</v>
      </c>
      <c r="K1691" s="51"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586</v>
      </c>
      <c r="E1692" s="51" t="str">
        <f>IF(ISBLANK(LeaveTracker[[#This Row],[Employee Name]]),"-----",VLOOKUP(LeaveTracker[[#This Row],[Employee Name]],Employees[[Employee Name]:[Office]],7))</f>
        <v>CCT</v>
      </c>
      <c r="F1692" s="51" t="str">
        <f>IF(ISBLANK(LeaveTracker[[#This Row],[Employee Name]]),"-----",VLOOKUP(LeaveTracker[[#This Row],[Employee Name]],Employees[[Employee Name]:[Office]],6))</f>
        <v>REGULAR</v>
      </c>
      <c r="G1692" s="24">
        <v>43852</v>
      </c>
      <c r="H1692" s="24">
        <v>43852</v>
      </c>
      <c r="I1692" s="20" t="s">
        <v>298</v>
      </c>
      <c r="J1692" s="43" t="s">
        <v>842</v>
      </c>
      <c r="K1692" s="51"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586</v>
      </c>
      <c r="E1693" s="51" t="str">
        <f>IF(ISBLANK(LeaveTracker[[#This Row],[Employee Name]]),"-----",VLOOKUP(LeaveTracker[[#This Row],[Employee Name]],Employees[[Employee Name]:[Office]],7))</f>
        <v>CCT</v>
      </c>
      <c r="F1693" s="51" t="str">
        <f>IF(ISBLANK(LeaveTracker[[#This Row],[Employee Name]]),"-----",VLOOKUP(LeaveTracker[[#This Row],[Employee Name]],Employees[[Employee Name]:[Office]],6))</f>
        <v>REGULAR</v>
      </c>
      <c r="G1693" s="24">
        <v>43868</v>
      </c>
      <c r="H1693" s="24">
        <v>43868</v>
      </c>
      <c r="I1693" s="20" t="s">
        <v>298</v>
      </c>
      <c r="J1693" s="43" t="s">
        <v>842</v>
      </c>
      <c r="K1693" s="51"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586</v>
      </c>
      <c r="E1694" s="51" t="str">
        <f>IF(ISBLANK(LeaveTracker[[#This Row],[Employee Name]]),"-----",VLOOKUP(LeaveTracker[[#This Row],[Employee Name]],Employees[[Employee Name]:[Office]],7))</f>
        <v>CCT</v>
      </c>
      <c r="F1694" s="51" t="str">
        <f>IF(ISBLANK(LeaveTracker[[#This Row],[Employee Name]]),"-----",VLOOKUP(LeaveTracker[[#This Row],[Employee Name]],Employees[[Employee Name]:[Office]],6))</f>
        <v>REGULAR</v>
      </c>
      <c r="G1694" s="24">
        <v>43873</v>
      </c>
      <c r="H1694" s="24">
        <v>43873</v>
      </c>
      <c r="I1694" s="20" t="s">
        <v>298</v>
      </c>
      <c r="J1694" s="43" t="s">
        <v>842</v>
      </c>
      <c r="K1694" s="51"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586</v>
      </c>
      <c r="E1695" s="51" t="str">
        <f>IF(ISBLANK(LeaveTracker[[#This Row],[Employee Name]]),"-----",VLOOKUP(LeaveTracker[[#This Row],[Employee Name]],Employees[[Employee Name]:[Office]],7))</f>
        <v>CCT</v>
      </c>
      <c r="F1695" s="51" t="str">
        <f>IF(ISBLANK(LeaveTracker[[#This Row],[Employee Name]]),"-----",VLOOKUP(LeaveTracker[[#This Row],[Employee Name]],Employees[[Employee Name]:[Office]],6))</f>
        <v>REGULAR</v>
      </c>
      <c r="G1695" s="24">
        <v>43853</v>
      </c>
      <c r="H1695" s="24">
        <v>43853</v>
      </c>
      <c r="I1695" s="20" t="s">
        <v>298</v>
      </c>
      <c r="J1695" s="43" t="s">
        <v>842</v>
      </c>
      <c r="K1695" s="51"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630</v>
      </c>
      <c r="E1696" s="51" t="str">
        <f>IF(ISBLANK(LeaveTracker[[#This Row],[Employee Name]]),"-----",VLOOKUP(LeaveTracker[[#This Row],[Employee Name]],Employees[[Employee Name]:[Office]],7))</f>
        <v>CCT</v>
      </c>
      <c r="F1696" s="51" t="str">
        <f>IF(ISBLANK(LeaveTracker[[#This Row],[Employee Name]]),"-----",VLOOKUP(LeaveTracker[[#This Row],[Employee Name]],Employees[[Employee Name]:[Office]],6))</f>
        <v>REGULAR</v>
      </c>
      <c r="G1696" s="24">
        <v>43896</v>
      </c>
      <c r="H1696" s="24">
        <v>43896</v>
      </c>
      <c r="I1696" s="20" t="s">
        <v>298</v>
      </c>
      <c r="J1696" s="43" t="s">
        <v>727</v>
      </c>
      <c r="K1696" s="51"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630</v>
      </c>
      <c r="E1697" s="51" t="str">
        <f>IF(ISBLANK(LeaveTracker[[#This Row],[Employee Name]]),"-----",VLOOKUP(LeaveTracker[[#This Row],[Employee Name]],Employees[[Employee Name]:[Office]],7))</f>
        <v>CCT</v>
      </c>
      <c r="F1697" s="51" t="str">
        <f>IF(ISBLANK(LeaveTracker[[#This Row],[Employee Name]]),"-----",VLOOKUP(LeaveTracker[[#This Row],[Employee Name]],Employees[[Employee Name]:[Office]],6))</f>
        <v>REGULAR</v>
      </c>
      <c r="G1697" s="24">
        <v>43885</v>
      </c>
      <c r="H1697" s="24">
        <v>43885</v>
      </c>
      <c r="I1697" s="20" t="s">
        <v>298</v>
      </c>
      <c r="J1697" s="43" t="s">
        <v>274</v>
      </c>
      <c r="K1697" s="51"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630</v>
      </c>
      <c r="E1698" s="51" t="str">
        <f>IF(ISBLANK(LeaveTracker[[#This Row],[Employee Name]]),"-----",VLOOKUP(LeaveTracker[[#This Row],[Employee Name]],Employees[[Employee Name]:[Office]],7))</f>
        <v>CCT</v>
      </c>
      <c r="F1698" s="51" t="str">
        <f>IF(ISBLANK(LeaveTracker[[#This Row],[Employee Name]]),"-----",VLOOKUP(LeaveTracker[[#This Row],[Employee Name]],Employees[[Employee Name]:[Office]],6))</f>
        <v>REGULAR</v>
      </c>
      <c r="G1698" s="24">
        <v>43859</v>
      </c>
      <c r="H1698" s="24">
        <v>43861</v>
      </c>
      <c r="I1698" s="20" t="s">
        <v>298</v>
      </c>
      <c r="J1698" s="43" t="s">
        <v>842</v>
      </c>
      <c r="K1698" s="51"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630</v>
      </c>
      <c r="E1699" s="51" t="str">
        <f>IF(ISBLANK(LeaveTracker[[#This Row],[Employee Name]]),"-----",VLOOKUP(LeaveTracker[[#This Row],[Employee Name]],Employees[[Employee Name]:[Office]],7))</f>
        <v>CCT</v>
      </c>
      <c r="F1699" s="51" t="str">
        <f>IF(ISBLANK(LeaveTracker[[#This Row],[Employee Name]]),"-----",VLOOKUP(LeaveTracker[[#This Row],[Employee Name]],Employees[[Employee Name]:[Office]],6))</f>
        <v>REGULAR</v>
      </c>
      <c r="G1699" s="24">
        <v>43864</v>
      </c>
      <c r="H1699" s="24">
        <v>43865</v>
      </c>
      <c r="I1699" s="20" t="s">
        <v>298</v>
      </c>
      <c r="J1699" s="43" t="s">
        <v>842</v>
      </c>
      <c r="K1699" s="51"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845</v>
      </c>
      <c r="E1700" s="51" t="str">
        <f>IF(ISBLANK(LeaveTracker[[#This Row],[Employee Name]]),"-----",VLOOKUP(LeaveTracker[[#This Row],[Employee Name]],Employees[[Employee Name]:[Office]],7))</f>
        <v>CCT</v>
      </c>
      <c r="F1700" s="51" t="str">
        <f>IF(ISBLANK(LeaveTracker[[#This Row],[Employee Name]]),"-----",VLOOKUP(LeaveTracker[[#This Row],[Employee Name]],Employees[[Employee Name]:[Office]],6))</f>
        <v>REGULAR</v>
      </c>
      <c r="G1700" s="24">
        <v>43859</v>
      </c>
      <c r="H1700" s="24">
        <v>43859</v>
      </c>
      <c r="I1700" s="20" t="s">
        <v>298</v>
      </c>
      <c r="J1700" s="43" t="s">
        <v>842</v>
      </c>
      <c r="K1700" s="51"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845</v>
      </c>
      <c r="E1701" s="51" t="str">
        <f>IF(ISBLANK(LeaveTracker[[#This Row],[Employee Name]]),"-----",VLOOKUP(LeaveTracker[[#This Row],[Employee Name]],Employees[[Employee Name]:[Office]],7))</f>
        <v>CCT</v>
      </c>
      <c r="F1701" s="51" t="str">
        <f>IF(ISBLANK(LeaveTracker[[#This Row],[Employee Name]]),"-----",VLOOKUP(LeaveTracker[[#This Row],[Employee Name]],Employees[[Employee Name]:[Office]],6))</f>
        <v>REGULAR</v>
      </c>
      <c r="G1701" s="24">
        <v>43861</v>
      </c>
      <c r="H1701" s="24">
        <v>43861</v>
      </c>
      <c r="I1701" s="20" t="s">
        <v>298</v>
      </c>
      <c r="J1701" s="43" t="s">
        <v>842</v>
      </c>
      <c r="K1701" s="51"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845</v>
      </c>
      <c r="E1702" s="51" t="str">
        <f>IF(ISBLANK(LeaveTracker[[#This Row],[Employee Name]]),"-----",VLOOKUP(LeaveTracker[[#This Row],[Employee Name]],Employees[[Employee Name]:[Office]],7))</f>
        <v>CCT</v>
      </c>
      <c r="F1702" s="51" t="str">
        <f>IF(ISBLANK(LeaveTracker[[#This Row],[Employee Name]]),"-----",VLOOKUP(LeaveTracker[[#This Row],[Employee Name]],Employees[[Employee Name]:[Office]],6))</f>
        <v>REGULAR</v>
      </c>
      <c r="G1702" s="24">
        <v>43839</v>
      </c>
      <c r="H1702" s="24">
        <v>43840</v>
      </c>
      <c r="I1702" s="20" t="s">
        <v>81</v>
      </c>
      <c r="K1702" s="51"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846</v>
      </c>
      <c r="E1703" s="51" t="str">
        <f>IF(ISBLANK(LeaveTracker[[#This Row],[Employee Name]]),"-----",VLOOKUP(LeaveTracker[[#This Row],[Employee Name]],Employees[[Employee Name]:[Office]],7))</f>
        <v>MAHOGANY MARKET</v>
      </c>
      <c r="F1703" s="51" t="str">
        <f>IF(ISBLANK(LeaveTracker[[#This Row],[Employee Name]]),"-----",VLOOKUP(LeaveTracker[[#This Row],[Employee Name]],Employees[[Employee Name]:[Office]],6))</f>
        <v>REGULAR</v>
      </c>
      <c r="G1703" s="24">
        <v>43818</v>
      </c>
      <c r="H1703" s="24">
        <v>43821</v>
      </c>
      <c r="I1703" s="20" t="s">
        <v>298</v>
      </c>
      <c r="J1703" s="43" t="s">
        <v>1004</v>
      </c>
      <c r="K1703" s="51"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846</v>
      </c>
      <c r="E1704" s="51" t="str">
        <f>IF(ISBLANK(LeaveTracker[[#This Row],[Employee Name]]),"-----",VLOOKUP(LeaveTracker[[#This Row],[Employee Name]],Employees[[Employee Name]:[Office]],7))</f>
        <v>MAHOGANY MARKET</v>
      </c>
      <c r="F1704" s="51" t="str">
        <f>IF(ISBLANK(LeaveTracker[[#This Row],[Employee Name]]),"-----",VLOOKUP(LeaveTracker[[#This Row],[Employee Name]],Employees[[Employee Name]:[Office]],6))</f>
        <v>REGULAR</v>
      </c>
      <c r="G1704" s="24">
        <v>43825</v>
      </c>
      <c r="H1704" s="24">
        <v>43825</v>
      </c>
      <c r="I1704" s="20" t="s">
        <v>298</v>
      </c>
      <c r="J1704" s="43" t="s">
        <v>1004</v>
      </c>
      <c r="K1704" s="51"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358</v>
      </c>
      <c r="E1705" s="51" t="str">
        <f>IF(ISBLANK(LeaveTracker[[#This Row],[Employee Name]]),"-----",VLOOKUP(LeaveTracker[[#This Row],[Employee Name]],Employees[[Employee Name]:[Office]],7))</f>
        <v>VMO</v>
      </c>
      <c r="F1705" s="51" t="str">
        <f>IF(ISBLANK(LeaveTracker[[#This Row],[Employee Name]]),"-----",VLOOKUP(LeaveTracker[[#This Row],[Employee Name]],Employees[[Employee Name]:[Office]],6))</f>
        <v>REGULAR</v>
      </c>
      <c r="G1705" s="24">
        <v>43815</v>
      </c>
      <c r="H1705" s="24">
        <v>43815</v>
      </c>
      <c r="I1705" s="20" t="s">
        <v>81</v>
      </c>
      <c r="K1705" s="51"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347</v>
      </c>
      <c r="E1706" s="51" t="str">
        <f>IF(ISBLANK(LeaveTracker[[#This Row],[Employee Name]]),"-----",VLOOKUP(LeaveTracker[[#This Row],[Employee Name]],Employees[[Employee Name]:[Office]],7))</f>
        <v>PICNIC GROVE</v>
      </c>
      <c r="F1706" s="51" t="str">
        <f>IF(ISBLANK(LeaveTracker[[#This Row],[Employee Name]]),"-----",VLOOKUP(LeaveTracker[[#This Row],[Employee Name]],Employees[[Employee Name]:[Office]],6))</f>
        <v>REGULAR</v>
      </c>
      <c r="G1706" s="24">
        <v>43826</v>
      </c>
      <c r="H1706" s="24">
        <v>43826</v>
      </c>
      <c r="I1706" s="20" t="s">
        <v>81</v>
      </c>
      <c r="K1706" s="51"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520</v>
      </c>
      <c r="E1707" s="51" t="str">
        <f>IF(ISBLANK(LeaveTracker[[#This Row],[Employee Name]]),"-----",VLOOKUP(LeaveTracker[[#This Row],[Employee Name]],Employees[[Employee Name]:[Office]],7))</f>
        <v>ACCOUNTING</v>
      </c>
      <c r="F1707" s="51" t="str">
        <f>IF(ISBLANK(LeaveTracker[[#This Row],[Employee Name]]),"-----",VLOOKUP(LeaveTracker[[#This Row],[Employee Name]],Employees[[Employee Name]:[Office]],6))</f>
        <v>REGULAR</v>
      </c>
      <c r="G1707" s="24">
        <v>43819</v>
      </c>
      <c r="H1707" s="24">
        <v>43819</v>
      </c>
      <c r="I1707" s="20" t="s">
        <v>82</v>
      </c>
      <c r="K1707" s="51"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520</v>
      </c>
      <c r="E1708" s="51" t="str">
        <f>IF(ISBLANK(LeaveTracker[[#This Row],[Employee Name]]),"-----",VLOOKUP(LeaveTracker[[#This Row],[Employee Name]],Employees[[Employee Name]:[Office]],7))</f>
        <v>ACCOUNTING</v>
      </c>
      <c r="F1708" s="51" t="str">
        <f>IF(ISBLANK(LeaveTracker[[#This Row],[Employee Name]]),"-----",VLOOKUP(LeaveTracker[[#This Row],[Employee Name]],Employees[[Employee Name]:[Office]],6))</f>
        <v>REGULAR</v>
      </c>
      <c r="G1708" s="24">
        <v>43803</v>
      </c>
      <c r="H1708" s="24">
        <v>43803</v>
      </c>
      <c r="I1708" s="20" t="s">
        <v>81</v>
      </c>
      <c r="K1708" s="51"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440</v>
      </c>
      <c r="E1709" s="51" t="str">
        <f>IF(ISBLANK(LeaveTracker[[#This Row],[Employee Name]]),"-----",VLOOKUP(LeaveTracker[[#This Row],[Employee Name]],Employees[[Employee Name]:[Office]],7))</f>
        <v>ACCOUNTING</v>
      </c>
      <c r="F1709" s="51" t="str">
        <f>IF(ISBLANK(LeaveTracker[[#This Row],[Employee Name]]),"-----",VLOOKUP(LeaveTracker[[#This Row],[Employee Name]],Employees[[Employee Name]:[Office]],6))</f>
        <v>REGULAR</v>
      </c>
      <c r="G1709" s="24">
        <v>43803</v>
      </c>
      <c r="H1709" s="24">
        <v>43805</v>
      </c>
      <c r="I1709" s="20" t="s">
        <v>81</v>
      </c>
      <c r="K1709" s="51"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520</v>
      </c>
      <c r="E1710" s="51" t="str">
        <f>IF(ISBLANK(LeaveTracker[[#This Row],[Employee Name]]),"-----",VLOOKUP(LeaveTracker[[#This Row],[Employee Name]],Employees[[Employee Name]:[Office]],7))</f>
        <v>ACCOUNTING</v>
      </c>
      <c r="F1710" s="51" t="str">
        <f>IF(ISBLANK(LeaveTracker[[#This Row],[Employee Name]]),"-----",VLOOKUP(LeaveTracker[[#This Row],[Employee Name]],Employees[[Employee Name]:[Office]],6))</f>
        <v>REGULAR</v>
      </c>
      <c r="G1710" s="24">
        <v>43783</v>
      </c>
      <c r="H1710" s="24">
        <v>43784</v>
      </c>
      <c r="I1710" s="20" t="s">
        <v>81</v>
      </c>
      <c r="K1710" s="51"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51" t="str">
        <f>IF(ISBLANK(LeaveTracker[[#This Row],[Employee Name]]),"-----",VLOOKUP(LeaveTracker[[#This Row],[Employee Name]],Employees[[Employee Name]:[Office]],7))</f>
        <v>CHARACTER OFFICE</v>
      </c>
      <c r="F1711" s="51" t="str">
        <f>IF(ISBLANK(LeaveTracker[[#This Row],[Employee Name]]),"-----",VLOOKUP(LeaveTracker[[#This Row],[Employee Name]],Employees[[Employee Name]:[Office]],6))</f>
        <v>REGULAR</v>
      </c>
      <c r="G1711" s="24">
        <v>43845</v>
      </c>
      <c r="H1711" s="24">
        <v>43847</v>
      </c>
      <c r="I1711" s="20" t="s">
        <v>81</v>
      </c>
      <c r="K1711" s="51"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51" t="str">
        <f>IF(ISBLANK(LeaveTracker[[#This Row],[Employee Name]]),"-----",VLOOKUP(LeaveTracker[[#This Row],[Employee Name]],Employees[[Employee Name]:[Office]],7))</f>
        <v>PIO</v>
      </c>
      <c r="F1712" s="51" t="str">
        <f>IF(ISBLANK(LeaveTracker[[#This Row],[Employee Name]]),"-----",VLOOKUP(LeaveTracker[[#This Row],[Employee Name]],Employees[[Employee Name]:[Office]],6))</f>
        <v>REGULAR</v>
      </c>
      <c r="G1712" s="24">
        <v>43852</v>
      </c>
      <c r="H1712" s="24">
        <v>43852</v>
      </c>
      <c r="I1712" s="20" t="s">
        <v>298</v>
      </c>
      <c r="J1712" s="43" t="s">
        <v>727</v>
      </c>
      <c r="K1712" s="51"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51" t="str">
        <f>IF(ISBLANK(LeaveTracker[[#This Row],[Employee Name]]),"-----",VLOOKUP(LeaveTracker[[#This Row],[Employee Name]],Employees[[Employee Name]:[Office]],7))</f>
        <v>PIO</v>
      </c>
      <c r="F1713" s="51" t="str">
        <f>IF(ISBLANK(LeaveTracker[[#This Row],[Employee Name]]),"-----",VLOOKUP(LeaveTracker[[#This Row],[Employee Name]],Employees[[Employee Name]:[Office]],6))</f>
        <v>REGULAR</v>
      </c>
      <c r="G1713" s="24">
        <v>43845</v>
      </c>
      <c r="H1713" s="24">
        <v>43851</v>
      </c>
      <c r="I1713" s="20" t="s">
        <v>298</v>
      </c>
      <c r="J1713" s="43" t="s">
        <v>842</v>
      </c>
      <c r="K1713" s="51"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849</v>
      </c>
      <c r="E1714" s="51" t="str">
        <f>IF(ISBLANK(LeaveTracker[[#This Row],[Employee Name]]),"-----",VLOOKUP(LeaveTracker[[#This Row],[Employee Name]],Employees[[Employee Name]:[Office]],7))</f>
        <v>MO</v>
      </c>
      <c r="F1714" s="51" t="str">
        <f>IF(ISBLANK(LeaveTracker[[#This Row],[Employee Name]]),"-----",VLOOKUP(LeaveTracker[[#This Row],[Employee Name]],Employees[[Employee Name]:[Office]],6))</f>
        <v>REGULAR</v>
      </c>
      <c r="G1714" s="24">
        <v>43874</v>
      </c>
      <c r="H1714" s="24">
        <v>43875</v>
      </c>
      <c r="I1714" s="20" t="s">
        <v>298</v>
      </c>
      <c r="J1714" s="43" t="s">
        <v>842</v>
      </c>
      <c r="K1714" s="51"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849</v>
      </c>
      <c r="E1715" s="51" t="str">
        <f>IF(ISBLANK(LeaveTracker[[#This Row],[Employee Name]]),"-----",VLOOKUP(LeaveTracker[[#This Row],[Employee Name]],Employees[[Employee Name]:[Office]],7))</f>
        <v>MO</v>
      </c>
      <c r="F1715" s="51" t="str">
        <f>IF(ISBLANK(LeaveTracker[[#This Row],[Employee Name]]),"-----",VLOOKUP(LeaveTracker[[#This Row],[Employee Name]],Employees[[Employee Name]:[Office]],6))</f>
        <v>REGULAR</v>
      </c>
      <c r="G1715" s="24">
        <v>43859</v>
      </c>
      <c r="H1715" s="24">
        <v>43861</v>
      </c>
      <c r="I1715" s="20" t="s">
        <v>298</v>
      </c>
      <c r="J1715" s="43" t="s">
        <v>842</v>
      </c>
      <c r="K1715" s="51"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711</v>
      </c>
      <c r="E1716" s="51" t="str">
        <f>IF(ISBLANK(LeaveTracker[[#This Row],[Employee Name]]),"-----",VLOOKUP(LeaveTracker[[#This Row],[Employee Name]],Employees[[Employee Name]:[Office]],7))</f>
        <v>CBO</v>
      </c>
      <c r="F1716" s="51" t="str">
        <f>IF(ISBLANK(LeaveTracker[[#This Row],[Employee Name]]),"-----",VLOOKUP(LeaveTracker[[#This Row],[Employee Name]],Employees[[Employee Name]:[Office]],6))</f>
        <v>REGULAR</v>
      </c>
      <c r="G1716" s="24">
        <v>43867</v>
      </c>
      <c r="H1716" s="24">
        <v>43868</v>
      </c>
      <c r="I1716" s="20" t="s">
        <v>298</v>
      </c>
      <c r="J1716" s="43" t="s">
        <v>842</v>
      </c>
      <c r="K1716" s="51"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711</v>
      </c>
      <c r="E1717" s="51" t="str">
        <f>IF(ISBLANK(LeaveTracker[[#This Row],[Employee Name]]),"-----",VLOOKUP(LeaveTracker[[#This Row],[Employee Name]],Employees[[Employee Name]:[Office]],7))</f>
        <v>CBO</v>
      </c>
      <c r="F1717" s="51" t="str">
        <f>IF(ISBLANK(LeaveTracker[[#This Row],[Employee Name]]),"-----",VLOOKUP(LeaveTracker[[#This Row],[Employee Name]],Employees[[Employee Name]:[Office]],6))</f>
        <v>REGULAR</v>
      </c>
      <c r="G1717" s="24">
        <v>43872</v>
      </c>
      <c r="H1717" s="24">
        <v>43872</v>
      </c>
      <c r="I1717" s="20" t="s">
        <v>298</v>
      </c>
      <c r="J1717" s="43" t="s">
        <v>842</v>
      </c>
      <c r="K1717" s="51"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595</v>
      </c>
      <c r="E1718" s="51" t="str">
        <f>IF(ISBLANK(LeaveTracker[[#This Row],[Employee Name]]),"-----",VLOOKUP(LeaveTracker[[#This Row],[Employee Name]],Employees[[Employee Name]:[Office]],7))</f>
        <v>MAHOGANY MARKET</v>
      </c>
      <c r="F1718" s="51" t="str">
        <f>IF(ISBLANK(LeaveTracker[[#This Row],[Employee Name]]),"-----",VLOOKUP(LeaveTracker[[#This Row],[Employee Name]],Employees[[Employee Name]:[Office]],6))</f>
        <v>REGULAR</v>
      </c>
      <c r="G1718" s="24">
        <v>43845</v>
      </c>
      <c r="H1718" s="24">
        <v>43847</v>
      </c>
      <c r="I1718" s="20" t="s">
        <v>298</v>
      </c>
      <c r="J1718" s="43" t="s">
        <v>842</v>
      </c>
      <c r="K1718" s="51"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846</v>
      </c>
      <c r="E1719" s="51" t="str">
        <f>IF(ISBLANK(LeaveTracker[[#This Row],[Employee Name]]),"-----",VLOOKUP(LeaveTracker[[#This Row],[Employee Name]],Employees[[Employee Name]:[Office]],7))</f>
        <v>MAHOGANY MARKET</v>
      </c>
      <c r="F1719" s="51" t="str">
        <f>IF(ISBLANK(LeaveTracker[[#This Row],[Employee Name]]),"-----",VLOOKUP(LeaveTracker[[#This Row],[Employee Name]],Employees[[Employee Name]:[Office]],6))</f>
        <v>REGULAR</v>
      </c>
      <c r="G1719" s="24">
        <v>43845</v>
      </c>
      <c r="H1719" s="24">
        <v>43846</v>
      </c>
      <c r="I1719" s="20" t="s">
        <v>298</v>
      </c>
      <c r="J1719" s="43" t="s">
        <v>842</v>
      </c>
      <c r="K1719" s="51"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846</v>
      </c>
      <c r="E1720" s="51" t="str">
        <f>IF(ISBLANK(LeaveTracker[[#This Row],[Employee Name]]),"-----",VLOOKUP(LeaveTracker[[#This Row],[Employee Name]],Employees[[Employee Name]:[Office]],7))</f>
        <v>MAHOGANY MARKET</v>
      </c>
      <c r="F1720" s="51" t="str">
        <f>IF(ISBLANK(LeaveTracker[[#This Row],[Employee Name]]),"-----",VLOOKUP(LeaveTracker[[#This Row],[Employee Name]],Employees[[Employee Name]:[Office]],6))</f>
        <v>REGULAR</v>
      </c>
      <c r="G1720" s="24">
        <v>43847</v>
      </c>
      <c r="H1720" s="24">
        <v>43847</v>
      </c>
      <c r="I1720" s="20" t="s">
        <v>298</v>
      </c>
      <c r="J1720" s="43" t="s">
        <v>842</v>
      </c>
      <c r="K1720" s="51"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626</v>
      </c>
      <c r="E1721" s="51" t="str">
        <f>IF(ISBLANK(LeaveTracker[[#This Row],[Employee Name]]),"-----",VLOOKUP(LeaveTracker[[#This Row],[Employee Name]],Employees[[Employee Name]:[Office]],7))</f>
        <v>EEO/ CITY MARKET</v>
      </c>
      <c r="F1721" s="51" t="str">
        <f>IF(ISBLANK(LeaveTracker[[#This Row],[Employee Name]]),"-----",VLOOKUP(LeaveTracker[[#This Row],[Employee Name]],Employees[[Employee Name]:[Office]],6))</f>
        <v>REGULAR</v>
      </c>
      <c r="G1721" s="24">
        <v>43865</v>
      </c>
      <c r="H1721" s="24">
        <v>43867</v>
      </c>
      <c r="I1721" s="20" t="s">
        <v>298</v>
      </c>
      <c r="J1721" s="43" t="s">
        <v>842</v>
      </c>
      <c r="K1721" s="51"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626</v>
      </c>
      <c r="E1722" s="51" t="str">
        <f>IF(ISBLANK(LeaveTracker[[#This Row],[Employee Name]]),"-----",VLOOKUP(LeaveTracker[[#This Row],[Employee Name]],Employees[[Employee Name]:[Office]],7))</f>
        <v>EEO/ CITY MARKET</v>
      </c>
      <c r="F1722" s="51" t="str">
        <f>IF(ISBLANK(LeaveTracker[[#This Row],[Employee Name]]),"-----",VLOOKUP(LeaveTracker[[#This Row],[Employee Name]],Employees[[Employee Name]:[Office]],6))</f>
        <v>REGULAR</v>
      </c>
      <c r="G1722" s="24">
        <v>43872</v>
      </c>
      <c r="H1722" s="24">
        <v>43872</v>
      </c>
      <c r="I1722" s="20" t="s">
        <v>298</v>
      </c>
      <c r="J1722" s="43" t="s">
        <v>842</v>
      </c>
      <c r="K1722" s="51"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626</v>
      </c>
      <c r="E1723" s="51" t="str">
        <f>IF(ISBLANK(LeaveTracker[[#This Row],[Employee Name]]),"-----",VLOOKUP(LeaveTracker[[#This Row],[Employee Name]],Employees[[Employee Name]:[Office]],7))</f>
        <v>EEO/ CITY MARKET</v>
      </c>
      <c r="F1723" s="51" t="str">
        <f>IF(ISBLANK(LeaveTracker[[#This Row],[Employee Name]]),"-----",VLOOKUP(LeaveTracker[[#This Row],[Employee Name]],Employees[[Employee Name]:[Office]],6))</f>
        <v>REGULAR</v>
      </c>
      <c r="G1723" s="24">
        <v>43874</v>
      </c>
      <c r="H1723" s="24">
        <v>43874</v>
      </c>
      <c r="I1723" s="20" t="s">
        <v>298</v>
      </c>
      <c r="J1723" s="43" t="s">
        <v>842</v>
      </c>
      <c r="K1723" s="51"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591</v>
      </c>
      <c r="E1724" s="51" t="str">
        <f>IF(ISBLANK(LeaveTracker[[#This Row],[Employee Name]]),"-----",VLOOKUP(LeaveTracker[[#This Row],[Employee Name]],Employees[[Employee Name]:[Office]],7))</f>
        <v>MAHOGANY MARKET</v>
      </c>
      <c r="F1724" s="51" t="str">
        <f>IF(ISBLANK(LeaveTracker[[#This Row],[Employee Name]]),"-----",VLOOKUP(LeaveTracker[[#This Row],[Employee Name]],Employees[[Employee Name]:[Office]],6))</f>
        <v>REGULAR</v>
      </c>
      <c r="G1724" s="24">
        <v>43867</v>
      </c>
      <c r="H1724" s="24">
        <v>43867</v>
      </c>
      <c r="I1724" s="20" t="s">
        <v>81</v>
      </c>
      <c r="K1724" s="51"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851</v>
      </c>
      <c r="E1725" s="51" t="str">
        <f>IF(ISBLANK(LeaveTracker[[#This Row],[Employee Name]]),"-----",VLOOKUP(LeaveTracker[[#This Row],[Employee Name]],Employees[[Employee Name]:[Office]],7))</f>
        <v>EEO/ CITY MARKET</v>
      </c>
      <c r="F1725" s="51" t="str">
        <f>IF(ISBLANK(LeaveTracker[[#This Row],[Employee Name]]),"-----",VLOOKUP(LeaveTracker[[#This Row],[Employee Name]],Employees[[Employee Name]:[Office]],6))</f>
        <v>REGULAR</v>
      </c>
      <c r="G1725" s="24">
        <v>43864</v>
      </c>
      <c r="H1725" s="24">
        <v>43864</v>
      </c>
      <c r="I1725" s="20" t="s">
        <v>298</v>
      </c>
      <c r="J1725" s="43" t="s">
        <v>842</v>
      </c>
      <c r="K1725" s="51"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851</v>
      </c>
      <c r="E1726" s="51" t="str">
        <f>IF(ISBLANK(LeaveTracker[[#This Row],[Employee Name]]),"-----",VLOOKUP(LeaveTracker[[#This Row],[Employee Name]],Employees[[Employee Name]:[Office]],7))</f>
        <v>EEO/ CITY MARKET</v>
      </c>
      <c r="F1726" s="51" t="str">
        <f>IF(ISBLANK(LeaveTracker[[#This Row],[Employee Name]]),"-----",VLOOKUP(LeaveTracker[[#This Row],[Employee Name]],Employees[[Employee Name]:[Office]],6))</f>
        <v>REGULAR</v>
      </c>
      <c r="G1726" s="24">
        <v>43867</v>
      </c>
      <c r="H1726" s="24">
        <v>43868</v>
      </c>
      <c r="I1726" s="20" t="s">
        <v>298</v>
      </c>
      <c r="J1726" s="43" t="s">
        <v>842</v>
      </c>
      <c r="K1726" s="51"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851</v>
      </c>
      <c r="E1727" s="51" t="str">
        <f>IF(ISBLANK(LeaveTracker[[#This Row],[Employee Name]]),"-----",VLOOKUP(LeaveTracker[[#This Row],[Employee Name]],Employees[[Employee Name]:[Office]],7))</f>
        <v>EEO/ CITY MARKET</v>
      </c>
      <c r="F1727" s="51" t="str">
        <f>IF(ISBLANK(LeaveTracker[[#This Row],[Employee Name]]),"-----",VLOOKUP(LeaveTracker[[#This Row],[Employee Name]],Employees[[Employee Name]:[Office]],6))</f>
        <v>REGULAR</v>
      </c>
      <c r="G1727" s="24">
        <v>43871</v>
      </c>
      <c r="H1727" s="24">
        <v>43871</v>
      </c>
      <c r="I1727" s="20" t="s">
        <v>298</v>
      </c>
      <c r="J1727" s="43" t="s">
        <v>842</v>
      </c>
      <c r="K1727" s="51"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851</v>
      </c>
      <c r="E1728" s="51" t="str">
        <f>IF(ISBLANK(LeaveTracker[[#This Row],[Employee Name]]),"-----",VLOOKUP(LeaveTracker[[#This Row],[Employee Name]],Employees[[Employee Name]:[Office]],7))</f>
        <v>EEO/ CITY MARKET</v>
      </c>
      <c r="F1728" s="51" t="str">
        <f>IF(ISBLANK(LeaveTracker[[#This Row],[Employee Name]]),"-----",VLOOKUP(LeaveTracker[[#This Row],[Employee Name]],Employees[[Employee Name]:[Office]],6))</f>
        <v>REGULAR</v>
      </c>
      <c r="G1728" s="24">
        <v>43874</v>
      </c>
      <c r="H1728" s="24">
        <v>43874</v>
      </c>
      <c r="I1728" s="20" t="s">
        <v>298</v>
      </c>
      <c r="J1728" s="43" t="s">
        <v>842</v>
      </c>
      <c r="K1728" s="51"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618</v>
      </c>
      <c r="E1729" s="51" t="str">
        <f>IF(ISBLANK(LeaveTracker[[#This Row],[Employee Name]]),"-----",VLOOKUP(LeaveTracker[[#This Row],[Employee Name]],Employees[[Employee Name]:[Office]],7))</f>
        <v>EEO/ CITY MARKET</v>
      </c>
      <c r="F1729" s="51" t="str">
        <f>IF(ISBLANK(LeaveTracker[[#This Row],[Employee Name]]),"-----",VLOOKUP(LeaveTracker[[#This Row],[Employee Name]],Employees[[Employee Name]:[Office]],6))</f>
        <v>REGULAR</v>
      </c>
      <c r="G1729" s="24">
        <v>43852</v>
      </c>
      <c r="H1729" s="24">
        <v>43853</v>
      </c>
      <c r="I1729" s="20" t="s">
        <v>298</v>
      </c>
      <c r="J1729" s="43" t="s">
        <v>842</v>
      </c>
      <c r="K1729" s="51"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618</v>
      </c>
      <c r="E1730" s="51" t="str">
        <f>IF(ISBLANK(LeaveTracker[[#This Row],[Employee Name]]),"-----",VLOOKUP(LeaveTracker[[#This Row],[Employee Name]],Employees[[Employee Name]:[Office]],7))</f>
        <v>EEO/ CITY MARKET</v>
      </c>
      <c r="F1730" s="51" t="str">
        <f>IF(ISBLANK(LeaveTracker[[#This Row],[Employee Name]]),"-----",VLOOKUP(LeaveTracker[[#This Row],[Employee Name]],Employees[[Employee Name]:[Office]],6))</f>
        <v>REGULAR</v>
      </c>
      <c r="G1730" s="24">
        <v>43859</v>
      </c>
      <c r="H1730" s="24">
        <v>43859</v>
      </c>
      <c r="I1730" s="20" t="s">
        <v>298</v>
      </c>
      <c r="J1730" s="43" t="s">
        <v>842</v>
      </c>
      <c r="K1730" s="51"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595</v>
      </c>
      <c r="E1731" s="51" t="str">
        <f>IF(ISBLANK(LeaveTracker[[#This Row],[Employee Name]]),"-----",VLOOKUP(LeaveTracker[[#This Row],[Employee Name]],Employees[[Employee Name]:[Office]],7))</f>
        <v>MAHOGANY MARKET</v>
      </c>
      <c r="F1731" s="51" t="str">
        <f>IF(ISBLANK(LeaveTracker[[#This Row],[Employee Name]]),"-----",VLOOKUP(LeaveTracker[[#This Row],[Employee Name]],Employees[[Employee Name]:[Office]],6))</f>
        <v>REGULAR</v>
      </c>
      <c r="G1731" s="24">
        <v>43832</v>
      </c>
      <c r="H1731" s="24">
        <v>43833</v>
      </c>
      <c r="I1731" s="20" t="s">
        <v>81</v>
      </c>
      <c r="K1731" s="51"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601</v>
      </c>
      <c r="E1732" s="51" t="str">
        <f>IF(ISBLANK(LeaveTracker[[#This Row],[Employee Name]]),"-----",VLOOKUP(LeaveTracker[[#This Row],[Employee Name]],Employees[[Employee Name]:[Office]],7))</f>
        <v>MAHOGANY MARKET</v>
      </c>
      <c r="F1732" s="51" t="str">
        <f>IF(ISBLANK(LeaveTracker[[#This Row],[Employee Name]]),"-----",VLOOKUP(LeaveTracker[[#This Row],[Employee Name]],Employees[[Employee Name]:[Office]],6))</f>
        <v>REGULAR</v>
      </c>
      <c r="G1732" s="24">
        <v>43874</v>
      </c>
      <c r="H1732" s="24">
        <v>43875</v>
      </c>
      <c r="I1732" s="20" t="s">
        <v>298</v>
      </c>
      <c r="J1732" s="43" t="s">
        <v>842</v>
      </c>
      <c r="K1732" s="51"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601</v>
      </c>
      <c r="E1733" s="51" t="str">
        <f>IF(ISBLANK(LeaveTracker[[#This Row],[Employee Name]]),"-----",VLOOKUP(LeaveTracker[[#This Row],[Employee Name]],Employees[[Employee Name]:[Office]],7))</f>
        <v>MAHOGANY MARKET</v>
      </c>
      <c r="F1733" s="51" t="str">
        <f>IF(ISBLANK(LeaveTracker[[#This Row],[Employee Name]]),"-----",VLOOKUP(LeaveTracker[[#This Row],[Employee Name]],Employees[[Employee Name]:[Office]],6))</f>
        <v>REGULAR</v>
      </c>
      <c r="G1733" s="24">
        <v>43846</v>
      </c>
      <c r="H1733" s="24">
        <v>43847</v>
      </c>
      <c r="I1733" s="20" t="s">
        <v>298</v>
      </c>
      <c r="J1733" s="43" t="s">
        <v>842</v>
      </c>
      <c r="K1733" s="51"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591</v>
      </c>
      <c r="E1734" s="51" t="str">
        <f>IF(ISBLANK(LeaveTracker[[#This Row],[Employee Name]]),"-----",VLOOKUP(LeaveTracker[[#This Row],[Employee Name]],Employees[[Employee Name]:[Office]],7))</f>
        <v>MAHOGANY MARKET</v>
      </c>
      <c r="F1734" s="51" t="str">
        <f>IF(ISBLANK(LeaveTracker[[#This Row],[Employee Name]]),"-----",VLOOKUP(LeaveTracker[[#This Row],[Employee Name]],Employees[[Employee Name]:[Office]],6))</f>
        <v>REGULAR</v>
      </c>
      <c r="G1734" s="24">
        <v>43870</v>
      </c>
      <c r="H1734" s="24">
        <v>43871</v>
      </c>
      <c r="I1734" s="20" t="s">
        <v>298</v>
      </c>
      <c r="J1734" s="43" t="s">
        <v>842</v>
      </c>
      <c r="K1734" s="51"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591</v>
      </c>
      <c r="E1735" s="51" t="str">
        <f>IF(ISBLANK(LeaveTracker[[#This Row],[Employee Name]]),"-----",VLOOKUP(LeaveTracker[[#This Row],[Employee Name]],Employees[[Employee Name]:[Office]],7))</f>
        <v>MAHOGANY MARKET</v>
      </c>
      <c r="F1735" s="51" t="str">
        <f>IF(ISBLANK(LeaveTracker[[#This Row],[Employee Name]]),"-----",VLOOKUP(LeaveTracker[[#This Row],[Employee Name]],Employees[[Employee Name]:[Office]],6))</f>
        <v>REGULAR</v>
      </c>
      <c r="G1735" s="24">
        <v>43849</v>
      </c>
      <c r="H1735" s="24">
        <v>43849</v>
      </c>
      <c r="I1735" s="20" t="s">
        <v>298</v>
      </c>
      <c r="J1735" s="43" t="s">
        <v>842</v>
      </c>
      <c r="K1735" s="51" t="str">
        <f>LeaveTracker[[#This Row],[Days]]&amp;" "&amp;LeaveTracker[[#This Row],[Type of Leave]]</f>
        <v>1 OTHER</v>
      </c>
      <c r="L1735" s="23">
        <v>1</v>
      </c>
      <c r="M1735" s="27"/>
    </row>
    <row r="1736" spans="1:13" ht="30" customHeight="1" x14ac:dyDescent="0.3">
      <c r="A1736" s="27">
        <v>291</v>
      </c>
      <c r="B1736" s="31">
        <v>43893</v>
      </c>
      <c r="C1736" s="31">
        <v>43852</v>
      </c>
      <c r="D1736" s="20" t="s">
        <v>591</v>
      </c>
      <c r="E1736" s="51" t="str">
        <f>IF(ISBLANK(LeaveTracker[[#This Row],[Employee Name]]),"-----",VLOOKUP(LeaveTracker[[#This Row],[Employee Name]],Employees[[Employee Name]:[Office]],7))</f>
        <v>MAHOGANY MARKET</v>
      </c>
      <c r="F1736" s="51" t="str">
        <f>IF(ISBLANK(LeaveTracker[[#This Row],[Employee Name]]),"-----",VLOOKUP(LeaveTracker[[#This Row],[Employee Name]],Employees[[Employee Name]:[Office]],6))</f>
        <v>REGULAR</v>
      </c>
      <c r="G1736" s="24">
        <v>43856</v>
      </c>
      <c r="H1736" s="24">
        <v>43857</v>
      </c>
      <c r="I1736" s="20" t="s">
        <v>298</v>
      </c>
      <c r="J1736" s="43" t="s">
        <v>842</v>
      </c>
      <c r="K1736" s="51" t="str">
        <f>LeaveTracker[[#This Row],[Days]]&amp;" "&amp;LeaveTracker[[#This Row],[Type of Leave]]</f>
        <v>2 OTHER</v>
      </c>
      <c r="L1736" s="23">
        <v>2</v>
      </c>
      <c r="M1736" s="27"/>
    </row>
    <row r="1737" spans="1:13" ht="30" customHeight="1" x14ac:dyDescent="0.3">
      <c r="A1737" s="27">
        <v>292</v>
      </c>
      <c r="B1737" s="31">
        <v>43893</v>
      </c>
      <c r="C1737" s="31">
        <v>43879</v>
      </c>
      <c r="D1737" s="19" t="s">
        <v>599</v>
      </c>
      <c r="E1737" s="51" t="str">
        <f>IF(ISBLANK(LeaveTracker[[#This Row],[Employee Name]]),"-----",VLOOKUP(LeaveTracker[[#This Row],[Employee Name]],Employees[[Employee Name]:[Office]],7))</f>
        <v>EEO/ CITY MARKET</v>
      </c>
      <c r="F1737" s="51" t="str">
        <f>IF(ISBLANK(LeaveTracker[[#This Row],[Employee Name]]),"-----",VLOOKUP(LeaveTracker[[#This Row],[Employee Name]],Employees[[Employee Name]:[Office]],6))</f>
        <v>REGULAR</v>
      </c>
      <c r="G1737" s="24">
        <v>43875</v>
      </c>
      <c r="H1737" s="24">
        <v>43876</v>
      </c>
      <c r="I1737" s="20" t="s">
        <v>81</v>
      </c>
      <c r="K1737" s="51" t="str">
        <f>LeaveTracker[[#This Row],[Days]]&amp;" "&amp;LeaveTracker[[#This Row],[Type of Leave]]</f>
        <v>2 SL</v>
      </c>
      <c r="L1737" s="23">
        <v>2</v>
      </c>
      <c r="M1737" s="27"/>
    </row>
    <row r="1738" spans="1:13" ht="30" customHeight="1" x14ac:dyDescent="0.3">
      <c r="A1738" s="27">
        <v>293</v>
      </c>
      <c r="B1738" s="31">
        <v>43893</v>
      </c>
      <c r="C1738" s="31">
        <v>43852</v>
      </c>
      <c r="D1738" s="19" t="s">
        <v>599</v>
      </c>
      <c r="E1738" s="51" t="str">
        <f>IF(ISBLANK(LeaveTracker[[#This Row],[Employee Name]]),"-----",VLOOKUP(LeaveTracker[[#This Row],[Employee Name]],Employees[[Employee Name]:[Office]],7))</f>
        <v>EEO/ CITY MARKET</v>
      </c>
      <c r="F1738" s="51" t="str">
        <f>IF(ISBLANK(LeaveTracker[[#This Row],[Employee Name]]),"-----",VLOOKUP(LeaveTracker[[#This Row],[Employee Name]],Employees[[Employee Name]:[Office]],6))</f>
        <v>REGULAR</v>
      </c>
      <c r="G1738" s="24">
        <v>43846</v>
      </c>
      <c r="H1738" s="24">
        <v>43846</v>
      </c>
      <c r="I1738" s="20" t="s">
        <v>298</v>
      </c>
      <c r="J1738" s="43" t="s">
        <v>842</v>
      </c>
      <c r="K1738" s="51"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599</v>
      </c>
      <c r="E1739" s="51" t="str">
        <f>IF(ISBLANK(LeaveTracker[[#This Row],[Employee Name]]),"-----",VLOOKUP(LeaveTracker[[#This Row],[Employee Name]],Employees[[Employee Name]:[Office]],7))</f>
        <v>EEO/ CITY MARKET</v>
      </c>
      <c r="F1739" s="51" t="str">
        <f>IF(ISBLANK(LeaveTracker[[#This Row],[Employee Name]]),"-----",VLOOKUP(LeaveTracker[[#This Row],[Employee Name]],Employees[[Employee Name]:[Office]],6))</f>
        <v>REGULAR</v>
      </c>
      <c r="G1739" s="24">
        <v>43851</v>
      </c>
      <c r="H1739" s="24">
        <v>43851</v>
      </c>
      <c r="I1739" s="20" t="s">
        <v>298</v>
      </c>
      <c r="J1739" s="43" t="s">
        <v>842</v>
      </c>
      <c r="K1739" s="51"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599</v>
      </c>
      <c r="E1740" s="51" t="str">
        <f>IF(ISBLANK(LeaveTracker[[#This Row],[Employee Name]]),"-----",VLOOKUP(LeaveTracker[[#This Row],[Employee Name]],Employees[[Employee Name]:[Office]],7))</f>
        <v>EEO/ CITY MARKET</v>
      </c>
      <c r="F1740" s="51" t="str">
        <f>IF(ISBLANK(LeaveTracker[[#This Row],[Employee Name]]),"-----",VLOOKUP(LeaveTracker[[#This Row],[Employee Name]],Employees[[Employee Name]:[Office]],6))</f>
        <v>REGULAR</v>
      </c>
      <c r="G1740" s="24">
        <v>43855</v>
      </c>
      <c r="H1740" s="24">
        <v>43855</v>
      </c>
      <c r="I1740" s="20" t="s">
        <v>298</v>
      </c>
      <c r="J1740" s="43" t="s">
        <v>842</v>
      </c>
      <c r="K1740" s="51" t="str">
        <f>LeaveTracker[[#This Row],[Days]]&amp;" "&amp;LeaveTracker[[#This Row],[Type of Leave]]</f>
        <v>1 OTHER</v>
      </c>
      <c r="L1740" s="23">
        <v>1</v>
      </c>
      <c r="M1740" s="27"/>
    </row>
    <row r="1741" spans="1:13" ht="30" customHeight="1" x14ac:dyDescent="0.3">
      <c r="A1741" s="27">
        <v>294</v>
      </c>
      <c r="B1741" s="31">
        <v>43893</v>
      </c>
      <c r="C1741" s="31">
        <v>43880</v>
      </c>
      <c r="D1741" s="19" t="s">
        <v>287</v>
      </c>
      <c r="E1741" s="51" t="str">
        <f>IF(ISBLANK(LeaveTracker[[#This Row],[Employee Name]]),"-----",VLOOKUP(LeaveTracker[[#This Row],[Employee Name]],Employees[[Employee Name]:[Office]],7))</f>
        <v>EEO/ CITY MARKET</v>
      </c>
      <c r="F1741" s="51" t="str">
        <f>IF(ISBLANK(LeaveTracker[[#This Row],[Employee Name]]),"-----",VLOOKUP(LeaveTracker[[#This Row],[Employee Name]],Employees[[Employee Name]:[Office]],6))</f>
        <v>REGULAR</v>
      </c>
      <c r="G1741" s="24">
        <v>43873</v>
      </c>
      <c r="H1741" s="24">
        <v>43877</v>
      </c>
      <c r="I1741" s="20" t="s">
        <v>81</v>
      </c>
      <c r="K1741" s="51" t="str">
        <f>LeaveTracker[[#This Row],[Days]]&amp;" "&amp;LeaveTracker[[#This Row],[Type of Leave]]</f>
        <v>5 SL</v>
      </c>
      <c r="L1741" s="23">
        <v>5</v>
      </c>
      <c r="M1741" s="27"/>
    </row>
    <row r="1742" spans="1:13" ht="30" customHeight="1" x14ac:dyDescent="0.3">
      <c r="A1742" s="27">
        <v>294</v>
      </c>
      <c r="B1742" s="31">
        <v>43893</v>
      </c>
      <c r="C1742" s="31">
        <v>43880</v>
      </c>
      <c r="D1742" s="19" t="s">
        <v>287</v>
      </c>
      <c r="E1742" s="51" t="str">
        <f>IF(ISBLANK(LeaveTracker[[#This Row],[Employee Name]]),"-----",VLOOKUP(LeaveTracker[[#This Row],[Employee Name]],Employees[[Employee Name]:[Office]],7))</f>
        <v>EEO/ CITY MARKET</v>
      </c>
      <c r="F1742" s="51" t="str">
        <f>IF(ISBLANK(LeaveTracker[[#This Row],[Employee Name]]),"-----",VLOOKUP(LeaveTracker[[#This Row],[Employee Name]],Employees[[Employee Name]:[Office]],6))</f>
        <v>REGULAR</v>
      </c>
      <c r="G1742" s="24">
        <v>43880</v>
      </c>
      <c r="H1742" s="24">
        <v>43881</v>
      </c>
      <c r="I1742" s="20" t="s">
        <v>81</v>
      </c>
      <c r="K1742" s="51"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287</v>
      </c>
      <c r="E1743" s="51" t="str">
        <f>IF(ISBLANK(LeaveTracker[[#This Row],[Employee Name]]),"-----",VLOOKUP(LeaveTracker[[#This Row],[Employee Name]],Employees[[Employee Name]:[Office]],7))</f>
        <v>EEO/ CITY MARKET</v>
      </c>
      <c r="F1743" s="51" t="str">
        <f>IF(ISBLANK(LeaveTracker[[#This Row],[Employee Name]]),"-----",VLOOKUP(LeaveTracker[[#This Row],[Employee Name]],Employees[[Employee Name]:[Office]],6))</f>
        <v>REGULAR</v>
      </c>
      <c r="G1743" s="24">
        <v>43838</v>
      </c>
      <c r="H1743" s="24">
        <v>43842</v>
      </c>
      <c r="I1743" s="20" t="s">
        <v>81</v>
      </c>
      <c r="K1743" s="51" t="str">
        <f>LeaveTracker[[#This Row],[Days]]&amp;" "&amp;LeaveTracker[[#This Row],[Type of Leave]]</f>
        <v>5 SL</v>
      </c>
      <c r="L1743" s="23">
        <v>5</v>
      </c>
      <c r="M1743" s="27"/>
    </row>
    <row r="1744" spans="1:13" ht="30" customHeight="1" x14ac:dyDescent="0.3">
      <c r="A1744" s="27">
        <v>296</v>
      </c>
      <c r="B1744" s="31">
        <v>43893</v>
      </c>
      <c r="C1744" s="31">
        <v>43879</v>
      </c>
      <c r="D1744" s="19" t="s">
        <v>550</v>
      </c>
      <c r="E1744" s="51" t="str">
        <f>IF(ISBLANK(LeaveTracker[[#This Row],[Employee Name]]),"-----",VLOOKUP(LeaveTracker[[#This Row],[Employee Name]],Employees[[Employee Name]:[Office]],7))</f>
        <v>EEO/ CITY MARKET</v>
      </c>
      <c r="F1744" s="51" t="str">
        <f>IF(ISBLANK(LeaveTracker[[#This Row],[Employee Name]]),"-----",VLOOKUP(LeaveTracker[[#This Row],[Employee Name]],Employees[[Employee Name]:[Office]],6))</f>
        <v>REGULAR</v>
      </c>
      <c r="G1744" s="24">
        <v>43874</v>
      </c>
      <c r="H1744" s="24">
        <v>43876</v>
      </c>
      <c r="I1744" s="20" t="s">
        <v>81</v>
      </c>
      <c r="K1744" s="51" t="str">
        <f>LeaveTracker[[#This Row],[Days]]&amp;" "&amp;LeaveTracker[[#This Row],[Type of Leave]]</f>
        <v>3 SL</v>
      </c>
      <c r="L1744" s="23">
        <v>3</v>
      </c>
      <c r="M1744" s="27"/>
    </row>
    <row r="1745" spans="1:13" ht="30" customHeight="1" x14ac:dyDescent="0.3">
      <c r="A1745" s="27">
        <v>297</v>
      </c>
      <c r="B1745" s="31">
        <v>43893</v>
      </c>
      <c r="C1745" s="31">
        <v>43878</v>
      </c>
      <c r="D1745" s="19" t="s">
        <v>550</v>
      </c>
      <c r="E1745" s="51" t="str">
        <f>IF(ISBLANK(LeaveTracker[[#This Row],[Employee Name]]),"-----",VLOOKUP(LeaveTracker[[#This Row],[Employee Name]],Employees[[Employee Name]:[Office]],7))</f>
        <v>EEO/ CITY MARKET</v>
      </c>
      <c r="F1745" s="51" t="str">
        <f>IF(ISBLANK(LeaveTracker[[#This Row],[Employee Name]]),"-----",VLOOKUP(LeaveTracker[[#This Row],[Employee Name]],Employees[[Employee Name]:[Office]],6))</f>
        <v>REGULAR</v>
      </c>
      <c r="G1745" s="24">
        <v>43872</v>
      </c>
      <c r="H1745" s="24">
        <v>43873</v>
      </c>
      <c r="I1745" s="20" t="s">
        <v>298</v>
      </c>
      <c r="J1745" s="43" t="s">
        <v>842</v>
      </c>
      <c r="K1745" s="51"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550</v>
      </c>
      <c r="E1746" s="51" t="str">
        <f>IF(ISBLANK(LeaveTracker[[#This Row],[Employee Name]]),"-----",VLOOKUP(LeaveTracker[[#This Row],[Employee Name]],Employees[[Employee Name]:[Office]],7))</f>
        <v>EEO/ CITY MARKET</v>
      </c>
      <c r="F1746" s="51" t="str">
        <f>IF(ISBLANK(LeaveTracker[[#This Row],[Employee Name]]),"-----",VLOOKUP(LeaveTracker[[#This Row],[Employee Name]],Employees[[Employee Name]:[Office]],6))</f>
        <v>REGULAR</v>
      </c>
      <c r="G1746" s="24">
        <v>43867</v>
      </c>
      <c r="H1746" s="24">
        <v>43869</v>
      </c>
      <c r="I1746" s="20" t="s">
        <v>298</v>
      </c>
      <c r="J1746" s="43" t="s">
        <v>842</v>
      </c>
      <c r="K1746" s="51" t="str">
        <f>LeaveTracker[[#This Row],[Days]]&amp;" "&amp;LeaveTracker[[#This Row],[Type of Leave]]</f>
        <v>3 OTHER</v>
      </c>
      <c r="L1746" s="23">
        <v>3</v>
      </c>
      <c r="M1746" s="27"/>
    </row>
    <row r="1747" spans="1:13" ht="30" customHeight="1" x14ac:dyDescent="0.3">
      <c r="A1747" s="27">
        <v>299</v>
      </c>
      <c r="B1747" s="31">
        <v>43893</v>
      </c>
      <c r="C1747" s="31">
        <v>43833</v>
      </c>
      <c r="D1747" s="20" t="s">
        <v>550</v>
      </c>
      <c r="E1747" s="51" t="str">
        <f>IF(ISBLANK(LeaveTracker[[#This Row],[Employee Name]]),"-----",VLOOKUP(LeaveTracker[[#This Row],[Employee Name]],Employees[[Employee Name]:[Office]],7))</f>
        <v>EEO/ CITY MARKET</v>
      </c>
      <c r="F1747" s="51" t="str">
        <f>IF(ISBLANK(LeaveTracker[[#This Row],[Employee Name]]),"-----",VLOOKUP(LeaveTracker[[#This Row],[Employee Name]],Employees[[Employee Name]:[Office]],6))</f>
        <v>REGULAR</v>
      </c>
      <c r="G1747" s="24">
        <v>43832</v>
      </c>
      <c r="H1747" s="24">
        <v>43832</v>
      </c>
      <c r="I1747" s="20" t="s">
        <v>81</v>
      </c>
      <c r="K1747" s="51"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605</v>
      </c>
      <c r="E1748" s="51" t="str">
        <f>IF(ISBLANK(LeaveTracker[[#This Row],[Employee Name]]),"-----",VLOOKUP(LeaveTracker[[#This Row],[Employee Name]],Employees[[Employee Name]:[Office]],7))</f>
        <v>MAHOGANY MARKET</v>
      </c>
      <c r="F1748" s="51" t="str">
        <f>IF(ISBLANK(LeaveTracker[[#This Row],[Employee Name]]),"-----",VLOOKUP(LeaveTracker[[#This Row],[Employee Name]],Employees[[Employee Name]:[Office]],6))</f>
        <v>REGULAR</v>
      </c>
      <c r="G1748" s="24">
        <v>43841</v>
      </c>
      <c r="H1748" s="24">
        <v>43842</v>
      </c>
      <c r="I1748" s="20" t="s">
        <v>81</v>
      </c>
      <c r="K1748" s="51" t="str">
        <f>LeaveTracker[[#This Row],[Days]]&amp;" "&amp;LeaveTracker[[#This Row],[Type of Leave]]</f>
        <v>2 SL</v>
      </c>
      <c r="L1748" s="23">
        <v>2</v>
      </c>
      <c r="M1748" s="27"/>
    </row>
    <row r="1749" spans="1:13" ht="30" customHeight="1" x14ac:dyDescent="0.3">
      <c r="A1749" s="27">
        <v>300</v>
      </c>
      <c r="B1749" s="31">
        <v>43893</v>
      </c>
      <c r="C1749" s="31">
        <v>43852</v>
      </c>
      <c r="D1749" s="20" t="s">
        <v>605</v>
      </c>
      <c r="E1749" s="51" t="str">
        <f>IF(ISBLANK(LeaveTracker[[#This Row],[Employee Name]]),"-----",VLOOKUP(LeaveTracker[[#This Row],[Employee Name]],Employees[[Employee Name]:[Office]],7))</f>
        <v>MAHOGANY MARKET</v>
      </c>
      <c r="F1749" s="51" t="str">
        <f>IF(ISBLANK(LeaveTracker[[#This Row],[Employee Name]]),"-----",VLOOKUP(LeaveTracker[[#This Row],[Employee Name]],Employees[[Employee Name]:[Office]],6))</f>
        <v>REGULAR</v>
      </c>
      <c r="G1749" s="24">
        <v>43845</v>
      </c>
      <c r="H1749" s="24">
        <v>43845</v>
      </c>
      <c r="I1749" s="20" t="s">
        <v>81</v>
      </c>
      <c r="K1749" s="51"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605</v>
      </c>
      <c r="E1750" s="51" t="str">
        <f>IF(ISBLANK(LeaveTracker[[#This Row],[Employee Name]]),"-----",VLOOKUP(LeaveTracker[[#This Row],[Employee Name]],Employees[[Employee Name]:[Office]],7))</f>
        <v>MAHOGANY MARKET</v>
      </c>
      <c r="F1750" s="51" t="str">
        <f>IF(ISBLANK(LeaveTracker[[#This Row],[Employee Name]]),"-----",VLOOKUP(LeaveTracker[[#This Row],[Employee Name]],Employees[[Employee Name]:[Office]],6))</f>
        <v>REGULAR</v>
      </c>
      <c r="G1750" s="24">
        <v>43857</v>
      </c>
      <c r="H1750" s="24">
        <v>43859</v>
      </c>
      <c r="I1750" s="20" t="s">
        <v>81</v>
      </c>
      <c r="K1750" s="51"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605</v>
      </c>
      <c r="E1751" s="51" t="str">
        <f>IF(ISBLANK(LeaveTracker[[#This Row],[Employee Name]]),"-----",VLOOKUP(LeaveTracker[[#This Row],[Employee Name]],Employees[[Employee Name]:[Office]],7))</f>
        <v>MAHOGANY MARKET</v>
      </c>
      <c r="F1751" s="51" t="str">
        <f>IF(ISBLANK(LeaveTracker[[#This Row],[Employee Name]]),"-----",VLOOKUP(LeaveTracker[[#This Row],[Employee Name]],Employees[[Employee Name]:[Office]],6))</f>
        <v>REGULAR</v>
      </c>
      <c r="G1751" s="24">
        <v>43862</v>
      </c>
      <c r="H1751" s="24">
        <v>43866</v>
      </c>
      <c r="I1751" s="20" t="s">
        <v>81</v>
      </c>
      <c r="K1751" s="51" t="str">
        <f>LeaveTracker[[#This Row],[Days]]&amp;" "&amp;LeaveTracker[[#This Row],[Type of Leave]]</f>
        <v>5 SL</v>
      </c>
      <c r="L1751" s="23">
        <v>5</v>
      </c>
      <c r="M1751" s="27"/>
    </row>
    <row r="1752" spans="1:13" ht="30" customHeight="1" x14ac:dyDescent="0.3">
      <c r="A1752" s="27">
        <v>301</v>
      </c>
      <c r="B1752" s="31">
        <v>43893</v>
      </c>
      <c r="D1752" s="20" t="s">
        <v>605</v>
      </c>
      <c r="E1752" s="51" t="str">
        <f>IF(ISBLANK(LeaveTracker[[#This Row],[Employee Name]]),"-----",VLOOKUP(LeaveTracker[[#This Row],[Employee Name]],Employees[[Employee Name]:[Office]],7))</f>
        <v>MAHOGANY MARKET</v>
      </c>
      <c r="F1752" s="51" t="str">
        <f>IF(ISBLANK(LeaveTracker[[#This Row],[Employee Name]]),"-----",VLOOKUP(LeaveTracker[[#This Row],[Employee Name]],Employees[[Employee Name]:[Office]],6))</f>
        <v>REGULAR</v>
      </c>
      <c r="G1752" s="24">
        <v>43869</v>
      </c>
      <c r="H1752" s="24">
        <v>43870</v>
      </c>
      <c r="I1752" s="20" t="s">
        <v>81</v>
      </c>
      <c r="K1752" s="51" t="str">
        <f>LeaveTracker[[#This Row],[Days]]&amp;" "&amp;LeaveTracker[[#This Row],[Type of Leave]]</f>
        <v>2 SL</v>
      </c>
      <c r="L1752" s="23">
        <v>2</v>
      </c>
      <c r="M1752" s="27"/>
    </row>
    <row r="1753" spans="1:13" ht="30" customHeight="1" x14ac:dyDescent="0.3">
      <c r="A1753" s="27">
        <v>302</v>
      </c>
      <c r="B1753" s="31">
        <v>43893</v>
      </c>
      <c r="C1753" s="31">
        <v>43811</v>
      </c>
      <c r="D1753" s="20" t="s">
        <v>626</v>
      </c>
      <c r="E1753" s="51" t="str">
        <f>IF(ISBLANK(LeaveTracker[[#This Row],[Employee Name]]),"-----",VLOOKUP(LeaveTracker[[#This Row],[Employee Name]],Employees[[Employee Name]:[Office]],7))</f>
        <v>EEO/ CITY MARKET</v>
      </c>
      <c r="F1753" s="51" t="str">
        <f>IF(ISBLANK(LeaveTracker[[#This Row],[Employee Name]]),"-----",VLOOKUP(LeaveTracker[[#This Row],[Employee Name]],Employees[[Employee Name]:[Office]],6))</f>
        <v>REGULAR</v>
      </c>
      <c r="G1753" s="24">
        <v>43832</v>
      </c>
      <c r="H1753" s="24">
        <v>43832</v>
      </c>
      <c r="I1753" s="20" t="s">
        <v>298</v>
      </c>
      <c r="J1753" s="43" t="s">
        <v>158</v>
      </c>
      <c r="K1753" s="51"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355</v>
      </c>
      <c r="E1754" s="51" t="str">
        <f>IF(ISBLANK(LeaveTracker[[#This Row],[Employee Name]]),"-----",VLOOKUP(LeaveTracker[[#This Row],[Employee Name]],Employees[[Employee Name]:[Office]],7))</f>
        <v>LCR</v>
      </c>
      <c r="F1754" s="51" t="str">
        <f>IF(ISBLANK(LeaveTracker[[#This Row],[Employee Name]]),"-----",VLOOKUP(LeaveTracker[[#This Row],[Employee Name]],Employees[[Employee Name]:[Office]],6))</f>
        <v>REGULAR</v>
      </c>
      <c r="G1754" s="24">
        <v>43832</v>
      </c>
      <c r="H1754" s="24">
        <v>43833</v>
      </c>
      <c r="I1754" s="20" t="s">
        <v>81</v>
      </c>
      <c r="K1754" s="51"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626</v>
      </c>
      <c r="E1755" s="51" t="str">
        <f>IF(ISBLANK(LeaveTracker[[#This Row],[Employee Name]]),"-----",VLOOKUP(LeaveTracker[[#This Row],[Employee Name]],Employees[[Employee Name]:[Office]],7))</f>
        <v>EEO/ CITY MARKET</v>
      </c>
      <c r="F1755" s="51" t="str">
        <f>IF(ISBLANK(LeaveTracker[[#This Row],[Employee Name]]),"-----",VLOOKUP(LeaveTracker[[#This Row],[Employee Name]],Employees[[Employee Name]:[Office]],6))</f>
        <v>REGULAR</v>
      </c>
      <c r="G1755" s="24">
        <v>43822</v>
      </c>
      <c r="H1755" s="24">
        <v>43822</v>
      </c>
      <c r="I1755" s="20" t="s">
        <v>82</v>
      </c>
      <c r="K1755" s="51"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626</v>
      </c>
      <c r="E1756" s="51" t="str">
        <f>IF(ISBLANK(LeaveTracker[[#This Row],[Employee Name]]),"-----",VLOOKUP(LeaveTracker[[#This Row],[Employee Name]],Employees[[Employee Name]:[Office]],7))</f>
        <v>EEO/ CITY MARKET</v>
      </c>
      <c r="F1756" s="51" t="str">
        <f>IF(ISBLANK(LeaveTracker[[#This Row],[Employee Name]]),"-----",VLOOKUP(LeaveTracker[[#This Row],[Employee Name]],Employees[[Employee Name]:[Office]],6))</f>
        <v>REGULAR</v>
      </c>
      <c r="G1756" s="24">
        <v>43825</v>
      </c>
      <c r="H1756" s="24">
        <v>43825</v>
      </c>
      <c r="I1756" s="20" t="s">
        <v>82</v>
      </c>
      <c r="K1756" s="51"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626</v>
      </c>
      <c r="E1757" s="51" t="str">
        <f>IF(ISBLANK(LeaveTracker[[#This Row],[Employee Name]]),"-----",VLOOKUP(LeaveTracker[[#This Row],[Employee Name]],Employees[[Employee Name]:[Office]],7))</f>
        <v>EEO/ CITY MARKET</v>
      </c>
      <c r="F1757" s="51" t="str">
        <f>IF(ISBLANK(LeaveTracker[[#This Row],[Employee Name]]),"-----",VLOOKUP(LeaveTracker[[#This Row],[Employee Name]],Employees[[Employee Name]:[Office]],6))</f>
        <v>REGULAR</v>
      </c>
      <c r="G1757" s="24">
        <v>43827</v>
      </c>
      <c r="H1757" s="24">
        <v>43827</v>
      </c>
      <c r="I1757" s="20" t="s">
        <v>82</v>
      </c>
      <c r="K1757" s="51" t="str">
        <f>LeaveTracker[[#This Row],[Days]]&amp;" "&amp;LeaveTracker[[#This Row],[Type of Leave]]</f>
        <v>1 VL</v>
      </c>
      <c r="L1757" s="23">
        <v>1</v>
      </c>
      <c r="M1757" s="27"/>
    </row>
    <row r="1758" spans="1:13" ht="30" customHeight="1" x14ac:dyDescent="0.3">
      <c r="A1758" s="27">
        <v>305</v>
      </c>
      <c r="B1758" s="31">
        <v>43893</v>
      </c>
      <c r="C1758" s="31">
        <v>43806</v>
      </c>
      <c r="D1758" s="20" t="s">
        <v>287</v>
      </c>
      <c r="E1758" s="51" t="str">
        <f>IF(ISBLANK(LeaveTracker[[#This Row],[Employee Name]]),"-----",VLOOKUP(LeaveTracker[[#This Row],[Employee Name]],Employees[[Employee Name]:[Office]],7))</f>
        <v>EEO/ CITY MARKET</v>
      </c>
      <c r="F1758" s="51" t="str">
        <f>IF(ISBLANK(LeaveTracker[[#This Row],[Employee Name]]),"-----",VLOOKUP(LeaveTracker[[#This Row],[Employee Name]],Employees[[Employee Name]:[Office]],6))</f>
        <v>REGULAR</v>
      </c>
      <c r="G1758" s="24">
        <v>43805</v>
      </c>
      <c r="H1758" s="24">
        <v>43805</v>
      </c>
      <c r="I1758" s="20" t="s">
        <v>81</v>
      </c>
      <c r="K1758" s="51"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287</v>
      </c>
      <c r="E1759" s="51" t="str">
        <f>IF(ISBLANK(LeaveTracker[[#This Row],[Employee Name]]),"-----",VLOOKUP(LeaveTracker[[#This Row],[Employee Name]],Employees[[Employee Name]:[Office]],7))</f>
        <v>EEO/ CITY MARKET</v>
      </c>
      <c r="F1759" s="51" t="str">
        <f>IF(ISBLANK(LeaveTracker[[#This Row],[Employee Name]]),"-----",VLOOKUP(LeaveTracker[[#This Row],[Employee Name]],Employees[[Employee Name]:[Office]],6))</f>
        <v>REGULAR</v>
      </c>
      <c r="G1759" s="24">
        <v>43786</v>
      </c>
      <c r="H1759" s="24">
        <v>43786</v>
      </c>
      <c r="I1759" s="20" t="s">
        <v>81</v>
      </c>
      <c r="K1759" s="51" t="str">
        <f>LeaveTracker[[#This Row],[Days]]&amp;" "&amp;LeaveTracker[[#This Row],[Type of Leave]]</f>
        <v>1 SL</v>
      </c>
      <c r="L1759" s="23">
        <v>1</v>
      </c>
      <c r="M1759" s="27"/>
    </row>
    <row r="1760" spans="1:13" ht="30" customHeight="1" x14ac:dyDescent="0.3">
      <c r="A1760" s="27">
        <v>307</v>
      </c>
      <c r="B1760" s="31">
        <v>43893</v>
      </c>
      <c r="C1760" s="31">
        <v>43777</v>
      </c>
      <c r="D1760" s="20" t="s">
        <v>287</v>
      </c>
      <c r="E1760" s="51" t="str">
        <f>IF(ISBLANK(LeaveTracker[[#This Row],[Employee Name]]),"-----",VLOOKUP(LeaveTracker[[#This Row],[Employee Name]],Employees[[Employee Name]:[Office]],7))</f>
        <v>EEO/ CITY MARKET</v>
      </c>
      <c r="F1760" s="51" t="str">
        <f>IF(ISBLANK(LeaveTracker[[#This Row],[Employee Name]]),"-----",VLOOKUP(LeaveTracker[[#This Row],[Employee Name]],Employees[[Employee Name]:[Office]],6))</f>
        <v>REGULAR</v>
      </c>
      <c r="G1760" s="24">
        <v>43775</v>
      </c>
      <c r="H1760" s="24">
        <v>43776</v>
      </c>
      <c r="I1760" s="20" t="s">
        <v>81</v>
      </c>
      <c r="K1760" s="51"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550</v>
      </c>
      <c r="E1761" s="51" t="str">
        <f>IF(ISBLANK(LeaveTracker[[#This Row],[Employee Name]]),"-----",VLOOKUP(LeaveTracker[[#This Row],[Employee Name]],Employees[[Employee Name]:[Office]],7))</f>
        <v>EEO/ CITY MARKET</v>
      </c>
      <c r="F1761" s="51" t="str">
        <f>IF(ISBLANK(LeaveTracker[[#This Row],[Employee Name]]),"-----",VLOOKUP(LeaveTracker[[#This Row],[Employee Name]],Employees[[Employee Name]:[Office]],6))</f>
        <v>REGULAR</v>
      </c>
      <c r="G1761" s="24">
        <v>43788</v>
      </c>
      <c r="H1761" s="24">
        <v>43788</v>
      </c>
      <c r="I1761" s="20" t="s">
        <v>81</v>
      </c>
      <c r="K1761" s="51"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851</v>
      </c>
      <c r="E1762" s="51" t="str">
        <f>IF(ISBLANK(LeaveTracker[[#This Row],[Employee Name]]),"-----",VLOOKUP(LeaveTracker[[#This Row],[Employee Name]],Employees[[Employee Name]:[Office]],7))</f>
        <v>EEO/ CITY MARKET</v>
      </c>
      <c r="F1762" s="51" t="str">
        <f>IF(ISBLANK(LeaveTracker[[#This Row],[Employee Name]]),"-----",VLOOKUP(LeaveTracker[[#This Row],[Employee Name]],Employees[[Employee Name]:[Office]],6))</f>
        <v>REGULAR</v>
      </c>
      <c r="G1762" s="24">
        <v>43815</v>
      </c>
      <c r="H1762" s="24">
        <v>43815</v>
      </c>
      <c r="I1762" s="20" t="s">
        <v>298</v>
      </c>
      <c r="J1762" s="43" t="s">
        <v>1004</v>
      </c>
      <c r="K1762" s="51"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851</v>
      </c>
      <c r="E1763" s="51" t="str">
        <f>IF(ISBLANK(LeaveTracker[[#This Row],[Employee Name]]),"-----",VLOOKUP(LeaveTracker[[#This Row],[Employee Name]],Employees[[Employee Name]:[Office]],7))</f>
        <v>EEO/ CITY MARKET</v>
      </c>
      <c r="F1763" s="51" t="str">
        <f>IF(ISBLANK(LeaveTracker[[#This Row],[Employee Name]]),"-----",VLOOKUP(LeaveTracker[[#This Row],[Employee Name]],Employees[[Employee Name]:[Office]],6))</f>
        <v>REGULAR</v>
      </c>
      <c r="G1763" s="24">
        <v>43818</v>
      </c>
      <c r="H1763" s="24">
        <v>43819</v>
      </c>
      <c r="I1763" s="20" t="s">
        <v>298</v>
      </c>
      <c r="J1763" s="43" t="s">
        <v>1004</v>
      </c>
      <c r="K1763" s="51"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851</v>
      </c>
      <c r="E1764" s="51" t="str">
        <f>IF(ISBLANK(LeaveTracker[[#This Row],[Employee Name]]),"-----",VLOOKUP(LeaveTracker[[#This Row],[Employee Name]],Employees[[Employee Name]:[Office]],7))</f>
        <v>EEO/ CITY MARKET</v>
      </c>
      <c r="F1764" s="51" t="str">
        <f>IF(ISBLANK(LeaveTracker[[#This Row],[Employee Name]]),"-----",VLOOKUP(LeaveTracker[[#This Row],[Employee Name]],Employees[[Employee Name]:[Office]],6))</f>
        <v>REGULAR</v>
      </c>
      <c r="G1764" s="24">
        <v>43822</v>
      </c>
      <c r="H1764" s="24">
        <v>43822</v>
      </c>
      <c r="I1764" s="20" t="s">
        <v>298</v>
      </c>
      <c r="J1764" s="43" t="s">
        <v>1004</v>
      </c>
      <c r="K1764" s="51"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851</v>
      </c>
      <c r="E1765" s="51" t="str">
        <f>IF(ISBLANK(LeaveTracker[[#This Row],[Employee Name]]),"-----",VLOOKUP(LeaveTracker[[#This Row],[Employee Name]],Employees[[Employee Name]:[Office]],7))</f>
        <v>EEO/ CITY MARKET</v>
      </c>
      <c r="F1765" s="51" t="str">
        <f>IF(ISBLANK(LeaveTracker[[#This Row],[Employee Name]]),"-----",VLOOKUP(LeaveTracker[[#This Row],[Employee Name]],Employees[[Employee Name]:[Office]],6))</f>
        <v>REGULAR</v>
      </c>
      <c r="G1765" s="24">
        <v>43825</v>
      </c>
      <c r="H1765" s="24">
        <v>43825</v>
      </c>
      <c r="I1765" s="20" t="s">
        <v>298</v>
      </c>
      <c r="J1765" s="43" t="s">
        <v>1004</v>
      </c>
      <c r="K1765" s="51"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597</v>
      </c>
      <c r="E1766" s="51" t="str">
        <f>IF(ISBLANK(LeaveTracker[[#This Row],[Employee Name]]),"-----",VLOOKUP(LeaveTracker[[#This Row],[Employee Name]],Employees[[Employee Name]:[Office]],7))</f>
        <v>MAHOGANY MARKET</v>
      </c>
      <c r="F1766" s="51" t="str">
        <f>IF(ISBLANK(LeaveTracker[[#This Row],[Employee Name]]),"-----",VLOOKUP(LeaveTracker[[#This Row],[Employee Name]],Employees[[Employee Name]:[Office]],6))</f>
        <v>REGULAR</v>
      </c>
      <c r="G1766" s="24">
        <v>43813</v>
      </c>
      <c r="H1766" s="24">
        <v>43815</v>
      </c>
      <c r="I1766" s="20" t="s">
        <v>298</v>
      </c>
      <c r="J1766" s="43" t="s">
        <v>1004</v>
      </c>
      <c r="K1766" s="51" t="str">
        <f>LeaveTracker[[#This Row],[Days]]&amp;" "&amp;LeaveTracker[[#This Row],[Type of Leave]]</f>
        <v>3 OTHER</v>
      </c>
      <c r="L1766" s="23">
        <v>3</v>
      </c>
      <c r="M1766" s="27"/>
    </row>
    <row r="1767" spans="1:13" ht="30" customHeight="1" x14ac:dyDescent="0.3">
      <c r="A1767" s="27">
        <v>311</v>
      </c>
      <c r="B1767" s="31">
        <v>43893</v>
      </c>
      <c r="C1767" s="31">
        <v>43810</v>
      </c>
      <c r="D1767" s="19" t="s">
        <v>845</v>
      </c>
      <c r="E1767" s="51" t="str">
        <f>IF(ISBLANK(LeaveTracker[[#This Row],[Employee Name]]),"-----",VLOOKUP(LeaveTracker[[#This Row],[Employee Name]],Employees[[Employee Name]:[Office]],7))</f>
        <v>CCT</v>
      </c>
      <c r="F1767" s="51" t="str">
        <f>IF(ISBLANK(LeaveTracker[[#This Row],[Employee Name]]),"-----",VLOOKUP(LeaveTracker[[#This Row],[Employee Name]],Employees[[Employee Name]:[Office]],6))</f>
        <v>REGULAR</v>
      </c>
      <c r="G1767" s="24">
        <v>43809</v>
      </c>
      <c r="H1767" s="24">
        <v>43809</v>
      </c>
      <c r="I1767" s="20" t="s">
        <v>81</v>
      </c>
      <c r="K1767" s="51"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355</v>
      </c>
      <c r="E1768" s="51" t="str">
        <f>IF(ISBLANK(LeaveTracker[[#This Row],[Employee Name]]),"-----",VLOOKUP(LeaveTracker[[#This Row],[Employee Name]],Employees[[Employee Name]:[Office]],7))</f>
        <v>LCR</v>
      </c>
      <c r="F1768" s="51" t="str">
        <f>IF(ISBLANK(LeaveTracker[[#This Row],[Employee Name]]),"-----",VLOOKUP(LeaveTracker[[#This Row],[Employee Name]],Employees[[Employee Name]:[Office]],6))</f>
        <v>REGULAR</v>
      </c>
      <c r="G1768" s="24">
        <v>43825</v>
      </c>
      <c r="H1768" s="24">
        <v>43826</v>
      </c>
      <c r="I1768" s="20" t="s">
        <v>81</v>
      </c>
      <c r="K1768" s="51"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355</v>
      </c>
      <c r="E1769" s="51" t="str">
        <f>IF(ISBLANK(LeaveTracker[[#This Row],[Employee Name]]),"-----",VLOOKUP(LeaveTracker[[#This Row],[Employee Name]],Employees[[Employee Name]:[Office]],7))</f>
        <v>LCR</v>
      </c>
      <c r="F1769" s="51" t="str">
        <f>IF(ISBLANK(LeaveTracker[[#This Row],[Employee Name]]),"-----",VLOOKUP(LeaveTracker[[#This Row],[Employee Name]],Employees[[Employee Name]:[Office]],6))</f>
        <v>REGULAR</v>
      </c>
      <c r="G1769" s="24">
        <v>43810</v>
      </c>
      <c r="H1769" s="24">
        <v>43812</v>
      </c>
      <c r="I1769" s="20" t="s">
        <v>81</v>
      </c>
      <c r="K1769" s="51"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494</v>
      </c>
      <c r="E1770" s="51" t="str">
        <f>IF(ISBLANK(LeaveTracker[[#This Row],[Employee Name]]),"-----",VLOOKUP(LeaveTracker[[#This Row],[Employee Name]],Employees[[Employee Name]:[Office]],7))</f>
        <v>COOPERATIVE OFFICE</v>
      </c>
      <c r="F1770" s="51" t="str">
        <f>IF(ISBLANK(LeaveTracker[[#This Row],[Employee Name]]),"-----",VLOOKUP(LeaveTracker[[#This Row],[Employee Name]],Employees[[Employee Name]:[Office]],6))</f>
        <v>REGULAR</v>
      </c>
      <c r="G1770" s="24">
        <v>43785</v>
      </c>
      <c r="H1770" s="24">
        <v>43785</v>
      </c>
      <c r="I1770" s="20" t="s">
        <v>81</v>
      </c>
      <c r="K1770" s="51"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494</v>
      </c>
      <c r="E1771" s="51" t="str">
        <f>IF(ISBLANK(LeaveTracker[[#This Row],[Employee Name]]),"-----",VLOOKUP(LeaveTracker[[#This Row],[Employee Name]],Employees[[Employee Name]:[Office]],7))</f>
        <v>COOPERATIVE OFFICE</v>
      </c>
      <c r="F1771" s="51" t="str">
        <f>IF(ISBLANK(LeaveTracker[[#This Row],[Employee Name]]),"-----",VLOOKUP(LeaveTracker[[#This Row],[Employee Name]],Employees[[Employee Name]:[Office]],6))</f>
        <v>REGULAR</v>
      </c>
      <c r="G1771" s="24">
        <v>43787</v>
      </c>
      <c r="H1771" s="24">
        <v>43789</v>
      </c>
      <c r="I1771" s="20" t="s">
        <v>81</v>
      </c>
      <c r="K1771" s="51"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494</v>
      </c>
      <c r="E1772" s="51" t="str">
        <f>IF(ISBLANK(LeaveTracker[[#This Row],[Employee Name]]),"-----",VLOOKUP(LeaveTracker[[#This Row],[Employee Name]],Employees[[Employee Name]:[Office]],7))</f>
        <v>COOPERATIVE OFFICE</v>
      </c>
      <c r="F1772" s="51" t="str">
        <f>IF(ISBLANK(LeaveTracker[[#This Row],[Employee Name]]),"-----",VLOOKUP(LeaveTracker[[#This Row],[Employee Name]],Employees[[Employee Name]:[Office]],6))</f>
        <v>REGULAR</v>
      </c>
      <c r="G1772" s="24">
        <v>43791</v>
      </c>
      <c r="H1772" s="24">
        <v>43791</v>
      </c>
      <c r="I1772" s="20" t="s">
        <v>81</v>
      </c>
      <c r="K1772" s="51"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494</v>
      </c>
      <c r="E1773" s="51" t="str">
        <f>IF(ISBLANK(LeaveTracker[[#This Row],[Employee Name]]),"-----",VLOOKUP(LeaveTracker[[#This Row],[Employee Name]],Employees[[Employee Name]:[Office]],7))</f>
        <v>COOPERATIVE OFFICE</v>
      </c>
      <c r="F1773" s="51" t="str">
        <f>IF(ISBLANK(LeaveTracker[[#This Row],[Employee Name]]),"-----",VLOOKUP(LeaveTracker[[#This Row],[Employee Name]],Employees[[Employee Name]:[Office]],6))</f>
        <v>REGULAR</v>
      </c>
      <c r="G1773" s="24">
        <v>43794</v>
      </c>
      <c r="H1773" s="24">
        <v>43797</v>
      </c>
      <c r="I1773" s="20" t="s">
        <v>81</v>
      </c>
      <c r="K1773" s="51"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845</v>
      </c>
      <c r="E1774" s="51" t="str">
        <f>IF(ISBLANK(LeaveTracker[[#This Row],[Employee Name]]),"-----",VLOOKUP(LeaveTracker[[#This Row],[Employee Name]],Employees[[Employee Name]:[Office]],7))</f>
        <v>CCT</v>
      </c>
      <c r="F1774" s="51" t="str">
        <f>IF(ISBLANK(LeaveTracker[[#This Row],[Employee Name]]),"-----",VLOOKUP(LeaveTracker[[#This Row],[Employee Name]],Employees[[Employee Name]:[Office]],6))</f>
        <v>REGULAR</v>
      </c>
      <c r="G1774" s="24">
        <v>43812</v>
      </c>
      <c r="H1774" s="24">
        <v>43812</v>
      </c>
      <c r="I1774" s="20" t="s">
        <v>298</v>
      </c>
      <c r="J1774" s="43" t="s">
        <v>1004</v>
      </c>
      <c r="K1774" s="51"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845</v>
      </c>
      <c r="E1775" s="51" t="str">
        <f>IF(ISBLANK(LeaveTracker[[#This Row],[Employee Name]]),"-----",VLOOKUP(LeaveTracker[[#This Row],[Employee Name]],Employees[[Employee Name]:[Office]],7))</f>
        <v>CCT</v>
      </c>
      <c r="F1775" s="51" t="str">
        <f>IF(ISBLANK(LeaveTracker[[#This Row],[Employee Name]]),"-----",VLOOKUP(LeaveTracker[[#This Row],[Employee Name]],Employees[[Employee Name]:[Office]],6))</f>
        <v>REGULAR</v>
      </c>
      <c r="G1775" s="24">
        <v>43816</v>
      </c>
      <c r="H1775" s="24">
        <v>43816</v>
      </c>
      <c r="I1775" s="20" t="s">
        <v>298</v>
      </c>
      <c r="J1775" s="43" t="s">
        <v>1004</v>
      </c>
      <c r="K1775" s="51"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845</v>
      </c>
      <c r="E1776" s="51" t="str">
        <f>IF(ISBLANK(LeaveTracker[[#This Row],[Employee Name]]),"-----",VLOOKUP(LeaveTracker[[#This Row],[Employee Name]],Employees[[Employee Name]:[Office]],7))</f>
        <v>CCT</v>
      </c>
      <c r="F1776" s="51" t="str">
        <f>IF(ISBLANK(LeaveTracker[[#This Row],[Employee Name]]),"-----",VLOOKUP(LeaveTracker[[#This Row],[Employee Name]],Employees[[Employee Name]:[Office]],6))</f>
        <v>REGULAR</v>
      </c>
      <c r="G1776" s="24">
        <v>43818</v>
      </c>
      <c r="H1776" s="24">
        <v>43818</v>
      </c>
      <c r="I1776" s="20" t="s">
        <v>298</v>
      </c>
      <c r="J1776" s="43" t="s">
        <v>1004</v>
      </c>
      <c r="K1776" s="51"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845</v>
      </c>
      <c r="E1777" s="51" t="str">
        <f>IF(ISBLANK(LeaveTracker[[#This Row],[Employee Name]]),"-----",VLOOKUP(LeaveTracker[[#This Row],[Employee Name]],Employees[[Employee Name]:[Office]],7))</f>
        <v>CCT</v>
      </c>
      <c r="F1777" s="51" t="str">
        <f>IF(ISBLANK(LeaveTracker[[#This Row],[Employee Name]]),"-----",VLOOKUP(LeaveTracker[[#This Row],[Employee Name]],Employees[[Employee Name]:[Office]],6))</f>
        <v>REGULAR</v>
      </c>
      <c r="G1777" s="24">
        <v>43825</v>
      </c>
      <c r="H1777" s="24">
        <v>43826</v>
      </c>
      <c r="I1777" s="20" t="s">
        <v>298</v>
      </c>
      <c r="J1777" s="43" t="s">
        <v>1004</v>
      </c>
      <c r="K1777" s="51"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855</v>
      </c>
      <c r="E1778" s="51" t="str">
        <f>IF(ISBLANK(LeaveTracker[[#This Row],[Employee Name]]),"-----",VLOOKUP(LeaveTracker[[#This Row],[Employee Name]],Employees[[Employee Name]:[Office]],7))</f>
        <v>LCR</v>
      </c>
      <c r="F1778" s="51" t="str">
        <f>IF(ISBLANK(LeaveTracker[[#This Row],[Employee Name]]),"-----",VLOOKUP(LeaveTracker[[#This Row],[Employee Name]],Employees[[Employee Name]:[Office]],6))</f>
        <v>REGULAR</v>
      </c>
      <c r="G1778" s="21">
        <v>43812</v>
      </c>
      <c r="H1778" s="24">
        <v>43812</v>
      </c>
      <c r="I1778" s="20" t="s">
        <v>82</v>
      </c>
      <c r="K1778" s="51"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855</v>
      </c>
      <c r="E1779" s="51" t="str">
        <f>IF(ISBLANK(LeaveTracker[[#This Row],[Employee Name]]),"-----",VLOOKUP(LeaveTracker[[#This Row],[Employee Name]],Employees[[Employee Name]:[Office]],7))</f>
        <v>LCR</v>
      </c>
      <c r="F1779" s="51" t="str">
        <f>IF(ISBLANK(LeaveTracker[[#This Row],[Employee Name]]),"-----",VLOOKUP(LeaveTracker[[#This Row],[Employee Name]],Employees[[Employee Name]:[Office]],6))</f>
        <v>REGULAR</v>
      </c>
      <c r="G1779" s="24">
        <v>43819</v>
      </c>
      <c r="H1779" s="24">
        <v>43819</v>
      </c>
      <c r="I1779" s="20" t="s">
        <v>82</v>
      </c>
      <c r="K1779" s="51"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720</v>
      </c>
      <c r="E1780" s="51" t="str">
        <f>IF(ISBLANK(LeaveTracker[[#This Row],[Employee Name]]),"-----",VLOOKUP(LeaveTracker[[#This Row],[Employee Name]],Employees[[Employee Name]:[Office]],7))</f>
        <v>LCR</v>
      </c>
      <c r="F1780" s="51" t="str">
        <f>IF(ISBLANK(LeaveTracker[[#This Row],[Employee Name]]),"-----",VLOOKUP(LeaveTracker[[#This Row],[Employee Name]],Employees[[Employee Name]:[Office]],6))</f>
        <v>REGULAR</v>
      </c>
      <c r="G1780" s="24">
        <v>43822</v>
      </c>
      <c r="H1780" s="24">
        <v>43822</v>
      </c>
      <c r="I1780" s="20" t="s">
        <v>82</v>
      </c>
      <c r="K1780" s="51"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720</v>
      </c>
      <c r="E1781" s="51" t="str">
        <f>IF(ISBLANK(LeaveTracker[[#This Row],[Employee Name]]),"-----",VLOOKUP(LeaveTracker[[#This Row],[Employee Name]],Employees[[Employee Name]:[Office]],7))</f>
        <v>LCR</v>
      </c>
      <c r="F1781" s="51" t="str">
        <f>IF(ISBLANK(LeaveTracker[[#This Row],[Employee Name]]),"-----",VLOOKUP(LeaveTracker[[#This Row],[Employee Name]],Employees[[Employee Name]:[Office]],6))</f>
        <v>REGULAR</v>
      </c>
      <c r="G1781" s="24">
        <v>43825</v>
      </c>
      <c r="H1781" s="24">
        <v>43826</v>
      </c>
      <c r="I1781" s="20" t="s">
        <v>82</v>
      </c>
      <c r="K1781" s="51"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720</v>
      </c>
      <c r="E1782" s="51" t="str">
        <f>IF(ISBLANK(LeaveTracker[[#This Row],[Employee Name]]),"-----",VLOOKUP(LeaveTracker[[#This Row],[Employee Name]],Employees[[Employee Name]:[Office]],7))</f>
        <v>LCR</v>
      </c>
      <c r="F1782" s="51" t="str">
        <f>IF(ISBLANK(LeaveTracker[[#This Row],[Employee Name]]),"-----",VLOOKUP(LeaveTracker[[#This Row],[Employee Name]],Employees[[Employee Name]:[Office]],6))</f>
        <v>REGULAR</v>
      </c>
      <c r="G1782" s="24">
        <v>43802</v>
      </c>
      <c r="H1782" s="24">
        <v>43802</v>
      </c>
      <c r="I1782" s="20" t="s">
        <v>81</v>
      </c>
      <c r="K1782" s="51"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351</v>
      </c>
      <c r="E1783" s="51" t="str">
        <f>IF(ISBLANK(LeaveTracker[[#This Row],[Employee Name]]),"-----",VLOOKUP(LeaveTracker[[#This Row],[Employee Name]],Employees[[Employee Name]:[Office]],7))</f>
        <v>LCR</v>
      </c>
      <c r="F1783" s="51" t="str">
        <f>IF(ISBLANK(LeaveTracker[[#This Row],[Employee Name]]),"-----",VLOOKUP(LeaveTracker[[#This Row],[Employee Name]],Employees[[Employee Name]:[Office]],6))</f>
        <v>REGULAR</v>
      </c>
      <c r="G1783" s="24">
        <v>43825</v>
      </c>
      <c r="H1783" s="24">
        <v>43826</v>
      </c>
      <c r="I1783" s="20" t="s">
        <v>82</v>
      </c>
      <c r="K1783" s="51"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857</v>
      </c>
      <c r="E1784" s="51" t="str">
        <f>IF(ISBLANK(LeaveTracker[[#This Row],[Employee Name]]),"-----",VLOOKUP(LeaveTracker[[#This Row],[Employee Name]],Employees[[Employee Name]:[Office]],7))</f>
        <v>ACCOUNTING</v>
      </c>
      <c r="F1784" s="51" t="str">
        <f>IF(ISBLANK(LeaveTracker[[#This Row],[Employee Name]]),"-----",VLOOKUP(LeaveTracker[[#This Row],[Employee Name]],Employees[[Employee Name]:[Office]],6))</f>
        <v>REGULAR</v>
      </c>
      <c r="G1784" s="24">
        <v>43822</v>
      </c>
      <c r="H1784" s="24">
        <v>43822</v>
      </c>
      <c r="I1784" s="20" t="s">
        <v>298</v>
      </c>
      <c r="J1784" s="43" t="s">
        <v>105</v>
      </c>
      <c r="K1784" s="51"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857</v>
      </c>
      <c r="E1785" s="51" t="str">
        <f>IF(ISBLANK(LeaveTracker[[#This Row],[Employee Name]]),"-----",VLOOKUP(LeaveTracker[[#This Row],[Employee Name]],Employees[[Employee Name]:[Office]],7))</f>
        <v>ACCOUNTING</v>
      </c>
      <c r="F1785" s="51" t="str">
        <f>IF(ISBLANK(LeaveTracker[[#This Row],[Employee Name]]),"-----",VLOOKUP(LeaveTracker[[#This Row],[Employee Name]],Employees[[Employee Name]:[Office]],6))</f>
        <v>REGULAR</v>
      </c>
      <c r="G1785" s="24">
        <v>43825</v>
      </c>
      <c r="H1785" s="24">
        <v>43826</v>
      </c>
      <c r="I1785" s="20" t="s">
        <v>298</v>
      </c>
      <c r="J1785" s="43" t="s">
        <v>105</v>
      </c>
      <c r="K1785" s="51"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860</v>
      </c>
      <c r="E1786" s="51" t="str">
        <f>IF(ISBLANK(LeaveTracker[[#This Row],[Employee Name]]),"-----",VLOOKUP(LeaveTracker[[#This Row],[Employee Name]],Employees[[Employee Name]:[Office]],7))</f>
        <v>ACCOUNTING</v>
      </c>
      <c r="F1786" s="51" t="str">
        <f>IF(ISBLANK(LeaveTracker[[#This Row],[Employee Name]]),"-----",VLOOKUP(LeaveTracker[[#This Row],[Employee Name]],Employees[[Employee Name]:[Office]],6))</f>
        <v>REGULAR</v>
      </c>
      <c r="G1786" s="24">
        <v>43816</v>
      </c>
      <c r="H1786" s="24">
        <v>44183</v>
      </c>
      <c r="I1786" s="20" t="s">
        <v>82</v>
      </c>
      <c r="K1786" s="51"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860</v>
      </c>
      <c r="E1787" s="51" t="str">
        <f>IF(ISBLANK(LeaveTracker[[#This Row],[Employee Name]]),"-----",VLOOKUP(LeaveTracker[[#This Row],[Employee Name]],Employees[[Employee Name]:[Office]],7))</f>
        <v>ACCOUNTING</v>
      </c>
      <c r="F1787" s="51" t="str">
        <f>IF(ISBLANK(LeaveTracker[[#This Row],[Employee Name]]),"-----",VLOOKUP(LeaveTracker[[#This Row],[Employee Name]],Employees[[Employee Name]:[Office]],6))</f>
        <v>REGULAR</v>
      </c>
      <c r="G1787" s="21">
        <v>43788</v>
      </c>
      <c r="H1787" s="24">
        <v>43789</v>
      </c>
      <c r="I1787" s="20" t="s">
        <v>81</v>
      </c>
      <c r="K1787" s="51"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860</v>
      </c>
      <c r="E1788" s="51" t="str">
        <f>IF(ISBLANK(LeaveTracker[[#This Row],[Employee Name]]),"-----",VLOOKUP(LeaveTracker[[#This Row],[Employee Name]],Employees[[Employee Name]:[Office]],7))</f>
        <v>ACCOUNTING</v>
      </c>
      <c r="F1788" s="51" t="str">
        <f>IF(ISBLANK(LeaveTracker[[#This Row],[Employee Name]]),"-----",VLOOKUP(LeaveTracker[[#This Row],[Employee Name]],Employees[[Employee Name]:[Office]],6))</f>
        <v>REGULAR</v>
      </c>
      <c r="G1788" s="24">
        <v>43769</v>
      </c>
      <c r="H1788" s="24">
        <v>43769</v>
      </c>
      <c r="I1788" s="20" t="s">
        <v>81</v>
      </c>
      <c r="K1788" s="51"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513</v>
      </c>
      <c r="E1789" s="51" t="str">
        <f>IF(ISBLANK(LeaveTracker[[#This Row],[Employee Name]]),"-----",VLOOKUP(LeaveTracker[[#This Row],[Employee Name]],Employees[[Employee Name]:[Office]],7))</f>
        <v>ACCOUNTING</v>
      </c>
      <c r="F1789" s="51" t="str">
        <f>IF(ISBLANK(LeaveTracker[[#This Row],[Employee Name]]),"-----",VLOOKUP(LeaveTracker[[#This Row],[Employee Name]],Employees[[Employee Name]:[Office]],6))</f>
        <v>REGULAR</v>
      </c>
      <c r="G1789" s="24">
        <v>43794</v>
      </c>
      <c r="H1789" s="24">
        <v>43795</v>
      </c>
      <c r="I1789" s="20" t="s">
        <v>81</v>
      </c>
      <c r="K1789" s="51"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519</v>
      </c>
      <c r="E1790" s="51" t="str">
        <f>IF(ISBLANK(LeaveTracker[[#This Row],[Employee Name]]),"-----",VLOOKUP(LeaveTracker[[#This Row],[Employee Name]],Employees[[Employee Name]:[Office]],7))</f>
        <v>ACCOUNTING</v>
      </c>
      <c r="F1790" s="51" t="str">
        <f>IF(ISBLANK(LeaveTracker[[#This Row],[Employee Name]]),"-----",VLOOKUP(LeaveTracker[[#This Row],[Employee Name]],Employees[[Employee Name]:[Office]],6))</f>
        <v>REGULAR</v>
      </c>
      <c r="G1790" s="24">
        <v>43809</v>
      </c>
      <c r="H1790" s="24">
        <v>43809</v>
      </c>
      <c r="I1790" s="20" t="s">
        <v>82</v>
      </c>
      <c r="K1790" s="51"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519</v>
      </c>
      <c r="E1791" s="51" t="str">
        <f>IF(ISBLANK(LeaveTracker[[#This Row],[Employee Name]]),"-----",VLOOKUP(LeaveTracker[[#This Row],[Employee Name]],Employees[[Employee Name]:[Office]],7))</f>
        <v>ACCOUNTING</v>
      </c>
      <c r="F1791" s="51" t="str">
        <f>IF(ISBLANK(LeaveTracker[[#This Row],[Employee Name]]),"-----",VLOOKUP(LeaveTracker[[#This Row],[Employee Name]],Employees[[Employee Name]:[Office]],6))</f>
        <v>REGULAR</v>
      </c>
      <c r="G1791" s="24">
        <v>43826</v>
      </c>
      <c r="H1791" s="24">
        <v>43826</v>
      </c>
      <c r="I1791" s="20" t="s">
        <v>82</v>
      </c>
      <c r="K1791" s="51"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519</v>
      </c>
      <c r="E1792" s="51" t="str">
        <f>IF(ISBLANK(LeaveTracker[[#This Row],[Employee Name]]),"-----",VLOOKUP(LeaveTracker[[#This Row],[Employee Name]],Employees[[Employee Name]:[Office]],7))</f>
        <v>ACCOUNTING</v>
      </c>
      <c r="F1792" s="51" t="str">
        <f>IF(ISBLANK(LeaveTracker[[#This Row],[Employee Name]]),"-----",VLOOKUP(LeaveTracker[[#This Row],[Employee Name]],Employees[[Employee Name]:[Office]],6))</f>
        <v>REGULAR</v>
      </c>
      <c r="G1792" s="24">
        <v>43794</v>
      </c>
      <c r="H1792" s="24">
        <v>43794</v>
      </c>
      <c r="I1792" s="20" t="s">
        <v>81</v>
      </c>
      <c r="K1792" s="51"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506</v>
      </c>
      <c r="E1793" s="51" t="str">
        <f>IF(ISBLANK(LeaveTracker[[#This Row],[Employee Name]]),"-----",VLOOKUP(LeaveTracker[[#This Row],[Employee Name]],Employees[[Employee Name]:[Office]],7))</f>
        <v>ACCOUNTING</v>
      </c>
      <c r="F1793" s="51" t="str">
        <f>IF(ISBLANK(LeaveTracker[[#This Row],[Employee Name]]),"-----",VLOOKUP(LeaveTracker[[#This Row],[Employee Name]],Employees[[Employee Name]:[Office]],6))</f>
        <v>REGULAR</v>
      </c>
      <c r="G1793" s="24">
        <v>43777</v>
      </c>
      <c r="H1793" s="24">
        <v>43777</v>
      </c>
      <c r="I1793" s="20" t="s">
        <v>81</v>
      </c>
      <c r="K1793" s="51"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506</v>
      </c>
      <c r="E1794" s="51" t="str">
        <f>IF(ISBLANK(LeaveTracker[[#This Row],[Employee Name]]),"-----",VLOOKUP(LeaveTracker[[#This Row],[Employee Name]],Employees[[Employee Name]:[Office]],7))</f>
        <v>ACCOUNTING</v>
      </c>
      <c r="F1794" s="51" t="str">
        <f>IF(ISBLANK(LeaveTracker[[#This Row],[Employee Name]]),"-----",VLOOKUP(LeaveTracker[[#This Row],[Employee Name]],Employees[[Employee Name]:[Office]],6))</f>
        <v>REGULAR</v>
      </c>
      <c r="G1794" s="24">
        <v>43787</v>
      </c>
      <c r="H1794" s="24">
        <v>43787</v>
      </c>
      <c r="I1794" s="20" t="s">
        <v>81</v>
      </c>
      <c r="K1794" s="51"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509</v>
      </c>
      <c r="E1795" s="51" t="str">
        <f>IF(ISBLANK(LeaveTracker[[#This Row],[Employee Name]]),"-----",VLOOKUP(LeaveTracker[[#This Row],[Employee Name]],Employees[[Employee Name]:[Office]],7))</f>
        <v>ACCOUNTING</v>
      </c>
      <c r="F1795" s="51" t="str">
        <f>IF(ISBLANK(LeaveTracker[[#This Row],[Employee Name]]),"-----",VLOOKUP(LeaveTracker[[#This Row],[Employee Name]],Employees[[Employee Name]:[Office]],6))</f>
        <v>REGULAR</v>
      </c>
      <c r="G1795" s="24">
        <v>43791</v>
      </c>
      <c r="H1795" s="24">
        <v>43791</v>
      </c>
      <c r="I1795" s="20" t="s">
        <v>82</v>
      </c>
      <c r="K1795" s="51"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863</v>
      </c>
      <c r="E1796" s="51" t="str">
        <f>IF(ISBLANK(LeaveTracker[[#This Row],[Employee Name]]),"-----",VLOOKUP(LeaveTracker[[#This Row],[Employee Name]],Employees[[Employee Name]:[Office]],7))</f>
        <v>ACCOUNTING</v>
      </c>
      <c r="F1796" s="51" t="str">
        <f>IF(ISBLANK(LeaveTracker[[#This Row],[Employee Name]]),"-----",VLOOKUP(LeaveTracker[[#This Row],[Employee Name]],Employees[[Employee Name]:[Office]],6))</f>
        <v>REGULAR</v>
      </c>
      <c r="G1796" s="24">
        <v>43798</v>
      </c>
      <c r="H1796" s="24">
        <v>43798</v>
      </c>
      <c r="I1796" s="20" t="s">
        <v>81</v>
      </c>
      <c r="K1796" s="51"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863</v>
      </c>
      <c r="E1797" s="51" t="str">
        <f>IF(ISBLANK(LeaveTracker[[#This Row],[Employee Name]]),"-----",VLOOKUP(LeaveTracker[[#This Row],[Employee Name]],Employees[[Employee Name]:[Office]],7))</f>
        <v>ACCOUNTING</v>
      </c>
      <c r="F1797" s="51" t="str">
        <f>IF(ISBLANK(LeaveTracker[[#This Row],[Employee Name]]),"-----",VLOOKUP(LeaveTracker[[#This Row],[Employee Name]],Employees[[Employee Name]:[Office]],6))</f>
        <v>REGULAR</v>
      </c>
      <c r="G1797" s="24">
        <v>43791</v>
      </c>
      <c r="H1797" s="24">
        <v>43791</v>
      </c>
      <c r="I1797" s="20" t="s">
        <v>81</v>
      </c>
      <c r="K1797" s="51"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868</v>
      </c>
      <c r="E1798" s="51" t="str">
        <f>IF(ISBLANK(LeaveTracker[[#This Row],[Employee Name]]),"-----",VLOOKUP(LeaveTracker[[#This Row],[Employee Name]],Employees[[Employee Name]:[Office]],7))</f>
        <v>ACCOUNTING</v>
      </c>
      <c r="F1798" s="51" t="str">
        <f>IF(ISBLANK(LeaveTracker[[#This Row],[Employee Name]]),"-----",VLOOKUP(LeaveTracker[[#This Row],[Employee Name]],Employees[[Employee Name]:[Office]],6))</f>
        <v>REGULAR</v>
      </c>
      <c r="G1798" s="24">
        <v>43817</v>
      </c>
      <c r="H1798" s="24">
        <v>43818</v>
      </c>
      <c r="I1798" s="20" t="s">
        <v>82</v>
      </c>
      <c r="K1798" s="51"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868</v>
      </c>
      <c r="E1799" s="51" t="str">
        <f>IF(ISBLANK(LeaveTracker[[#This Row],[Employee Name]]),"-----",VLOOKUP(LeaveTracker[[#This Row],[Employee Name]],Employees[[Employee Name]:[Office]],7))</f>
        <v>ACCOUNTING</v>
      </c>
      <c r="F1799" s="51" t="str">
        <f>IF(ISBLANK(LeaveTracker[[#This Row],[Employee Name]]),"-----",VLOOKUP(LeaveTracker[[#This Row],[Employee Name]],Employees[[Employee Name]:[Office]],6))</f>
        <v>REGULAR</v>
      </c>
      <c r="G1799" s="24">
        <v>43811</v>
      </c>
      <c r="H1799" s="24">
        <v>43811</v>
      </c>
      <c r="I1799" s="20" t="s">
        <v>82</v>
      </c>
      <c r="K1799" s="51"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868</v>
      </c>
      <c r="E1800" s="51" t="str">
        <f>IF(ISBLANK(LeaveTracker[[#This Row],[Employee Name]]),"-----",VLOOKUP(LeaveTracker[[#This Row],[Employee Name]],Employees[[Employee Name]:[Office]],7))</f>
        <v>ACCOUNTING</v>
      </c>
      <c r="F1800" s="51" t="str">
        <f>IF(ISBLANK(LeaveTracker[[#This Row],[Employee Name]]),"-----",VLOOKUP(LeaveTracker[[#This Row],[Employee Name]],Employees[[Employee Name]:[Office]],6))</f>
        <v>REGULAR</v>
      </c>
      <c r="G1800" s="24">
        <v>43783</v>
      </c>
      <c r="H1800" s="24">
        <v>43784</v>
      </c>
      <c r="I1800" s="20" t="s">
        <v>81</v>
      </c>
      <c r="K1800" s="51"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871</v>
      </c>
      <c r="E1801" s="51" t="str">
        <f>IF(ISBLANK(LeaveTracker[[#This Row],[Employee Name]]),"-----",VLOOKUP(LeaveTracker[[#This Row],[Employee Name]],Employees[[Employee Name]:[Office]],7))</f>
        <v>ACCOUNTING</v>
      </c>
      <c r="F1801" s="51" t="str">
        <f>IF(ISBLANK(LeaveTracker[[#This Row],[Employee Name]]),"-----",VLOOKUP(LeaveTracker[[#This Row],[Employee Name]],Employees[[Employee Name]:[Office]],6))</f>
        <v>REGULAR</v>
      </c>
      <c r="G1801" s="24">
        <v>43819</v>
      </c>
      <c r="H1801" s="24">
        <v>43819</v>
      </c>
      <c r="I1801" s="20" t="s">
        <v>298</v>
      </c>
      <c r="J1801" s="43" t="s">
        <v>105</v>
      </c>
      <c r="K1801" s="51"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871</v>
      </c>
      <c r="E1802" s="51" t="str">
        <f>IF(ISBLANK(LeaveTracker[[#This Row],[Employee Name]]),"-----",VLOOKUP(LeaveTracker[[#This Row],[Employee Name]],Employees[[Employee Name]:[Office]],7))</f>
        <v>ACCOUNTING</v>
      </c>
      <c r="F1802" s="51" t="str">
        <f>IF(ISBLANK(LeaveTracker[[#This Row],[Employee Name]]),"-----",VLOOKUP(LeaveTracker[[#This Row],[Employee Name]],Employees[[Employee Name]:[Office]],6))</f>
        <v>REGULAR</v>
      </c>
      <c r="G1802" s="24">
        <v>43825</v>
      </c>
      <c r="H1802" s="24">
        <v>43825</v>
      </c>
      <c r="I1802" s="20" t="s">
        <v>298</v>
      </c>
      <c r="J1802" s="43" t="s">
        <v>105</v>
      </c>
      <c r="K1802" s="51"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871</v>
      </c>
      <c r="E1803" s="51" t="str">
        <f>IF(ISBLANK(LeaveTracker[[#This Row],[Employee Name]]),"-----",VLOOKUP(LeaveTracker[[#This Row],[Employee Name]],Employees[[Employee Name]:[Office]],7))</f>
        <v>ACCOUNTING</v>
      </c>
      <c r="F1803" s="51" t="str">
        <f>IF(ISBLANK(LeaveTracker[[#This Row],[Employee Name]]),"-----",VLOOKUP(LeaveTracker[[#This Row],[Employee Name]],Employees[[Employee Name]:[Office]],6))</f>
        <v>REGULAR</v>
      </c>
      <c r="G1803" s="24">
        <v>43796</v>
      </c>
      <c r="H1803" s="24">
        <v>43796</v>
      </c>
      <c r="I1803" s="20" t="s">
        <v>81</v>
      </c>
      <c r="K1803" s="51"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871</v>
      </c>
      <c r="E1804" s="51" t="str">
        <f>IF(ISBLANK(LeaveTracker[[#This Row],[Employee Name]]),"-----",VLOOKUP(LeaveTracker[[#This Row],[Employee Name]],Employees[[Employee Name]:[Office]],7))</f>
        <v>ACCOUNTING</v>
      </c>
      <c r="F1804" s="51" t="str">
        <f>IF(ISBLANK(LeaveTracker[[#This Row],[Employee Name]]),"-----",VLOOKUP(LeaveTracker[[#This Row],[Employee Name]],Employees[[Employee Name]:[Office]],6))</f>
        <v>REGULAR</v>
      </c>
      <c r="G1804" s="24">
        <v>43776</v>
      </c>
      <c r="H1804" s="24">
        <v>43776</v>
      </c>
      <c r="I1804" s="20" t="s">
        <v>81</v>
      </c>
      <c r="K1804" s="51"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871</v>
      </c>
      <c r="E1805" s="51" t="str">
        <f>IF(ISBLANK(LeaveTracker[[#This Row],[Employee Name]]),"-----",VLOOKUP(LeaveTracker[[#This Row],[Employee Name]],Employees[[Employee Name]:[Office]],7))</f>
        <v>ACCOUNTING</v>
      </c>
      <c r="F1805" s="51" t="str">
        <f>IF(ISBLANK(LeaveTracker[[#This Row],[Employee Name]]),"-----",VLOOKUP(LeaveTracker[[#This Row],[Employee Name]],Employees[[Employee Name]:[Office]],6))</f>
        <v>REGULAR</v>
      </c>
      <c r="G1805" s="24">
        <v>43781</v>
      </c>
      <c r="H1805" s="24">
        <v>43781</v>
      </c>
      <c r="I1805" s="20" t="s">
        <v>81</v>
      </c>
      <c r="K1805" s="51"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871</v>
      </c>
      <c r="E1806" s="51" t="str">
        <f>IF(ISBLANK(LeaveTracker[[#This Row],[Employee Name]]),"-----",VLOOKUP(LeaveTracker[[#This Row],[Employee Name]],Employees[[Employee Name]:[Office]],7))</f>
        <v>ACCOUNTING</v>
      </c>
      <c r="F1806" s="51" t="str">
        <f>IF(ISBLANK(LeaveTracker[[#This Row],[Employee Name]]),"-----",VLOOKUP(LeaveTracker[[#This Row],[Employee Name]],Employees[[Employee Name]:[Office]],6))</f>
        <v>REGULAR</v>
      </c>
      <c r="G1806" s="24">
        <v>43787</v>
      </c>
      <c r="H1806" s="24">
        <v>43788</v>
      </c>
      <c r="I1806" s="20" t="s">
        <v>81</v>
      </c>
      <c r="K1806" s="51"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776</v>
      </c>
      <c r="E1807" s="51" t="str">
        <f>IF(ISBLANK(LeaveTracker[[#This Row],[Employee Name]]),"-----",VLOOKUP(LeaveTracker[[#This Row],[Employee Name]],Employees[[Employee Name]:[Office]],7))</f>
        <v>GSO</v>
      </c>
      <c r="F1807" s="51" t="str">
        <f>IF(ISBLANK(LeaveTracker[[#This Row],[Employee Name]]),"-----",VLOOKUP(LeaveTracker[[#This Row],[Employee Name]],Employees[[Employee Name]:[Office]],6))</f>
        <v>REGULAR</v>
      </c>
      <c r="G1807" s="24">
        <v>43819</v>
      </c>
      <c r="H1807" s="24">
        <v>43819</v>
      </c>
      <c r="I1807" s="20" t="s">
        <v>81</v>
      </c>
      <c r="K1807" s="51"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776</v>
      </c>
      <c r="E1808" s="51" t="str">
        <f>IF(ISBLANK(LeaveTracker[[#This Row],[Employee Name]]),"-----",VLOOKUP(LeaveTracker[[#This Row],[Employee Name]],Employees[[Employee Name]:[Office]],7))</f>
        <v>GSO</v>
      </c>
      <c r="F1808" s="51" t="str">
        <f>IF(ISBLANK(LeaveTracker[[#This Row],[Employee Name]]),"-----",VLOOKUP(LeaveTracker[[#This Row],[Employee Name]],Employees[[Employee Name]:[Office]],6))</f>
        <v>REGULAR</v>
      </c>
      <c r="G1808" s="24">
        <v>43822</v>
      </c>
      <c r="H1808" s="24">
        <v>43822</v>
      </c>
      <c r="I1808" s="20" t="s">
        <v>81</v>
      </c>
      <c r="K1808" s="51"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776</v>
      </c>
      <c r="E1809" s="51" t="str">
        <f>IF(ISBLANK(LeaveTracker[[#This Row],[Employee Name]]),"-----",VLOOKUP(LeaveTracker[[#This Row],[Employee Name]],Employees[[Employee Name]:[Office]],7))</f>
        <v>GSO</v>
      </c>
      <c r="F1809" s="51" t="str">
        <f>IF(ISBLANK(LeaveTracker[[#This Row],[Employee Name]]),"-----",VLOOKUP(LeaveTracker[[#This Row],[Employee Name]],Employees[[Employee Name]:[Office]],6))</f>
        <v>REGULAR</v>
      </c>
      <c r="G1809" s="24">
        <v>43826</v>
      </c>
      <c r="H1809" s="24">
        <v>43826</v>
      </c>
      <c r="I1809" s="20" t="s">
        <v>81</v>
      </c>
      <c r="K1809" s="51"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776</v>
      </c>
      <c r="E1810" s="51" t="str">
        <f>IF(ISBLANK(LeaveTracker[[#This Row],[Employee Name]]),"-----",VLOOKUP(LeaveTracker[[#This Row],[Employee Name]],Employees[[Employee Name]:[Office]],7))</f>
        <v>GSO</v>
      </c>
      <c r="F1810" s="51" t="str">
        <f>IF(ISBLANK(LeaveTracker[[#This Row],[Employee Name]]),"-----",VLOOKUP(LeaveTracker[[#This Row],[Employee Name]],Employees[[Employee Name]:[Office]],6))</f>
        <v>REGULAR</v>
      </c>
      <c r="G1810" s="24">
        <v>43794</v>
      </c>
      <c r="H1810" s="24">
        <v>43794</v>
      </c>
      <c r="I1810" s="20" t="s">
        <v>81</v>
      </c>
      <c r="K1810" s="51"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776</v>
      </c>
      <c r="E1811" s="51" t="str">
        <f>IF(ISBLANK(LeaveTracker[[#This Row],[Employee Name]]),"-----",VLOOKUP(LeaveTracker[[#This Row],[Employee Name]],Employees[[Employee Name]:[Office]],7))</f>
        <v>GSO</v>
      </c>
      <c r="F1811" s="51" t="str">
        <f>IF(ISBLANK(LeaveTracker[[#This Row],[Employee Name]]),"-----",VLOOKUP(LeaveTracker[[#This Row],[Employee Name]],Employees[[Employee Name]:[Office]],6))</f>
        <v>REGULAR</v>
      </c>
      <c r="G1811" s="24">
        <v>43782</v>
      </c>
      <c r="H1811" s="24">
        <v>43782</v>
      </c>
      <c r="I1811" s="20" t="s">
        <v>81</v>
      </c>
      <c r="K1811" s="51"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776</v>
      </c>
      <c r="E1812" s="51" t="str">
        <f>IF(ISBLANK(LeaveTracker[[#This Row],[Employee Name]]),"-----",VLOOKUP(LeaveTracker[[#This Row],[Employee Name]],Employees[[Employee Name]:[Office]],7))</f>
        <v>GSO</v>
      </c>
      <c r="F1812" s="51" t="str">
        <f>IF(ISBLANK(LeaveTracker[[#This Row],[Employee Name]]),"-----",VLOOKUP(LeaveTracker[[#This Row],[Employee Name]],Employees[[Employee Name]:[Office]],6))</f>
        <v>REGULAR</v>
      </c>
      <c r="G1812" s="24">
        <v>43774</v>
      </c>
      <c r="H1812" s="24">
        <v>43774</v>
      </c>
      <c r="I1812" s="20" t="s">
        <v>81</v>
      </c>
      <c r="K1812" s="51"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776</v>
      </c>
      <c r="E1813" s="51" t="str">
        <f>IF(ISBLANK(LeaveTracker[[#This Row],[Employee Name]]),"-----",VLOOKUP(LeaveTracker[[#This Row],[Employee Name]],Employees[[Employee Name]:[Office]],7))</f>
        <v>GSO</v>
      </c>
      <c r="F1813" s="51" t="str">
        <f>IF(ISBLANK(LeaveTracker[[#This Row],[Employee Name]]),"-----",VLOOKUP(LeaveTracker[[#This Row],[Employee Name]],Employees[[Employee Name]:[Office]],6))</f>
        <v>REGULAR</v>
      </c>
      <c r="G1813" s="24">
        <v>43776</v>
      </c>
      <c r="H1813" s="24">
        <v>43777</v>
      </c>
      <c r="I1813" s="20" t="s">
        <v>81</v>
      </c>
      <c r="K1813" s="51"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776</v>
      </c>
      <c r="E1814" s="51" t="str">
        <f>IF(ISBLANK(LeaveTracker[[#This Row],[Employee Name]]),"-----",VLOOKUP(LeaveTracker[[#This Row],[Employee Name]],Employees[[Employee Name]:[Office]],7))</f>
        <v>GSO</v>
      </c>
      <c r="F1814" s="51" t="str">
        <f>IF(ISBLANK(LeaveTracker[[#This Row],[Employee Name]]),"-----",VLOOKUP(LeaveTracker[[#This Row],[Employee Name]],Employees[[Employee Name]:[Office]],6))</f>
        <v>REGULAR</v>
      </c>
      <c r="G1814" s="24">
        <v>43808</v>
      </c>
      <c r="H1814" s="24">
        <v>43809</v>
      </c>
      <c r="I1814" s="20" t="s">
        <v>82</v>
      </c>
      <c r="K1814" s="51"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874</v>
      </c>
      <c r="E1815" s="51" t="str">
        <f>IF(ISBLANK(LeaveTracker[[#This Row],[Employee Name]]),"-----",VLOOKUP(LeaveTracker[[#This Row],[Employee Name]],Employees[[Employee Name]:[Office]],7))</f>
        <v>GSO</v>
      </c>
      <c r="F1815" s="51" t="str">
        <f>IF(ISBLANK(LeaveTracker[[#This Row],[Employee Name]]),"-----",VLOOKUP(LeaveTracker[[#This Row],[Employee Name]],Employees[[Employee Name]:[Office]],6))</f>
        <v>REGULAR</v>
      </c>
      <c r="G1815" s="24">
        <v>43818</v>
      </c>
      <c r="H1815" s="24">
        <v>43819</v>
      </c>
      <c r="I1815" s="20" t="s">
        <v>82</v>
      </c>
      <c r="K1815" s="51"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874</v>
      </c>
      <c r="E1816" s="51" t="str">
        <f>IF(ISBLANK(LeaveTracker[[#This Row],[Employee Name]]),"-----",VLOOKUP(LeaveTracker[[#This Row],[Employee Name]],Employees[[Employee Name]:[Office]],7))</f>
        <v>GSO</v>
      </c>
      <c r="F1816" s="51" t="str">
        <f>IF(ISBLANK(LeaveTracker[[#This Row],[Employee Name]]),"-----",VLOOKUP(LeaveTracker[[#This Row],[Employee Name]],Employees[[Employee Name]:[Office]],6))</f>
        <v>REGULAR</v>
      </c>
      <c r="G1816" s="24">
        <v>43822</v>
      </c>
      <c r="H1816" s="24">
        <v>43822</v>
      </c>
      <c r="I1816" s="20" t="s">
        <v>82</v>
      </c>
      <c r="K1816" s="51"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874</v>
      </c>
      <c r="E1817" s="51" t="str">
        <f>IF(ISBLANK(LeaveTracker[[#This Row],[Employee Name]]),"-----",VLOOKUP(LeaveTracker[[#This Row],[Employee Name]],Employees[[Employee Name]:[Office]],7))</f>
        <v>GSO</v>
      </c>
      <c r="F1817" s="51" t="str">
        <f>IF(ISBLANK(LeaveTracker[[#This Row],[Employee Name]]),"-----",VLOOKUP(LeaveTracker[[#This Row],[Employee Name]],Employees[[Employee Name]:[Office]],6))</f>
        <v>REGULAR</v>
      </c>
      <c r="G1817" s="24">
        <v>43825</v>
      </c>
      <c r="H1817" s="24">
        <v>43826</v>
      </c>
      <c r="I1817" s="20" t="s">
        <v>82</v>
      </c>
      <c r="K1817" s="51"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875</v>
      </c>
      <c r="E1818" s="51" t="str">
        <f>IF(ISBLANK(LeaveTracker[[#This Row],[Employee Name]]),"-----",VLOOKUP(LeaveTracker[[#This Row],[Employee Name]],Employees[[Employee Name]:[Office]],7))</f>
        <v>GSO</v>
      </c>
      <c r="F1818" s="51" t="str">
        <f>IF(ISBLANK(LeaveTracker[[#This Row],[Employee Name]]),"-----",VLOOKUP(LeaveTracker[[#This Row],[Employee Name]],Employees[[Employee Name]:[Office]],6))</f>
        <v>REGULAR</v>
      </c>
      <c r="G1818" s="24">
        <v>43788</v>
      </c>
      <c r="H1818" s="24">
        <v>43788</v>
      </c>
      <c r="I1818" s="20" t="s">
        <v>81</v>
      </c>
      <c r="K1818" s="51"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878</v>
      </c>
      <c r="E1819" s="51" t="str">
        <f>IF(ISBLANK(LeaveTracker[[#This Row],[Employee Name]]),"-----",VLOOKUP(LeaveTracker[[#This Row],[Employee Name]],Employees[[Employee Name]:[Office]],7))</f>
        <v>GSO</v>
      </c>
      <c r="F1819" s="51" t="str">
        <f>IF(ISBLANK(LeaveTracker[[#This Row],[Employee Name]]),"-----",VLOOKUP(LeaveTracker[[#This Row],[Employee Name]],Employees[[Employee Name]:[Office]],6))</f>
        <v>REGULAR</v>
      </c>
      <c r="G1819" s="24">
        <v>43826</v>
      </c>
      <c r="H1819" s="24">
        <v>43826</v>
      </c>
      <c r="I1819" s="20" t="s">
        <v>81</v>
      </c>
      <c r="K1819" s="51"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525</v>
      </c>
      <c r="E1820" s="51" t="str">
        <f>IF(ISBLANK(LeaveTracker[[#This Row],[Employee Name]]),"-----",VLOOKUP(LeaveTracker[[#This Row],[Employee Name]],Employees[[Employee Name]:[Office]],7))</f>
        <v>GSO</v>
      </c>
      <c r="F1820" s="51" t="str">
        <f>IF(ISBLANK(LeaveTracker[[#This Row],[Employee Name]]),"-----",VLOOKUP(LeaveTracker[[#This Row],[Employee Name]],Employees[[Employee Name]:[Office]],6))</f>
        <v>REGULAR</v>
      </c>
      <c r="G1820" s="24">
        <v>43826</v>
      </c>
      <c r="H1820" s="24">
        <v>43826</v>
      </c>
      <c r="I1820" s="20" t="s">
        <v>81</v>
      </c>
      <c r="K1820" s="51"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525</v>
      </c>
      <c r="E1821" s="51" t="str">
        <f>IF(ISBLANK(LeaveTracker[[#This Row],[Employee Name]]),"-----",VLOOKUP(LeaveTracker[[#This Row],[Employee Name]],Employees[[Employee Name]:[Office]],7))</f>
        <v>GSO</v>
      </c>
      <c r="F1821" s="51" t="str">
        <f>IF(ISBLANK(LeaveTracker[[#This Row],[Employee Name]]),"-----",VLOOKUP(LeaveTracker[[#This Row],[Employee Name]],Employees[[Employee Name]:[Office]],6))</f>
        <v>REGULAR</v>
      </c>
      <c r="G1821" s="24">
        <v>43811</v>
      </c>
      <c r="H1821" s="24">
        <v>43811</v>
      </c>
      <c r="I1821" s="20" t="s">
        <v>81</v>
      </c>
      <c r="K1821" s="51"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882</v>
      </c>
      <c r="E1822" s="51" t="str">
        <f>IF(ISBLANK(LeaveTracker[[#This Row],[Employee Name]]),"-----",VLOOKUP(LeaveTracker[[#This Row],[Employee Name]],Employees[[Employee Name]:[Office]],7))</f>
        <v>OTM</v>
      </c>
      <c r="F1822" s="51" t="str">
        <f>IF(ISBLANK(LeaveTracker[[#This Row],[Employee Name]]),"-----",VLOOKUP(LeaveTracker[[#This Row],[Employee Name]],Employees[[Employee Name]:[Office]],6))</f>
        <v>REGULAR</v>
      </c>
      <c r="G1822" s="24">
        <v>43882</v>
      </c>
      <c r="H1822" s="24">
        <v>43882</v>
      </c>
      <c r="I1822" s="20" t="s">
        <v>82</v>
      </c>
      <c r="K1822" s="51"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882</v>
      </c>
      <c r="E1823" s="51" t="str">
        <f>IF(ISBLANK(LeaveTracker[[#This Row],[Employee Name]]),"-----",VLOOKUP(LeaveTracker[[#This Row],[Employee Name]],Employees[[Employee Name]:[Office]],7))</f>
        <v>OTM</v>
      </c>
      <c r="F1823" s="51" t="str">
        <f>IF(ISBLANK(LeaveTracker[[#This Row],[Employee Name]]),"-----",VLOOKUP(LeaveTracker[[#This Row],[Employee Name]],Employees[[Employee Name]:[Office]],6))</f>
        <v>REGULAR</v>
      </c>
      <c r="G1823" s="24">
        <v>43885</v>
      </c>
      <c r="H1823" s="24">
        <v>43889</v>
      </c>
      <c r="I1823" s="20" t="s">
        <v>82</v>
      </c>
      <c r="K1823" s="51"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882</v>
      </c>
      <c r="E1824" s="51" t="str">
        <f>IF(ISBLANK(LeaveTracker[[#This Row],[Employee Name]]),"-----",VLOOKUP(LeaveTracker[[#This Row],[Employee Name]],Employees[[Employee Name]:[Office]],7))</f>
        <v>OTM</v>
      </c>
      <c r="F1824" s="51" t="str">
        <f>IF(ISBLANK(LeaveTracker[[#This Row],[Employee Name]]),"-----",VLOOKUP(LeaveTracker[[#This Row],[Employee Name]],Employees[[Employee Name]:[Office]],6))</f>
        <v>REGULAR</v>
      </c>
      <c r="G1824" s="24">
        <v>43892</v>
      </c>
      <c r="H1824" s="24">
        <v>43895</v>
      </c>
      <c r="I1824" s="20" t="s">
        <v>82</v>
      </c>
      <c r="K1824" s="51"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525</v>
      </c>
      <c r="E1825" s="51" t="str">
        <f>IF(ISBLANK(LeaveTracker[[#This Row],[Employee Name]]),"-----",VLOOKUP(LeaveTracker[[#This Row],[Employee Name]],Employees[[Employee Name]:[Office]],7))</f>
        <v>GSO</v>
      </c>
      <c r="F1825" s="51" t="str">
        <f>IF(ISBLANK(LeaveTracker[[#This Row],[Employee Name]]),"-----",VLOOKUP(LeaveTracker[[#This Row],[Employee Name]],Employees[[Employee Name]:[Office]],6))</f>
        <v>REGULAR</v>
      </c>
      <c r="G1825" s="24">
        <v>43797</v>
      </c>
      <c r="H1825" s="24">
        <v>43797</v>
      </c>
      <c r="I1825" s="20" t="s">
        <v>82</v>
      </c>
      <c r="K1825" s="51"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887</v>
      </c>
      <c r="E1826" s="51" t="str">
        <f>IF(ISBLANK(LeaveTracker[[#This Row],[Employee Name]]),"-----",VLOOKUP(LeaveTracker[[#This Row],[Employee Name]],Employees[[Employee Name]:[Office]],7))</f>
        <v>GSO</v>
      </c>
      <c r="F1826" s="51" t="str">
        <f>IF(ISBLANK(LeaveTracker[[#This Row],[Employee Name]]),"-----",VLOOKUP(LeaveTracker[[#This Row],[Employee Name]],Employees[[Employee Name]:[Office]],6))</f>
        <v>REGULAR</v>
      </c>
      <c r="G1826" s="24">
        <v>43822</v>
      </c>
      <c r="H1826" s="24">
        <v>43822</v>
      </c>
      <c r="I1826" s="20" t="s">
        <v>82</v>
      </c>
      <c r="K1826" s="51"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887</v>
      </c>
      <c r="E1827" s="51" t="str">
        <f>IF(ISBLANK(LeaveTracker[[#This Row],[Employee Name]]),"-----",VLOOKUP(LeaveTracker[[#This Row],[Employee Name]],Employees[[Employee Name]:[Office]],7))</f>
        <v>GSO</v>
      </c>
      <c r="F1827" s="51" t="str">
        <f>IF(ISBLANK(LeaveTracker[[#This Row],[Employee Name]]),"-----",VLOOKUP(LeaveTracker[[#This Row],[Employee Name]],Employees[[Employee Name]:[Office]],6))</f>
        <v>REGULAR</v>
      </c>
      <c r="G1827" s="24">
        <v>43825</v>
      </c>
      <c r="H1827" s="24">
        <v>43826</v>
      </c>
      <c r="I1827" s="20" t="s">
        <v>82</v>
      </c>
      <c r="K1827" s="51"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528</v>
      </c>
      <c r="E1828" s="51" t="str">
        <f>IF(ISBLANK(LeaveTracker[[#This Row],[Employee Name]]),"-----",VLOOKUP(LeaveTracker[[#This Row],[Employee Name]],Employees[[Employee Name]:[Office]],7))</f>
        <v>TIPID IMPOK</v>
      </c>
      <c r="F1828" s="51" t="str">
        <f>IF(ISBLANK(LeaveTracker[[#This Row],[Employee Name]]),"-----",VLOOKUP(LeaveTracker[[#This Row],[Employee Name]],Employees[[Employee Name]:[Office]],6))</f>
        <v>REGULAR</v>
      </c>
      <c r="G1828" s="24">
        <v>43818</v>
      </c>
      <c r="H1828" s="24">
        <v>43818</v>
      </c>
      <c r="I1828" s="20" t="s">
        <v>81</v>
      </c>
      <c r="K1828" s="51"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528</v>
      </c>
      <c r="E1829" s="51" t="str">
        <f>IF(ISBLANK(LeaveTracker[[#This Row],[Employee Name]]),"-----",VLOOKUP(LeaveTracker[[#This Row],[Employee Name]],Employees[[Employee Name]:[Office]],7))</f>
        <v>TIPID IMPOK</v>
      </c>
      <c r="F1829" s="51" t="str">
        <f>IF(ISBLANK(LeaveTracker[[#This Row],[Employee Name]]),"-----",VLOOKUP(LeaveTracker[[#This Row],[Employee Name]],Employees[[Employee Name]:[Office]],6))</f>
        <v>REGULAR</v>
      </c>
      <c r="G1829" s="24">
        <v>43797</v>
      </c>
      <c r="H1829" s="24">
        <v>43798</v>
      </c>
      <c r="I1829" s="20" t="s">
        <v>82</v>
      </c>
      <c r="K1829" s="51"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528</v>
      </c>
      <c r="E1830" s="51" t="str">
        <f>IF(ISBLANK(LeaveTracker[[#This Row],[Employee Name]]),"-----",VLOOKUP(LeaveTracker[[#This Row],[Employee Name]],Employees[[Employee Name]:[Office]],7))</f>
        <v>TIPID IMPOK</v>
      </c>
      <c r="F1830" s="51" t="str">
        <f>IF(ISBLANK(LeaveTracker[[#This Row],[Employee Name]]),"-----",VLOOKUP(LeaveTracker[[#This Row],[Employee Name]],Employees[[Employee Name]:[Office]],6))</f>
        <v>REGULAR</v>
      </c>
      <c r="G1830" s="24">
        <v>43790</v>
      </c>
      <c r="H1830" s="24">
        <v>43790</v>
      </c>
      <c r="I1830" s="20" t="s">
        <v>82</v>
      </c>
      <c r="K1830" s="51"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528</v>
      </c>
      <c r="E1831" s="51" t="str">
        <f>IF(ISBLANK(LeaveTracker[[#This Row],[Employee Name]]),"-----",VLOOKUP(LeaveTracker[[#This Row],[Employee Name]],Employees[[Employee Name]:[Office]],7))</f>
        <v>TIPID IMPOK</v>
      </c>
      <c r="F1831" s="51" t="str">
        <f>IF(ISBLANK(LeaveTracker[[#This Row],[Employee Name]]),"-----",VLOOKUP(LeaveTracker[[#This Row],[Employee Name]],Employees[[Employee Name]:[Office]],6))</f>
        <v>REGULAR</v>
      </c>
      <c r="G1831" s="24">
        <v>43784</v>
      </c>
      <c r="H1831" s="24">
        <v>43784</v>
      </c>
      <c r="I1831" s="20" t="s">
        <v>81</v>
      </c>
      <c r="K1831" s="51"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528</v>
      </c>
      <c r="E1832" s="51" t="str">
        <f>IF(ISBLANK(LeaveTracker[[#This Row],[Employee Name]]),"-----",VLOOKUP(LeaveTracker[[#This Row],[Employee Name]],Employees[[Employee Name]:[Office]],7))</f>
        <v>TIPID IMPOK</v>
      </c>
      <c r="F1832" s="51" t="str">
        <f>IF(ISBLANK(LeaveTracker[[#This Row],[Employee Name]]),"-----",VLOOKUP(LeaveTracker[[#This Row],[Employee Name]],Employees[[Employee Name]:[Office]],6))</f>
        <v>REGULAR</v>
      </c>
      <c r="G1832" s="24">
        <v>43781</v>
      </c>
      <c r="H1832" s="24">
        <v>43781</v>
      </c>
      <c r="I1832" s="20" t="s">
        <v>81</v>
      </c>
      <c r="K1832" s="51"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878</v>
      </c>
      <c r="E1833" s="51" t="str">
        <f>IF(ISBLANK(LeaveTracker[[#This Row],[Employee Name]]),"-----",VLOOKUP(LeaveTracker[[#This Row],[Employee Name]],Employees[[Employee Name]:[Office]],7))</f>
        <v>GSO</v>
      </c>
      <c r="F1833" s="51" t="str">
        <f>IF(ISBLANK(LeaveTracker[[#This Row],[Employee Name]]),"-----",VLOOKUP(LeaveTracker[[#This Row],[Employee Name]],Employees[[Employee Name]:[Office]],6))</f>
        <v>REGULAR</v>
      </c>
      <c r="G1833" s="24">
        <v>43808</v>
      </c>
      <c r="H1833" s="24">
        <v>43812</v>
      </c>
      <c r="I1833" s="20" t="s">
        <v>82</v>
      </c>
      <c r="K1833" s="51"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878</v>
      </c>
      <c r="E1834" s="51" t="str">
        <f>IF(ISBLANK(LeaveTracker[[#This Row],[Employee Name]]),"-----",VLOOKUP(LeaveTracker[[#This Row],[Employee Name]],Employees[[Employee Name]:[Office]],7))</f>
        <v>GSO</v>
      </c>
      <c r="F1834" s="51" t="str">
        <f>IF(ISBLANK(LeaveTracker[[#This Row],[Employee Name]]),"-----",VLOOKUP(LeaveTracker[[#This Row],[Employee Name]],Employees[[Employee Name]:[Office]],6))</f>
        <v>REGULAR</v>
      </c>
      <c r="G1834" s="24">
        <v>43815</v>
      </c>
      <c r="H1834" s="24">
        <v>43815</v>
      </c>
      <c r="I1834" s="20" t="s">
        <v>82</v>
      </c>
      <c r="K1834" s="51"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385</v>
      </c>
      <c r="E1835" s="51" t="str">
        <f>IF(ISBLANK(LeaveTracker[[#This Row],[Employee Name]]),"-----",VLOOKUP(LeaveTracker[[#This Row],[Employee Name]],Employees[[Employee Name]:[Office]],7))</f>
        <v>ONT</v>
      </c>
      <c r="F1835" s="51" t="str">
        <f>IF(ISBLANK(LeaveTracker[[#This Row],[Employee Name]]),"-----",VLOOKUP(LeaveTracker[[#This Row],[Employee Name]],Employees[[Employee Name]:[Office]],6))</f>
        <v>REGULAR</v>
      </c>
      <c r="G1835" s="24">
        <v>43793</v>
      </c>
      <c r="H1835" s="24">
        <v>43797</v>
      </c>
      <c r="I1835" s="20" t="s">
        <v>82</v>
      </c>
      <c r="K1835" s="51" t="str">
        <f>LeaveTracker[[#This Row],[Days]]&amp;" "&amp;LeaveTracker[[#This Row],[Type of Leave]]</f>
        <v>5 VL</v>
      </c>
      <c r="L1835" s="23">
        <v>5</v>
      </c>
      <c r="M1835" s="27"/>
    </row>
    <row r="1836" spans="1:13" ht="30" customHeight="1" x14ac:dyDescent="0.3">
      <c r="A1836" s="27">
        <v>357</v>
      </c>
      <c r="B1836" s="31">
        <v>43893</v>
      </c>
      <c r="C1836" s="31">
        <v>43787</v>
      </c>
      <c r="D1836" s="19" t="s">
        <v>112</v>
      </c>
      <c r="E1836" s="51" t="str">
        <f>IF(ISBLANK(LeaveTracker[[#This Row],[Employee Name]]),"-----",VLOOKUP(LeaveTracker[[#This Row],[Employee Name]],Employees[[Employee Name]:[Office]],7))</f>
        <v>ONT</v>
      </c>
      <c r="F1836" s="51" t="str">
        <f>IF(ISBLANK(LeaveTracker[[#This Row],[Employee Name]]),"-----",VLOOKUP(LeaveTracker[[#This Row],[Employee Name]],Employees[[Employee Name]:[Office]],6))</f>
        <v>REGULAR</v>
      </c>
      <c r="G1836" s="24">
        <v>43796</v>
      </c>
      <c r="H1836" s="24">
        <v>43798</v>
      </c>
      <c r="I1836" s="20" t="s">
        <v>82</v>
      </c>
      <c r="K1836" s="51"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1329</v>
      </c>
      <c r="E1837" s="51" t="str">
        <f>IF(ISBLANK(LeaveTracker[[#This Row],[Employee Name]]),"-----",VLOOKUP(LeaveTracker[[#This Row],[Employee Name]],Employees[[Employee Name]:[Office]],7))</f>
        <v>ONT</v>
      </c>
      <c r="F1837" s="51" t="str">
        <f>IF(ISBLANK(LeaveTracker[[#This Row],[Employee Name]]),"-----",VLOOKUP(LeaveTracker[[#This Row],[Employee Name]],Employees[[Employee Name]:[Office]],6))</f>
        <v>REGULAR</v>
      </c>
      <c r="G1837" s="24">
        <v>43815</v>
      </c>
      <c r="H1837" s="24">
        <v>43815</v>
      </c>
      <c r="I1837" s="20" t="s">
        <v>82</v>
      </c>
      <c r="K1837" s="51"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1329</v>
      </c>
      <c r="E1838" s="51" t="str">
        <f>IF(ISBLANK(LeaveTracker[[#This Row],[Employee Name]]),"-----",VLOOKUP(LeaveTracker[[#This Row],[Employee Name]],Employees[[Employee Name]:[Office]],7))</f>
        <v>ONT</v>
      </c>
      <c r="F1838" s="51" t="str">
        <f>IF(ISBLANK(LeaveTracker[[#This Row],[Employee Name]]),"-----",VLOOKUP(LeaveTracker[[#This Row],[Employee Name]],Employees[[Employee Name]:[Office]],6))</f>
        <v>REGULAR</v>
      </c>
      <c r="G1838" s="24">
        <v>43830</v>
      </c>
      <c r="H1838" s="24">
        <v>43830</v>
      </c>
      <c r="I1838" s="20" t="s">
        <v>82</v>
      </c>
      <c r="K1838" s="51"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893</v>
      </c>
      <c r="E1839" s="51" t="str">
        <f>IF(ISBLANK(LeaveTracker[[#This Row],[Employee Name]]),"-----",VLOOKUP(LeaveTracker[[#This Row],[Employee Name]],Employees[[Employee Name]:[Office]],7))</f>
        <v>ONT</v>
      </c>
      <c r="F1839" s="51" t="str">
        <f>IF(ISBLANK(LeaveTracker[[#This Row],[Employee Name]]),"-----",VLOOKUP(LeaveTracker[[#This Row],[Employee Name]],Employees[[Employee Name]:[Office]],6))</f>
        <v>REGULAR</v>
      </c>
      <c r="G1839" s="24">
        <v>43808</v>
      </c>
      <c r="H1839" s="24">
        <v>43810</v>
      </c>
      <c r="I1839" s="20" t="s">
        <v>82</v>
      </c>
      <c r="K1839" s="51"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893</v>
      </c>
      <c r="E1840" s="51" t="str">
        <f>IF(ISBLANK(LeaveTracker[[#This Row],[Employee Name]]),"-----",VLOOKUP(LeaveTracker[[#This Row],[Employee Name]],Employees[[Employee Name]:[Office]],7))</f>
        <v>ONT</v>
      </c>
      <c r="F1840" s="51" t="str">
        <f>IF(ISBLANK(LeaveTracker[[#This Row],[Employee Name]]),"-----",VLOOKUP(LeaveTracker[[#This Row],[Employee Name]],Employees[[Employee Name]:[Office]],6))</f>
        <v>REGULAR</v>
      </c>
      <c r="G1840" s="24">
        <v>43776</v>
      </c>
      <c r="H1840" s="24">
        <v>43777</v>
      </c>
      <c r="I1840" s="20" t="s">
        <v>81</v>
      </c>
      <c r="K1840" s="51"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896</v>
      </c>
      <c r="E1841" s="51" t="str">
        <f>IF(ISBLANK(LeaveTracker[[#This Row],[Employee Name]]),"-----",VLOOKUP(LeaveTracker[[#This Row],[Employee Name]],Employees[[Employee Name]:[Office]],7))</f>
        <v>ONT</v>
      </c>
      <c r="F1841" s="51" t="str">
        <f>IF(ISBLANK(LeaveTracker[[#This Row],[Employee Name]]),"-----",VLOOKUP(LeaveTracker[[#This Row],[Employee Name]],Employees[[Employee Name]:[Office]],6))</f>
        <v>REGULAR</v>
      </c>
      <c r="G1841" s="24">
        <v>43808</v>
      </c>
      <c r="H1841" s="24">
        <v>43808</v>
      </c>
      <c r="I1841" s="20" t="s">
        <v>298</v>
      </c>
      <c r="J1841" s="43" t="s">
        <v>158</v>
      </c>
      <c r="K1841" s="51"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724</v>
      </c>
      <c r="E1842" s="51" t="str">
        <f>IF(ISBLANK(LeaveTracker[[#This Row],[Employee Name]]),"-----",VLOOKUP(LeaveTracker[[#This Row],[Employee Name]],Employees[[Employee Name]:[Office]],7))</f>
        <v>ONT</v>
      </c>
      <c r="F1842" s="51" t="str">
        <f>IF(ISBLANK(LeaveTracker[[#This Row],[Employee Name]]),"-----",VLOOKUP(LeaveTracker[[#This Row],[Employee Name]],Employees[[Employee Name]:[Office]],6))</f>
        <v>REGULAR</v>
      </c>
      <c r="G1842" s="24">
        <v>43815</v>
      </c>
      <c r="H1842" s="24">
        <v>43818</v>
      </c>
      <c r="I1842" s="20" t="s">
        <v>298</v>
      </c>
      <c r="J1842" s="43" t="s">
        <v>1004</v>
      </c>
      <c r="K1842" s="51"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51" t="str">
        <f>IF(ISBLANK(LeaveTracker[[#This Row],[Employee Name]]),"-----",VLOOKUP(LeaveTracker[[#This Row],[Employee Name]],Employees[[Employee Name]:[Office]],7))</f>
        <v>ONT</v>
      </c>
      <c r="F1843" s="51" t="str">
        <f>IF(ISBLANK(LeaveTracker[[#This Row],[Employee Name]]),"-----",VLOOKUP(LeaveTracker[[#This Row],[Employee Name]],Employees[[Employee Name]:[Office]],6))</f>
        <v>REGULAR</v>
      </c>
      <c r="G1843" s="24">
        <v>43823</v>
      </c>
      <c r="H1843" s="24">
        <v>43823</v>
      </c>
      <c r="I1843" s="20" t="s">
        <v>81</v>
      </c>
      <c r="K1843" s="51"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710</v>
      </c>
      <c r="E1844" s="51" t="str">
        <f>IF(ISBLANK(LeaveTracker[[#This Row],[Employee Name]]),"-----",VLOOKUP(LeaveTracker[[#This Row],[Employee Name]],Employees[[Employee Name]:[Office]],7))</f>
        <v>ONT</v>
      </c>
      <c r="F1844" s="51" t="str">
        <f>IF(ISBLANK(LeaveTracker[[#This Row],[Employee Name]]),"-----",VLOOKUP(LeaveTracker[[#This Row],[Employee Name]],Employees[[Employee Name]:[Office]],6))</f>
        <v>REGULAR</v>
      </c>
      <c r="G1844" s="24">
        <v>43820</v>
      </c>
      <c r="H1844" s="24">
        <v>43820</v>
      </c>
      <c r="I1844" s="20" t="s">
        <v>298</v>
      </c>
      <c r="J1844" s="43" t="s">
        <v>158</v>
      </c>
      <c r="K1844" s="51" t="str">
        <f>LeaveTracker[[#This Row],[Days]]&amp;" "&amp;LeaveTracker[[#This Row],[Type of Leave]]</f>
        <v>1 OTHER</v>
      </c>
      <c r="L1844" s="23">
        <v>1</v>
      </c>
      <c r="M1844" s="27"/>
    </row>
    <row r="1845" spans="1:13" ht="30" customHeight="1" x14ac:dyDescent="0.3">
      <c r="A1845" s="27">
        <v>365</v>
      </c>
      <c r="B1845" s="31">
        <v>43893</v>
      </c>
      <c r="C1845" s="31">
        <v>43488</v>
      </c>
      <c r="D1845" s="19" t="s">
        <v>341</v>
      </c>
      <c r="E1845" s="51" t="str">
        <f>IF(ISBLANK(LeaveTracker[[#This Row],[Employee Name]]),"-----",VLOOKUP(LeaveTracker[[#This Row],[Employee Name]],Employees[[Employee Name]:[Office]],7))</f>
        <v>MO</v>
      </c>
      <c r="F1845" s="51" t="str">
        <f>IF(ISBLANK(LeaveTracker[[#This Row],[Employee Name]]),"-----",VLOOKUP(LeaveTracker[[#This Row],[Employee Name]],Employees[[Employee Name]:[Office]],6))</f>
        <v>REGULAR</v>
      </c>
      <c r="G1845" s="24">
        <v>43852</v>
      </c>
      <c r="H1845" s="24">
        <v>43854</v>
      </c>
      <c r="I1845" s="20" t="s">
        <v>298</v>
      </c>
      <c r="J1845" s="43" t="s">
        <v>842</v>
      </c>
      <c r="K1845" s="51"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341</v>
      </c>
      <c r="E1846" s="51" t="str">
        <f>IF(ISBLANK(LeaveTracker[[#This Row],[Employee Name]]),"-----",VLOOKUP(LeaveTracker[[#This Row],[Employee Name]],Employees[[Employee Name]:[Office]],7))</f>
        <v>MO</v>
      </c>
      <c r="F1846" s="51" t="str">
        <f>IF(ISBLANK(LeaveTracker[[#This Row],[Employee Name]]),"-----",VLOOKUP(LeaveTracker[[#This Row],[Employee Name]],Employees[[Employee Name]:[Office]],6))</f>
        <v>REGULAR</v>
      </c>
      <c r="G1846" s="24">
        <v>43857</v>
      </c>
      <c r="H1846" s="24">
        <v>43858</v>
      </c>
      <c r="I1846" s="20" t="s">
        <v>298</v>
      </c>
      <c r="J1846" s="43" t="s">
        <v>842</v>
      </c>
      <c r="K1846" s="51"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898</v>
      </c>
      <c r="E1847" s="51" t="str">
        <f>IF(ISBLANK(LeaveTracker[[#This Row],[Employee Name]]),"-----",VLOOKUP(LeaveTracker[[#This Row],[Employee Name]],Employees[[Employee Name]:[Office]],7))</f>
        <v>PIO</v>
      </c>
      <c r="F1847" s="51" t="str">
        <f>IF(ISBLANK(LeaveTracker[[#This Row],[Employee Name]]),"-----",VLOOKUP(LeaveTracker[[#This Row],[Employee Name]],Employees[[Employee Name]:[Office]],6))</f>
        <v>REGULAR</v>
      </c>
      <c r="G1847" s="24">
        <v>43865</v>
      </c>
      <c r="H1847" s="24">
        <v>43865</v>
      </c>
      <c r="I1847" s="20" t="s">
        <v>298</v>
      </c>
      <c r="J1847" s="43" t="s">
        <v>842</v>
      </c>
      <c r="K1847" s="51"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898</v>
      </c>
      <c r="E1848" s="51" t="str">
        <f>IF(ISBLANK(LeaveTracker[[#This Row],[Employee Name]]),"-----",VLOOKUP(LeaveTracker[[#This Row],[Employee Name]],Employees[[Employee Name]:[Office]],7))</f>
        <v>PIO</v>
      </c>
      <c r="F1848" s="51" t="str">
        <f>IF(ISBLANK(LeaveTracker[[#This Row],[Employee Name]]),"-----",VLOOKUP(LeaveTracker[[#This Row],[Employee Name]],Employees[[Employee Name]:[Office]],6))</f>
        <v>REGULAR</v>
      </c>
      <c r="G1848" s="24">
        <v>43868</v>
      </c>
      <c r="H1848" s="24">
        <v>43868</v>
      </c>
      <c r="I1848" s="20" t="s">
        <v>298</v>
      </c>
      <c r="J1848" s="43" t="s">
        <v>842</v>
      </c>
      <c r="K1848" s="51"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898</v>
      </c>
      <c r="E1849" s="51" t="str">
        <f>IF(ISBLANK(LeaveTracker[[#This Row],[Employee Name]]),"-----",VLOOKUP(LeaveTracker[[#This Row],[Employee Name]],Employees[[Employee Name]:[Office]],7))</f>
        <v>PIO</v>
      </c>
      <c r="F1849" s="51" t="str">
        <f>IF(ISBLANK(LeaveTracker[[#This Row],[Employee Name]]),"-----",VLOOKUP(LeaveTracker[[#This Row],[Employee Name]],Employees[[Employee Name]:[Office]],6))</f>
        <v>REGULAR</v>
      </c>
      <c r="G1849" s="24">
        <v>43872</v>
      </c>
      <c r="H1849" s="24">
        <v>43872</v>
      </c>
      <c r="I1849" s="20" t="s">
        <v>298</v>
      </c>
      <c r="J1849" s="43" t="s">
        <v>842</v>
      </c>
      <c r="K1849" s="51"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898</v>
      </c>
      <c r="E1850" s="51" t="str">
        <f>IF(ISBLANK(LeaveTracker[[#This Row],[Employee Name]]),"-----",VLOOKUP(LeaveTracker[[#This Row],[Employee Name]],Employees[[Employee Name]:[Office]],7))</f>
        <v>PIO</v>
      </c>
      <c r="F1850" s="51" t="str">
        <f>IF(ISBLANK(LeaveTracker[[#This Row],[Employee Name]]),"-----",VLOOKUP(LeaveTracker[[#This Row],[Employee Name]],Employees[[Employee Name]:[Office]],6))</f>
        <v>REGULAR</v>
      </c>
      <c r="G1850" s="24">
        <v>43874</v>
      </c>
      <c r="H1850" s="24">
        <v>43875</v>
      </c>
      <c r="I1850" s="20" t="s">
        <v>298</v>
      </c>
      <c r="J1850" s="43" t="s">
        <v>842</v>
      </c>
      <c r="K1850" s="51"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699</v>
      </c>
      <c r="E1851" s="51" t="str">
        <f>IF(ISBLANK(LeaveTracker[[#This Row],[Employee Name]]),"-----",VLOOKUP(LeaveTracker[[#This Row],[Employee Name]],Employees[[Employee Name]:[Office]],7))</f>
        <v>CEO</v>
      </c>
      <c r="F1851" s="51" t="str">
        <f>IF(ISBLANK(LeaveTracker[[#This Row],[Employee Name]]),"-----",VLOOKUP(LeaveTracker[[#This Row],[Employee Name]],Employees[[Employee Name]:[Office]],6))</f>
        <v>REGULAR</v>
      </c>
      <c r="G1851" s="24">
        <v>43882</v>
      </c>
      <c r="H1851" s="24">
        <v>43882</v>
      </c>
      <c r="I1851" s="20" t="s">
        <v>298</v>
      </c>
      <c r="J1851" s="43" t="s">
        <v>644</v>
      </c>
      <c r="K1851" s="51"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699</v>
      </c>
      <c r="E1852" s="51" t="str">
        <f>IF(ISBLANK(LeaveTracker[[#This Row],[Employee Name]]),"-----",VLOOKUP(LeaveTracker[[#This Row],[Employee Name]],Employees[[Employee Name]:[Office]],7))</f>
        <v>CEO</v>
      </c>
      <c r="F1852" s="51" t="str">
        <f>IF(ISBLANK(LeaveTracker[[#This Row],[Employee Name]]),"-----",VLOOKUP(LeaveTracker[[#This Row],[Employee Name]],Employees[[Employee Name]:[Office]],6))</f>
        <v>REGULAR</v>
      </c>
      <c r="G1852" s="24">
        <v>43871</v>
      </c>
      <c r="H1852" s="24">
        <v>43871</v>
      </c>
      <c r="I1852" s="20" t="s">
        <v>298</v>
      </c>
      <c r="J1852" s="43" t="s">
        <v>842</v>
      </c>
      <c r="K1852" s="51"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699</v>
      </c>
      <c r="E1853" s="51" t="str">
        <f>IF(ISBLANK(LeaveTracker[[#This Row],[Employee Name]]),"-----",VLOOKUP(LeaveTracker[[#This Row],[Employee Name]],Employees[[Employee Name]:[Office]],7))</f>
        <v>CEO</v>
      </c>
      <c r="F1853" s="51" t="str">
        <f>IF(ISBLANK(LeaveTracker[[#This Row],[Employee Name]]),"-----",VLOOKUP(LeaveTracker[[#This Row],[Employee Name]],Employees[[Employee Name]:[Office]],6))</f>
        <v>REGULAR</v>
      </c>
      <c r="G1853" s="24">
        <v>43874</v>
      </c>
      <c r="H1853" s="24">
        <v>43874</v>
      </c>
      <c r="I1853" s="20" t="s">
        <v>298</v>
      </c>
      <c r="J1853" s="43" t="s">
        <v>842</v>
      </c>
      <c r="K1853" s="51"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699</v>
      </c>
      <c r="E1854" s="51" t="str">
        <f>IF(ISBLANK(LeaveTracker[[#This Row],[Employee Name]]),"-----",VLOOKUP(LeaveTracker[[#This Row],[Employee Name]],Employees[[Employee Name]:[Office]],7))</f>
        <v>CEO</v>
      </c>
      <c r="F1854" s="51" t="str">
        <f>IF(ISBLANK(LeaveTracker[[#This Row],[Employee Name]]),"-----",VLOOKUP(LeaveTracker[[#This Row],[Employee Name]],Employees[[Employee Name]:[Office]],6))</f>
        <v>REGULAR</v>
      </c>
      <c r="G1854" s="21">
        <v>43845</v>
      </c>
      <c r="H1854" s="24">
        <v>43847</v>
      </c>
      <c r="I1854" s="20" t="s">
        <v>298</v>
      </c>
      <c r="J1854" s="43" t="s">
        <v>842</v>
      </c>
      <c r="K1854" s="51"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371</v>
      </c>
      <c r="E1855" s="51" t="str">
        <f>IF(ISBLANK(LeaveTracker[[#This Row],[Employee Name]]),"-----",VLOOKUP(LeaveTracker[[#This Row],[Employee Name]],Employees[[Employee Name]:[Office]],7))</f>
        <v>LIBRARY</v>
      </c>
      <c r="F1855" s="51" t="str">
        <f>IF(ISBLANK(LeaveTracker[[#This Row],[Employee Name]]),"-----",VLOOKUP(LeaveTracker[[#This Row],[Employee Name]],Employees[[Employee Name]:[Office]],6))</f>
        <v>REGULAR</v>
      </c>
      <c r="G1855" s="21">
        <v>43889</v>
      </c>
      <c r="H1855" s="21">
        <v>43889</v>
      </c>
      <c r="I1855" s="20" t="s">
        <v>82</v>
      </c>
      <c r="K1855" s="51"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371</v>
      </c>
      <c r="E1856" s="51" t="str">
        <f>IF(ISBLANK(LeaveTracker[[#This Row],[Employee Name]]),"-----",VLOOKUP(LeaveTracker[[#This Row],[Employee Name]],Employees[[Employee Name]:[Office]],7))</f>
        <v>LIBRARY</v>
      </c>
      <c r="F1856" s="51" t="str">
        <f>IF(ISBLANK(LeaveTracker[[#This Row],[Employee Name]]),"-----",VLOOKUP(LeaveTracker[[#This Row],[Employee Name]],Employees[[Employee Name]:[Office]],6))</f>
        <v>REGULAR</v>
      </c>
      <c r="G1856" s="24">
        <v>43860</v>
      </c>
      <c r="H1856" s="24">
        <v>43860</v>
      </c>
      <c r="I1856" s="20" t="s">
        <v>298</v>
      </c>
      <c r="J1856" s="43" t="s">
        <v>644</v>
      </c>
      <c r="K1856" s="51"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840</v>
      </c>
      <c r="E1857" s="51" t="str">
        <f>IF(ISBLANK(LeaveTracker[[#This Row],[Employee Name]]),"-----",VLOOKUP(LeaveTracker[[#This Row],[Employee Name]],Employees[[Employee Name]:[Office]],7))</f>
        <v>CEO</v>
      </c>
      <c r="F1857" s="51" t="str">
        <f>IF(ISBLANK(LeaveTracker[[#This Row],[Employee Name]]),"-----",VLOOKUP(LeaveTracker[[#This Row],[Employee Name]],Employees[[Employee Name]:[Office]],6))</f>
        <v>REGULAR</v>
      </c>
      <c r="G1857" s="21">
        <v>43882</v>
      </c>
      <c r="H1857" s="24">
        <v>43882</v>
      </c>
      <c r="I1857" s="20" t="s">
        <v>81</v>
      </c>
      <c r="K1857" s="51"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840</v>
      </c>
      <c r="E1858" s="51" t="str">
        <f>IF(ISBLANK(LeaveTracker[[#This Row],[Employee Name]]),"-----",VLOOKUP(LeaveTracker[[#This Row],[Employee Name]],Employees[[Employee Name]:[Office]],7))</f>
        <v>CEO</v>
      </c>
      <c r="F1858" s="51" t="str">
        <f>IF(ISBLANK(LeaveTracker[[#This Row],[Employee Name]]),"-----",VLOOKUP(LeaveTracker[[#This Row],[Employee Name]],Employees[[Employee Name]:[Office]],6))</f>
        <v>REGULAR</v>
      </c>
      <c r="G1858" s="24">
        <v>43845</v>
      </c>
      <c r="H1858" s="24">
        <v>43845</v>
      </c>
      <c r="I1858" s="20" t="s">
        <v>298</v>
      </c>
      <c r="J1858" s="43" t="s">
        <v>842</v>
      </c>
      <c r="K1858" s="51"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840</v>
      </c>
      <c r="E1859" s="51" t="str">
        <f>IF(ISBLANK(LeaveTracker[[#This Row],[Employee Name]]),"-----",VLOOKUP(LeaveTracker[[#This Row],[Employee Name]],Employees[[Employee Name]:[Office]],7))</f>
        <v>CEO</v>
      </c>
      <c r="F1859" s="51" t="str">
        <f>IF(ISBLANK(LeaveTracker[[#This Row],[Employee Name]]),"-----",VLOOKUP(LeaveTracker[[#This Row],[Employee Name]],Employees[[Employee Name]:[Office]],6))</f>
        <v>REGULAR</v>
      </c>
      <c r="G1859" s="21">
        <v>43872</v>
      </c>
      <c r="H1859" s="24">
        <v>43872</v>
      </c>
      <c r="I1859" s="20" t="s">
        <v>298</v>
      </c>
      <c r="J1859" s="43" t="s">
        <v>842</v>
      </c>
      <c r="K1859" s="51"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840</v>
      </c>
      <c r="E1860" s="51" t="str">
        <f>IF(ISBLANK(LeaveTracker[[#This Row],[Employee Name]]),"-----",VLOOKUP(LeaveTracker[[#This Row],[Employee Name]],Employees[[Employee Name]:[Office]],7))</f>
        <v>CEO</v>
      </c>
      <c r="F1860" s="51" t="str">
        <f>IF(ISBLANK(LeaveTracker[[#This Row],[Employee Name]]),"-----",VLOOKUP(LeaveTracker[[#This Row],[Employee Name]],Employees[[Employee Name]:[Office]],6))</f>
        <v>REGULAR</v>
      </c>
      <c r="G1860" s="24">
        <v>43875</v>
      </c>
      <c r="H1860" s="24">
        <v>43875</v>
      </c>
      <c r="I1860" s="20" t="s">
        <v>298</v>
      </c>
      <c r="J1860" s="43" t="s">
        <v>842</v>
      </c>
      <c r="K1860" s="51"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449</v>
      </c>
      <c r="E1861" s="51" t="str">
        <f>IF(ISBLANK(LeaveTracker[[#This Row],[Employee Name]]),"-----",VLOOKUP(LeaveTracker[[#This Row],[Employee Name]],Employees[[Employee Name]:[Office]],7))</f>
        <v>CEO</v>
      </c>
      <c r="F1861" s="51" t="str">
        <f>IF(ISBLANK(LeaveTracker[[#This Row],[Employee Name]]),"-----",VLOOKUP(LeaveTracker[[#This Row],[Employee Name]],Employees[[Employee Name]:[Office]],6))</f>
        <v>REGULAR</v>
      </c>
      <c r="G1861" s="24">
        <v>43872</v>
      </c>
      <c r="H1861" s="24">
        <v>43872</v>
      </c>
      <c r="I1861" s="20" t="s">
        <v>298</v>
      </c>
      <c r="J1861" s="43" t="s">
        <v>899</v>
      </c>
      <c r="K1861" s="51"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449</v>
      </c>
      <c r="E1862" s="51" t="str">
        <f>IF(ISBLANK(LeaveTracker[[#This Row],[Employee Name]]),"-----",VLOOKUP(LeaveTracker[[#This Row],[Employee Name]],Employees[[Employee Name]:[Office]],7))</f>
        <v>CEO</v>
      </c>
      <c r="F1862" s="51" t="str">
        <f>IF(ISBLANK(LeaveTracker[[#This Row],[Employee Name]]),"-----",VLOOKUP(LeaveTracker[[#This Row],[Employee Name]],Employees[[Employee Name]:[Office]],6))</f>
        <v>REGULAR</v>
      </c>
      <c r="G1862" s="24">
        <v>43846</v>
      </c>
      <c r="H1862" s="24">
        <v>43847</v>
      </c>
      <c r="I1862" s="20" t="s">
        <v>298</v>
      </c>
      <c r="J1862" s="43" t="s">
        <v>763</v>
      </c>
      <c r="K1862" s="51"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449</v>
      </c>
      <c r="E1863" s="51" t="str">
        <f>IF(ISBLANK(LeaveTracker[[#This Row],[Employee Name]]),"-----",VLOOKUP(LeaveTracker[[#This Row],[Employee Name]],Employees[[Employee Name]:[Office]],7))</f>
        <v>CEO</v>
      </c>
      <c r="F1863" s="51" t="str">
        <f>IF(ISBLANK(LeaveTracker[[#This Row],[Employee Name]]),"-----",VLOOKUP(LeaveTracker[[#This Row],[Employee Name]],Employees[[Employee Name]:[Office]],6))</f>
        <v>REGULAR</v>
      </c>
      <c r="G1863" s="24">
        <v>43851</v>
      </c>
      <c r="H1863" s="24">
        <v>43851</v>
      </c>
      <c r="I1863" s="20" t="s">
        <v>298</v>
      </c>
      <c r="J1863" s="43" t="s">
        <v>763</v>
      </c>
      <c r="K1863" s="51"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456</v>
      </c>
      <c r="E1864" s="51" t="str">
        <f>IF(ISBLANK(LeaveTracker[[#This Row],[Employee Name]]),"-----",VLOOKUP(LeaveTracker[[#This Row],[Employee Name]],Employees[[Employee Name]:[Office]],7))</f>
        <v>CEO</v>
      </c>
      <c r="F1864" s="51" t="str">
        <f>IF(ISBLANK(LeaveTracker[[#This Row],[Employee Name]]),"-----",VLOOKUP(LeaveTracker[[#This Row],[Employee Name]],Employees[[Employee Name]:[Office]],6))</f>
        <v>REGULAR</v>
      </c>
      <c r="G1864" s="24">
        <v>43879</v>
      </c>
      <c r="H1864" s="24">
        <v>43880</v>
      </c>
      <c r="I1864" s="20" t="s">
        <v>81</v>
      </c>
      <c r="K1864" s="51"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456</v>
      </c>
      <c r="E1865" s="51" t="str">
        <f>IF(ISBLANK(LeaveTracker[[#This Row],[Employee Name]]),"-----",VLOOKUP(LeaveTracker[[#This Row],[Employee Name]],Employees[[Employee Name]:[Office]],7))</f>
        <v>CEO</v>
      </c>
      <c r="F1865" s="51" t="str">
        <f>IF(ISBLANK(LeaveTracker[[#This Row],[Employee Name]]),"-----",VLOOKUP(LeaveTracker[[#This Row],[Employee Name]],Employees[[Employee Name]:[Office]],6))</f>
        <v>REGULAR</v>
      </c>
      <c r="G1865" s="24">
        <v>43875</v>
      </c>
      <c r="H1865" s="24">
        <v>43875</v>
      </c>
      <c r="I1865" s="20" t="s">
        <v>298</v>
      </c>
      <c r="J1865" s="43" t="s">
        <v>842</v>
      </c>
      <c r="K1865" s="51"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456</v>
      </c>
      <c r="E1866" s="51" t="str">
        <f>IF(ISBLANK(LeaveTracker[[#This Row],[Employee Name]]),"-----",VLOOKUP(LeaveTracker[[#This Row],[Employee Name]],Employees[[Employee Name]:[Office]],7))</f>
        <v>CEO</v>
      </c>
      <c r="F1866" s="51" t="str">
        <f>IF(ISBLANK(LeaveTracker[[#This Row],[Employee Name]]),"-----",VLOOKUP(LeaveTracker[[#This Row],[Employee Name]],Employees[[Employee Name]:[Office]],6))</f>
        <v>REGULAR</v>
      </c>
      <c r="G1866" s="24">
        <v>43861</v>
      </c>
      <c r="H1866" s="24">
        <v>43861</v>
      </c>
      <c r="I1866" s="20" t="s">
        <v>298</v>
      </c>
      <c r="J1866" s="43" t="s">
        <v>842</v>
      </c>
      <c r="K1866" s="51"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456</v>
      </c>
      <c r="E1867" s="51" t="str">
        <f>IF(ISBLANK(LeaveTracker[[#This Row],[Employee Name]]),"-----",VLOOKUP(LeaveTracker[[#This Row],[Employee Name]],Employees[[Employee Name]:[Office]],7))</f>
        <v>CEO</v>
      </c>
      <c r="F1867" s="51" t="str">
        <f>IF(ISBLANK(LeaveTracker[[#This Row],[Employee Name]]),"-----",VLOOKUP(LeaveTracker[[#This Row],[Employee Name]],Employees[[Employee Name]:[Office]],6))</f>
        <v>REGULAR</v>
      </c>
      <c r="G1867" s="24">
        <v>43864</v>
      </c>
      <c r="H1867" s="24">
        <v>43864</v>
      </c>
      <c r="I1867" s="20" t="s">
        <v>298</v>
      </c>
      <c r="J1867" s="43" t="s">
        <v>842</v>
      </c>
      <c r="K1867" s="51"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456</v>
      </c>
      <c r="E1868" s="51" t="str">
        <f>IF(ISBLANK(LeaveTracker[[#This Row],[Employee Name]]),"-----",VLOOKUP(LeaveTracker[[#This Row],[Employee Name]],Employees[[Employee Name]:[Office]],7))</f>
        <v>CEO</v>
      </c>
      <c r="F1868" s="51" t="str">
        <f>IF(ISBLANK(LeaveTracker[[#This Row],[Employee Name]]),"-----",VLOOKUP(LeaveTracker[[#This Row],[Employee Name]],Employees[[Employee Name]:[Office]],6))</f>
        <v>REGULAR</v>
      </c>
      <c r="G1868" s="24">
        <v>43845</v>
      </c>
      <c r="H1868" s="24">
        <v>43845</v>
      </c>
      <c r="I1868" s="20" t="s">
        <v>298</v>
      </c>
      <c r="J1868" s="43" t="s">
        <v>842</v>
      </c>
      <c r="K1868" s="51"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456</v>
      </c>
      <c r="E1869" s="51" t="str">
        <f>IF(ISBLANK(LeaveTracker[[#This Row],[Employee Name]]),"-----",VLOOKUP(LeaveTracker[[#This Row],[Employee Name]],Employees[[Employee Name]:[Office]],7))</f>
        <v>CEO</v>
      </c>
      <c r="F1869" s="51" t="str">
        <f>IF(ISBLANK(LeaveTracker[[#This Row],[Employee Name]]),"-----",VLOOKUP(LeaveTracker[[#This Row],[Employee Name]],Employees[[Employee Name]:[Office]],6))</f>
        <v>REGULAR</v>
      </c>
      <c r="G1869" s="24">
        <v>43847</v>
      </c>
      <c r="H1869" s="24">
        <v>43847</v>
      </c>
      <c r="I1869" s="20" t="s">
        <v>298</v>
      </c>
      <c r="J1869" s="43" t="s">
        <v>842</v>
      </c>
      <c r="K1869" s="51"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323</v>
      </c>
      <c r="E1870" s="51" t="str">
        <f>IF(ISBLANK(LeaveTracker[[#This Row],[Employee Name]]),"-----",VLOOKUP(LeaveTracker[[#This Row],[Employee Name]],Employees[[Employee Name]:[Office]],7))</f>
        <v>CEO</v>
      </c>
      <c r="F1870" s="51" t="str">
        <f>IF(ISBLANK(LeaveTracker[[#This Row],[Employee Name]]),"-----",VLOOKUP(LeaveTracker[[#This Row],[Employee Name]],Employees[[Employee Name]:[Office]],6))</f>
        <v>REGULAR</v>
      </c>
      <c r="G1870" s="24">
        <v>43871</v>
      </c>
      <c r="H1870" s="24">
        <v>43871</v>
      </c>
      <c r="I1870" s="20" t="s">
        <v>298</v>
      </c>
      <c r="J1870" s="43" t="s">
        <v>899</v>
      </c>
      <c r="K1870" s="51"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323</v>
      </c>
      <c r="E1871" s="51" t="str">
        <f>IF(ISBLANK(LeaveTracker[[#This Row],[Employee Name]]),"-----",VLOOKUP(LeaveTracker[[#This Row],[Employee Name]],Employees[[Employee Name]:[Office]],7))</f>
        <v>CEO</v>
      </c>
      <c r="F1871" s="51" t="str">
        <f>IF(ISBLANK(LeaveTracker[[#This Row],[Employee Name]]),"-----",VLOOKUP(LeaveTracker[[#This Row],[Employee Name]],Employees[[Employee Name]:[Office]],6))</f>
        <v>REGULAR</v>
      </c>
      <c r="G1871" s="24">
        <v>43876</v>
      </c>
      <c r="H1871" s="24">
        <v>43876</v>
      </c>
      <c r="I1871" s="20" t="s">
        <v>298</v>
      </c>
      <c r="J1871" s="43" t="s">
        <v>899</v>
      </c>
      <c r="K1871" s="51" t="str">
        <f>LeaveTracker[[#This Row],[Days]]&amp;" "&amp;LeaveTracker[[#This Row],[Type of Leave]]</f>
        <v>1 OTHER</v>
      </c>
      <c r="L1871" s="23">
        <v>1</v>
      </c>
      <c r="M1871" s="27"/>
    </row>
    <row r="1872" spans="1:13" ht="30" customHeight="1" x14ac:dyDescent="0.3">
      <c r="A1872" s="27">
        <v>381</v>
      </c>
      <c r="B1872" s="31">
        <v>43915</v>
      </c>
      <c r="C1872" s="31">
        <v>43840</v>
      </c>
      <c r="D1872" s="19" t="s">
        <v>323</v>
      </c>
      <c r="E1872" s="51" t="str">
        <f>IF(ISBLANK(LeaveTracker[[#This Row],[Employee Name]]),"-----",VLOOKUP(LeaveTracker[[#This Row],[Employee Name]],Employees[[Employee Name]:[Office]],7))</f>
        <v>CEO</v>
      </c>
      <c r="F1872" s="51" t="str">
        <f>IF(ISBLANK(LeaveTracker[[#This Row],[Employee Name]]),"-----",VLOOKUP(LeaveTracker[[#This Row],[Employee Name]],Employees[[Employee Name]:[Office]],6))</f>
        <v>REGULAR</v>
      </c>
      <c r="G1872" s="24">
        <v>43847</v>
      </c>
      <c r="H1872" s="24">
        <v>43847</v>
      </c>
      <c r="I1872" s="20" t="s">
        <v>81</v>
      </c>
      <c r="K1872" s="51"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323</v>
      </c>
      <c r="E1873" s="51" t="str">
        <f>IF(ISBLANK(LeaveTracker[[#This Row],[Employee Name]]),"-----",VLOOKUP(LeaveTracker[[#This Row],[Employee Name]],Employees[[Employee Name]:[Office]],7))</f>
        <v>CEO</v>
      </c>
      <c r="F1873" s="51" t="str">
        <f>IF(ISBLANK(LeaveTracker[[#This Row],[Employee Name]]),"-----",VLOOKUP(LeaveTracker[[#This Row],[Employee Name]],Employees[[Employee Name]:[Office]],6))</f>
        <v>REGULAR</v>
      </c>
      <c r="G1873" s="24">
        <v>43865</v>
      </c>
      <c r="H1873" s="24">
        <v>43867</v>
      </c>
      <c r="I1873" s="20" t="s">
        <v>298</v>
      </c>
      <c r="J1873" s="43" t="s">
        <v>899</v>
      </c>
      <c r="K1873" s="51"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902</v>
      </c>
      <c r="E1874" s="51" t="str">
        <f>IF(ISBLANK(LeaveTracker[[#This Row],[Employee Name]]),"-----",VLOOKUP(LeaveTracker[[#This Row],[Employee Name]],Employees[[Employee Name]:[Office]],7))</f>
        <v>CEO</v>
      </c>
      <c r="F1874" s="51" t="str">
        <f>IF(ISBLANK(LeaveTracker[[#This Row],[Employee Name]]),"-----",VLOOKUP(LeaveTracker[[#This Row],[Employee Name]],Employees[[Employee Name]:[Office]],6))</f>
        <v>REGULAR</v>
      </c>
      <c r="G1874" s="24">
        <v>43871</v>
      </c>
      <c r="H1874" s="24">
        <v>43871</v>
      </c>
      <c r="I1874" s="20" t="s">
        <v>298</v>
      </c>
      <c r="J1874" s="43" t="s">
        <v>842</v>
      </c>
      <c r="K1874" s="51"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902</v>
      </c>
      <c r="E1875" s="51" t="str">
        <f>IF(ISBLANK(LeaveTracker[[#This Row],[Employee Name]]),"-----",VLOOKUP(LeaveTracker[[#This Row],[Employee Name]],Employees[[Employee Name]:[Office]],7))</f>
        <v>CEO</v>
      </c>
      <c r="F1875" s="51" t="str">
        <f>IF(ISBLANK(LeaveTracker[[#This Row],[Employee Name]]),"-----",VLOOKUP(LeaveTracker[[#This Row],[Employee Name]],Employees[[Employee Name]:[Office]],6))</f>
        <v>REGULAR</v>
      </c>
      <c r="G1875" s="24">
        <v>43865</v>
      </c>
      <c r="H1875" s="24">
        <v>43868</v>
      </c>
      <c r="I1875" s="20" t="s">
        <v>298</v>
      </c>
      <c r="J1875" s="43" t="s">
        <v>842</v>
      </c>
      <c r="K1875" s="51"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683</v>
      </c>
      <c r="E1876" s="51" t="str">
        <f>IF(ISBLANK(LeaveTracker[[#This Row],[Employee Name]]),"-----",VLOOKUP(LeaveTracker[[#This Row],[Employee Name]],Employees[[Employee Name]:[Office]],7))</f>
        <v>CEO</v>
      </c>
      <c r="F1876" s="51" t="str">
        <f>IF(ISBLANK(LeaveTracker[[#This Row],[Employee Name]]),"-----",VLOOKUP(LeaveTracker[[#This Row],[Employee Name]],Employees[[Employee Name]:[Office]],6))</f>
        <v>REGULAR</v>
      </c>
      <c r="G1876" s="24">
        <v>43845</v>
      </c>
      <c r="H1876" s="24">
        <v>43846</v>
      </c>
      <c r="I1876" s="20" t="s">
        <v>298</v>
      </c>
      <c r="J1876" s="43" t="s">
        <v>842</v>
      </c>
      <c r="K1876" s="51"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683</v>
      </c>
      <c r="E1877" s="51" t="str">
        <f>IF(ISBLANK(LeaveTracker[[#This Row],[Employee Name]]),"-----",VLOOKUP(LeaveTracker[[#This Row],[Employee Name]],Employees[[Employee Name]:[Office]],7))</f>
        <v>CEO</v>
      </c>
      <c r="F1877" s="51" t="str">
        <f>IF(ISBLANK(LeaveTracker[[#This Row],[Employee Name]]),"-----",VLOOKUP(LeaveTracker[[#This Row],[Employee Name]],Employees[[Employee Name]:[Office]],6))</f>
        <v>REGULAR</v>
      </c>
      <c r="G1877" s="24">
        <v>43853</v>
      </c>
      <c r="H1877" s="24">
        <v>43853</v>
      </c>
      <c r="I1877" s="20" t="s">
        <v>298</v>
      </c>
      <c r="J1877" s="43" t="s">
        <v>842</v>
      </c>
      <c r="K1877" s="51"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683</v>
      </c>
      <c r="E1878" s="51" t="str">
        <f>IF(ISBLANK(LeaveTracker[[#This Row],[Employee Name]]),"-----",VLOOKUP(LeaveTracker[[#This Row],[Employee Name]],Employees[[Employee Name]:[Office]],7))</f>
        <v>CEO</v>
      </c>
      <c r="F1878" s="51" t="str">
        <f>IF(ISBLANK(LeaveTracker[[#This Row],[Employee Name]]),"-----",VLOOKUP(LeaveTracker[[#This Row],[Employee Name]],Employees[[Employee Name]:[Office]],6))</f>
        <v>REGULAR</v>
      </c>
      <c r="G1878" s="24">
        <v>43864</v>
      </c>
      <c r="H1878" s="24">
        <v>43864</v>
      </c>
      <c r="I1878" s="20" t="s">
        <v>298</v>
      </c>
      <c r="J1878" s="43" t="s">
        <v>842</v>
      </c>
      <c r="K1878" s="51"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683</v>
      </c>
      <c r="E1879" s="51" t="str">
        <f>IF(ISBLANK(LeaveTracker[[#This Row],[Employee Name]]),"-----",VLOOKUP(LeaveTracker[[#This Row],[Employee Name]],Employees[[Employee Name]:[Office]],7))</f>
        <v>CEO</v>
      </c>
      <c r="F1879" s="51" t="str">
        <f>IF(ISBLANK(LeaveTracker[[#This Row],[Employee Name]]),"-----",VLOOKUP(LeaveTracker[[#This Row],[Employee Name]],Employees[[Employee Name]:[Office]],6))</f>
        <v>REGULAR</v>
      </c>
      <c r="G1879" s="24">
        <v>43871</v>
      </c>
      <c r="H1879" s="24">
        <v>43871</v>
      </c>
      <c r="I1879" s="20" t="s">
        <v>298</v>
      </c>
      <c r="J1879" s="43" t="s">
        <v>842</v>
      </c>
      <c r="K1879" s="51"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683</v>
      </c>
      <c r="E1880" s="51" t="str">
        <f>IF(ISBLANK(LeaveTracker[[#This Row],[Employee Name]]),"-----",VLOOKUP(LeaveTracker[[#This Row],[Employee Name]],Employees[[Employee Name]:[Office]],7))</f>
        <v>CEO</v>
      </c>
      <c r="F1880" s="51" t="str">
        <f>IF(ISBLANK(LeaveTracker[[#This Row],[Employee Name]]),"-----",VLOOKUP(LeaveTracker[[#This Row],[Employee Name]],Employees[[Employee Name]:[Office]],6))</f>
        <v>REGULAR</v>
      </c>
      <c r="G1880" s="24">
        <v>43840</v>
      </c>
      <c r="H1880" s="24">
        <v>43840</v>
      </c>
      <c r="I1880" s="20" t="s">
        <v>298</v>
      </c>
      <c r="J1880" s="43" t="s">
        <v>763</v>
      </c>
      <c r="K1880" s="51"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313</v>
      </c>
      <c r="E1881" s="51" t="str">
        <f>IF(ISBLANK(LeaveTracker[[#This Row],[Employee Name]]),"-----",VLOOKUP(LeaveTracker[[#This Row],[Employee Name]],Employees[[Employee Name]:[Office]],7))</f>
        <v>CEO</v>
      </c>
      <c r="F1881" s="51" t="str">
        <f>IF(ISBLANK(LeaveTracker[[#This Row],[Employee Name]]),"-----",VLOOKUP(LeaveTracker[[#This Row],[Employee Name]],Employees[[Employee Name]:[Office]],6))</f>
        <v>REGULAR</v>
      </c>
      <c r="G1881" s="24">
        <v>43872</v>
      </c>
      <c r="H1881" s="24">
        <v>43872</v>
      </c>
      <c r="I1881" s="20" t="s">
        <v>82</v>
      </c>
      <c r="K1881" s="51"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313</v>
      </c>
      <c r="E1882" s="51" t="str">
        <f>IF(ISBLANK(LeaveTracker[[#This Row],[Employee Name]]),"-----",VLOOKUP(LeaveTracker[[#This Row],[Employee Name]],Employees[[Employee Name]:[Office]],7))</f>
        <v>CEO</v>
      </c>
      <c r="F1882" s="51" t="str">
        <f>IF(ISBLANK(LeaveTracker[[#This Row],[Employee Name]]),"-----",VLOOKUP(LeaveTracker[[#This Row],[Employee Name]],Employees[[Employee Name]:[Office]],6))</f>
        <v>REGULAR</v>
      </c>
      <c r="G1882" s="24">
        <v>43857</v>
      </c>
      <c r="H1882" s="24">
        <v>43857</v>
      </c>
      <c r="I1882" s="20" t="s">
        <v>82</v>
      </c>
      <c r="K1882" s="51"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313</v>
      </c>
      <c r="E1883" s="51" t="str">
        <f>IF(ISBLANK(LeaveTracker[[#This Row],[Employee Name]]),"-----",VLOOKUP(LeaveTracker[[#This Row],[Employee Name]],Employees[[Employee Name]:[Office]],7))</f>
        <v>CEO</v>
      </c>
      <c r="F1883" s="51" t="str">
        <f>IF(ISBLANK(LeaveTracker[[#This Row],[Employee Name]]),"-----",VLOOKUP(LeaveTracker[[#This Row],[Employee Name]],Employees[[Employee Name]:[Office]],6))</f>
        <v>REGULAR</v>
      </c>
      <c r="G1883" s="24">
        <v>43864</v>
      </c>
      <c r="H1883" s="24">
        <v>43864</v>
      </c>
      <c r="I1883" s="20" t="s">
        <v>82</v>
      </c>
      <c r="K1883" s="51"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313</v>
      </c>
      <c r="E1884" s="51" t="str">
        <f>IF(ISBLANK(LeaveTracker[[#This Row],[Employee Name]]),"-----",VLOOKUP(LeaveTracker[[#This Row],[Employee Name]],Employees[[Employee Name]:[Office]],7))</f>
        <v>CEO</v>
      </c>
      <c r="F1884" s="51" t="str">
        <f>IF(ISBLANK(LeaveTracker[[#This Row],[Employee Name]]),"-----",VLOOKUP(LeaveTracker[[#This Row],[Employee Name]],Employees[[Employee Name]:[Office]],6))</f>
        <v>REGULAR</v>
      </c>
      <c r="G1884" s="24">
        <v>43866</v>
      </c>
      <c r="H1884" s="24">
        <v>43866</v>
      </c>
      <c r="I1884" s="20" t="s">
        <v>82</v>
      </c>
      <c r="K1884" s="51"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313</v>
      </c>
      <c r="E1885" s="51" t="str">
        <f>IF(ISBLANK(LeaveTracker[[#This Row],[Employee Name]]),"-----",VLOOKUP(LeaveTracker[[#This Row],[Employee Name]],Employees[[Employee Name]:[Office]],7))</f>
        <v>CEO</v>
      </c>
      <c r="F1885" s="51" t="str">
        <f>IF(ISBLANK(LeaveTracker[[#This Row],[Employee Name]]),"-----",VLOOKUP(LeaveTracker[[#This Row],[Employee Name]],Employees[[Employee Name]:[Office]],6))</f>
        <v>REGULAR</v>
      </c>
      <c r="G1885" s="24">
        <v>43871</v>
      </c>
      <c r="H1885" s="24">
        <v>43871</v>
      </c>
      <c r="I1885" s="20" t="s">
        <v>82</v>
      </c>
      <c r="K1885" s="51"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319</v>
      </c>
      <c r="E1886" s="51" t="str">
        <f>IF(ISBLANK(LeaveTracker[[#This Row],[Employee Name]]),"-----",VLOOKUP(LeaveTracker[[#This Row],[Employee Name]],Employees[[Employee Name]:[Office]],7))</f>
        <v>CEO</v>
      </c>
      <c r="F1886" s="51" t="str">
        <f>IF(ISBLANK(LeaveTracker[[#This Row],[Employee Name]]),"-----",VLOOKUP(LeaveTracker[[#This Row],[Employee Name]],Employees[[Employee Name]:[Office]],6))</f>
        <v>REGULAR</v>
      </c>
      <c r="G1886" s="24">
        <v>43874</v>
      </c>
      <c r="H1886" s="24">
        <v>43874</v>
      </c>
      <c r="I1886" s="20" t="s">
        <v>298</v>
      </c>
      <c r="J1886" s="43" t="s">
        <v>842</v>
      </c>
      <c r="K1886" s="51"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319</v>
      </c>
      <c r="E1887" s="51" t="str">
        <f>IF(ISBLANK(LeaveTracker[[#This Row],[Employee Name]]),"-----",VLOOKUP(LeaveTracker[[#This Row],[Employee Name]],Employees[[Employee Name]:[Office]],7))</f>
        <v>CEO</v>
      </c>
      <c r="F1887" s="51" t="str">
        <f>IF(ISBLANK(LeaveTracker[[#This Row],[Employee Name]]),"-----",VLOOKUP(LeaveTracker[[#This Row],[Employee Name]],Employees[[Employee Name]:[Office]],6))</f>
        <v>REGULAR</v>
      </c>
      <c r="G1887" s="24">
        <v>43868</v>
      </c>
      <c r="H1887" s="24">
        <v>43868</v>
      </c>
      <c r="I1887" s="20" t="s">
        <v>298</v>
      </c>
      <c r="J1887" s="43" t="s">
        <v>842</v>
      </c>
      <c r="K1887" s="51"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319</v>
      </c>
      <c r="E1888" s="51" t="str">
        <f>IF(ISBLANK(LeaveTracker[[#This Row],[Employee Name]]),"-----",VLOOKUP(LeaveTracker[[#This Row],[Employee Name]],Employees[[Employee Name]:[Office]],7))</f>
        <v>CEO</v>
      </c>
      <c r="F1888" s="51" t="str">
        <f>IF(ISBLANK(LeaveTracker[[#This Row],[Employee Name]]),"-----",VLOOKUP(LeaveTracker[[#This Row],[Employee Name]],Employees[[Employee Name]:[Office]],6))</f>
        <v>REGULAR</v>
      </c>
      <c r="G1888" s="24">
        <v>43871</v>
      </c>
      <c r="H1888" s="24">
        <v>43872</v>
      </c>
      <c r="I1888" s="20" t="s">
        <v>298</v>
      </c>
      <c r="J1888" s="43" t="s">
        <v>842</v>
      </c>
      <c r="K1888" s="51"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319</v>
      </c>
      <c r="E1889" s="51" t="str">
        <f>IF(ISBLANK(LeaveTracker[[#This Row],[Employee Name]]),"-----",VLOOKUP(LeaveTracker[[#This Row],[Employee Name]],Employees[[Employee Name]:[Office]],7))</f>
        <v>CEO</v>
      </c>
      <c r="F1889" s="51" t="str">
        <f>IF(ISBLANK(LeaveTracker[[#This Row],[Employee Name]]),"-----",VLOOKUP(LeaveTracker[[#This Row],[Employee Name]],Employees[[Employee Name]:[Office]],6))</f>
        <v>REGULAR</v>
      </c>
      <c r="G1889" s="24">
        <v>43875</v>
      </c>
      <c r="H1889" s="24">
        <v>43875</v>
      </c>
      <c r="I1889" s="20" t="s">
        <v>298</v>
      </c>
      <c r="J1889" s="43" t="s">
        <v>842</v>
      </c>
      <c r="K1889" s="51"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319</v>
      </c>
      <c r="E1890" s="51" t="str">
        <f>IF(ISBLANK(LeaveTracker[[#This Row],[Employee Name]]),"-----",VLOOKUP(LeaveTracker[[#This Row],[Employee Name]],Employees[[Employee Name]:[Office]],7))</f>
        <v>CEO</v>
      </c>
      <c r="F1890" s="51" t="str">
        <f>IF(ISBLANK(LeaveTracker[[#This Row],[Employee Name]]),"-----",VLOOKUP(LeaveTracker[[#This Row],[Employee Name]],Employees[[Employee Name]:[Office]],6))</f>
        <v>REGULAR</v>
      </c>
      <c r="G1890" s="24">
        <v>43868</v>
      </c>
      <c r="H1890" s="24">
        <v>43868</v>
      </c>
      <c r="I1890" s="20" t="s">
        <v>298</v>
      </c>
      <c r="J1890" s="43" t="s">
        <v>842</v>
      </c>
      <c r="K1890" s="51"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315</v>
      </c>
      <c r="E1891" s="51" t="str">
        <f>IF(ISBLANK(LeaveTracker[[#This Row],[Employee Name]]),"-----",VLOOKUP(LeaveTracker[[#This Row],[Employee Name]],Employees[[Employee Name]:[Office]],7))</f>
        <v>CEO</v>
      </c>
      <c r="F1891" s="51" t="str">
        <f>IF(ISBLANK(LeaveTracker[[#This Row],[Employee Name]]),"-----",VLOOKUP(LeaveTracker[[#This Row],[Employee Name]],Employees[[Employee Name]:[Office]],6))</f>
        <v>REGULAR</v>
      </c>
      <c r="G1891" s="24">
        <v>43868</v>
      </c>
      <c r="H1891" s="24">
        <v>43868</v>
      </c>
      <c r="I1891" s="20" t="s">
        <v>298</v>
      </c>
      <c r="J1891" s="43" t="s">
        <v>842</v>
      </c>
      <c r="K1891" s="51"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315</v>
      </c>
      <c r="E1892" s="51" t="str">
        <f>IF(ISBLANK(LeaveTracker[[#This Row],[Employee Name]]),"-----",VLOOKUP(LeaveTracker[[#This Row],[Employee Name]],Employees[[Employee Name]:[Office]],7))</f>
        <v>CEO</v>
      </c>
      <c r="F1892" s="51" t="str">
        <f>IF(ISBLANK(LeaveTracker[[#This Row],[Employee Name]]),"-----",VLOOKUP(LeaveTracker[[#This Row],[Employee Name]],Employees[[Employee Name]:[Office]],6))</f>
        <v>REGULAR</v>
      </c>
      <c r="G1892" s="24">
        <v>43871</v>
      </c>
      <c r="H1892" s="24">
        <v>43872</v>
      </c>
      <c r="I1892" s="20" t="s">
        <v>298</v>
      </c>
      <c r="J1892" s="43" t="s">
        <v>842</v>
      </c>
      <c r="K1892" s="51"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315</v>
      </c>
      <c r="E1893" s="51" t="str">
        <f>IF(ISBLANK(LeaveTracker[[#This Row],[Employee Name]]),"-----",VLOOKUP(LeaveTracker[[#This Row],[Employee Name]],Employees[[Employee Name]:[Office]],7))</f>
        <v>CEO</v>
      </c>
      <c r="F1893" s="51" t="str">
        <f>IF(ISBLANK(LeaveTracker[[#This Row],[Employee Name]]),"-----",VLOOKUP(LeaveTracker[[#This Row],[Employee Name]],Employees[[Employee Name]:[Office]],6))</f>
        <v>REGULAR</v>
      </c>
      <c r="G1893" s="24">
        <v>43875</v>
      </c>
      <c r="H1893" s="24">
        <v>43875</v>
      </c>
      <c r="I1893" s="20" t="s">
        <v>298</v>
      </c>
      <c r="J1893" s="43" t="s">
        <v>842</v>
      </c>
      <c r="K1893" s="51"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904</v>
      </c>
      <c r="E1894" s="51" t="str">
        <f>IF(ISBLANK(LeaveTracker[[#This Row],[Employee Name]]),"-----",VLOOKUP(LeaveTracker[[#This Row],[Employee Name]],Employees[[Employee Name]:[Office]],7))</f>
        <v>CEO</v>
      </c>
      <c r="F1894" s="51" t="str">
        <f>IF(ISBLANK(LeaveTracker[[#This Row],[Employee Name]]),"-----",VLOOKUP(LeaveTracker[[#This Row],[Employee Name]],Employees[[Employee Name]:[Office]],6))</f>
        <v>REGULAR</v>
      </c>
      <c r="G1894" s="24">
        <v>43873</v>
      </c>
      <c r="H1894" s="24">
        <v>43874</v>
      </c>
      <c r="I1894" s="20" t="s">
        <v>298</v>
      </c>
      <c r="J1894" s="43" t="s">
        <v>842</v>
      </c>
      <c r="K1894" s="51"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904</v>
      </c>
      <c r="E1895" s="51" t="str">
        <f>IF(ISBLANK(LeaveTracker[[#This Row],[Employee Name]]),"-----",VLOOKUP(LeaveTracker[[#This Row],[Employee Name]],Employees[[Employee Name]:[Office]],7))</f>
        <v>CEO</v>
      </c>
      <c r="F1895" s="51" t="str">
        <f>IF(ISBLANK(LeaveTracker[[#This Row],[Employee Name]]),"-----",VLOOKUP(LeaveTracker[[#This Row],[Employee Name]],Employees[[Employee Name]:[Office]],6))</f>
        <v>REGULAR</v>
      </c>
      <c r="G1895" s="24">
        <v>43866</v>
      </c>
      <c r="H1895" s="24">
        <v>43868</v>
      </c>
      <c r="I1895" s="20" t="s">
        <v>298</v>
      </c>
      <c r="J1895" s="43" t="s">
        <v>842</v>
      </c>
      <c r="K1895" s="51"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906</v>
      </c>
      <c r="E1896" s="51" t="str">
        <f>IF(ISBLANK(LeaveTracker[[#This Row],[Employee Name]]),"-----",VLOOKUP(LeaveTracker[[#This Row],[Employee Name]],Employees[[Employee Name]:[Office]],7))</f>
        <v>CEO</v>
      </c>
      <c r="F1896" s="51" t="str">
        <f>IF(ISBLANK(LeaveTracker[[#This Row],[Employee Name]]),"-----",VLOOKUP(LeaveTracker[[#This Row],[Employee Name]],Employees[[Employee Name]:[Office]],6))</f>
        <v>REGULAR</v>
      </c>
      <c r="G1896" s="24">
        <v>43845</v>
      </c>
      <c r="H1896" s="24">
        <v>43845</v>
      </c>
      <c r="I1896" s="20" t="s">
        <v>298</v>
      </c>
      <c r="J1896" s="43" t="s">
        <v>842</v>
      </c>
      <c r="K1896" s="51"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906</v>
      </c>
      <c r="E1897" s="51" t="str">
        <f>IF(ISBLANK(LeaveTracker[[#This Row],[Employee Name]]),"-----",VLOOKUP(LeaveTracker[[#This Row],[Employee Name]],Employees[[Employee Name]:[Office]],7))</f>
        <v>CEO</v>
      </c>
      <c r="F1897" s="51" t="str">
        <f>IF(ISBLANK(LeaveTracker[[#This Row],[Employee Name]]),"-----",VLOOKUP(LeaveTracker[[#This Row],[Employee Name]],Employees[[Employee Name]:[Office]],6))</f>
        <v>REGULAR</v>
      </c>
      <c r="G1897" s="24">
        <v>43871</v>
      </c>
      <c r="H1897" s="24">
        <v>43874</v>
      </c>
      <c r="I1897" s="20" t="s">
        <v>298</v>
      </c>
      <c r="J1897" s="43" t="s">
        <v>842</v>
      </c>
      <c r="K1897" s="51"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273</v>
      </c>
      <c r="E1898" s="51" t="str">
        <f>IF(ISBLANK(LeaveTracker[[#This Row],[Employee Name]]),"-----",VLOOKUP(LeaveTracker[[#This Row],[Employee Name]],Employees[[Employee Name]:[Office]],7))</f>
        <v>CEO</v>
      </c>
      <c r="F1898" s="51" t="str">
        <f>IF(ISBLANK(LeaveTracker[[#This Row],[Employee Name]]),"-----",VLOOKUP(LeaveTracker[[#This Row],[Employee Name]],Employees[[Employee Name]:[Office]],6))</f>
        <v>REGULAR</v>
      </c>
      <c r="G1898" s="24">
        <v>43861</v>
      </c>
      <c r="H1898" s="24">
        <v>43861</v>
      </c>
      <c r="I1898" s="20" t="s">
        <v>298</v>
      </c>
      <c r="J1898" s="43" t="s">
        <v>842</v>
      </c>
      <c r="K1898" s="51"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273</v>
      </c>
      <c r="E1899" s="51" t="str">
        <f>IF(ISBLANK(LeaveTracker[[#This Row],[Employee Name]]),"-----",VLOOKUP(LeaveTracker[[#This Row],[Employee Name]],Employees[[Employee Name]:[Office]],7))</f>
        <v>CEO</v>
      </c>
      <c r="F1899" s="51" t="str">
        <f>IF(ISBLANK(LeaveTracker[[#This Row],[Employee Name]]),"-----",VLOOKUP(LeaveTracker[[#This Row],[Employee Name]],Employees[[Employee Name]:[Office]],6))</f>
        <v>REGULAR</v>
      </c>
      <c r="G1899" s="24">
        <v>43864</v>
      </c>
      <c r="H1899" s="24">
        <v>43864</v>
      </c>
      <c r="I1899" s="20" t="s">
        <v>298</v>
      </c>
      <c r="J1899" s="43" t="s">
        <v>842</v>
      </c>
      <c r="K1899" s="51"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273</v>
      </c>
      <c r="E1900" s="51" t="str">
        <f>IF(ISBLANK(LeaveTracker[[#This Row],[Employee Name]]),"-----",VLOOKUP(LeaveTracker[[#This Row],[Employee Name]],Employees[[Employee Name]:[Office]],7))</f>
        <v>CEO</v>
      </c>
      <c r="F1900" s="51" t="str">
        <f>IF(ISBLANK(LeaveTracker[[#This Row],[Employee Name]]),"-----",VLOOKUP(LeaveTracker[[#This Row],[Employee Name]],Employees[[Employee Name]:[Office]],6))</f>
        <v>REGULAR</v>
      </c>
      <c r="G1900" s="24">
        <v>43852</v>
      </c>
      <c r="H1900" s="24">
        <v>43852</v>
      </c>
      <c r="I1900" s="20" t="s">
        <v>81</v>
      </c>
      <c r="K1900" s="51"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273</v>
      </c>
      <c r="E1901" s="51" t="str">
        <f>IF(ISBLANK(LeaveTracker[[#This Row],[Employee Name]]),"-----",VLOOKUP(LeaveTracker[[#This Row],[Employee Name]],Employees[[Employee Name]:[Office]],7))</f>
        <v>CEO</v>
      </c>
      <c r="F1901" s="51" t="str">
        <f>IF(ISBLANK(LeaveTracker[[#This Row],[Employee Name]]),"-----",VLOOKUP(LeaveTracker[[#This Row],[Employee Name]],Employees[[Employee Name]:[Office]],6))</f>
        <v>REGULAR</v>
      </c>
      <c r="G1901" s="24">
        <v>43847</v>
      </c>
      <c r="H1901" s="24">
        <v>43847</v>
      </c>
      <c r="I1901" s="20" t="s">
        <v>298</v>
      </c>
      <c r="J1901" s="43" t="s">
        <v>158</v>
      </c>
      <c r="K1901" s="51"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909</v>
      </c>
      <c r="E1902" s="51" t="str">
        <f>IF(ISBLANK(LeaveTracker[[#This Row],[Employee Name]]),"-----",VLOOKUP(LeaveTracker[[#This Row],[Employee Name]],Employees[[Employee Name]:[Office]],7))</f>
        <v>CPDO</v>
      </c>
      <c r="F1902" s="51" t="str">
        <f>IF(ISBLANK(LeaveTracker[[#This Row],[Employee Name]]),"-----",VLOOKUP(LeaveTracker[[#This Row],[Employee Name]],Employees[[Employee Name]:[Office]],6))</f>
        <v>REGULAR</v>
      </c>
      <c r="G1902" s="24">
        <v>43873</v>
      </c>
      <c r="H1902" s="24">
        <v>43873</v>
      </c>
      <c r="I1902" s="20" t="s">
        <v>298</v>
      </c>
      <c r="J1902" s="43" t="s">
        <v>842</v>
      </c>
      <c r="K1902" s="51"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909</v>
      </c>
      <c r="E1903" s="51" t="str">
        <f>IF(ISBLANK(LeaveTracker[[#This Row],[Employee Name]]),"-----",VLOOKUP(LeaveTracker[[#This Row],[Employee Name]],Employees[[Employee Name]:[Office]],7))</f>
        <v>CPDO</v>
      </c>
      <c r="F1903" s="51" t="str">
        <f>IF(ISBLANK(LeaveTracker[[#This Row],[Employee Name]]),"-----",VLOOKUP(LeaveTracker[[#This Row],[Employee Name]],Employees[[Employee Name]:[Office]],6))</f>
        <v>REGULAR</v>
      </c>
      <c r="G1903" s="24">
        <v>43868</v>
      </c>
      <c r="H1903" s="24">
        <v>43868</v>
      </c>
      <c r="I1903" s="20" t="s">
        <v>298</v>
      </c>
      <c r="J1903" s="43" t="s">
        <v>842</v>
      </c>
      <c r="K1903" s="51"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909</v>
      </c>
      <c r="E1904" s="51" t="str">
        <f>IF(ISBLANK(LeaveTracker[[#This Row],[Employee Name]]),"-----",VLOOKUP(LeaveTracker[[#This Row],[Employee Name]],Employees[[Employee Name]:[Office]],7))</f>
        <v>CPDO</v>
      </c>
      <c r="F1904" s="51" t="str">
        <f>IF(ISBLANK(LeaveTracker[[#This Row],[Employee Name]]),"-----",VLOOKUP(LeaveTracker[[#This Row],[Employee Name]],Employees[[Employee Name]:[Office]],6))</f>
        <v>REGULAR</v>
      </c>
      <c r="G1904" s="24">
        <v>43864</v>
      </c>
      <c r="H1904" s="24">
        <v>43864</v>
      </c>
      <c r="I1904" s="20" t="s">
        <v>298</v>
      </c>
      <c r="J1904" s="43" t="s">
        <v>842</v>
      </c>
      <c r="K1904" s="51"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909</v>
      </c>
      <c r="E1905" s="51" t="str">
        <f>IF(ISBLANK(LeaveTracker[[#This Row],[Employee Name]]),"-----",VLOOKUP(LeaveTracker[[#This Row],[Employee Name]],Employees[[Employee Name]:[Office]],7))</f>
        <v>CPDO</v>
      </c>
      <c r="F1905" s="51" t="str">
        <f>IF(ISBLANK(LeaveTracker[[#This Row],[Employee Name]]),"-----",VLOOKUP(LeaveTracker[[#This Row],[Employee Name]],Employees[[Employee Name]:[Office]],6))</f>
        <v>REGULAR</v>
      </c>
      <c r="G1905" s="24">
        <v>43859</v>
      </c>
      <c r="H1905" s="24">
        <v>43859</v>
      </c>
      <c r="I1905" s="20" t="s">
        <v>298</v>
      </c>
      <c r="J1905" s="43" t="s">
        <v>842</v>
      </c>
      <c r="K1905" s="51"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909</v>
      </c>
      <c r="E1906" s="51" t="str">
        <f>IF(ISBLANK(LeaveTracker[[#This Row],[Employee Name]]),"-----",VLOOKUP(LeaveTracker[[#This Row],[Employee Name]],Employees[[Employee Name]:[Office]],7))</f>
        <v>CPDO</v>
      </c>
      <c r="F1906" s="51" t="str">
        <f>IF(ISBLANK(LeaveTracker[[#This Row],[Employee Name]]),"-----",VLOOKUP(LeaveTracker[[#This Row],[Employee Name]],Employees[[Employee Name]:[Office]],6))</f>
        <v>REGULAR</v>
      </c>
      <c r="G1906" s="24">
        <v>43850</v>
      </c>
      <c r="H1906" s="24">
        <v>43850</v>
      </c>
      <c r="I1906" s="20" t="s">
        <v>298</v>
      </c>
      <c r="J1906" s="43" t="s">
        <v>842</v>
      </c>
      <c r="K1906" s="51"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914</v>
      </c>
      <c r="E1907" s="51" t="str">
        <f>IF(ISBLANK(LeaveTracker[[#This Row],[Employee Name]]),"-----",VLOOKUP(LeaveTracker[[#This Row],[Employee Name]],Employees[[Employee Name]:[Office]],7))</f>
        <v>CPDO</v>
      </c>
      <c r="F1907" s="51" t="str">
        <f>IF(ISBLANK(LeaveTracker[[#This Row],[Employee Name]]),"-----",VLOOKUP(LeaveTracker[[#This Row],[Employee Name]],Employees[[Employee Name]:[Office]],6))</f>
        <v>REGULAR</v>
      </c>
      <c r="G1907" s="24">
        <v>43880</v>
      </c>
      <c r="H1907" s="24">
        <v>43882</v>
      </c>
      <c r="I1907" s="20" t="s">
        <v>82</v>
      </c>
      <c r="K1907" s="51"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914</v>
      </c>
      <c r="E1908" s="51" t="str">
        <f>IF(ISBLANK(LeaveTracker[[#This Row],[Employee Name]]),"-----",VLOOKUP(LeaveTracker[[#This Row],[Employee Name]],Employees[[Employee Name]:[Office]],7))</f>
        <v>CPDO</v>
      </c>
      <c r="F1908" s="51" t="str">
        <f>IF(ISBLANK(LeaveTracker[[#This Row],[Employee Name]]),"-----",VLOOKUP(LeaveTracker[[#This Row],[Employee Name]],Employees[[Employee Name]:[Office]],6))</f>
        <v>REGULAR</v>
      </c>
      <c r="G1908" s="24">
        <v>43885</v>
      </c>
      <c r="H1908" s="24">
        <v>43885</v>
      </c>
      <c r="I1908" s="20" t="s">
        <v>82</v>
      </c>
      <c r="K1908" s="51"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914</v>
      </c>
      <c r="E1909" s="51" t="str">
        <f>IF(ISBLANK(LeaveTracker[[#This Row],[Employee Name]]),"-----",VLOOKUP(LeaveTracker[[#This Row],[Employee Name]],Employees[[Employee Name]:[Office]],7))</f>
        <v>CPDO</v>
      </c>
      <c r="F1909" s="51" t="str">
        <f>IF(ISBLANK(LeaveTracker[[#This Row],[Employee Name]]),"-----",VLOOKUP(LeaveTracker[[#This Row],[Employee Name]],Employees[[Employee Name]:[Office]],6))</f>
        <v>REGULAR</v>
      </c>
      <c r="G1909" s="24">
        <v>43887</v>
      </c>
      <c r="H1909" s="24">
        <v>43887</v>
      </c>
      <c r="I1909" s="20" t="s">
        <v>82</v>
      </c>
      <c r="K1909" s="51"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914</v>
      </c>
      <c r="E1910" s="51" t="str">
        <f>IF(ISBLANK(LeaveTracker[[#This Row],[Employee Name]]),"-----",VLOOKUP(LeaveTracker[[#This Row],[Employee Name]],Employees[[Employee Name]:[Office]],7))</f>
        <v>CPDO</v>
      </c>
      <c r="F1910" s="51" t="str">
        <f>IF(ISBLANK(LeaveTracker[[#This Row],[Employee Name]]),"-----",VLOOKUP(LeaveTracker[[#This Row],[Employee Name]],Employees[[Employee Name]:[Office]],6))</f>
        <v>REGULAR</v>
      </c>
      <c r="G1910" s="24">
        <v>43873</v>
      </c>
      <c r="H1910" s="24">
        <v>43873</v>
      </c>
      <c r="I1910" s="20" t="s">
        <v>298</v>
      </c>
      <c r="J1910" s="43" t="s">
        <v>727</v>
      </c>
      <c r="K1910" s="51"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914</v>
      </c>
      <c r="E1911" s="51" t="str">
        <f>IF(ISBLANK(LeaveTracker[[#This Row],[Employee Name]]),"-----",VLOOKUP(LeaveTracker[[#This Row],[Employee Name]],Employees[[Employee Name]:[Office]],7))</f>
        <v>CPDO</v>
      </c>
      <c r="F1911" s="51" t="str">
        <f>IF(ISBLANK(LeaveTracker[[#This Row],[Employee Name]]),"-----",VLOOKUP(LeaveTracker[[#This Row],[Employee Name]],Employees[[Employee Name]:[Office]],6))</f>
        <v>REGULAR</v>
      </c>
      <c r="G1911" s="24">
        <v>43871</v>
      </c>
      <c r="H1911" s="24">
        <v>43872</v>
      </c>
      <c r="I1911" s="20" t="s">
        <v>298</v>
      </c>
      <c r="J1911" s="43" t="s">
        <v>842</v>
      </c>
      <c r="K1911" s="51"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914</v>
      </c>
      <c r="E1912" s="51" t="str">
        <f>IF(ISBLANK(LeaveTracker[[#This Row],[Employee Name]]),"-----",VLOOKUP(LeaveTracker[[#This Row],[Employee Name]],Employees[[Employee Name]:[Office]],7))</f>
        <v>CPDO</v>
      </c>
      <c r="F1912" s="51" t="str">
        <f>IF(ISBLANK(LeaveTracker[[#This Row],[Employee Name]]),"-----",VLOOKUP(LeaveTracker[[#This Row],[Employee Name]],Employees[[Employee Name]:[Office]],6))</f>
        <v>REGULAR</v>
      </c>
      <c r="G1912" s="24">
        <v>43845</v>
      </c>
      <c r="H1912" s="24">
        <v>43847</v>
      </c>
      <c r="I1912" s="20" t="s">
        <v>298</v>
      </c>
      <c r="J1912" s="43" t="s">
        <v>842</v>
      </c>
      <c r="K1912" s="51"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51" t="str">
        <f>IF(ISBLANK(LeaveTracker[[#This Row],[Employee Name]]),"-----",VLOOKUP(LeaveTracker[[#This Row],[Employee Name]],Employees[[Employee Name]:[Office]],7))</f>
        <v>CPDO</v>
      </c>
      <c r="F1913" s="51" t="str">
        <f>IF(ISBLANK(LeaveTracker[[#This Row],[Employee Name]]),"-----",VLOOKUP(LeaveTracker[[#This Row],[Employee Name]],Employees[[Employee Name]:[Office]],6))</f>
        <v>REGULAR</v>
      </c>
      <c r="G1913" s="24">
        <v>43899</v>
      </c>
      <c r="H1913" s="24">
        <v>43903</v>
      </c>
      <c r="I1913" s="20" t="s">
        <v>82</v>
      </c>
      <c r="K1913" s="51"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51" t="str">
        <f>IF(ISBLANK(LeaveTracker[[#This Row],[Employee Name]]),"-----",VLOOKUP(LeaveTracker[[#This Row],[Employee Name]],Employees[[Employee Name]:[Office]],7))</f>
        <v>CPDO</v>
      </c>
      <c r="F1914" s="51" t="str">
        <f>IF(ISBLANK(LeaveTracker[[#This Row],[Employee Name]]),"-----",VLOOKUP(LeaveTracker[[#This Row],[Employee Name]],Employees[[Employee Name]:[Office]],6))</f>
        <v>REGULAR</v>
      </c>
      <c r="G1914" s="24">
        <v>43860</v>
      </c>
      <c r="H1914" s="24">
        <v>43861</v>
      </c>
      <c r="I1914" s="20" t="s">
        <v>298</v>
      </c>
      <c r="J1914" s="43" t="s">
        <v>763</v>
      </c>
      <c r="K1914" s="51"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917</v>
      </c>
      <c r="E1915" s="51" t="str">
        <f>IF(ISBLANK(LeaveTracker[[#This Row],[Employee Name]]),"-----",VLOOKUP(LeaveTracker[[#This Row],[Employee Name]],Employees[[Employee Name]:[Office]],7))</f>
        <v>ONT</v>
      </c>
      <c r="F1915" s="51" t="str">
        <f>IF(ISBLANK(LeaveTracker[[#This Row],[Employee Name]]),"-----",VLOOKUP(LeaveTracker[[#This Row],[Employee Name]],Employees[[Employee Name]:[Office]],6))</f>
        <v>REGULAR</v>
      </c>
      <c r="G1915" s="24">
        <v>43892</v>
      </c>
      <c r="H1915" s="24">
        <v>43903</v>
      </c>
      <c r="I1915" s="20" t="s">
        <v>81</v>
      </c>
      <c r="K1915" s="51"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51" t="str">
        <f>IF(ISBLANK(LeaveTracker[[#This Row],[Employee Name]]),"-----",VLOOKUP(LeaveTracker[[#This Row],[Employee Name]],Employees[[Employee Name]:[Office]],7))</f>
        <v>ONT</v>
      </c>
      <c r="F1916" s="51" t="str">
        <f>IF(ISBLANK(LeaveTracker[[#This Row],[Employee Name]]),"-----",VLOOKUP(LeaveTracker[[#This Row],[Employee Name]],Employees[[Employee Name]:[Office]],6))</f>
        <v>REGULAR</v>
      </c>
      <c r="G1916" s="24">
        <v>43872</v>
      </c>
      <c r="H1916" s="24">
        <v>43872</v>
      </c>
      <c r="I1916" s="20" t="s">
        <v>298</v>
      </c>
      <c r="J1916" s="43" t="s">
        <v>842</v>
      </c>
      <c r="K1916" s="51"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724</v>
      </c>
      <c r="E1917" s="51" t="str">
        <f>IF(ISBLANK(LeaveTracker[[#This Row],[Employee Name]]),"-----",VLOOKUP(LeaveTracker[[#This Row],[Employee Name]],Employees[[Employee Name]:[Office]],7))</f>
        <v>ONT</v>
      </c>
      <c r="F1917" s="51" t="str">
        <f>IF(ISBLANK(LeaveTracker[[#This Row],[Employee Name]]),"-----",VLOOKUP(LeaveTracker[[#This Row],[Employee Name]],Employees[[Employee Name]:[Office]],6))</f>
        <v>REGULAR</v>
      </c>
      <c r="G1917" s="24">
        <v>43913</v>
      </c>
      <c r="H1917" s="24">
        <v>43917</v>
      </c>
      <c r="I1917" s="20" t="s">
        <v>82</v>
      </c>
      <c r="K1917" s="51"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919</v>
      </c>
      <c r="E1918" s="51" t="str">
        <f>IF(ISBLANK(LeaveTracker[[#This Row],[Employee Name]]),"-----",VLOOKUP(LeaveTracker[[#This Row],[Employee Name]],Employees[[Employee Name]:[Office]],7))</f>
        <v>ONT</v>
      </c>
      <c r="F1918" s="51" t="str">
        <f>IF(ISBLANK(LeaveTracker[[#This Row],[Employee Name]]),"-----",VLOOKUP(LeaveTracker[[#This Row],[Employee Name]],Employees[[Employee Name]:[Office]],6))</f>
        <v>REGULAR</v>
      </c>
      <c r="G1918" s="24">
        <v>43871</v>
      </c>
      <c r="H1918" s="24">
        <v>43873</v>
      </c>
      <c r="I1918" s="20" t="s">
        <v>298</v>
      </c>
      <c r="J1918" s="43" t="s">
        <v>842</v>
      </c>
      <c r="K1918" s="51"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189</v>
      </c>
      <c r="E1919" s="51" t="str">
        <f>IF(ISBLANK(LeaveTracker[[#This Row],[Employee Name]]),"-----",VLOOKUP(LeaveTracker[[#This Row],[Employee Name]],Employees[[Employee Name]:[Office]],7))</f>
        <v>ONT</v>
      </c>
      <c r="F1919" s="51" t="str">
        <f>IF(ISBLANK(LeaveTracker[[#This Row],[Employee Name]]),"-----",VLOOKUP(LeaveTracker[[#This Row],[Employee Name]],Employees[[Employee Name]:[Office]],6))</f>
        <v>REGULAR</v>
      </c>
      <c r="G1919" s="24">
        <v>43854</v>
      </c>
      <c r="H1919" s="24">
        <v>43854</v>
      </c>
      <c r="I1919" s="20" t="s">
        <v>81</v>
      </c>
      <c r="K1919" s="51"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189</v>
      </c>
      <c r="E1920" s="51" t="str">
        <f>IF(ISBLANK(LeaveTracker[[#This Row],[Employee Name]]),"-----",VLOOKUP(LeaveTracker[[#This Row],[Employee Name]],Employees[[Employee Name]:[Office]],7))</f>
        <v>ONT</v>
      </c>
      <c r="F1920" s="51" t="str">
        <f>IF(ISBLANK(LeaveTracker[[#This Row],[Employee Name]]),"-----",VLOOKUP(LeaveTracker[[#This Row],[Employee Name]],Employees[[Employee Name]:[Office]],6))</f>
        <v>REGULAR</v>
      </c>
      <c r="G1920" s="24">
        <v>43857</v>
      </c>
      <c r="H1920" s="24">
        <v>43857</v>
      </c>
      <c r="I1920" s="20" t="s">
        <v>81</v>
      </c>
      <c r="K1920" s="51"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189</v>
      </c>
      <c r="E1921" s="51" t="str">
        <f>IF(ISBLANK(LeaveTracker[[#This Row],[Employee Name]]),"-----",VLOOKUP(LeaveTracker[[#This Row],[Employee Name]],Employees[[Employee Name]:[Office]],7))</f>
        <v>ONT</v>
      </c>
      <c r="F1921" s="51" t="str">
        <f>IF(ISBLANK(LeaveTracker[[#This Row],[Employee Name]]),"-----",VLOOKUP(LeaveTracker[[#This Row],[Employee Name]],Employees[[Employee Name]:[Office]],6))</f>
        <v>REGULAR</v>
      </c>
      <c r="G1921" s="24">
        <v>43851</v>
      </c>
      <c r="H1921" s="24">
        <v>43851</v>
      </c>
      <c r="I1921" s="20" t="s">
        <v>81</v>
      </c>
      <c r="K1921" s="51"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922</v>
      </c>
      <c r="E1922" s="51" t="str">
        <f>IF(ISBLANK(LeaveTracker[[#This Row],[Employee Name]]),"-----",VLOOKUP(LeaveTracker[[#This Row],[Employee Name]],Employees[[Employee Name]:[Office]],7))</f>
        <v>CPDO</v>
      </c>
      <c r="F1922" s="51" t="str">
        <f>IF(ISBLANK(LeaveTracker[[#This Row],[Employee Name]]),"-----",VLOOKUP(LeaveTracker[[#This Row],[Employee Name]],Employees[[Employee Name]:[Office]],6))</f>
        <v>REGULAR</v>
      </c>
      <c r="G1922" s="24">
        <v>43845</v>
      </c>
      <c r="H1922" s="24">
        <v>43847</v>
      </c>
      <c r="I1922" s="20" t="s">
        <v>298</v>
      </c>
      <c r="J1922" s="43" t="s">
        <v>842</v>
      </c>
      <c r="K1922" s="51"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922</v>
      </c>
      <c r="E1923" s="51" t="str">
        <f>IF(ISBLANK(LeaveTracker[[#This Row],[Employee Name]]),"-----",VLOOKUP(LeaveTracker[[#This Row],[Employee Name]],Employees[[Employee Name]:[Office]],7))</f>
        <v>CPDO</v>
      </c>
      <c r="F1923" s="51" t="str">
        <f>IF(ISBLANK(LeaveTracker[[#This Row],[Employee Name]]),"-----",VLOOKUP(LeaveTracker[[#This Row],[Employee Name]],Employees[[Employee Name]:[Office]],6))</f>
        <v>REGULAR</v>
      </c>
      <c r="G1923" s="24">
        <v>43849</v>
      </c>
      <c r="H1923" s="24">
        <v>43850</v>
      </c>
      <c r="I1923" s="20" t="s">
        <v>298</v>
      </c>
      <c r="J1923" s="43" t="s">
        <v>842</v>
      </c>
      <c r="K1923" s="51"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382</v>
      </c>
      <c r="E1924" s="51" t="str">
        <f>IF(ISBLANK(LeaveTracker[[#This Row],[Employee Name]]),"-----",VLOOKUP(LeaveTracker[[#This Row],[Employee Name]],Employees[[Employee Name]:[Office]],7))</f>
        <v>ONT</v>
      </c>
      <c r="F1924" s="51" t="str">
        <f>IF(ISBLANK(LeaveTracker[[#This Row],[Employee Name]]),"-----",VLOOKUP(LeaveTracker[[#This Row],[Employee Name]],Employees[[Employee Name]:[Office]],6))</f>
        <v>REGULAR</v>
      </c>
      <c r="G1924" s="24">
        <v>43855</v>
      </c>
      <c r="H1924" s="24">
        <v>43855</v>
      </c>
      <c r="I1924" s="20" t="s">
        <v>298</v>
      </c>
      <c r="J1924" s="43" t="s">
        <v>158</v>
      </c>
      <c r="K1924" s="51"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925</v>
      </c>
      <c r="E1925" s="51" t="str">
        <f>IF(ISBLANK(LeaveTracker[[#This Row],[Employee Name]]),"-----",VLOOKUP(LeaveTracker[[#This Row],[Employee Name]],Employees[[Employee Name]:[Office]],7))</f>
        <v>TCNHS</v>
      </c>
      <c r="F1925" s="51" t="str">
        <f>IF(ISBLANK(LeaveTracker[[#This Row],[Employee Name]]),"-----",VLOOKUP(LeaveTracker[[#This Row],[Employee Name]],Employees[[Employee Name]:[Office]],6))</f>
        <v>REGULAR</v>
      </c>
      <c r="G1925" s="24">
        <v>43846</v>
      </c>
      <c r="H1925" s="24">
        <v>43847</v>
      </c>
      <c r="I1925" s="20" t="s">
        <v>81</v>
      </c>
      <c r="K1925" s="51"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925</v>
      </c>
      <c r="E1926" s="51" t="str">
        <f>IF(ISBLANK(LeaveTracker[[#This Row],[Employee Name]]),"-----",VLOOKUP(LeaveTracker[[#This Row],[Employee Name]],Employees[[Employee Name]:[Office]],7))</f>
        <v>TCNHS</v>
      </c>
      <c r="F1926" s="51" t="str">
        <f>IF(ISBLANK(LeaveTracker[[#This Row],[Employee Name]]),"-----",VLOOKUP(LeaveTracker[[#This Row],[Employee Name]],Employees[[Employee Name]:[Office]],6))</f>
        <v>REGULAR</v>
      </c>
      <c r="G1926" s="24">
        <v>43850</v>
      </c>
      <c r="H1926" s="24">
        <v>43853</v>
      </c>
      <c r="I1926" s="20" t="s">
        <v>81</v>
      </c>
      <c r="K1926" s="51"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708</v>
      </c>
      <c r="E1927" s="51" t="str">
        <f>IF(ISBLANK(LeaveTracker[[#This Row],[Employee Name]]),"-----",VLOOKUP(LeaveTracker[[#This Row],[Employee Name]],Employees[[Employee Name]:[Office]],7))</f>
        <v>ONT</v>
      </c>
      <c r="F1927" s="51" t="str">
        <f>IF(ISBLANK(LeaveTracker[[#This Row],[Employee Name]]),"-----",VLOOKUP(LeaveTracker[[#This Row],[Employee Name]],Employees[[Employee Name]:[Office]],6))</f>
        <v>CASUAL</v>
      </c>
      <c r="G1927" s="24">
        <v>43916</v>
      </c>
      <c r="H1927" s="24">
        <v>43916</v>
      </c>
      <c r="I1927" s="20" t="s">
        <v>298</v>
      </c>
      <c r="J1927" s="43" t="s">
        <v>727</v>
      </c>
      <c r="K1927" s="51"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708</v>
      </c>
      <c r="E1928" s="51" t="str">
        <f>IF(ISBLANK(LeaveTracker[[#This Row],[Employee Name]]),"-----",VLOOKUP(LeaveTracker[[#This Row],[Employee Name]],Employees[[Employee Name]:[Office]],7))</f>
        <v>ONT</v>
      </c>
      <c r="F1928" s="51" t="str">
        <f>IF(ISBLANK(LeaveTracker[[#This Row],[Employee Name]]),"-----",VLOOKUP(LeaveTracker[[#This Row],[Employee Name]],Employees[[Employee Name]:[Office]],6))</f>
        <v>CASUAL</v>
      </c>
      <c r="G1928" s="24">
        <v>43864</v>
      </c>
      <c r="H1928" s="24">
        <v>43866</v>
      </c>
      <c r="I1928" s="20" t="s">
        <v>82</v>
      </c>
      <c r="K1928" s="51"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724</v>
      </c>
      <c r="E1929" s="51" t="str">
        <f>IF(ISBLANK(LeaveTracker[[#This Row],[Employee Name]]),"-----",VLOOKUP(LeaveTracker[[#This Row],[Employee Name]],Employees[[Employee Name]:[Office]],7))</f>
        <v>ONT</v>
      </c>
      <c r="F1929" s="51" t="str">
        <f>IF(ISBLANK(LeaveTracker[[#This Row],[Employee Name]]),"-----",VLOOKUP(LeaveTracker[[#This Row],[Employee Name]],Employees[[Employee Name]:[Office]],6))</f>
        <v>REGULAR</v>
      </c>
      <c r="G1929" s="24">
        <v>43873</v>
      </c>
      <c r="H1929" s="24">
        <v>43875</v>
      </c>
      <c r="I1929" s="20" t="s">
        <v>298</v>
      </c>
      <c r="J1929" s="43" t="s">
        <v>842</v>
      </c>
      <c r="K1929" s="51"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724</v>
      </c>
      <c r="E1930" s="51" t="str">
        <f>IF(ISBLANK(LeaveTracker[[#This Row],[Employee Name]]),"-----",VLOOKUP(LeaveTracker[[#This Row],[Employee Name]],Employees[[Employee Name]:[Office]],7))</f>
        <v>ONT</v>
      </c>
      <c r="F1930" s="51" t="str">
        <f>IF(ISBLANK(LeaveTracker[[#This Row],[Employee Name]]),"-----",VLOOKUP(LeaveTracker[[#This Row],[Employee Name]],Employees[[Employee Name]:[Office]],6))</f>
        <v>REGULAR</v>
      </c>
      <c r="G1930" s="24">
        <v>43860</v>
      </c>
      <c r="H1930" s="24">
        <v>43860</v>
      </c>
      <c r="I1930" s="20" t="s">
        <v>298</v>
      </c>
      <c r="J1930" s="43" t="s">
        <v>842</v>
      </c>
      <c r="K1930" s="51"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388</v>
      </c>
      <c r="E1931" s="51" t="str">
        <f>IF(ISBLANK(LeaveTracker[[#This Row],[Employee Name]]),"-----",VLOOKUP(LeaveTracker[[#This Row],[Employee Name]],Employees[[Employee Name]:[Office]],7))</f>
        <v>ONT</v>
      </c>
      <c r="F1931" s="51" t="str">
        <f>IF(ISBLANK(LeaveTracker[[#This Row],[Employee Name]]),"-----",VLOOKUP(LeaveTracker[[#This Row],[Employee Name]],Employees[[Employee Name]:[Office]],6))</f>
        <v>REGULAR</v>
      </c>
      <c r="G1931" s="24">
        <v>43908</v>
      </c>
      <c r="H1931" s="24">
        <v>43908</v>
      </c>
      <c r="I1931" s="20" t="s">
        <v>81</v>
      </c>
      <c r="K1931" s="51"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388</v>
      </c>
      <c r="E1932" s="51" t="str">
        <f>IF(ISBLANK(LeaveTracker[[#This Row],[Employee Name]]),"-----",VLOOKUP(LeaveTracker[[#This Row],[Employee Name]],Employees[[Employee Name]:[Office]],7))</f>
        <v>ONT</v>
      </c>
      <c r="F1932" s="51" t="str">
        <f>IF(ISBLANK(LeaveTracker[[#This Row],[Employee Name]]),"-----",VLOOKUP(LeaveTracker[[#This Row],[Employee Name]],Employees[[Employee Name]:[Office]],6))</f>
        <v>REGULAR</v>
      </c>
      <c r="G1932" s="24">
        <v>43870</v>
      </c>
      <c r="H1932" s="24">
        <v>43873</v>
      </c>
      <c r="I1932" s="20" t="s">
        <v>81</v>
      </c>
      <c r="K1932" s="51" t="str">
        <f>LeaveTracker[[#This Row],[Days]]&amp;" "&amp;LeaveTracker[[#This Row],[Type of Leave]]</f>
        <v>4 SL</v>
      </c>
      <c r="L1932" s="23">
        <v>4</v>
      </c>
      <c r="M1932" s="27"/>
    </row>
    <row r="1933" spans="1:13" ht="30" customHeight="1" x14ac:dyDescent="0.3">
      <c r="A1933" s="27">
        <v>425</v>
      </c>
      <c r="B1933" s="31">
        <v>43915</v>
      </c>
      <c r="C1933" s="31">
        <v>43878</v>
      </c>
      <c r="D1933" s="19" t="s">
        <v>388</v>
      </c>
      <c r="E1933" s="51" t="str">
        <f>IF(ISBLANK(LeaveTracker[[#This Row],[Employee Name]]),"-----",VLOOKUP(LeaveTracker[[#This Row],[Employee Name]],Employees[[Employee Name]:[Office]],7))</f>
        <v>ONT</v>
      </c>
      <c r="F1933" s="51" t="str">
        <f>IF(ISBLANK(LeaveTracker[[#This Row],[Employee Name]]),"-----",VLOOKUP(LeaveTracker[[#This Row],[Employee Name]],Employees[[Employee Name]:[Office]],6))</f>
        <v>REGULAR</v>
      </c>
      <c r="G1933" s="24">
        <v>43876</v>
      </c>
      <c r="H1933" s="24">
        <v>43876</v>
      </c>
      <c r="I1933" s="20" t="s">
        <v>81</v>
      </c>
      <c r="K1933" s="51" t="str">
        <f>LeaveTracker[[#This Row],[Days]]&amp;" "&amp;LeaveTracker[[#This Row],[Type of Leave]]</f>
        <v>0.5 SL</v>
      </c>
      <c r="L1933" s="34">
        <v>0.5</v>
      </c>
      <c r="M1933" s="27"/>
    </row>
    <row r="1934" spans="1:13" ht="30" customHeight="1" x14ac:dyDescent="0.3">
      <c r="A1934" s="27">
        <v>426</v>
      </c>
      <c r="B1934" s="31">
        <v>43915</v>
      </c>
      <c r="C1934" s="31">
        <v>43885</v>
      </c>
      <c r="D1934" s="19" t="s">
        <v>1025</v>
      </c>
      <c r="E1934" s="51" t="str">
        <f>IF(ISBLANK(LeaveTracker[[#This Row],[Employee Name]]),"-----",VLOOKUP(LeaveTracker[[#This Row],[Employee Name]],Employees[[Employee Name]:[Office]],7))</f>
        <v>ONT</v>
      </c>
      <c r="F1934" s="51" t="str">
        <f>IF(ISBLANK(LeaveTracker[[#This Row],[Employee Name]]),"-----",VLOOKUP(LeaveTracker[[#This Row],[Employee Name]],Employees[[Employee Name]:[Office]],6))</f>
        <v>REGULAR</v>
      </c>
      <c r="G1934" s="39">
        <v>43892</v>
      </c>
      <c r="H1934" s="24">
        <v>43893</v>
      </c>
      <c r="I1934" s="20" t="s">
        <v>82</v>
      </c>
      <c r="K1934" s="51"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1025</v>
      </c>
      <c r="E1935" s="51" t="str">
        <f>IF(ISBLANK(LeaveTracker[[#This Row],[Employee Name]]),"-----",VLOOKUP(LeaveTracker[[#This Row],[Employee Name]],Employees[[Employee Name]:[Office]],7))</f>
        <v>ONT</v>
      </c>
      <c r="F1935" s="51" t="str">
        <f>IF(ISBLANK(LeaveTracker[[#This Row],[Employee Name]]),"-----",VLOOKUP(LeaveTracker[[#This Row],[Employee Name]],Employees[[Employee Name]:[Office]],6))</f>
        <v>REGULAR</v>
      </c>
      <c r="G1935" s="24">
        <v>43899</v>
      </c>
      <c r="H1935" s="24">
        <v>43901</v>
      </c>
      <c r="I1935" s="20" t="s">
        <v>82</v>
      </c>
      <c r="K1935" s="51"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772</v>
      </c>
      <c r="E1936" s="51" t="str">
        <f>IF(ISBLANK(LeaveTracker[[#This Row],[Employee Name]]),"-----",VLOOKUP(LeaveTracker[[#This Row],[Employee Name]],Employees[[Employee Name]:[Office]],7))</f>
        <v>ONT</v>
      </c>
      <c r="F1936" s="51" t="str">
        <f>IF(ISBLANK(LeaveTracker[[#This Row],[Employee Name]]),"-----",VLOOKUP(LeaveTracker[[#This Row],[Employee Name]],Employees[[Employee Name]:[Office]],6))</f>
        <v>REGULAR</v>
      </c>
      <c r="G1936" s="24">
        <v>43913</v>
      </c>
      <c r="H1936" s="24">
        <v>43916</v>
      </c>
      <c r="I1936" s="20" t="s">
        <v>82</v>
      </c>
      <c r="K1936" s="51"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772</v>
      </c>
      <c r="E1937" s="51" t="str">
        <f>IF(ISBLANK(LeaveTracker[[#This Row],[Employee Name]]),"-----",VLOOKUP(LeaveTracker[[#This Row],[Employee Name]],Employees[[Employee Name]:[Office]],7))</f>
        <v>ONT</v>
      </c>
      <c r="F1937" s="51" t="str">
        <f>IF(ISBLANK(LeaveTracker[[#This Row],[Employee Name]]),"-----",VLOOKUP(LeaveTracker[[#This Row],[Employee Name]],Employees[[Employee Name]:[Office]],6))</f>
        <v>REGULAR</v>
      </c>
      <c r="G1937" s="24">
        <v>43919</v>
      </c>
      <c r="H1937" s="24">
        <v>43919</v>
      </c>
      <c r="I1937" s="20" t="s">
        <v>82</v>
      </c>
      <c r="K1937" s="51" t="str">
        <f>LeaveTracker[[#This Row],[Days]]&amp;" "&amp;LeaveTracker[[#This Row],[Type of Leave]]</f>
        <v>1 VL</v>
      </c>
      <c r="L1937" s="23">
        <v>1</v>
      </c>
      <c r="M1937" s="27"/>
    </row>
    <row r="1938" spans="1:13" ht="30" customHeight="1" x14ac:dyDescent="0.3">
      <c r="A1938" s="27">
        <v>428</v>
      </c>
      <c r="B1938" s="31">
        <v>43915</v>
      </c>
      <c r="C1938" s="31">
        <v>43875</v>
      </c>
      <c r="D1938" s="19" t="s">
        <v>928</v>
      </c>
      <c r="E1938" s="51" t="str">
        <f>IF(ISBLANK(LeaveTracker[[#This Row],[Employee Name]]),"-----",VLOOKUP(LeaveTracker[[#This Row],[Employee Name]],Employees[[Employee Name]:[Office]],7))</f>
        <v>ONT</v>
      </c>
      <c r="F1938" s="51" t="str">
        <f>IF(ISBLANK(LeaveTracker[[#This Row],[Employee Name]]),"-----",VLOOKUP(LeaveTracker[[#This Row],[Employee Name]],Employees[[Employee Name]:[Office]],6))</f>
        <v>REGULAR</v>
      </c>
      <c r="G1938" s="24">
        <v>43892</v>
      </c>
      <c r="H1938" s="24">
        <v>43896</v>
      </c>
      <c r="I1938" s="20" t="s">
        <v>82</v>
      </c>
      <c r="K1938" s="51"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929</v>
      </c>
      <c r="E1939" s="51" t="str">
        <f>IF(ISBLANK(LeaveTracker[[#This Row],[Employee Name]]),"-----",VLOOKUP(LeaveTracker[[#This Row],[Employee Name]],Employees[[Employee Name]:[Office]],7))</f>
        <v>ONT</v>
      </c>
      <c r="F1939" s="51" t="str">
        <f>IF(ISBLANK(LeaveTracker[[#This Row],[Employee Name]]),"-----",VLOOKUP(LeaveTracker[[#This Row],[Employee Name]],Employees[[Employee Name]:[Office]],6))</f>
        <v>REGULAR</v>
      </c>
      <c r="G1939" s="24">
        <v>43913</v>
      </c>
      <c r="H1939" s="24">
        <v>43917</v>
      </c>
      <c r="I1939" s="20" t="s">
        <v>82</v>
      </c>
      <c r="K1939" s="51"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206</v>
      </c>
      <c r="E1940" s="51" t="str">
        <f>IF(ISBLANK(LeaveTracker[[#This Row],[Employee Name]]),"-----",VLOOKUP(LeaveTracker[[#This Row],[Employee Name]],Employees[[Employee Name]:[Office]],7))</f>
        <v>ONT</v>
      </c>
      <c r="F1940" s="51" t="str">
        <f>IF(ISBLANK(LeaveTracker[[#This Row],[Employee Name]]),"-----",VLOOKUP(LeaveTracker[[#This Row],[Employee Name]],Employees[[Employee Name]:[Office]],6))</f>
        <v>REGULAR</v>
      </c>
      <c r="G1940" s="24">
        <v>43880</v>
      </c>
      <c r="H1940" s="24">
        <v>43880</v>
      </c>
      <c r="I1940" s="20" t="s">
        <v>82</v>
      </c>
      <c r="K1940" s="51"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932</v>
      </c>
      <c r="E1941" s="51" t="str">
        <f>IF(ISBLANK(LeaveTracker[[#This Row],[Employee Name]]),"-----",VLOOKUP(LeaveTracker[[#This Row],[Employee Name]],Employees[[Employee Name]:[Office]],7))</f>
        <v>ONT</v>
      </c>
      <c r="F1941" s="51" t="str">
        <f>IF(ISBLANK(LeaveTracker[[#This Row],[Employee Name]]),"-----",VLOOKUP(LeaveTracker[[#This Row],[Employee Name]],Employees[[Employee Name]:[Office]],6))</f>
        <v>REGULAR</v>
      </c>
      <c r="G1941" s="24">
        <v>43878</v>
      </c>
      <c r="H1941" s="24">
        <v>43882</v>
      </c>
      <c r="I1941" s="20" t="s">
        <v>82</v>
      </c>
      <c r="K1941" s="51"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928</v>
      </c>
      <c r="E1942" s="51" t="str">
        <f>IF(ISBLANK(LeaveTracker[[#This Row],[Employee Name]]),"-----",VLOOKUP(LeaveTracker[[#This Row],[Employee Name]],Employees[[Employee Name]:[Office]],7))</f>
        <v>ONT</v>
      </c>
      <c r="F1942" s="51" t="str">
        <f>IF(ISBLANK(LeaveTracker[[#This Row],[Employee Name]]),"-----",VLOOKUP(LeaveTracker[[#This Row],[Employee Name]],Employees[[Employee Name]:[Office]],6))</f>
        <v>REGULAR</v>
      </c>
      <c r="G1942" s="24">
        <v>43900</v>
      </c>
      <c r="H1942" s="24">
        <v>43904</v>
      </c>
      <c r="I1942" s="20" t="s">
        <v>82</v>
      </c>
      <c r="K1942" s="51"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371</v>
      </c>
      <c r="E1943" s="51" t="str">
        <f>IF(ISBLANK(LeaveTracker[[#This Row],[Employee Name]]),"-----",VLOOKUP(LeaveTracker[[#This Row],[Employee Name]],Employees[[Employee Name]:[Office]],7))</f>
        <v>LIBRARY</v>
      </c>
      <c r="F1943" s="51" t="str">
        <f>IF(ISBLANK(LeaveTracker[[#This Row],[Employee Name]]),"-----",VLOOKUP(LeaveTracker[[#This Row],[Employee Name]],Employees[[Employee Name]:[Office]],6))</f>
        <v>REGULAR</v>
      </c>
      <c r="G1943" s="24">
        <v>43865</v>
      </c>
      <c r="H1943" s="24">
        <v>43865</v>
      </c>
      <c r="I1943" s="20" t="s">
        <v>298</v>
      </c>
      <c r="J1943" s="43" t="s">
        <v>842</v>
      </c>
      <c r="K1943" s="51"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371</v>
      </c>
      <c r="E1944" s="51" t="str">
        <f>IF(ISBLANK(LeaveTracker[[#This Row],[Employee Name]]),"-----",VLOOKUP(LeaveTracker[[#This Row],[Employee Name]],Employees[[Employee Name]:[Office]],7))</f>
        <v>LIBRARY</v>
      </c>
      <c r="F1944" s="51" t="str">
        <f>IF(ISBLANK(LeaveTracker[[#This Row],[Employee Name]]),"-----",VLOOKUP(LeaveTracker[[#This Row],[Employee Name]],Employees[[Employee Name]:[Office]],6))</f>
        <v>REGULAR</v>
      </c>
      <c r="G1944" s="24">
        <v>43867</v>
      </c>
      <c r="H1944" s="24">
        <v>43867</v>
      </c>
      <c r="I1944" s="20" t="s">
        <v>298</v>
      </c>
      <c r="J1944" s="43" t="s">
        <v>842</v>
      </c>
      <c r="K1944" s="51"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371</v>
      </c>
      <c r="E1945" s="51" t="str">
        <f>IF(ISBLANK(LeaveTracker[[#This Row],[Employee Name]]),"-----",VLOOKUP(LeaveTracker[[#This Row],[Employee Name]],Employees[[Employee Name]:[Office]],7))</f>
        <v>LIBRARY</v>
      </c>
      <c r="F1945" s="51" t="str">
        <f>IF(ISBLANK(LeaveTracker[[#This Row],[Employee Name]]),"-----",VLOOKUP(LeaveTracker[[#This Row],[Employee Name]],Employees[[Employee Name]:[Office]],6))</f>
        <v>REGULAR</v>
      </c>
      <c r="G1945" s="24">
        <v>43864</v>
      </c>
      <c r="H1945" s="24">
        <v>43865</v>
      </c>
      <c r="I1945" s="20" t="s">
        <v>298</v>
      </c>
      <c r="J1945" s="43" t="s">
        <v>842</v>
      </c>
      <c r="K1945" s="51"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925</v>
      </c>
      <c r="E1946" s="51" t="str">
        <f>IF(ISBLANK(LeaveTracker[[#This Row],[Employee Name]]),"-----",VLOOKUP(LeaveTracker[[#This Row],[Employee Name]],Employees[[Employee Name]:[Office]],7))</f>
        <v>TCNHS</v>
      </c>
      <c r="F1946" s="51" t="str">
        <f>IF(ISBLANK(LeaveTracker[[#This Row],[Employee Name]]),"-----",VLOOKUP(LeaveTracker[[#This Row],[Employee Name]],Employees[[Employee Name]:[Office]],6))</f>
        <v>REGULAR</v>
      </c>
      <c r="G1946" s="24">
        <v>43867</v>
      </c>
      <c r="H1946" s="24">
        <v>43871</v>
      </c>
      <c r="I1946" s="20" t="s">
        <v>298</v>
      </c>
      <c r="J1946" s="43" t="s">
        <v>842</v>
      </c>
      <c r="K1946" s="51" t="str">
        <f>LeaveTracker[[#This Row],[Days]]&amp;" "&amp;LeaveTracker[[#This Row],[Type of Leave]]</f>
        <v>5 OTHER</v>
      </c>
      <c r="L1946" s="23">
        <v>5</v>
      </c>
      <c r="M1946" s="27"/>
    </row>
    <row r="1947" spans="1:13" ht="30" customHeight="1" x14ac:dyDescent="0.3">
      <c r="A1947" s="27">
        <v>436</v>
      </c>
      <c r="B1947" s="31">
        <v>43915</v>
      </c>
      <c r="C1947" s="31">
        <v>43895</v>
      </c>
      <c r="D1947" s="19" t="s">
        <v>936</v>
      </c>
      <c r="E1947" s="51" t="str">
        <f>IF(ISBLANK(LeaveTracker[[#This Row],[Employee Name]]),"-----",VLOOKUP(LeaveTracker[[#This Row],[Employee Name]],Employees[[Employee Name]:[Office]],7))</f>
        <v>VMO</v>
      </c>
      <c r="F1947" s="51" t="str">
        <f>IF(ISBLANK(LeaveTracker[[#This Row],[Employee Name]]),"-----",VLOOKUP(LeaveTracker[[#This Row],[Employee Name]],Employees[[Employee Name]:[Office]],6))</f>
        <v>CO TERM</v>
      </c>
      <c r="G1947" s="24">
        <v>43889</v>
      </c>
      <c r="H1947" s="24">
        <v>43889</v>
      </c>
      <c r="I1947" s="20" t="s">
        <v>81</v>
      </c>
      <c r="K1947" s="51"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936</v>
      </c>
      <c r="E1948" s="51" t="str">
        <f>IF(ISBLANK(LeaveTracker[[#This Row],[Employee Name]]),"-----",VLOOKUP(LeaveTracker[[#This Row],[Employee Name]],Employees[[Employee Name]:[Office]],7))</f>
        <v>VMO</v>
      </c>
      <c r="F1948" s="51" t="str">
        <f>IF(ISBLANK(LeaveTracker[[#This Row],[Employee Name]]),"-----",VLOOKUP(LeaveTracker[[#This Row],[Employee Name]],Employees[[Employee Name]:[Office]],6))</f>
        <v>CO TERM</v>
      </c>
      <c r="G1948" s="24">
        <v>43892</v>
      </c>
      <c r="H1948" s="24">
        <v>43894</v>
      </c>
      <c r="I1948" s="20" t="s">
        <v>81</v>
      </c>
      <c r="K1948" s="51"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936</v>
      </c>
      <c r="E1949" s="51" t="str">
        <f>IF(ISBLANK(LeaveTracker[[#This Row],[Employee Name]]),"-----",VLOOKUP(LeaveTracker[[#This Row],[Employee Name]],Employees[[Employee Name]:[Office]],7))</f>
        <v>VMO</v>
      </c>
      <c r="F1949" s="51" t="str">
        <f>IF(ISBLANK(LeaveTracker[[#This Row],[Employee Name]]),"-----",VLOOKUP(LeaveTracker[[#This Row],[Employee Name]],Employees[[Employee Name]:[Office]],6))</f>
        <v>CO TERM</v>
      </c>
      <c r="G1949" s="24">
        <v>43881</v>
      </c>
      <c r="H1949" s="24">
        <v>43882</v>
      </c>
      <c r="I1949" s="20" t="s">
        <v>81</v>
      </c>
      <c r="K1949" s="51" t="str">
        <f>LeaveTracker[[#This Row],[Days]]&amp;" "&amp;LeaveTracker[[#This Row],[Type of Leave]]</f>
        <v>1.5 SL</v>
      </c>
      <c r="L1949" s="34">
        <v>1.5</v>
      </c>
      <c r="M1949" s="27"/>
    </row>
    <row r="1950" spans="1:13" ht="30" customHeight="1" x14ac:dyDescent="0.3">
      <c r="A1950" s="27">
        <v>438</v>
      </c>
      <c r="B1950" s="31">
        <v>43915</v>
      </c>
      <c r="C1950" s="31">
        <v>43873</v>
      </c>
      <c r="D1950" s="20" t="s">
        <v>936</v>
      </c>
      <c r="E1950" s="51" t="str">
        <f>IF(ISBLANK(LeaveTracker[[#This Row],[Employee Name]]),"-----",VLOOKUP(LeaveTracker[[#This Row],[Employee Name]],Employees[[Employee Name]:[Office]],7))</f>
        <v>VMO</v>
      </c>
      <c r="F1950" s="51" t="str">
        <f>IF(ISBLANK(LeaveTracker[[#This Row],[Employee Name]]),"-----",VLOOKUP(LeaveTracker[[#This Row],[Employee Name]],Employees[[Employee Name]:[Office]],6))</f>
        <v>CO TERM</v>
      </c>
      <c r="G1950" s="24">
        <v>43872</v>
      </c>
      <c r="H1950" s="24">
        <v>43872</v>
      </c>
      <c r="I1950" s="20" t="s">
        <v>81</v>
      </c>
      <c r="K1950" s="51"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936</v>
      </c>
      <c r="E1951" s="51" t="str">
        <f>IF(ISBLANK(LeaveTracker[[#This Row],[Employee Name]]),"-----",VLOOKUP(LeaveTracker[[#This Row],[Employee Name]],Employees[[Employee Name]:[Office]],7))</f>
        <v>VMO</v>
      </c>
      <c r="F1951" s="51" t="str">
        <f>IF(ISBLANK(LeaveTracker[[#This Row],[Employee Name]]),"-----",VLOOKUP(LeaveTracker[[#This Row],[Employee Name]],Employees[[Employee Name]:[Office]],6))</f>
        <v>CO TERM</v>
      </c>
      <c r="G1951" s="24">
        <v>43852</v>
      </c>
      <c r="H1951" s="24">
        <v>43852</v>
      </c>
      <c r="I1951" s="20" t="s">
        <v>81</v>
      </c>
      <c r="K1951" s="51"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936</v>
      </c>
      <c r="E1952" s="51" t="str">
        <f>IF(ISBLANK(LeaveTracker[[#This Row],[Employee Name]]),"-----",VLOOKUP(LeaveTracker[[#This Row],[Employee Name]],Employees[[Employee Name]:[Office]],7))</f>
        <v>VMO</v>
      </c>
      <c r="F1952" s="51" t="str">
        <f>IF(ISBLANK(LeaveTracker[[#This Row],[Employee Name]]),"-----",VLOOKUP(LeaveTracker[[#This Row],[Employee Name]],Employees[[Employee Name]:[Office]],6))</f>
        <v>CO TERM</v>
      </c>
      <c r="G1952" s="24">
        <v>43845</v>
      </c>
      <c r="H1952" s="24">
        <v>43847</v>
      </c>
      <c r="I1952" s="20" t="s">
        <v>298</v>
      </c>
      <c r="J1952" s="43" t="s">
        <v>842</v>
      </c>
      <c r="K1952" s="51"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936</v>
      </c>
      <c r="E1953" s="51" t="str">
        <f>IF(ISBLANK(LeaveTracker[[#This Row],[Employee Name]]),"-----",VLOOKUP(LeaveTracker[[#This Row],[Employee Name]],Employees[[Employee Name]:[Office]],7))</f>
        <v>VMO</v>
      </c>
      <c r="F1953" s="51" t="str">
        <f>IF(ISBLANK(LeaveTracker[[#This Row],[Employee Name]]),"-----",VLOOKUP(LeaveTracker[[#This Row],[Employee Name]],Employees[[Employee Name]:[Office]],6))</f>
        <v>CO TERM</v>
      </c>
      <c r="G1953" s="24">
        <v>43850</v>
      </c>
      <c r="H1953" s="24">
        <v>43851</v>
      </c>
      <c r="I1953" s="20" t="s">
        <v>298</v>
      </c>
      <c r="J1953" s="43" t="s">
        <v>842</v>
      </c>
      <c r="K1953" s="51"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371</v>
      </c>
      <c r="E1954" s="51" t="str">
        <f>IF(ISBLANK(LeaveTracker[[#This Row],[Employee Name]]),"-----",VLOOKUP(LeaveTracker[[#This Row],[Employee Name]],Employees[[Employee Name]:[Office]],7))</f>
        <v>LIBRARY</v>
      </c>
      <c r="F1954" s="51" t="str">
        <f>IF(ISBLANK(LeaveTracker[[#This Row],[Employee Name]]),"-----",VLOOKUP(LeaveTracker[[#This Row],[Employee Name]],Employees[[Employee Name]:[Office]],6))</f>
        <v>REGULAR</v>
      </c>
      <c r="G1954" s="24">
        <v>43878</v>
      </c>
      <c r="H1954" s="24">
        <v>43878</v>
      </c>
      <c r="I1954" s="20" t="s">
        <v>298</v>
      </c>
      <c r="J1954" s="43" t="s">
        <v>214</v>
      </c>
      <c r="K1954" s="51"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371</v>
      </c>
      <c r="E1955" s="51" t="str">
        <f>IF(ISBLANK(LeaveTracker[[#This Row],[Employee Name]]),"-----",VLOOKUP(LeaveTracker[[#This Row],[Employee Name]],Employees[[Employee Name]:[Office]],7))</f>
        <v>LIBRARY</v>
      </c>
      <c r="F1955" s="51" t="str">
        <f>IF(ISBLANK(LeaveTracker[[#This Row],[Employee Name]]),"-----",VLOOKUP(LeaveTracker[[#This Row],[Employee Name]],Employees[[Employee Name]:[Office]],6))</f>
        <v>REGULAR</v>
      </c>
      <c r="G1955" s="24">
        <v>43872</v>
      </c>
      <c r="H1955" s="24">
        <v>43872</v>
      </c>
      <c r="I1955" s="20" t="s">
        <v>298</v>
      </c>
      <c r="J1955" s="43" t="s">
        <v>842</v>
      </c>
      <c r="K1955" s="51"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371</v>
      </c>
      <c r="E1956" s="51" t="str">
        <f>IF(ISBLANK(LeaveTracker[[#This Row],[Employee Name]]),"-----",VLOOKUP(LeaveTracker[[#This Row],[Employee Name]],Employees[[Employee Name]:[Office]],7))</f>
        <v>LIBRARY</v>
      </c>
      <c r="F1956" s="51" t="str">
        <f>IF(ISBLANK(LeaveTracker[[#This Row],[Employee Name]]),"-----",VLOOKUP(LeaveTracker[[#This Row],[Employee Name]],Employees[[Employee Name]:[Office]],6))</f>
        <v>REGULAR</v>
      </c>
      <c r="G1956" s="24">
        <v>43874</v>
      </c>
      <c r="H1956" s="24">
        <v>43874</v>
      </c>
      <c r="I1956" s="20" t="s">
        <v>298</v>
      </c>
      <c r="J1956" s="43" t="s">
        <v>842</v>
      </c>
      <c r="K1956" s="51"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371</v>
      </c>
      <c r="E1957" s="51" t="str">
        <f>IF(ISBLANK(LeaveTracker[[#This Row],[Employee Name]]),"-----",VLOOKUP(LeaveTracker[[#This Row],[Employee Name]],Employees[[Employee Name]:[Office]],7))</f>
        <v>LIBRARY</v>
      </c>
      <c r="F1957" s="51" t="str">
        <f>IF(ISBLANK(LeaveTracker[[#This Row],[Employee Name]]),"-----",VLOOKUP(LeaveTracker[[#This Row],[Employee Name]],Employees[[Employee Name]:[Office]],6))</f>
        <v>REGULAR</v>
      </c>
      <c r="G1957" s="24">
        <v>43858</v>
      </c>
      <c r="H1957" s="24">
        <v>43858</v>
      </c>
      <c r="I1957" s="20" t="s">
        <v>298</v>
      </c>
      <c r="J1957" s="43" t="s">
        <v>842</v>
      </c>
      <c r="K1957" s="51"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411</v>
      </c>
      <c r="E1958" s="51" t="str">
        <f>IF(ISBLANK(LeaveTracker[[#This Row],[Employee Name]]),"-----",VLOOKUP(LeaveTracker[[#This Row],[Employee Name]],Employees[[Employee Name]:[Office]],7))</f>
        <v>CTO</v>
      </c>
      <c r="F1958" s="51" t="str">
        <f>IF(ISBLANK(LeaveTracker[[#This Row],[Employee Name]]),"-----",VLOOKUP(LeaveTracker[[#This Row],[Employee Name]],Employees[[Employee Name]:[Office]],6))</f>
        <v>REGULAR</v>
      </c>
      <c r="G1958" s="24">
        <v>43875</v>
      </c>
      <c r="H1958" s="24">
        <v>43875</v>
      </c>
      <c r="I1958" s="20" t="s">
        <v>81</v>
      </c>
      <c r="K1958" s="51"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411</v>
      </c>
      <c r="E1959" s="51" t="str">
        <f>IF(ISBLANK(LeaveTracker[[#This Row],[Employee Name]]),"-----",VLOOKUP(LeaveTracker[[#This Row],[Employee Name]],Employees[[Employee Name]:[Office]],7))</f>
        <v>CTO</v>
      </c>
      <c r="F1959" s="51" t="str">
        <f>IF(ISBLANK(LeaveTracker[[#This Row],[Employee Name]]),"-----",VLOOKUP(LeaveTracker[[#This Row],[Employee Name]],Employees[[Employee Name]:[Office]],6))</f>
        <v>REGULAR</v>
      </c>
      <c r="G1959" s="24">
        <v>43887</v>
      </c>
      <c r="H1959" s="24">
        <v>43887</v>
      </c>
      <c r="I1959" s="20" t="s">
        <v>81</v>
      </c>
      <c r="K1959" s="51"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411</v>
      </c>
      <c r="E1960" s="51" t="str">
        <f>IF(ISBLANK(LeaveTracker[[#This Row],[Employee Name]]),"-----",VLOOKUP(LeaveTracker[[#This Row],[Employee Name]],Employees[[Employee Name]:[Office]],7))</f>
        <v>CTO</v>
      </c>
      <c r="F1960" s="51" t="str">
        <f>IF(ISBLANK(LeaveTracker[[#This Row],[Employee Name]]),"-----",VLOOKUP(LeaveTracker[[#This Row],[Employee Name]],Employees[[Employee Name]:[Office]],6))</f>
        <v>REGULAR</v>
      </c>
      <c r="G1960" s="24">
        <v>43839</v>
      </c>
      <c r="H1960" s="24">
        <v>43839</v>
      </c>
      <c r="I1960" s="20" t="s">
        <v>81</v>
      </c>
      <c r="K1960" s="51"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411</v>
      </c>
      <c r="E1961" s="51" t="str">
        <f>IF(ISBLANK(LeaveTracker[[#This Row],[Employee Name]]),"-----",VLOOKUP(LeaveTracker[[#This Row],[Employee Name]],Employees[[Employee Name]:[Office]],7))</f>
        <v>CTO</v>
      </c>
      <c r="F1961" s="51" t="str">
        <f>IF(ISBLANK(LeaveTracker[[#This Row],[Employee Name]]),"-----",VLOOKUP(LeaveTracker[[#This Row],[Employee Name]],Employees[[Employee Name]:[Office]],6))</f>
        <v>REGULAR</v>
      </c>
      <c r="G1961" s="24">
        <v>43839</v>
      </c>
      <c r="H1961" s="24">
        <v>43839</v>
      </c>
      <c r="I1961" s="20" t="s">
        <v>298</v>
      </c>
      <c r="J1961" s="43" t="s">
        <v>842</v>
      </c>
      <c r="K1961" s="51"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411</v>
      </c>
      <c r="E1962" s="51" t="str">
        <f>IF(ISBLANK(LeaveTracker[[#This Row],[Employee Name]]),"-----",VLOOKUP(LeaveTracker[[#This Row],[Employee Name]],Employees[[Employee Name]:[Office]],7))</f>
        <v>CTO</v>
      </c>
      <c r="F1962" s="51" t="str">
        <f>IF(ISBLANK(LeaveTracker[[#This Row],[Employee Name]]),"-----",VLOOKUP(LeaveTracker[[#This Row],[Employee Name]],Employees[[Employee Name]:[Office]],6))</f>
        <v>REGULAR</v>
      </c>
      <c r="G1962" s="24">
        <v>43839</v>
      </c>
      <c r="H1962" s="24">
        <v>43839</v>
      </c>
      <c r="I1962" s="20" t="s">
        <v>298</v>
      </c>
      <c r="J1962" s="43" t="s">
        <v>842</v>
      </c>
      <c r="K1962" s="51"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411</v>
      </c>
      <c r="E1963" s="51" t="str">
        <f>IF(ISBLANK(LeaveTracker[[#This Row],[Employee Name]]),"-----",VLOOKUP(LeaveTracker[[#This Row],[Employee Name]],Employees[[Employee Name]:[Office]],7))</f>
        <v>CTO</v>
      </c>
      <c r="F1963" s="51" t="str">
        <f>IF(ISBLANK(LeaveTracker[[#This Row],[Employee Name]]),"-----",VLOOKUP(LeaveTracker[[#This Row],[Employee Name]],Employees[[Employee Name]:[Office]],6))</f>
        <v>REGULAR</v>
      </c>
      <c r="G1963" s="24">
        <v>43839</v>
      </c>
      <c r="H1963" s="24">
        <v>43839</v>
      </c>
      <c r="I1963" s="20" t="s">
        <v>298</v>
      </c>
      <c r="J1963" s="43" t="s">
        <v>842</v>
      </c>
      <c r="K1963" s="51"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834</v>
      </c>
      <c r="E1964" s="51" t="str">
        <f>IF(ISBLANK(LeaveTracker[[#This Row],[Employee Name]]),"-----",VLOOKUP(LeaveTracker[[#This Row],[Employee Name]],Employees[[Employee Name]:[Office]],7))</f>
        <v>CTO</v>
      </c>
      <c r="F1964" s="51" t="str">
        <f>IF(ISBLANK(LeaveTracker[[#This Row],[Employee Name]]),"-----",VLOOKUP(LeaveTracker[[#This Row],[Employee Name]],Employees[[Employee Name]:[Office]],6))</f>
        <v>REGULAR</v>
      </c>
      <c r="G1964" s="24">
        <v>43896</v>
      </c>
      <c r="H1964" s="24">
        <v>43896</v>
      </c>
      <c r="I1964" s="20" t="s">
        <v>82</v>
      </c>
      <c r="K1964" s="51"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834</v>
      </c>
      <c r="E1965" s="51" t="str">
        <f>IF(ISBLANK(LeaveTracker[[#This Row],[Employee Name]]),"-----",VLOOKUP(LeaveTracker[[#This Row],[Employee Name]],Employees[[Employee Name]:[Office]],7))</f>
        <v>CTO</v>
      </c>
      <c r="F1965" s="51" t="str">
        <f>IF(ISBLANK(LeaveTracker[[#This Row],[Employee Name]]),"-----",VLOOKUP(LeaveTracker[[#This Row],[Employee Name]],Employees[[Employee Name]:[Office]],6))</f>
        <v>REGULAR</v>
      </c>
      <c r="G1965" s="24">
        <v>43903</v>
      </c>
      <c r="H1965" s="24">
        <v>43903</v>
      </c>
      <c r="I1965" s="20" t="s">
        <v>82</v>
      </c>
      <c r="K1965" s="51"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834</v>
      </c>
      <c r="E1966" s="51" t="str">
        <f>IF(ISBLANK(LeaveTracker[[#This Row],[Employee Name]]),"-----",VLOOKUP(LeaveTracker[[#This Row],[Employee Name]],Employees[[Employee Name]:[Office]],7))</f>
        <v>CTO</v>
      </c>
      <c r="F1966" s="51" t="str">
        <f>IF(ISBLANK(LeaveTracker[[#This Row],[Employee Name]]),"-----",VLOOKUP(LeaveTracker[[#This Row],[Employee Name]],Employees[[Employee Name]:[Office]],6))</f>
        <v>REGULAR</v>
      </c>
      <c r="G1966" s="24">
        <v>43874</v>
      </c>
      <c r="H1966" s="24">
        <v>43875</v>
      </c>
      <c r="I1966" s="20" t="s">
        <v>298</v>
      </c>
      <c r="J1966" s="43" t="s">
        <v>842</v>
      </c>
      <c r="K1966" s="51"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834</v>
      </c>
      <c r="E1967" s="51" t="str">
        <f>IF(ISBLANK(LeaveTracker[[#This Row],[Employee Name]]),"-----",VLOOKUP(LeaveTracker[[#This Row],[Employee Name]],Employees[[Employee Name]:[Office]],7))</f>
        <v>CTO</v>
      </c>
      <c r="F1967" s="51" t="str">
        <f>IF(ISBLANK(LeaveTracker[[#This Row],[Employee Name]]),"-----",VLOOKUP(LeaveTracker[[#This Row],[Employee Name]],Employees[[Employee Name]:[Office]],6))</f>
        <v>REGULAR</v>
      </c>
      <c r="G1967" s="24">
        <v>43867</v>
      </c>
      <c r="H1967" s="24">
        <v>43868</v>
      </c>
      <c r="I1967" s="20" t="s">
        <v>298</v>
      </c>
      <c r="J1967" s="43" t="s">
        <v>842</v>
      </c>
      <c r="K1967" s="51"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834</v>
      </c>
      <c r="E1968" s="51" t="str">
        <f>IF(ISBLANK(LeaveTracker[[#This Row],[Employee Name]]),"-----",VLOOKUP(LeaveTracker[[#This Row],[Employee Name]],Employees[[Employee Name]:[Office]],7))</f>
        <v>CTO</v>
      </c>
      <c r="F1968" s="51" t="str">
        <f>IF(ISBLANK(LeaveTracker[[#This Row],[Employee Name]]),"-----",VLOOKUP(LeaveTracker[[#This Row],[Employee Name]],Employees[[Employee Name]:[Office]],6))</f>
        <v>REGULAR</v>
      </c>
      <c r="G1968" s="24">
        <v>43845</v>
      </c>
      <c r="H1968" s="24">
        <v>43845</v>
      </c>
      <c r="I1968" s="20" t="s">
        <v>298</v>
      </c>
      <c r="J1968" s="43" t="s">
        <v>842</v>
      </c>
      <c r="K1968" s="51"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834</v>
      </c>
      <c r="E1969" s="51" t="str">
        <f>IF(ISBLANK(LeaveTracker[[#This Row],[Employee Name]]),"-----",VLOOKUP(LeaveTracker[[#This Row],[Employee Name]],Employees[[Employee Name]:[Office]],7))</f>
        <v>CTO</v>
      </c>
      <c r="F1969" s="51" t="str">
        <f>IF(ISBLANK(LeaveTracker[[#This Row],[Employee Name]]),"-----",VLOOKUP(LeaveTracker[[#This Row],[Employee Name]],Employees[[Employee Name]:[Office]],6))</f>
        <v>REGULAR</v>
      </c>
      <c r="G1969" s="24">
        <v>43832</v>
      </c>
      <c r="H1969" s="24">
        <v>43832</v>
      </c>
      <c r="I1969" s="20" t="s">
        <v>298</v>
      </c>
      <c r="J1969" s="43" t="s">
        <v>727</v>
      </c>
      <c r="K1969" s="51"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402</v>
      </c>
      <c r="E1970" s="51" t="str">
        <f>IF(ISBLANK(LeaveTracker[[#This Row],[Employee Name]]),"-----",VLOOKUP(LeaveTracker[[#This Row],[Employee Name]],Employees[[Employee Name]:[Office]],7))</f>
        <v>CTO</v>
      </c>
      <c r="F1970" s="51" t="str">
        <f>IF(ISBLANK(LeaveTracker[[#This Row],[Employee Name]]),"-----",VLOOKUP(LeaveTracker[[#This Row],[Employee Name]],Employees[[Employee Name]:[Office]],6))</f>
        <v>REGULAR</v>
      </c>
      <c r="G1970" s="24">
        <v>43862</v>
      </c>
      <c r="H1970" s="24">
        <v>43862</v>
      </c>
      <c r="I1970" s="20" t="s">
        <v>298</v>
      </c>
      <c r="J1970" s="43" t="s">
        <v>842</v>
      </c>
      <c r="K1970" s="51" t="str">
        <f>LeaveTracker[[#This Row],[Days]]&amp;" "&amp;LeaveTracker[[#This Row],[Type of Leave]]</f>
        <v>1 OTHER</v>
      </c>
      <c r="L1970" s="23">
        <v>1</v>
      </c>
      <c r="M1970" s="27"/>
    </row>
    <row r="1971" spans="1:13" ht="30" customHeight="1" x14ac:dyDescent="0.3">
      <c r="A1971" s="27">
        <v>451</v>
      </c>
      <c r="B1971" s="31">
        <v>43915</v>
      </c>
      <c r="C1971" s="31">
        <v>43860</v>
      </c>
      <c r="D1971" s="19" t="s">
        <v>402</v>
      </c>
      <c r="E1971" s="51" t="str">
        <f>IF(ISBLANK(LeaveTracker[[#This Row],[Employee Name]]),"-----",VLOOKUP(LeaveTracker[[#This Row],[Employee Name]],Employees[[Employee Name]:[Office]],7))</f>
        <v>CTO</v>
      </c>
      <c r="F1971" s="51" t="str">
        <f>IF(ISBLANK(LeaveTracker[[#This Row],[Employee Name]]),"-----",VLOOKUP(LeaveTracker[[#This Row],[Employee Name]],Employees[[Employee Name]:[Office]],6))</f>
        <v>REGULAR</v>
      </c>
      <c r="G1971" s="24">
        <v>43866</v>
      </c>
      <c r="H1971" s="24">
        <v>43866</v>
      </c>
      <c r="I1971" s="20" t="s">
        <v>298</v>
      </c>
      <c r="J1971" s="43" t="s">
        <v>842</v>
      </c>
      <c r="K1971" s="51"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402</v>
      </c>
      <c r="E1972" s="51" t="str">
        <f>IF(ISBLANK(LeaveTracker[[#This Row],[Employee Name]]),"-----",VLOOKUP(LeaveTracker[[#This Row],[Employee Name]],Employees[[Employee Name]:[Office]],7))</f>
        <v>CTO</v>
      </c>
      <c r="F1972" s="51" t="str">
        <f>IF(ISBLANK(LeaveTracker[[#This Row],[Employee Name]]),"-----",VLOOKUP(LeaveTracker[[#This Row],[Employee Name]],Employees[[Employee Name]:[Office]],6))</f>
        <v>REGULAR</v>
      </c>
      <c r="G1972" s="24">
        <v>43869</v>
      </c>
      <c r="H1972" s="24">
        <v>43869</v>
      </c>
      <c r="I1972" s="20" t="s">
        <v>298</v>
      </c>
      <c r="J1972" s="43" t="s">
        <v>842</v>
      </c>
      <c r="K1972" s="51" t="str">
        <f>LeaveTracker[[#This Row],[Days]]&amp;" "&amp;LeaveTracker[[#This Row],[Type of Leave]]</f>
        <v>1 OTHER</v>
      </c>
      <c r="L1972" s="23">
        <v>1</v>
      </c>
      <c r="M1972" s="27"/>
    </row>
    <row r="1973" spans="1:13" ht="30" customHeight="1" x14ac:dyDescent="0.3">
      <c r="A1973" s="27">
        <v>451</v>
      </c>
      <c r="B1973" s="31">
        <v>43915</v>
      </c>
      <c r="C1973" s="31">
        <v>43860</v>
      </c>
      <c r="D1973" s="19" t="s">
        <v>402</v>
      </c>
      <c r="E1973" s="51" t="str">
        <f>IF(ISBLANK(LeaveTracker[[#This Row],[Employee Name]]),"-----",VLOOKUP(LeaveTracker[[#This Row],[Employee Name]],Employees[[Employee Name]:[Office]],7))</f>
        <v>CTO</v>
      </c>
      <c r="F1973" s="51" t="str">
        <f>IF(ISBLANK(LeaveTracker[[#This Row],[Employee Name]]),"-----",VLOOKUP(LeaveTracker[[#This Row],[Employee Name]],Employees[[Employee Name]:[Office]],6))</f>
        <v>REGULAR</v>
      </c>
      <c r="G1973" s="24">
        <v>43873</v>
      </c>
      <c r="H1973" s="24">
        <v>43873</v>
      </c>
      <c r="I1973" s="20" t="s">
        <v>298</v>
      </c>
      <c r="J1973" s="43" t="s">
        <v>842</v>
      </c>
      <c r="K1973" s="51"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944</v>
      </c>
      <c r="E1974" s="51" t="str">
        <f>IF(ISBLANK(LeaveTracker[[#This Row],[Employee Name]]),"-----",VLOOKUP(LeaveTracker[[#This Row],[Employee Name]],Employees[[Employee Name]:[Office]],7))</f>
        <v>EEO/ CITY MARKET</v>
      </c>
      <c r="F1974" s="51" t="str">
        <f>IF(ISBLANK(LeaveTracker[[#This Row],[Employee Name]]),"-----",VLOOKUP(LeaveTracker[[#This Row],[Employee Name]],Employees[[Employee Name]:[Office]],6))</f>
        <v>REGULAR</v>
      </c>
      <c r="G1974" s="24">
        <v>43900</v>
      </c>
      <c r="H1974" s="24">
        <v>43900</v>
      </c>
      <c r="I1974" s="20" t="s">
        <v>81</v>
      </c>
      <c r="K1974" s="51"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944</v>
      </c>
      <c r="E1975" s="51" t="str">
        <f>IF(ISBLANK(LeaveTracker[[#This Row],[Employee Name]]),"-----",VLOOKUP(LeaveTracker[[#This Row],[Employee Name]],Employees[[Employee Name]:[Office]],7))</f>
        <v>EEO/ CITY MARKET</v>
      </c>
      <c r="F1975" s="51" t="str">
        <f>IF(ISBLANK(LeaveTracker[[#This Row],[Employee Name]]),"-----",VLOOKUP(LeaveTracker[[#This Row],[Employee Name]],Employees[[Employee Name]:[Office]],6))</f>
        <v>REGULAR</v>
      </c>
      <c r="G1975" s="24">
        <v>43864</v>
      </c>
      <c r="H1975" s="24">
        <v>43864</v>
      </c>
      <c r="I1975" s="20" t="s">
        <v>298</v>
      </c>
      <c r="J1975" s="43" t="s">
        <v>842</v>
      </c>
      <c r="K1975" s="51"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944</v>
      </c>
      <c r="E1976" s="51" t="str">
        <f>IF(ISBLANK(LeaveTracker[[#This Row],[Employee Name]]),"-----",VLOOKUP(LeaveTracker[[#This Row],[Employee Name]],Employees[[Employee Name]:[Office]],7))</f>
        <v>EEO/ CITY MARKET</v>
      </c>
      <c r="F1976" s="51" t="str">
        <f>IF(ISBLANK(LeaveTracker[[#This Row],[Employee Name]]),"-----",VLOOKUP(LeaveTracker[[#This Row],[Employee Name]],Employees[[Employee Name]:[Office]],6))</f>
        <v>REGULAR</v>
      </c>
      <c r="G1976" s="24">
        <v>43868</v>
      </c>
      <c r="H1976" s="24">
        <v>43868</v>
      </c>
      <c r="I1976" s="20" t="s">
        <v>298</v>
      </c>
      <c r="J1976" s="43" t="s">
        <v>842</v>
      </c>
      <c r="K1976" s="51"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944</v>
      </c>
      <c r="E1977" s="51" t="str">
        <f>IF(ISBLANK(LeaveTracker[[#This Row],[Employee Name]]),"-----",VLOOKUP(LeaveTracker[[#This Row],[Employee Name]],Employees[[Employee Name]:[Office]],7))</f>
        <v>EEO/ CITY MARKET</v>
      </c>
      <c r="F1977" s="51" t="str">
        <f>IF(ISBLANK(LeaveTracker[[#This Row],[Employee Name]]),"-----",VLOOKUP(LeaveTracker[[#This Row],[Employee Name]],Employees[[Employee Name]:[Office]],6))</f>
        <v>REGULAR</v>
      </c>
      <c r="G1977" s="24">
        <v>43871</v>
      </c>
      <c r="H1977" s="24">
        <v>43872</v>
      </c>
      <c r="I1977" s="20" t="s">
        <v>298</v>
      </c>
      <c r="J1977" s="43" t="s">
        <v>842</v>
      </c>
      <c r="K1977" s="51"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944</v>
      </c>
      <c r="E1978" s="51" t="str">
        <f>IF(ISBLANK(LeaveTracker[[#This Row],[Employee Name]]),"-----",VLOOKUP(LeaveTracker[[#This Row],[Employee Name]],Employees[[Employee Name]:[Office]],7))</f>
        <v>EEO/ CITY MARKET</v>
      </c>
      <c r="F1978" s="51" t="str">
        <f>IF(ISBLANK(LeaveTracker[[#This Row],[Employee Name]]),"-----",VLOOKUP(LeaveTracker[[#This Row],[Employee Name]],Employees[[Employee Name]:[Office]],6))</f>
        <v>REGULAR</v>
      </c>
      <c r="G1978" s="24">
        <v>43875</v>
      </c>
      <c r="H1978" s="24">
        <v>43875</v>
      </c>
      <c r="I1978" s="20" t="s">
        <v>298</v>
      </c>
      <c r="J1978" s="43" t="s">
        <v>842</v>
      </c>
      <c r="K1978" s="51"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944</v>
      </c>
      <c r="E1979" s="51" t="str">
        <f>IF(ISBLANK(LeaveTracker[[#This Row],[Employee Name]]),"-----",VLOOKUP(LeaveTracker[[#This Row],[Employee Name]],Employees[[Employee Name]:[Office]],7))</f>
        <v>EEO/ CITY MARKET</v>
      </c>
      <c r="F1979" s="51" t="str">
        <f>IF(ISBLANK(LeaveTracker[[#This Row],[Employee Name]]),"-----",VLOOKUP(LeaveTracker[[#This Row],[Employee Name]],Employees[[Employee Name]:[Office]],6))</f>
        <v>REGULAR</v>
      </c>
      <c r="G1979" s="24">
        <v>43840</v>
      </c>
      <c r="H1979" s="24">
        <v>43840</v>
      </c>
      <c r="I1979" s="20" t="s">
        <v>81</v>
      </c>
      <c r="K1979" s="51"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944</v>
      </c>
      <c r="E1980" s="51" t="str">
        <f>IF(ISBLANK(LeaveTracker[[#This Row],[Employee Name]]),"-----",VLOOKUP(LeaveTracker[[#This Row],[Employee Name]],Employees[[Employee Name]:[Office]],7))</f>
        <v>EEO/ CITY MARKET</v>
      </c>
      <c r="F1980" s="51" t="str">
        <f>IF(ISBLANK(LeaveTracker[[#This Row],[Employee Name]]),"-----",VLOOKUP(LeaveTracker[[#This Row],[Employee Name]],Employees[[Employee Name]:[Office]],6))</f>
        <v>REGULAR</v>
      </c>
      <c r="G1980" s="24">
        <v>43837</v>
      </c>
      <c r="H1980" s="24">
        <v>43837</v>
      </c>
      <c r="I1980" s="20" t="s">
        <v>298</v>
      </c>
      <c r="J1980" s="43" t="s">
        <v>727</v>
      </c>
      <c r="K1980" s="51"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759</v>
      </c>
      <c r="E1981" s="51" t="str">
        <f>IF(ISBLANK(LeaveTracker[[#This Row],[Employee Name]]),"-----",VLOOKUP(LeaveTracker[[#This Row],[Employee Name]],Employees[[Employee Name]:[Office]],7))</f>
        <v>CTO</v>
      </c>
      <c r="F1981" s="51" t="str">
        <f>IF(ISBLANK(LeaveTracker[[#This Row],[Employee Name]]),"-----",VLOOKUP(LeaveTracker[[#This Row],[Employee Name]],Employees[[Employee Name]:[Office]],6))</f>
        <v>REGULAR</v>
      </c>
      <c r="G1981" s="24">
        <v>43846</v>
      </c>
      <c r="H1981" s="24">
        <v>43847</v>
      </c>
      <c r="I1981" s="20" t="s">
        <v>82</v>
      </c>
      <c r="K1981" s="51"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759</v>
      </c>
      <c r="E1982" s="51" t="str">
        <f>IF(ISBLANK(LeaveTracker[[#This Row],[Employee Name]]),"-----",VLOOKUP(LeaveTracker[[#This Row],[Employee Name]],Employees[[Employee Name]:[Office]],7))</f>
        <v>CTO</v>
      </c>
      <c r="F1982" s="51" t="str">
        <f>IF(ISBLANK(LeaveTracker[[#This Row],[Employee Name]]),"-----",VLOOKUP(LeaveTracker[[#This Row],[Employee Name]],Employees[[Employee Name]:[Office]],6))</f>
        <v>REGULAR</v>
      </c>
      <c r="G1982" s="24">
        <v>43875</v>
      </c>
      <c r="H1982" s="24">
        <v>43875</v>
      </c>
      <c r="I1982" s="20" t="s">
        <v>298</v>
      </c>
      <c r="J1982" s="43" t="s">
        <v>842</v>
      </c>
      <c r="K1982" s="51"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759</v>
      </c>
      <c r="E1983" s="51" t="str">
        <f>IF(ISBLANK(LeaveTracker[[#This Row],[Employee Name]]),"-----",VLOOKUP(LeaveTracker[[#This Row],[Employee Name]],Employees[[Employee Name]:[Office]],7))</f>
        <v>CTO</v>
      </c>
      <c r="F1983" s="51" t="str">
        <f>IF(ISBLANK(LeaveTracker[[#This Row],[Employee Name]]),"-----",VLOOKUP(LeaveTracker[[#This Row],[Employee Name]],Employees[[Employee Name]:[Office]],6))</f>
        <v>REGULAR</v>
      </c>
      <c r="G1983" s="24">
        <v>43864</v>
      </c>
      <c r="H1983" s="24">
        <v>43864</v>
      </c>
      <c r="I1983" s="20" t="s">
        <v>298</v>
      </c>
      <c r="J1983" s="43" t="s">
        <v>842</v>
      </c>
      <c r="K1983" s="51"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759</v>
      </c>
      <c r="E1984" s="51" t="str">
        <f>IF(ISBLANK(LeaveTracker[[#This Row],[Employee Name]]),"-----",VLOOKUP(LeaveTracker[[#This Row],[Employee Name]],Employees[[Employee Name]:[Office]],7))</f>
        <v>CTO</v>
      </c>
      <c r="F1984" s="51" t="str">
        <f>IF(ISBLANK(LeaveTracker[[#This Row],[Employee Name]]),"-----",VLOOKUP(LeaveTracker[[#This Row],[Employee Name]],Employees[[Employee Name]:[Office]],6))</f>
        <v>REGULAR</v>
      </c>
      <c r="G1984" s="24">
        <v>43845</v>
      </c>
      <c r="H1984" s="24">
        <v>43845</v>
      </c>
      <c r="I1984" s="20" t="s">
        <v>298</v>
      </c>
      <c r="J1984" s="43" t="s">
        <v>842</v>
      </c>
      <c r="K1984" s="51"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446</v>
      </c>
      <c r="E1985" s="51" t="str">
        <f>IF(ISBLANK(LeaveTracker[[#This Row],[Employee Name]]),"-----",VLOOKUP(LeaveTracker[[#This Row],[Employee Name]],Employees[[Employee Name]:[Office]],7))</f>
        <v>CTO</v>
      </c>
      <c r="F1985" s="51" t="str">
        <f>IF(ISBLANK(LeaveTracker[[#This Row],[Employee Name]]),"-----",VLOOKUP(LeaveTracker[[#This Row],[Employee Name]],Employees[[Employee Name]:[Office]],6))</f>
        <v>REGULAR</v>
      </c>
      <c r="G1985" s="24">
        <v>43864</v>
      </c>
      <c r="H1985" s="24">
        <v>43868</v>
      </c>
      <c r="I1985" s="20" t="s">
        <v>298</v>
      </c>
      <c r="J1985" s="43" t="s">
        <v>842</v>
      </c>
      <c r="K1985" s="51"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863</v>
      </c>
      <c r="E1986" s="51" t="str">
        <f>IF(ISBLANK(LeaveTracker[[#This Row],[Employee Name]]),"-----",VLOOKUP(LeaveTracker[[#This Row],[Employee Name]],Employees[[Employee Name]:[Office]],7))</f>
        <v>ACCOUNTING</v>
      </c>
      <c r="F1986" s="51" t="str">
        <f>IF(ISBLANK(LeaveTracker[[#This Row],[Employee Name]]),"-----",VLOOKUP(LeaveTracker[[#This Row],[Employee Name]],Employees[[Employee Name]:[Office]],6))</f>
        <v>REGULAR</v>
      </c>
      <c r="G1986" s="24">
        <v>43865</v>
      </c>
      <c r="H1986" s="24">
        <v>43865</v>
      </c>
      <c r="I1986" s="20" t="s">
        <v>81</v>
      </c>
      <c r="K1986" s="51"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863</v>
      </c>
      <c r="E1987" s="51" t="str">
        <f>IF(ISBLANK(LeaveTracker[[#This Row],[Employee Name]]),"-----",VLOOKUP(LeaveTracker[[#This Row],[Employee Name]],Employees[[Employee Name]:[Office]],7))</f>
        <v>ACCOUNTING</v>
      </c>
      <c r="F1987" s="51" t="str">
        <f>IF(ISBLANK(LeaveTracker[[#This Row],[Employee Name]]),"-----",VLOOKUP(LeaveTracker[[#This Row],[Employee Name]],Employees[[Employee Name]:[Office]],6))</f>
        <v>REGULAR</v>
      </c>
      <c r="G1987" s="24">
        <v>43868</v>
      </c>
      <c r="H1987" s="24">
        <v>43868</v>
      </c>
      <c r="I1987" s="20" t="s">
        <v>298</v>
      </c>
      <c r="J1987" s="43" t="s">
        <v>842</v>
      </c>
      <c r="K1987" s="51"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863</v>
      </c>
      <c r="E1988" s="51" t="str">
        <f>IF(ISBLANK(LeaveTracker[[#This Row],[Employee Name]]),"-----",VLOOKUP(LeaveTracker[[#This Row],[Employee Name]],Employees[[Employee Name]:[Office]],7))</f>
        <v>ACCOUNTING</v>
      </c>
      <c r="F1988" s="51" t="str">
        <f>IF(ISBLANK(LeaveTracker[[#This Row],[Employee Name]]),"-----",VLOOKUP(LeaveTracker[[#This Row],[Employee Name]],Employees[[Employee Name]:[Office]],6))</f>
        <v>REGULAR</v>
      </c>
      <c r="G1988" s="24">
        <v>43874</v>
      </c>
      <c r="H1988" s="24">
        <v>43875</v>
      </c>
      <c r="I1988" s="20" t="s">
        <v>298</v>
      </c>
      <c r="J1988" s="43" t="s">
        <v>842</v>
      </c>
      <c r="K1988" s="51"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863</v>
      </c>
      <c r="E1989" s="51" t="str">
        <f>IF(ISBLANK(LeaveTracker[[#This Row],[Employee Name]]),"-----",VLOOKUP(LeaveTracker[[#This Row],[Employee Name]],Employees[[Employee Name]:[Office]],7))</f>
        <v>ACCOUNTING</v>
      </c>
      <c r="F1989" s="51" t="str">
        <f>IF(ISBLANK(LeaveTracker[[#This Row],[Employee Name]]),"-----",VLOOKUP(LeaveTracker[[#This Row],[Employee Name]],Employees[[Employee Name]:[Office]],6))</f>
        <v>REGULAR</v>
      </c>
      <c r="G1989" s="24">
        <v>43840</v>
      </c>
      <c r="H1989" s="24">
        <v>43840</v>
      </c>
      <c r="I1989" s="20" t="s">
        <v>81</v>
      </c>
      <c r="K1989" s="51"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51" t="str">
        <f>IF(ISBLANK(LeaveTracker[[#This Row],[Employee Name]]),"-----",VLOOKUP(LeaveTracker[[#This Row],[Employee Name]],Employees[[Employee Name]:[Office]],7))</f>
        <v>CPDO</v>
      </c>
      <c r="F1990" s="51" t="str">
        <f>IF(ISBLANK(LeaveTracker[[#This Row],[Employee Name]]),"-----",VLOOKUP(LeaveTracker[[#This Row],[Employee Name]],Employees[[Employee Name]:[Office]],6))</f>
        <v>REGULAR</v>
      </c>
      <c r="G1990" s="24">
        <v>43865</v>
      </c>
      <c r="H1990" s="24">
        <v>43868</v>
      </c>
      <c r="I1990" s="20" t="s">
        <v>298</v>
      </c>
      <c r="J1990" s="43" t="s">
        <v>842</v>
      </c>
      <c r="K1990" s="51"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51" t="str">
        <f>IF(ISBLANK(LeaveTracker[[#This Row],[Employee Name]]),"-----",VLOOKUP(LeaveTracker[[#This Row],[Employee Name]],Employees[[Employee Name]:[Office]],7))</f>
        <v>CPDO</v>
      </c>
      <c r="F1991" s="51" t="str">
        <f>IF(ISBLANK(LeaveTracker[[#This Row],[Employee Name]]),"-----",VLOOKUP(LeaveTracker[[#This Row],[Employee Name]],Employees[[Employee Name]:[Office]],6))</f>
        <v>REGULAR</v>
      </c>
      <c r="G1991" s="24">
        <v>43871</v>
      </c>
      <c r="H1991" s="24">
        <v>43871</v>
      </c>
      <c r="I1991" s="20" t="s">
        <v>298</v>
      </c>
      <c r="J1991" s="43" t="s">
        <v>842</v>
      </c>
      <c r="K1991" s="51"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51" t="str">
        <f>IF(ISBLANK(LeaveTracker[[#This Row],[Employee Name]]),"-----",VLOOKUP(LeaveTracker[[#This Row],[Employee Name]],Employees[[Employee Name]:[Office]],7))</f>
        <v>CPDO</v>
      </c>
      <c r="F1992" s="51" t="str">
        <f>IF(ISBLANK(LeaveTracker[[#This Row],[Employee Name]]),"-----",VLOOKUP(LeaveTracker[[#This Row],[Employee Name]],Employees[[Employee Name]:[Office]],6))</f>
        <v>REGULAR</v>
      </c>
      <c r="G1992" s="24">
        <v>43875</v>
      </c>
      <c r="H1992" s="24">
        <v>43875</v>
      </c>
      <c r="I1992" s="20" t="s">
        <v>298</v>
      </c>
      <c r="J1992" s="43" t="s">
        <v>842</v>
      </c>
      <c r="K1992" s="51"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506</v>
      </c>
      <c r="E1993" s="51" t="str">
        <f>IF(ISBLANK(LeaveTracker[[#This Row],[Employee Name]]),"-----",VLOOKUP(LeaveTracker[[#This Row],[Employee Name]],Employees[[Employee Name]:[Office]],7))</f>
        <v>ACCOUNTING</v>
      </c>
      <c r="F1993" s="51" t="str">
        <f>IF(ISBLANK(LeaveTracker[[#This Row],[Employee Name]]),"-----",VLOOKUP(LeaveTracker[[#This Row],[Employee Name]],Employees[[Employee Name]:[Office]],6))</f>
        <v>REGULAR</v>
      </c>
      <c r="G1993" s="24">
        <v>43871</v>
      </c>
      <c r="H1993" s="24">
        <v>43871</v>
      </c>
      <c r="I1993" s="20" t="s">
        <v>298</v>
      </c>
      <c r="J1993" s="43" t="s">
        <v>842</v>
      </c>
      <c r="K1993" s="51"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506</v>
      </c>
      <c r="E1994" s="51" t="str">
        <f>IF(ISBLANK(LeaveTracker[[#This Row],[Employee Name]]),"-----",VLOOKUP(LeaveTracker[[#This Row],[Employee Name]],Employees[[Employee Name]:[Office]],7))</f>
        <v>ACCOUNTING</v>
      </c>
      <c r="F1994" s="51" t="str">
        <f>IF(ISBLANK(LeaveTracker[[#This Row],[Employee Name]]),"-----",VLOOKUP(LeaveTracker[[#This Row],[Employee Name]],Employees[[Employee Name]:[Office]],6))</f>
        <v>REGULAR</v>
      </c>
      <c r="G1994" s="24">
        <v>43845</v>
      </c>
      <c r="H1994" s="24">
        <v>43845</v>
      </c>
      <c r="I1994" s="20" t="s">
        <v>81</v>
      </c>
      <c r="K1994" s="51"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506</v>
      </c>
      <c r="E1995" s="51" t="str">
        <f>IF(ISBLANK(LeaveTracker[[#This Row],[Employee Name]]),"-----",VLOOKUP(LeaveTracker[[#This Row],[Employee Name]],Employees[[Employee Name]:[Office]],7))</f>
        <v>ACCOUNTING</v>
      </c>
      <c r="F1995" s="51" t="str">
        <f>IF(ISBLANK(LeaveTracker[[#This Row],[Employee Name]]),"-----",VLOOKUP(LeaveTracker[[#This Row],[Employee Name]],Employees[[Employee Name]:[Office]],6))</f>
        <v>REGULAR</v>
      </c>
      <c r="G1995" s="24">
        <v>43808</v>
      </c>
      <c r="H1995" s="24">
        <v>43808</v>
      </c>
      <c r="I1995" s="20" t="s">
        <v>81</v>
      </c>
      <c r="K1995" s="51"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506</v>
      </c>
      <c r="E1996" s="51" t="str">
        <f>IF(ISBLANK(LeaveTracker[[#This Row],[Employee Name]]),"-----",VLOOKUP(LeaveTracker[[#This Row],[Employee Name]],Employees[[Employee Name]:[Office]],7))</f>
        <v>ACCOUNTING</v>
      </c>
      <c r="F1996" s="51" t="str">
        <f>IF(ISBLANK(LeaveTracker[[#This Row],[Employee Name]]),"-----",VLOOKUP(LeaveTracker[[#This Row],[Employee Name]],Employees[[Employee Name]:[Office]],6))</f>
        <v>REGULAR</v>
      </c>
      <c r="G1996" s="24">
        <v>44191</v>
      </c>
      <c r="H1996" s="24">
        <v>43825</v>
      </c>
      <c r="I1996" s="20" t="s">
        <v>81</v>
      </c>
      <c r="K1996" s="51" t="str">
        <f ca="1">LeaveTracker[[#This Row],[Days]]&amp;" "&amp;LeaveTracker[[#This Row],[Type of Leave]]</f>
        <v>-262 SL</v>
      </c>
      <c r="L1996" s="23">
        <f ca="1">NETWORKDAYS(LeaveTracker[[#This Row],[Start Date]],LeaveTracker[[#This Row],[End Date]],lstHolidays)</f>
        <v>-262</v>
      </c>
      <c r="M1996" s="27"/>
    </row>
    <row r="1997" spans="1:13" ht="30" customHeight="1" x14ac:dyDescent="0.3">
      <c r="A1997" s="27">
        <v>468</v>
      </c>
      <c r="B1997" s="31">
        <v>43915</v>
      </c>
      <c r="C1997" s="31">
        <v>43868</v>
      </c>
      <c r="D1997" s="19" t="s">
        <v>948</v>
      </c>
      <c r="E1997" s="51" t="str">
        <f>IF(ISBLANK(LeaveTracker[[#This Row],[Employee Name]]),"-----",VLOOKUP(LeaveTracker[[#This Row],[Employee Name]],Employees[[Employee Name]:[Office]],7))</f>
        <v>CEO</v>
      </c>
      <c r="F1997" s="51" t="str">
        <f>IF(ISBLANK(LeaveTracker[[#This Row],[Employee Name]]),"-----",VLOOKUP(LeaveTracker[[#This Row],[Employee Name]],Employees[[Employee Name]:[Office]],6))</f>
        <v>REGULAR</v>
      </c>
      <c r="G1997" s="24">
        <v>43871</v>
      </c>
      <c r="H1997" s="24">
        <v>43875</v>
      </c>
      <c r="I1997" s="20" t="s">
        <v>298</v>
      </c>
      <c r="J1997" s="43" t="s">
        <v>842</v>
      </c>
      <c r="K1997" s="51"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519</v>
      </c>
      <c r="E1998" s="51" t="str">
        <f>IF(ISBLANK(LeaveTracker[[#This Row],[Employee Name]]),"-----",VLOOKUP(LeaveTracker[[#This Row],[Employee Name]],Employees[[Employee Name]:[Office]],7))</f>
        <v>ACCOUNTING</v>
      </c>
      <c r="F1998" s="51" t="str">
        <f>IF(ISBLANK(LeaveTracker[[#This Row],[Employee Name]]),"-----",VLOOKUP(LeaveTracker[[#This Row],[Employee Name]],Employees[[Employee Name]:[Office]],6))</f>
        <v>REGULAR</v>
      </c>
      <c r="G1998" s="24">
        <v>43867</v>
      </c>
      <c r="H1998" s="24">
        <v>43868</v>
      </c>
      <c r="I1998" s="20" t="s">
        <v>298</v>
      </c>
      <c r="J1998" s="43" t="s">
        <v>842</v>
      </c>
      <c r="K1998" s="51"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519</v>
      </c>
      <c r="E1999" s="51" t="str">
        <f>IF(ISBLANK(LeaveTracker[[#This Row],[Employee Name]]),"-----",VLOOKUP(LeaveTracker[[#This Row],[Employee Name]],Employees[[Employee Name]:[Office]],7))</f>
        <v>ACCOUNTING</v>
      </c>
      <c r="F1999" s="51" t="str">
        <f>IF(ISBLANK(LeaveTracker[[#This Row],[Employee Name]]),"-----",VLOOKUP(LeaveTracker[[#This Row],[Employee Name]],Employees[[Employee Name]:[Office]],6))</f>
        <v>REGULAR</v>
      </c>
      <c r="G1999" s="24">
        <v>43872</v>
      </c>
      <c r="H1999" s="24">
        <v>43872</v>
      </c>
      <c r="I1999" s="20" t="s">
        <v>298</v>
      </c>
      <c r="J1999" s="43" t="s">
        <v>842</v>
      </c>
      <c r="K1999" s="51"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519</v>
      </c>
      <c r="E2000" s="51" t="str">
        <f>IF(ISBLANK(LeaveTracker[[#This Row],[Employee Name]]),"-----",VLOOKUP(LeaveTracker[[#This Row],[Employee Name]],Employees[[Employee Name]:[Office]],7))</f>
        <v>ACCOUNTING</v>
      </c>
      <c r="F2000" s="51" t="str">
        <f>IF(ISBLANK(LeaveTracker[[#This Row],[Employee Name]]),"-----",VLOOKUP(LeaveTracker[[#This Row],[Employee Name]],Employees[[Employee Name]:[Office]],6))</f>
        <v>REGULAR</v>
      </c>
      <c r="G2000" s="24">
        <v>43875</v>
      </c>
      <c r="H2000" s="24">
        <v>43875</v>
      </c>
      <c r="I2000" s="20" t="s">
        <v>298</v>
      </c>
      <c r="J2000" s="43" t="s">
        <v>842</v>
      </c>
      <c r="K2000" s="51"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519</v>
      </c>
      <c r="E2001" s="51" t="str">
        <f>IF(ISBLANK(LeaveTracker[[#This Row],[Employee Name]]),"-----",VLOOKUP(LeaveTracker[[#This Row],[Employee Name]],Employees[[Employee Name]:[Office]],7))</f>
        <v>ACCOUNTING</v>
      </c>
      <c r="F2001" s="51" t="str">
        <f>IF(ISBLANK(LeaveTracker[[#This Row],[Employee Name]]),"-----",VLOOKUP(LeaveTracker[[#This Row],[Employee Name]],Employees[[Employee Name]:[Office]],6))</f>
        <v>REGULAR</v>
      </c>
      <c r="G2001" s="24">
        <v>43879</v>
      </c>
      <c r="H2001" s="24">
        <v>43879</v>
      </c>
      <c r="I2001" s="20" t="s">
        <v>298</v>
      </c>
      <c r="J2001" s="43" t="s">
        <v>842</v>
      </c>
      <c r="K2001" s="51"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519</v>
      </c>
      <c r="E2002" s="51" t="str">
        <f>IF(ISBLANK(LeaveTracker[[#This Row],[Employee Name]]),"-----",VLOOKUP(LeaveTracker[[#This Row],[Employee Name]],Employees[[Employee Name]:[Office]],7))</f>
        <v>ACCOUNTING</v>
      </c>
      <c r="F2002" s="51" t="str">
        <f>IF(ISBLANK(LeaveTracker[[#This Row],[Employee Name]]),"-----",VLOOKUP(LeaveTracker[[#This Row],[Employee Name]],Employees[[Employee Name]:[Office]],6))</f>
        <v>REGULAR</v>
      </c>
      <c r="G2002" s="24">
        <v>43822</v>
      </c>
      <c r="H2002" s="24">
        <v>43822</v>
      </c>
      <c r="I2002" s="20" t="s">
        <v>298</v>
      </c>
      <c r="J2002" s="43" t="s">
        <v>727</v>
      </c>
      <c r="K2002" s="51"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950</v>
      </c>
      <c r="E2003" s="51" t="str">
        <f>IF(ISBLANK(LeaveTracker[[#This Row],[Employee Name]]),"-----",VLOOKUP(LeaveTracker[[#This Row],[Employee Name]],Employees[[Employee Name]:[Office]],7))</f>
        <v>ACCOUNTING</v>
      </c>
      <c r="F2003" s="51" t="str">
        <f>IF(ISBLANK(LeaveTracker[[#This Row],[Employee Name]]),"-----",VLOOKUP(LeaveTracker[[#This Row],[Employee Name]],Employees[[Employee Name]:[Office]],6))</f>
        <v>REGULAR</v>
      </c>
      <c r="G2003" s="24">
        <v>43888</v>
      </c>
      <c r="H2003" s="24">
        <v>43889</v>
      </c>
      <c r="I2003" s="20" t="s">
        <v>81</v>
      </c>
      <c r="K2003" s="51"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950</v>
      </c>
      <c r="E2004" s="51" t="str">
        <f>IF(ISBLANK(LeaveTracker[[#This Row],[Employee Name]]),"-----",VLOOKUP(LeaveTracker[[#This Row],[Employee Name]],Employees[[Employee Name]:[Office]],7))</f>
        <v>ACCOUNTING</v>
      </c>
      <c r="F2004" s="51" t="str">
        <f>IF(ISBLANK(LeaveTracker[[#This Row],[Employee Name]]),"-----",VLOOKUP(LeaveTracker[[#This Row],[Employee Name]],Employees[[Employee Name]:[Office]],6))</f>
        <v>REGULAR</v>
      </c>
      <c r="G2004" s="24">
        <v>43871</v>
      </c>
      <c r="H2004" s="24">
        <v>43871</v>
      </c>
      <c r="I2004" s="20" t="s">
        <v>298</v>
      </c>
      <c r="J2004" s="43" t="s">
        <v>727</v>
      </c>
      <c r="K2004" s="51"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950</v>
      </c>
      <c r="E2005" s="51" t="str">
        <f>IF(ISBLANK(LeaveTracker[[#This Row],[Employee Name]]),"-----",VLOOKUP(LeaveTracker[[#This Row],[Employee Name]],Employees[[Employee Name]:[Office]],7))</f>
        <v>ACCOUNTING</v>
      </c>
      <c r="F2005" s="51" t="str">
        <f>IF(ISBLANK(LeaveTracker[[#This Row],[Employee Name]]),"-----",VLOOKUP(LeaveTracker[[#This Row],[Employee Name]],Employees[[Employee Name]:[Office]],6))</f>
        <v>REGULAR</v>
      </c>
      <c r="G2005" s="24">
        <v>43875</v>
      </c>
      <c r="H2005" s="24">
        <v>43875</v>
      </c>
      <c r="I2005" s="20" t="s">
        <v>298</v>
      </c>
      <c r="J2005" s="43" t="s">
        <v>727</v>
      </c>
      <c r="K2005" s="51"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950</v>
      </c>
      <c r="E2006" s="51" t="str">
        <f>IF(ISBLANK(LeaveTracker[[#This Row],[Employee Name]]),"-----",VLOOKUP(LeaveTracker[[#This Row],[Employee Name]],Employees[[Employee Name]:[Office]],7))</f>
        <v>ACCOUNTING</v>
      </c>
      <c r="F2006" s="51" t="str">
        <f>IF(ISBLANK(LeaveTracker[[#This Row],[Employee Name]]),"-----",VLOOKUP(LeaveTracker[[#This Row],[Employee Name]],Employees[[Employee Name]:[Office]],6))</f>
        <v>REGULAR</v>
      </c>
      <c r="G2006" s="24">
        <v>43880</v>
      </c>
      <c r="H2006" s="24">
        <v>43880</v>
      </c>
      <c r="I2006" s="20" t="s">
        <v>298</v>
      </c>
      <c r="J2006" s="43" t="s">
        <v>763</v>
      </c>
      <c r="K2006" s="51"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950</v>
      </c>
      <c r="E2007" s="51" t="str">
        <f>IF(ISBLANK(LeaveTracker[[#This Row],[Employee Name]]),"-----",VLOOKUP(LeaveTracker[[#This Row],[Employee Name]],Employees[[Employee Name]:[Office]],7))</f>
        <v>ACCOUNTING</v>
      </c>
      <c r="F2007" s="51" t="str">
        <f>IF(ISBLANK(LeaveTracker[[#This Row],[Employee Name]]),"-----",VLOOKUP(LeaveTracker[[#This Row],[Employee Name]],Employees[[Employee Name]:[Office]],6))</f>
        <v>REGULAR</v>
      </c>
      <c r="G2007" s="24">
        <v>43845</v>
      </c>
      <c r="H2007" s="24">
        <v>43847</v>
      </c>
      <c r="I2007" s="20" t="s">
        <v>298</v>
      </c>
      <c r="J2007" s="43" t="s">
        <v>842</v>
      </c>
      <c r="K2007" s="51"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950</v>
      </c>
      <c r="E2008" s="51" t="str">
        <f>IF(ISBLANK(LeaveTracker[[#This Row],[Employee Name]]),"-----",VLOOKUP(LeaveTracker[[#This Row],[Employee Name]],Employees[[Employee Name]:[Office]],7))</f>
        <v>ACCOUNTING</v>
      </c>
      <c r="F2008" s="51" t="str">
        <f>IF(ISBLANK(LeaveTracker[[#This Row],[Employee Name]]),"-----",VLOOKUP(LeaveTracker[[#This Row],[Employee Name]],Employees[[Employee Name]:[Office]],6))</f>
        <v>REGULAR</v>
      </c>
      <c r="G2008" s="24">
        <v>43858</v>
      </c>
      <c r="H2008" s="24">
        <v>43859</v>
      </c>
      <c r="I2008" s="20" t="s">
        <v>298</v>
      </c>
      <c r="J2008" s="43" t="s">
        <v>842</v>
      </c>
      <c r="K2008" s="51"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950</v>
      </c>
      <c r="E2009" s="51" t="str">
        <f>IF(ISBLANK(LeaveTracker[[#This Row],[Employee Name]]),"-----",VLOOKUP(LeaveTracker[[#This Row],[Employee Name]],Employees[[Employee Name]:[Office]],7))</f>
        <v>ACCOUNTING</v>
      </c>
      <c r="F2009" s="51" t="str">
        <f>IF(ISBLANK(LeaveTracker[[#This Row],[Employee Name]]),"-----",VLOOKUP(LeaveTracker[[#This Row],[Employee Name]],Employees[[Employee Name]:[Office]],6))</f>
        <v>REGULAR</v>
      </c>
      <c r="G2009" s="24">
        <v>43832</v>
      </c>
      <c r="H2009" s="24">
        <v>43833</v>
      </c>
      <c r="I2009" s="20" t="s">
        <v>81</v>
      </c>
      <c r="K2009" s="51"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868</v>
      </c>
      <c r="E2010" s="51" t="str">
        <f>IF(ISBLANK(LeaveTracker[[#This Row],[Employee Name]]),"-----",VLOOKUP(LeaveTracker[[#This Row],[Employee Name]],Employees[[Employee Name]:[Office]],7))</f>
        <v>ACCOUNTING</v>
      </c>
      <c r="F2010" s="51" t="str">
        <f>IF(ISBLANK(LeaveTracker[[#This Row],[Employee Name]]),"-----",VLOOKUP(LeaveTracker[[#This Row],[Employee Name]],Employees[[Employee Name]:[Office]],6))</f>
        <v>REGULAR</v>
      </c>
      <c r="G2010" s="24">
        <v>43845</v>
      </c>
      <c r="H2010" s="24">
        <v>43845</v>
      </c>
      <c r="I2010" s="20" t="s">
        <v>298</v>
      </c>
      <c r="J2010" s="43" t="s">
        <v>842</v>
      </c>
      <c r="K2010" s="51"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868</v>
      </c>
      <c r="E2011" s="51" t="str">
        <f>IF(ISBLANK(LeaveTracker[[#This Row],[Employee Name]]),"-----",VLOOKUP(LeaveTracker[[#This Row],[Employee Name]],Employees[[Employee Name]:[Office]],7))</f>
        <v>ACCOUNTING</v>
      </c>
      <c r="F2011" s="51" t="str">
        <f>IF(ISBLANK(LeaveTracker[[#This Row],[Employee Name]]),"-----",VLOOKUP(LeaveTracker[[#This Row],[Employee Name]],Employees[[Employee Name]:[Office]],6))</f>
        <v>REGULAR</v>
      </c>
      <c r="G2011" s="24">
        <v>43847</v>
      </c>
      <c r="H2011" s="24">
        <v>43847</v>
      </c>
      <c r="I2011" s="20" t="s">
        <v>298</v>
      </c>
      <c r="J2011" s="43" t="s">
        <v>842</v>
      </c>
      <c r="K2011" s="51"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868</v>
      </c>
      <c r="E2012" s="51" t="str">
        <f>IF(ISBLANK(LeaveTracker[[#This Row],[Employee Name]]),"-----",VLOOKUP(LeaveTracker[[#This Row],[Employee Name]],Employees[[Employee Name]:[Office]],7))</f>
        <v>ACCOUNTING</v>
      </c>
      <c r="F2012" s="51" t="str">
        <f>IF(ISBLANK(LeaveTracker[[#This Row],[Employee Name]]),"-----",VLOOKUP(LeaveTracker[[#This Row],[Employee Name]],Employees[[Employee Name]:[Office]],6))</f>
        <v>REGULAR</v>
      </c>
      <c r="G2012" s="24">
        <v>43853</v>
      </c>
      <c r="H2012" s="24">
        <v>43854</v>
      </c>
      <c r="I2012" s="20" t="s">
        <v>298</v>
      </c>
      <c r="J2012" s="43" t="s">
        <v>842</v>
      </c>
      <c r="K2012" s="51"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868</v>
      </c>
      <c r="E2013" s="51" t="str">
        <f>IF(ISBLANK(LeaveTracker[[#This Row],[Employee Name]]),"-----",VLOOKUP(LeaveTracker[[#This Row],[Employee Name]],Employees[[Employee Name]:[Office]],7))</f>
        <v>ACCOUNTING</v>
      </c>
      <c r="F2013" s="51" t="str">
        <f>IF(ISBLANK(LeaveTracker[[#This Row],[Employee Name]]),"-----",VLOOKUP(LeaveTracker[[#This Row],[Employee Name]],Employees[[Employee Name]:[Office]],6))</f>
        <v>REGULAR</v>
      </c>
      <c r="G2013" s="24">
        <v>43873</v>
      </c>
      <c r="H2013" s="24">
        <v>43873</v>
      </c>
      <c r="I2013" s="20" t="s">
        <v>298</v>
      </c>
      <c r="J2013" s="43" t="s">
        <v>842</v>
      </c>
      <c r="K2013" s="51"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868</v>
      </c>
      <c r="E2014" s="51" t="str">
        <f>IF(ISBLANK(LeaveTracker[[#This Row],[Employee Name]]),"-----",VLOOKUP(LeaveTracker[[#This Row],[Employee Name]],Employees[[Employee Name]:[Office]],7))</f>
        <v>ACCOUNTING</v>
      </c>
      <c r="F2014" s="51" t="str">
        <f>IF(ISBLANK(LeaveTracker[[#This Row],[Employee Name]]),"-----",VLOOKUP(LeaveTracker[[#This Row],[Employee Name]],Employees[[Employee Name]:[Office]],6))</f>
        <v>REGULAR</v>
      </c>
      <c r="G2014" s="24">
        <v>43832</v>
      </c>
      <c r="H2014" s="24">
        <v>43832</v>
      </c>
      <c r="I2014" s="20" t="s">
        <v>81</v>
      </c>
      <c r="K2014" s="51"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868</v>
      </c>
      <c r="E2015" s="51" t="str">
        <f>IF(ISBLANK(LeaveTracker[[#This Row],[Employee Name]]),"-----",VLOOKUP(LeaveTracker[[#This Row],[Employee Name]],Employees[[Employee Name]:[Office]],7))</f>
        <v>ACCOUNTING</v>
      </c>
      <c r="F2015" s="51" t="str">
        <f>IF(ISBLANK(LeaveTracker[[#This Row],[Employee Name]]),"-----",VLOOKUP(LeaveTracker[[#This Row],[Employee Name]],Employees[[Employee Name]:[Office]],6))</f>
        <v>REGULAR</v>
      </c>
      <c r="G2015" s="24">
        <v>43825</v>
      </c>
      <c r="H2015" s="24">
        <v>43825</v>
      </c>
      <c r="I2015" s="20" t="s">
        <v>81</v>
      </c>
      <c r="K2015" s="51"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440</v>
      </c>
      <c r="E2016" s="51" t="str">
        <f>IF(ISBLANK(LeaveTracker[[#This Row],[Employee Name]]),"-----",VLOOKUP(LeaveTracker[[#This Row],[Employee Name]],Employees[[Employee Name]:[Office]],7))</f>
        <v>ACCOUNTING</v>
      </c>
      <c r="F2016" s="51" t="str">
        <f>IF(ISBLANK(LeaveTracker[[#This Row],[Employee Name]]),"-----",VLOOKUP(LeaveTracker[[#This Row],[Employee Name]],Employees[[Employee Name]:[Office]],6))</f>
        <v>REGULAR</v>
      </c>
      <c r="G2016" s="24">
        <v>43896</v>
      </c>
      <c r="H2016" s="24">
        <v>43896</v>
      </c>
      <c r="I2016" s="20" t="s">
        <v>81</v>
      </c>
      <c r="K2016" s="51"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440</v>
      </c>
      <c r="E2017" s="51" t="str">
        <f>IF(ISBLANK(LeaveTracker[[#This Row],[Employee Name]]),"-----",VLOOKUP(LeaveTracker[[#This Row],[Employee Name]],Employees[[Employee Name]:[Office]],7))</f>
        <v>ACCOUNTING</v>
      </c>
      <c r="F2017" s="51" t="str">
        <f>IF(ISBLANK(LeaveTracker[[#This Row],[Employee Name]]),"-----",VLOOKUP(LeaveTracker[[#This Row],[Employee Name]],Employees[[Employee Name]:[Office]],6))</f>
        <v>REGULAR</v>
      </c>
      <c r="G2017" s="24">
        <v>43889</v>
      </c>
      <c r="H2017" s="24">
        <v>43889</v>
      </c>
      <c r="I2017" s="20" t="s">
        <v>82</v>
      </c>
      <c r="K2017" s="51"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440</v>
      </c>
      <c r="E2018" s="51" t="str">
        <f>IF(ISBLANK(LeaveTracker[[#This Row],[Employee Name]]),"-----",VLOOKUP(LeaveTracker[[#This Row],[Employee Name]],Employees[[Employee Name]:[Office]],7))</f>
        <v>ACCOUNTING</v>
      </c>
      <c r="F2018" s="51" t="str">
        <f>IF(ISBLANK(LeaveTracker[[#This Row],[Employee Name]]),"-----",VLOOKUP(LeaveTracker[[#This Row],[Employee Name]],Employees[[Employee Name]:[Office]],6))</f>
        <v>REGULAR</v>
      </c>
      <c r="G2018" s="24">
        <v>43845</v>
      </c>
      <c r="H2018" s="24">
        <v>43847</v>
      </c>
      <c r="I2018" s="20" t="s">
        <v>298</v>
      </c>
      <c r="J2018" s="43" t="s">
        <v>842</v>
      </c>
      <c r="K2018" s="51"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440</v>
      </c>
      <c r="E2019" s="51" t="str">
        <f>IF(ISBLANK(LeaveTracker[[#This Row],[Employee Name]]),"-----",VLOOKUP(LeaveTracker[[#This Row],[Employee Name]],Employees[[Employee Name]:[Office]],7))</f>
        <v>ACCOUNTING</v>
      </c>
      <c r="F2019" s="51" t="str">
        <f>IF(ISBLANK(LeaveTracker[[#This Row],[Employee Name]]),"-----",VLOOKUP(LeaveTracker[[#This Row],[Employee Name]],Employees[[Employee Name]:[Office]],6))</f>
        <v>REGULAR</v>
      </c>
      <c r="G2019" s="24">
        <v>43854</v>
      </c>
      <c r="H2019" s="24">
        <v>43854</v>
      </c>
      <c r="I2019" s="20" t="s">
        <v>298</v>
      </c>
      <c r="J2019" s="43" t="s">
        <v>842</v>
      </c>
      <c r="K2019" s="51"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440</v>
      </c>
      <c r="E2020" s="51" t="str">
        <f>IF(ISBLANK(LeaveTracker[[#This Row],[Employee Name]]),"-----",VLOOKUP(LeaveTracker[[#This Row],[Employee Name]],Employees[[Employee Name]:[Office]],7))</f>
        <v>ACCOUNTING</v>
      </c>
      <c r="F2020" s="51" t="str">
        <f>IF(ISBLANK(LeaveTracker[[#This Row],[Employee Name]]),"-----",VLOOKUP(LeaveTracker[[#This Row],[Employee Name]],Employees[[Employee Name]:[Office]],6))</f>
        <v>REGULAR</v>
      </c>
      <c r="G2020" s="24">
        <v>43864</v>
      </c>
      <c r="H2020" s="24">
        <v>43864</v>
      </c>
      <c r="I2020" s="20" t="s">
        <v>298</v>
      </c>
      <c r="K2020" s="51"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440</v>
      </c>
      <c r="E2021" s="51" t="str">
        <f>IF(ISBLANK(LeaveTracker[[#This Row],[Employee Name]]),"-----",VLOOKUP(LeaveTracker[[#This Row],[Employee Name]],Employees[[Employee Name]:[Office]],7))</f>
        <v>ACCOUNTING</v>
      </c>
      <c r="F2021" s="51" t="str">
        <f>IF(ISBLANK(LeaveTracker[[#This Row],[Employee Name]]),"-----",VLOOKUP(LeaveTracker[[#This Row],[Employee Name]],Employees[[Employee Name]:[Office]],6))</f>
        <v>REGULAR</v>
      </c>
      <c r="G2021" s="24">
        <v>43832</v>
      </c>
      <c r="H2021" s="24">
        <v>43832</v>
      </c>
      <c r="I2021" s="20" t="s">
        <v>298</v>
      </c>
      <c r="J2021" s="43" t="s">
        <v>105</v>
      </c>
      <c r="K2021" s="51"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440</v>
      </c>
      <c r="E2022" s="51" t="str">
        <f>IF(ISBLANK(LeaveTracker[[#This Row],[Employee Name]]),"-----",VLOOKUP(LeaveTracker[[#This Row],[Employee Name]],Employees[[Employee Name]:[Office]],7))</f>
        <v>ACCOUNTING</v>
      </c>
      <c r="F2022" s="51" t="str">
        <f>IF(ISBLANK(LeaveTracker[[#This Row],[Employee Name]]),"-----",VLOOKUP(LeaveTracker[[#This Row],[Employee Name]],Employees[[Employee Name]:[Office]],6))</f>
        <v>REGULAR</v>
      </c>
      <c r="G2022" s="24">
        <v>43819</v>
      </c>
      <c r="H2022" s="24">
        <v>43819</v>
      </c>
      <c r="I2022" s="20" t="s">
        <v>81</v>
      </c>
      <c r="K2022" s="51"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440</v>
      </c>
      <c r="E2023" s="51" t="str">
        <f>IF(ISBLANK(LeaveTracker[[#This Row],[Employee Name]]),"-----",VLOOKUP(LeaveTracker[[#This Row],[Employee Name]],Employees[[Employee Name]:[Office]],7))</f>
        <v>ACCOUNTING</v>
      </c>
      <c r="F2023" s="51" t="str">
        <f>IF(ISBLANK(LeaveTracker[[#This Row],[Employee Name]]),"-----",VLOOKUP(LeaveTracker[[#This Row],[Employee Name]],Employees[[Employee Name]:[Office]],6))</f>
        <v>REGULAR</v>
      </c>
      <c r="G2023" s="21">
        <v>43825</v>
      </c>
      <c r="H2023" s="24">
        <v>43825</v>
      </c>
      <c r="I2023" s="20" t="s">
        <v>81</v>
      </c>
      <c r="K2023" s="51"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520</v>
      </c>
      <c r="E2024" s="51" t="str">
        <f>IF(ISBLANK(LeaveTracker[[#This Row],[Employee Name]]),"-----",VLOOKUP(LeaveTracker[[#This Row],[Employee Name]],Employees[[Employee Name]:[Office]],7))</f>
        <v>ACCOUNTING</v>
      </c>
      <c r="F2024" s="51" t="str">
        <f>IF(ISBLANK(LeaveTracker[[#This Row],[Employee Name]]),"-----",VLOOKUP(LeaveTracker[[#This Row],[Employee Name]],Employees[[Employee Name]:[Office]],6))</f>
        <v>REGULAR</v>
      </c>
      <c r="G2024" s="21">
        <v>43867</v>
      </c>
      <c r="H2024" s="24">
        <v>43868</v>
      </c>
      <c r="I2024" s="20" t="s">
        <v>298</v>
      </c>
      <c r="J2024" s="43" t="s">
        <v>899</v>
      </c>
      <c r="K2024" s="51"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520</v>
      </c>
      <c r="E2025" s="51" t="str">
        <f>IF(ISBLANK(LeaveTracker[[#This Row],[Employee Name]]),"-----",VLOOKUP(LeaveTracker[[#This Row],[Employee Name]],Employees[[Employee Name]:[Office]],7))</f>
        <v>ACCOUNTING</v>
      </c>
      <c r="F2025" s="51" t="str">
        <f>IF(ISBLANK(LeaveTracker[[#This Row],[Employee Name]]),"-----",VLOOKUP(LeaveTracker[[#This Row],[Employee Name]],Employees[[Employee Name]:[Office]],6))</f>
        <v>REGULAR</v>
      </c>
      <c r="G2025" s="24">
        <v>43845</v>
      </c>
      <c r="H2025" s="24">
        <v>43845</v>
      </c>
      <c r="I2025" s="20" t="s">
        <v>298</v>
      </c>
      <c r="J2025" s="43" t="s">
        <v>899</v>
      </c>
      <c r="K2025" s="51"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520</v>
      </c>
      <c r="E2026" s="51" t="str">
        <f>IF(ISBLANK(LeaveTracker[[#This Row],[Employee Name]]),"-----",VLOOKUP(LeaveTracker[[#This Row],[Employee Name]],Employees[[Employee Name]:[Office]],7))</f>
        <v>ACCOUNTING</v>
      </c>
      <c r="F2026" s="51" t="str">
        <f>IF(ISBLANK(LeaveTracker[[#This Row],[Employee Name]]),"-----",VLOOKUP(LeaveTracker[[#This Row],[Employee Name]],Employees[[Employee Name]:[Office]],6))</f>
        <v>REGULAR</v>
      </c>
      <c r="G2026" s="24">
        <v>43833</v>
      </c>
      <c r="H2026" s="24">
        <v>43833</v>
      </c>
      <c r="I2026" s="20" t="s">
        <v>298</v>
      </c>
      <c r="J2026" s="43" t="s">
        <v>105</v>
      </c>
      <c r="K2026" s="51"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520</v>
      </c>
      <c r="E2027" s="51" t="str">
        <f>IF(ISBLANK(LeaveTracker[[#This Row],[Employee Name]]),"-----",VLOOKUP(LeaveTracker[[#This Row],[Employee Name]],Employees[[Employee Name]:[Office]],7))</f>
        <v>ACCOUNTING</v>
      </c>
      <c r="F2027" s="51" t="str">
        <f>IF(ISBLANK(LeaveTracker[[#This Row],[Employee Name]]),"-----",VLOOKUP(LeaveTracker[[#This Row],[Employee Name]],Employees[[Employee Name]:[Office]],6))</f>
        <v>REGULAR</v>
      </c>
      <c r="G2027" s="24">
        <v>43825</v>
      </c>
      <c r="H2027" s="24">
        <v>43825</v>
      </c>
      <c r="I2027" s="20" t="s">
        <v>81</v>
      </c>
      <c r="K2027" s="51"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720</v>
      </c>
      <c r="E2028" s="51" t="str">
        <f>IF(ISBLANK(LeaveTracker[[#This Row],[Employee Name]]),"-----",VLOOKUP(LeaveTracker[[#This Row],[Employee Name]],Employees[[Employee Name]:[Office]],7))</f>
        <v>LCR</v>
      </c>
      <c r="F2028" s="51" t="str">
        <f>IF(ISBLANK(LeaveTracker[[#This Row],[Employee Name]]),"-----",VLOOKUP(LeaveTracker[[#This Row],[Employee Name]],Employees[[Employee Name]:[Office]],6))</f>
        <v>REGULAR</v>
      </c>
      <c r="G2028" s="24">
        <v>43867</v>
      </c>
      <c r="H2028" s="21">
        <v>43871</v>
      </c>
      <c r="I2028" s="20" t="s">
        <v>298</v>
      </c>
      <c r="J2028" s="43" t="s">
        <v>842</v>
      </c>
      <c r="K2028" s="51"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541</v>
      </c>
      <c r="E2029" s="51" t="str">
        <f>IF(ISBLANK(LeaveTracker[[#This Row],[Employee Name]]),"-----",VLOOKUP(LeaveTracker[[#This Row],[Employee Name]],Employees[[Employee Name]:[Office]],7))</f>
        <v>LCR</v>
      </c>
      <c r="F2029" s="51" t="str">
        <f>IF(ISBLANK(LeaveTracker[[#This Row],[Employee Name]]),"-----",VLOOKUP(LeaveTracker[[#This Row],[Employee Name]],Employees[[Employee Name]:[Office]],6))</f>
        <v>REGULAR</v>
      </c>
      <c r="G2029" s="24">
        <v>43901</v>
      </c>
      <c r="H2029" s="24">
        <v>43901</v>
      </c>
      <c r="I2029" s="20" t="s">
        <v>81</v>
      </c>
      <c r="K2029" s="51"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541</v>
      </c>
      <c r="E2030" s="51" t="str">
        <f>IF(ISBLANK(LeaveTracker[[#This Row],[Employee Name]]),"-----",VLOOKUP(LeaveTracker[[#This Row],[Employee Name]],Employees[[Employee Name]:[Office]],7))</f>
        <v>LCR</v>
      </c>
      <c r="F2030" s="51" t="str">
        <f>IF(ISBLANK(LeaveTracker[[#This Row],[Employee Name]]),"-----",VLOOKUP(LeaveTracker[[#This Row],[Employee Name]],Employees[[Employee Name]:[Office]],6))</f>
        <v>REGULAR</v>
      </c>
      <c r="G2030" s="24">
        <v>43845</v>
      </c>
      <c r="H2030" s="24">
        <v>43845</v>
      </c>
      <c r="I2030" s="20" t="s">
        <v>298</v>
      </c>
      <c r="J2030" s="43" t="s">
        <v>842</v>
      </c>
      <c r="K2030" s="51"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955</v>
      </c>
      <c r="E2031" s="51" t="str">
        <f>IF(ISBLANK(LeaveTracker[[#This Row],[Employee Name]]),"-----",VLOOKUP(LeaveTracker[[#This Row],[Employee Name]],Employees[[Employee Name]:[Office]],7))</f>
        <v>LCR</v>
      </c>
      <c r="F2031" s="51" t="str">
        <f>IF(ISBLANK(LeaveTracker[[#This Row],[Employee Name]]),"-----",VLOOKUP(LeaveTracker[[#This Row],[Employee Name]],Employees[[Employee Name]:[Office]],6))</f>
        <v>REGULAR</v>
      </c>
      <c r="G2031" s="24">
        <v>43871</v>
      </c>
      <c r="H2031" s="24">
        <v>43873</v>
      </c>
      <c r="I2031" s="20" t="s">
        <v>298</v>
      </c>
      <c r="J2031" s="43" t="s">
        <v>842</v>
      </c>
      <c r="K2031" s="51"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543</v>
      </c>
      <c r="E2032" s="51" t="str">
        <f>IF(ISBLANK(LeaveTracker[[#This Row],[Employee Name]]),"-----",VLOOKUP(LeaveTracker[[#This Row],[Employee Name]],Employees[[Employee Name]:[Office]],7))</f>
        <v>LCR</v>
      </c>
      <c r="F2032" s="51" t="str">
        <f>IF(ISBLANK(LeaveTracker[[#This Row],[Employee Name]]),"-----",VLOOKUP(LeaveTracker[[#This Row],[Employee Name]],Employees[[Employee Name]:[Office]],6))</f>
        <v>REGULAR</v>
      </c>
      <c r="G2032" s="24">
        <v>43878</v>
      </c>
      <c r="H2032" s="24">
        <v>43878</v>
      </c>
      <c r="I2032" s="20" t="s">
        <v>81</v>
      </c>
      <c r="K2032" s="51"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543</v>
      </c>
      <c r="E2033" s="51" t="str">
        <f>IF(ISBLANK(LeaveTracker[[#This Row],[Employee Name]]),"-----",VLOOKUP(LeaveTracker[[#This Row],[Employee Name]],Employees[[Employee Name]:[Office]],7))</f>
        <v>LCR</v>
      </c>
      <c r="F2033" s="51" t="str">
        <f>IF(ISBLANK(LeaveTracker[[#This Row],[Employee Name]]),"-----",VLOOKUP(LeaveTracker[[#This Row],[Employee Name]],Employees[[Employee Name]:[Office]],6))</f>
        <v>REGULAR</v>
      </c>
      <c r="G2033" s="24">
        <v>43845</v>
      </c>
      <c r="H2033" s="24">
        <v>43845</v>
      </c>
      <c r="I2033" s="20" t="s">
        <v>298</v>
      </c>
      <c r="J2033" s="43" t="s">
        <v>842</v>
      </c>
      <c r="K2033" s="51"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543</v>
      </c>
      <c r="E2034" s="51" t="str">
        <f>IF(ISBLANK(LeaveTracker[[#This Row],[Employee Name]]),"-----",VLOOKUP(LeaveTracker[[#This Row],[Employee Name]],Employees[[Employee Name]:[Office]],7))</f>
        <v>LCR</v>
      </c>
      <c r="F2034" s="51" t="str">
        <f>IF(ISBLANK(LeaveTracker[[#This Row],[Employee Name]]),"-----",VLOOKUP(LeaveTracker[[#This Row],[Employee Name]],Employees[[Employee Name]:[Office]],6))</f>
        <v>REGULAR</v>
      </c>
      <c r="G2034" s="24">
        <v>43853</v>
      </c>
      <c r="H2034" s="24">
        <v>43854</v>
      </c>
      <c r="I2034" s="20" t="s">
        <v>298</v>
      </c>
      <c r="J2034" s="43" t="s">
        <v>842</v>
      </c>
      <c r="K2034" s="51"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543</v>
      </c>
      <c r="E2035" s="51" t="str">
        <f>IF(ISBLANK(LeaveTracker[[#This Row],[Employee Name]]),"-----",VLOOKUP(LeaveTracker[[#This Row],[Employee Name]],Employees[[Employee Name]:[Office]],7))</f>
        <v>LCR</v>
      </c>
      <c r="F2035" s="51" t="str">
        <f>IF(ISBLANK(LeaveTracker[[#This Row],[Employee Name]]),"-----",VLOOKUP(LeaveTracker[[#This Row],[Employee Name]],Employees[[Employee Name]:[Office]],6))</f>
        <v>REGULAR</v>
      </c>
      <c r="G2035" s="24">
        <v>43866</v>
      </c>
      <c r="H2035" s="24">
        <v>43866</v>
      </c>
      <c r="I2035" s="20" t="s">
        <v>298</v>
      </c>
      <c r="J2035" s="43" t="s">
        <v>842</v>
      </c>
      <c r="K2035" s="51"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543</v>
      </c>
      <c r="E2036" s="51" t="str">
        <f>IF(ISBLANK(LeaveTracker[[#This Row],[Employee Name]]),"-----",VLOOKUP(LeaveTracker[[#This Row],[Employee Name]],Employees[[Employee Name]:[Office]],7))</f>
        <v>LCR</v>
      </c>
      <c r="F2036" s="51" t="str">
        <f>IF(ISBLANK(LeaveTracker[[#This Row],[Employee Name]]),"-----",VLOOKUP(LeaveTracker[[#This Row],[Employee Name]],Employees[[Employee Name]:[Office]],6))</f>
        <v>REGULAR</v>
      </c>
      <c r="G2036" s="24">
        <v>43875</v>
      </c>
      <c r="H2036" s="24">
        <v>43875</v>
      </c>
      <c r="I2036" s="20" t="s">
        <v>298</v>
      </c>
      <c r="J2036" s="43" t="s">
        <v>842</v>
      </c>
      <c r="K2036" s="51"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355</v>
      </c>
      <c r="E2037" s="51" t="str">
        <f>IF(ISBLANK(LeaveTracker[[#This Row],[Employee Name]]),"-----",VLOOKUP(LeaveTracker[[#This Row],[Employee Name]],Employees[[Employee Name]:[Office]],7))</f>
        <v>LCR</v>
      </c>
      <c r="F2037" s="51" t="str">
        <f>IF(ISBLANK(LeaveTracker[[#This Row],[Employee Name]]),"-----",VLOOKUP(LeaveTracker[[#This Row],[Employee Name]],Employees[[Employee Name]:[Office]],6))</f>
        <v>REGULAR</v>
      </c>
      <c r="G2037" s="24">
        <v>43882</v>
      </c>
      <c r="H2037" s="24">
        <v>43882</v>
      </c>
      <c r="I2037" s="20" t="s">
        <v>81</v>
      </c>
      <c r="K2037" s="51"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355</v>
      </c>
      <c r="E2038" s="51" t="str">
        <f>IF(ISBLANK(LeaveTracker[[#This Row],[Employee Name]]),"-----",VLOOKUP(LeaveTracker[[#This Row],[Employee Name]],Employees[[Employee Name]:[Office]],7))</f>
        <v>LCR</v>
      </c>
      <c r="F2038" s="51" t="str">
        <f>IF(ISBLANK(LeaveTracker[[#This Row],[Employee Name]]),"-----",VLOOKUP(LeaveTracker[[#This Row],[Employee Name]],Employees[[Employee Name]:[Office]],6))</f>
        <v>REGULAR</v>
      </c>
      <c r="G2038" s="24">
        <v>43885</v>
      </c>
      <c r="H2038" s="24">
        <v>43885</v>
      </c>
      <c r="I2038" s="20" t="s">
        <v>81</v>
      </c>
      <c r="K2038" s="51"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355</v>
      </c>
      <c r="E2039" s="51" t="str">
        <f>IF(ISBLANK(LeaveTracker[[#This Row],[Employee Name]]),"-----",VLOOKUP(LeaveTracker[[#This Row],[Employee Name]],Employees[[Employee Name]:[Office]],7))</f>
        <v>LCR</v>
      </c>
      <c r="F2039" s="51" t="str">
        <f>IF(ISBLANK(LeaveTracker[[#This Row],[Employee Name]]),"-----",VLOOKUP(LeaveTracker[[#This Row],[Employee Name]],Employees[[Employee Name]:[Office]],6))</f>
        <v>REGULAR</v>
      </c>
      <c r="G2039" s="24">
        <v>43871</v>
      </c>
      <c r="H2039" s="24">
        <v>43871</v>
      </c>
      <c r="I2039" s="20" t="s">
        <v>81</v>
      </c>
      <c r="K2039" s="51"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355</v>
      </c>
      <c r="E2040" s="51" t="str">
        <f>IF(ISBLANK(LeaveTracker[[#This Row],[Employee Name]]),"-----",VLOOKUP(LeaveTracker[[#This Row],[Employee Name]],Employees[[Employee Name]:[Office]],7))</f>
        <v>LCR</v>
      </c>
      <c r="F2040" s="51" t="str">
        <f>IF(ISBLANK(LeaveTracker[[#This Row],[Employee Name]]),"-----",VLOOKUP(LeaveTracker[[#This Row],[Employee Name]],Employees[[Employee Name]:[Office]],6))</f>
        <v>REGULAR</v>
      </c>
      <c r="G2040" s="24">
        <v>43878</v>
      </c>
      <c r="H2040" s="24">
        <v>43878</v>
      </c>
      <c r="I2040" s="20" t="s">
        <v>81</v>
      </c>
      <c r="K2040" s="51"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355</v>
      </c>
      <c r="E2041" s="51" t="str">
        <f>IF(ISBLANK(LeaveTracker[[#This Row],[Employee Name]]),"-----",VLOOKUP(LeaveTracker[[#This Row],[Employee Name]],Employees[[Employee Name]:[Office]],7))</f>
        <v>LCR</v>
      </c>
      <c r="F2041" s="51" t="str">
        <f>IF(ISBLANK(LeaveTracker[[#This Row],[Employee Name]]),"-----",VLOOKUP(LeaveTracker[[#This Row],[Employee Name]],Employees[[Employee Name]:[Office]],6))</f>
        <v>REGULAR</v>
      </c>
      <c r="G2041" s="24">
        <v>43864</v>
      </c>
      <c r="H2041" s="24">
        <v>43864</v>
      </c>
      <c r="I2041" s="20" t="s">
        <v>81</v>
      </c>
      <c r="K2041" s="51"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355</v>
      </c>
      <c r="E2042" s="51" t="str">
        <f>IF(ISBLANK(LeaveTracker[[#This Row],[Employee Name]]),"-----",VLOOKUP(LeaveTracker[[#This Row],[Employee Name]],Employees[[Employee Name]:[Office]],7))</f>
        <v>LCR</v>
      </c>
      <c r="F2042" s="51" t="str">
        <f>IF(ISBLANK(LeaveTracker[[#This Row],[Employee Name]]),"-----",VLOOKUP(LeaveTracker[[#This Row],[Employee Name]],Employees[[Employee Name]:[Office]],6))</f>
        <v>REGULAR</v>
      </c>
      <c r="G2042" s="24">
        <v>43861</v>
      </c>
      <c r="H2042" s="21">
        <v>43861</v>
      </c>
      <c r="I2042" s="20" t="s">
        <v>298</v>
      </c>
      <c r="J2042" s="43" t="s">
        <v>842</v>
      </c>
      <c r="K2042" s="51"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355</v>
      </c>
      <c r="E2043" s="51" t="str">
        <f>IF(ISBLANK(LeaveTracker[[#This Row],[Employee Name]]),"-----",VLOOKUP(LeaveTracker[[#This Row],[Employee Name]],Employees[[Employee Name]:[Office]],7))</f>
        <v>LCR</v>
      </c>
      <c r="F2043" s="51" t="str">
        <f>IF(ISBLANK(LeaveTracker[[#This Row],[Employee Name]]),"-----",VLOOKUP(LeaveTracker[[#This Row],[Employee Name]],Employees[[Employee Name]:[Office]],6))</f>
        <v>REGULAR</v>
      </c>
      <c r="G2043" s="24">
        <v>43845</v>
      </c>
      <c r="H2043" s="24">
        <v>43847</v>
      </c>
      <c r="I2043" s="20" t="s">
        <v>298</v>
      </c>
      <c r="J2043" s="43" t="s">
        <v>842</v>
      </c>
      <c r="K2043" s="51"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355</v>
      </c>
      <c r="E2044" s="51" t="str">
        <f>IF(ISBLANK(LeaveTracker[[#This Row],[Employee Name]]),"-----",VLOOKUP(LeaveTracker[[#This Row],[Employee Name]],Employees[[Employee Name]:[Office]],7))</f>
        <v>LCR</v>
      </c>
      <c r="F2044" s="51" t="str">
        <f>IF(ISBLANK(LeaveTracker[[#This Row],[Employee Name]]),"-----",VLOOKUP(LeaveTracker[[#This Row],[Employee Name]],Employees[[Employee Name]:[Office]],6))</f>
        <v>REGULAR</v>
      </c>
      <c r="G2044" s="24">
        <v>43857</v>
      </c>
      <c r="H2044" s="24">
        <v>43857</v>
      </c>
      <c r="I2044" s="20" t="s">
        <v>298</v>
      </c>
      <c r="J2044" s="43" t="s">
        <v>842</v>
      </c>
      <c r="K2044" s="51"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855</v>
      </c>
      <c r="E2045" s="51" t="str">
        <f>IF(ISBLANK(LeaveTracker[[#This Row],[Employee Name]]),"-----",VLOOKUP(LeaveTracker[[#This Row],[Employee Name]],Employees[[Employee Name]:[Office]],7))</f>
        <v>LCR</v>
      </c>
      <c r="F2045" s="51" t="str">
        <f>IF(ISBLANK(LeaveTracker[[#This Row],[Employee Name]]),"-----",VLOOKUP(LeaveTracker[[#This Row],[Employee Name]],Employees[[Employee Name]:[Office]],6))</f>
        <v>REGULAR</v>
      </c>
      <c r="G2045" s="24">
        <v>43888</v>
      </c>
      <c r="H2045" s="24">
        <v>43889</v>
      </c>
      <c r="I2045" s="20" t="s">
        <v>81</v>
      </c>
      <c r="K2045" s="51"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855</v>
      </c>
      <c r="E2046" s="51" t="str">
        <f>IF(ISBLANK(LeaveTracker[[#This Row],[Employee Name]]),"-----",VLOOKUP(LeaveTracker[[#This Row],[Employee Name]],Employees[[Employee Name]:[Office]],7))</f>
        <v>LCR</v>
      </c>
      <c r="F2046" s="51" t="str">
        <f>IF(ISBLANK(LeaveTracker[[#This Row],[Employee Name]]),"-----",VLOOKUP(LeaveTracker[[#This Row],[Employee Name]],Employees[[Employee Name]:[Office]],6))</f>
        <v>REGULAR</v>
      </c>
      <c r="G2046" s="24">
        <v>43866</v>
      </c>
      <c r="H2046" s="24">
        <v>43866</v>
      </c>
      <c r="I2046" s="20" t="s">
        <v>298</v>
      </c>
      <c r="J2046" s="43" t="s">
        <v>842</v>
      </c>
      <c r="K2046" s="51"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855</v>
      </c>
      <c r="E2047" s="51" t="str">
        <f>IF(ISBLANK(LeaveTracker[[#This Row],[Employee Name]]),"-----",VLOOKUP(LeaveTracker[[#This Row],[Employee Name]],Employees[[Employee Name]:[Office]],7))</f>
        <v>LCR</v>
      </c>
      <c r="F2047" s="51" t="str">
        <f>IF(ISBLANK(LeaveTracker[[#This Row],[Employee Name]]),"-----",VLOOKUP(LeaveTracker[[#This Row],[Employee Name]],Employees[[Employee Name]:[Office]],6))</f>
        <v>REGULAR</v>
      </c>
      <c r="G2047" s="24">
        <v>43875</v>
      </c>
      <c r="H2047" s="24">
        <v>43875</v>
      </c>
      <c r="I2047" s="20" t="s">
        <v>298</v>
      </c>
      <c r="J2047" s="43" t="s">
        <v>842</v>
      </c>
      <c r="K2047" s="51"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855</v>
      </c>
      <c r="E2048" s="51" t="str">
        <f>IF(ISBLANK(LeaveTracker[[#This Row],[Employee Name]]),"-----",VLOOKUP(LeaveTracker[[#This Row],[Employee Name]],Employees[[Employee Name]:[Office]],7))</f>
        <v>LCR</v>
      </c>
      <c r="F2048" s="51" t="str">
        <f>IF(ISBLANK(LeaveTracker[[#This Row],[Employee Name]]),"-----",VLOOKUP(LeaveTracker[[#This Row],[Employee Name]],Employees[[Employee Name]:[Office]],6))</f>
        <v>REGULAR</v>
      </c>
      <c r="G2048" s="24">
        <v>43857</v>
      </c>
      <c r="H2048" s="24">
        <v>43858</v>
      </c>
      <c r="I2048" s="20" t="s">
        <v>298</v>
      </c>
      <c r="J2048" s="43" t="s">
        <v>842</v>
      </c>
      <c r="K2048" s="51"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855</v>
      </c>
      <c r="E2049" s="51" t="str">
        <f>IF(ISBLANK(LeaveTracker[[#This Row],[Employee Name]]),"-----",VLOOKUP(LeaveTracker[[#This Row],[Employee Name]],Employees[[Employee Name]:[Office]],7))</f>
        <v>LCR</v>
      </c>
      <c r="F2049" s="51" t="str">
        <f>IF(ISBLANK(LeaveTracker[[#This Row],[Employee Name]]),"-----",VLOOKUP(LeaveTracker[[#This Row],[Employee Name]],Employees[[Employee Name]:[Office]],6))</f>
        <v>REGULAR</v>
      </c>
      <c r="G2049" s="24">
        <v>43845</v>
      </c>
      <c r="H2049" s="24">
        <v>43845</v>
      </c>
      <c r="I2049" s="20" t="s">
        <v>298</v>
      </c>
      <c r="J2049" s="43" t="s">
        <v>842</v>
      </c>
      <c r="K2049" s="51"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722</v>
      </c>
      <c r="E2050" s="51" t="str">
        <f>IF(ISBLANK(LeaveTracker[[#This Row],[Employee Name]]),"-----",VLOOKUP(LeaveTracker[[#This Row],[Employee Name]],Employees[[Employee Name]:[Office]],7))</f>
        <v>LCR</v>
      </c>
      <c r="F2050" s="51" t="str">
        <f>IF(ISBLANK(LeaveTracker[[#This Row],[Employee Name]]),"-----",VLOOKUP(LeaveTracker[[#This Row],[Employee Name]],Employees[[Employee Name]:[Office]],6))</f>
        <v>REGULAR</v>
      </c>
      <c r="G2050" s="24">
        <v>43861</v>
      </c>
      <c r="H2050" s="24">
        <v>43861</v>
      </c>
      <c r="I2050" s="20" t="s">
        <v>298</v>
      </c>
      <c r="J2050" s="43" t="s">
        <v>842</v>
      </c>
      <c r="K2050" s="51"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722</v>
      </c>
      <c r="E2051" s="51" t="str">
        <f>IF(ISBLANK(LeaveTracker[[#This Row],[Employee Name]]),"-----",VLOOKUP(LeaveTracker[[#This Row],[Employee Name]],Employees[[Employee Name]:[Office]],7))</f>
        <v>LCR</v>
      </c>
      <c r="F2051" s="51" t="str">
        <f>IF(ISBLANK(LeaveTracker[[#This Row],[Employee Name]]),"-----",VLOOKUP(LeaveTracker[[#This Row],[Employee Name]],Employees[[Employee Name]:[Office]],6))</f>
        <v>REGULAR</v>
      </c>
      <c r="G2051" s="24">
        <v>43864</v>
      </c>
      <c r="H2051" s="24">
        <v>43864</v>
      </c>
      <c r="I2051" s="20" t="s">
        <v>298</v>
      </c>
      <c r="J2051" s="43" t="s">
        <v>842</v>
      </c>
      <c r="K2051" s="51"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722</v>
      </c>
      <c r="E2052" s="51" t="str">
        <f>IF(ISBLANK(LeaveTracker[[#This Row],[Employee Name]]),"-----",VLOOKUP(LeaveTracker[[#This Row],[Employee Name]],Employees[[Employee Name]:[Office]],7))</f>
        <v>LCR</v>
      </c>
      <c r="F2052" s="51" t="str">
        <f>IF(ISBLANK(LeaveTracker[[#This Row],[Employee Name]]),"-----",VLOOKUP(LeaveTracker[[#This Row],[Employee Name]],Employees[[Employee Name]:[Office]],6))</f>
        <v>REGULAR</v>
      </c>
      <c r="G2052" s="24">
        <v>43850</v>
      </c>
      <c r="H2052" s="24">
        <v>43851</v>
      </c>
      <c r="I2052" s="20" t="s">
        <v>298</v>
      </c>
      <c r="J2052" s="43" t="s">
        <v>842</v>
      </c>
      <c r="K2052" s="51"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722</v>
      </c>
      <c r="E2053" s="51" t="str">
        <f>IF(ISBLANK(LeaveTracker[[#This Row],[Employee Name]]),"-----",VLOOKUP(LeaveTracker[[#This Row],[Employee Name]],Employees[[Employee Name]:[Office]],7))</f>
        <v>LCR</v>
      </c>
      <c r="F2053" s="51" t="str">
        <f>IF(ISBLANK(LeaveTracker[[#This Row],[Employee Name]]),"-----",VLOOKUP(LeaveTracker[[#This Row],[Employee Name]],Employees[[Employee Name]:[Office]],6))</f>
        <v>REGULAR</v>
      </c>
      <c r="G2053" s="24">
        <v>43854</v>
      </c>
      <c r="H2053" s="24">
        <v>43854</v>
      </c>
      <c r="I2053" s="20" t="s">
        <v>298</v>
      </c>
      <c r="J2053" s="43" t="s">
        <v>842</v>
      </c>
      <c r="K2053" s="51"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351</v>
      </c>
      <c r="E2054" s="51" t="str">
        <f>IF(ISBLANK(LeaveTracker[[#This Row],[Employee Name]]),"-----",VLOOKUP(LeaveTracker[[#This Row],[Employee Name]],Employees[[Employee Name]:[Office]],7))</f>
        <v>LCR</v>
      </c>
      <c r="F2054" s="51" t="str">
        <f>IF(ISBLANK(LeaveTracker[[#This Row],[Employee Name]]),"-----",VLOOKUP(LeaveTracker[[#This Row],[Employee Name]],Employees[[Employee Name]:[Office]],6))</f>
        <v>REGULAR</v>
      </c>
      <c r="G2054" s="24">
        <v>43902</v>
      </c>
      <c r="H2054" s="24">
        <v>43902</v>
      </c>
      <c r="I2054" s="20" t="s">
        <v>81</v>
      </c>
      <c r="K2054" s="51"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351</v>
      </c>
      <c r="E2055" s="51" t="str">
        <f>IF(ISBLANK(LeaveTracker[[#This Row],[Employee Name]]),"-----",VLOOKUP(LeaveTracker[[#This Row],[Employee Name]],Employees[[Employee Name]:[Office]],7))</f>
        <v>LCR</v>
      </c>
      <c r="F2055" s="51" t="str">
        <f>IF(ISBLANK(LeaveTracker[[#This Row],[Employee Name]]),"-----",VLOOKUP(LeaveTracker[[#This Row],[Employee Name]],Employees[[Employee Name]:[Office]],6))</f>
        <v>REGULAR</v>
      </c>
      <c r="G2055" s="24">
        <v>43885</v>
      </c>
      <c r="H2055" s="24">
        <v>43885</v>
      </c>
      <c r="I2055" s="20" t="s">
        <v>81</v>
      </c>
      <c r="K2055" s="51"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351</v>
      </c>
      <c r="E2056" s="51" t="str">
        <f>IF(ISBLANK(LeaveTracker[[#This Row],[Employee Name]]),"-----",VLOOKUP(LeaveTracker[[#This Row],[Employee Name]],Employees[[Employee Name]:[Office]],7))</f>
        <v>LCR</v>
      </c>
      <c r="F2056" s="51" t="str">
        <f>IF(ISBLANK(LeaveTracker[[#This Row],[Employee Name]]),"-----",VLOOKUP(LeaveTracker[[#This Row],[Employee Name]],Employees[[Employee Name]:[Office]],6))</f>
        <v>REGULAR</v>
      </c>
      <c r="G2056" s="24">
        <v>43887</v>
      </c>
      <c r="H2056" s="24">
        <v>43887</v>
      </c>
      <c r="I2056" s="20" t="s">
        <v>81</v>
      </c>
      <c r="K2056" s="51"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351</v>
      </c>
      <c r="E2057" s="51" t="str">
        <f>IF(ISBLANK(LeaveTracker[[#This Row],[Employee Name]]),"-----",VLOOKUP(LeaveTracker[[#This Row],[Employee Name]],Employees[[Employee Name]:[Office]],7))</f>
        <v>LCR</v>
      </c>
      <c r="F2057" s="51" t="str">
        <f>IF(ISBLANK(LeaveTracker[[#This Row],[Employee Name]]),"-----",VLOOKUP(LeaveTracker[[#This Row],[Employee Name]],Employees[[Employee Name]:[Office]],6))</f>
        <v>REGULAR</v>
      </c>
      <c r="G2057" s="24">
        <v>43880</v>
      </c>
      <c r="H2057" s="24">
        <v>43880</v>
      </c>
      <c r="I2057" s="20" t="s">
        <v>81</v>
      </c>
      <c r="K2057" s="51"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351</v>
      </c>
      <c r="E2058" s="51" t="str">
        <f>IF(ISBLANK(LeaveTracker[[#This Row],[Employee Name]]),"-----",VLOOKUP(LeaveTracker[[#This Row],[Employee Name]],Employees[[Employee Name]:[Office]],7))</f>
        <v>LCR</v>
      </c>
      <c r="F2058" s="51" t="str">
        <f>IF(ISBLANK(LeaveTracker[[#This Row],[Employee Name]]),"-----",VLOOKUP(LeaveTracker[[#This Row],[Employee Name]],Employees[[Employee Name]:[Office]],6))</f>
        <v>REGULAR</v>
      </c>
      <c r="G2058" s="24">
        <v>43872</v>
      </c>
      <c r="H2058" s="24">
        <v>43872</v>
      </c>
      <c r="I2058" s="20" t="s">
        <v>298</v>
      </c>
      <c r="J2058" s="43" t="s">
        <v>842</v>
      </c>
      <c r="K2058" s="51"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351</v>
      </c>
      <c r="E2059" s="51" t="str">
        <f>IF(ISBLANK(LeaveTracker[[#This Row],[Employee Name]]),"-----",VLOOKUP(LeaveTracker[[#This Row],[Employee Name]],Employees[[Employee Name]:[Office]],7))</f>
        <v>LCR</v>
      </c>
      <c r="F2059" s="51" t="str">
        <f>IF(ISBLANK(LeaveTracker[[#This Row],[Employee Name]]),"-----",VLOOKUP(LeaveTracker[[#This Row],[Employee Name]],Employees[[Employee Name]:[Office]],6))</f>
        <v>REGULAR</v>
      </c>
      <c r="G2059" s="24">
        <v>43875</v>
      </c>
      <c r="H2059" s="24">
        <v>43875</v>
      </c>
      <c r="I2059" s="20" t="s">
        <v>298</v>
      </c>
      <c r="J2059" s="43" t="s">
        <v>842</v>
      </c>
      <c r="K2059" s="51"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351</v>
      </c>
      <c r="E2060" s="51" t="str">
        <f>IF(ISBLANK(LeaveTracker[[#This Row],[Employee Name]]),"-----",VLOOKUP(LeaveTracker[[#This Row],[Employee Name]],Employees[[Employee Name]:[Office]],7))</f>
        <v>LCR</v>
      </c>
      <c r="F2060" s="51" t="str">
        <f>IF(ISBLANK(LeaveTracker[[#This Row],[Employee Name]]),"-----",VLOOKUP(LeaveTracker[[#This Row],[Employee Name]],Employees[[Employee Name]:[Office]],6))</f>
        <v>REGULAR</v>
      </c>
      <c r="G2060" s="24">
        <v>43861</v>
      </c>
      <c r="H2060" s="24">
        <v>43861</v>
      </c>
      <c r="I2060" s="20" t="s">
        <v>298</v>
      </c>
      <c r="J2060" s="43" t="s">
        <v>842</v>
      </c>
      <c r="K2060" s="51"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351</v>
      </c>
      <c r="E2061" s="51" t="str">
        <f>IF(ISBLANK(LeaveTracker[[#This Row],[Employee Name]]),"-----",VLOOKUP(LeaveTracker[[#This Row],[Employee Name]],Employees[[Employee Name]:[Office]],7))</f>
        <v>LCR</v>
      </c>
      <c r="F2061" s="51" t="str">
        <f>IF(ISBLANK(LeaveTracker[[#This Row],[Employee Name]]),"-----",VLOOKUP(LeaveTracker[[#This Row],[Employee Name]],Employees[[Employee Name]:[Office]],6))</f>
        <v>REGULAR</v>
      </c>
      <c r="G2061" s="24">
        <v>43847</v>
      </c>
      <c r="H2061" s="24">
        <v>43847</v>
      </c>
      <c r="I2061" s="20" t="s">
        <v>298</v>
      </c>
      <c r="J2061" s="43" t="s">
        <v>842</v>
      </c>
      <c r="K2061" s="51"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720</v>
      </c>
      <c r="E2062" s="51" t="str">
        <f>IF(ISBLANK(LeaveTracker[[#This Row],[Employee Name]]),"-----",VLOOKUP(LeaveTracker[[#This Row],[Employee Name]],Employees[[Employee Name]:[Office]],7))</f>
        <v>LCR</v>
      </c>
      <c r="F2062" s="51" t="str">
        <f>IF(ISBLANK(LeaveTracker[[#This Row],[Employee Name]]),"-----",VLOOKUP(LeaveTracker[[#This Row],[Employee Name]],Employees[[Employee Name]:[Office]],6))</f>
        <v>REGULAR</v>
      </c>
      <c r="G2062" s="24">
        <v>43875</v>
      </c>
      <c r="H2062" s="24">
        <v>43875</v>
      </c>
      <c r="I2062" s="20" t="s">
        <v>298</v>
      </c>
      <c r="J2062" s="43" t="s">
        <v>842</v>
      </c>
      <c r="K2062" s="51"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720</v>
      </c>
      <c r="E2063" s="51" t="str">
        <f>IF(ISBLANK(LeaveTracker[[#This Row],[Employee Name]]),"-----",VLOOKUP(LeaveTracker[[#This Row],[Employee Name]],Employees[[Employee Name]:[Office]],7))</f>
        <v>LCR</v>
      </c>
      <c r="F2063" s="51" t="str">
        <f>IF(ISBLANK(LeaveTracker[[#This Row],[Employee Name]]),"-----",VLOOKUP(LeaveTracker[[#This Row],[Employee Name]],Employees[[Employee Name]:[Office]],6))</f>
        <v>REGULAR</v>
      </c>
      <c r="G2063" s="24">
        <v>43845</v>
      </c>
      <c r="H2063" s="24">
        <v>43845</v>
      </c>
      <c r="I2063" s="20" t="s">
        <v>298</v>
      </c>
      <c r="J2063" s="43" t="s">
        <v>842</v>
      </c>
      <c r="K2063" s="51"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541</v>
      </c>
      <c r="E2064" s="51" t="str">
        <f>IF(ISBLANK(LeaveTracker[[#This Row],[Employee Name]]),"-----",VLOOKUP(LeaveTracker[[#This Row],[Employee Name]],Employees[[Employee Name]:[Office]],7))</f>
        <v>LCR</v>
      </c>
      <c r="F2064" s="51" t="str">
        <f>IF(ISBLANK(LeaveTracker[[#This Row],[Employee Name]]),"-----",VLOOKUP(LeaveTracker[[#This Row],[Employee Name]],Employees[[Employee Name]:[Office]],6))</f>
        <v>REGULAR</v>
      </c>
      <c r="G2064" s="24">
        <v>43888</v>
      </c>
      <c r="H2064" s="24">
        <v>43888</v>
      </c>
      <c r="I2064" s="20" t="s">
        <v>81</v>
      </c>
      <c r="K2064" s="51"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541</v>
      </c>
      <c r="E2065" s="51" t="str">
        <f>IF(ISBLANK(LeaveTracker[[#This Row],[Employee Name]]),"-----",VLOOKUP(LeaveTracker[[#This Row],[Employee Name]],Employees[[Employee Name]:[Office]],7))</f>
        <v>LCR</v>
      </c>
      <c r="F2065" s="51" t="str">
        <f>IF(ISBLANK(LeaveTracker[[#This Row],[Employee Name]]),"-----",VLOOKUP(LeaveTracker[[#This Row],[Employee Name]],Employees[[Employee Name]:[Office]],6))</f>
        <v>REGULAR</v>
      </c>
      <c r="G2065" s="24">
        <v>43872</v>
      </c>
      <c r="H2065" s="24">
        <v>43872</v>
      </c>
      <c r="I2065" s="20" t="s">
        <v>298</v>
      </c>
      <c r="J2065" s="43" t="s">
        <v>842</v>
      </c>
      <c r="K2065" s="51"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541</v>
      </c>
      <c r="E2066" s="51" t="str">
        <f>IF(ISBLANK(LeaveTracker[[#This Row],[Employee Name]]),"-----",VLOOKUP(LeaveTracker[[#This Row],[Employee Name]],Employees[[Employee Name]:[Office]],7))</f>
        <v>LCR</v>
      </c>
      <c r="F2066" s="51" t="str">
        <f>IF(ISBLANK(LeaveTracker[[#This Row],[Employee Name]]),"-----",VLOOKUP(LeaveTracker[[#This Row],[Employee Name]],Employees[[Employee Name]:[Office]],6))</f>
        <v>REGULAR</v>
      </c>
      <c r="G2066" s="24">
        <v>43875</v>
      </c>
      <c r="H2066" s="24">
        <v>43875</v>
      </c>
      <c r="I2066" s="20" t="s">
        <v>298</v>
      </c>
      <c r="J2066" s="43" t="s">
        <v>842</v>
      </c>
      <c r="K2066" s="51"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541</v>
      </c>
      <c r="E2067" s="51" t="str">
        <f>IF(ISBLANK(LeaveTracker[[#This Row],[Employee Name]]),"-----",VLOOKUP(LeaveTracker[[#This Row],[Employee Name]],Employees[[Employee Name]:[Office]],7))</f>
        <v>LCR</v>
      </c>
      <c r="F2067" s="51" t="str">
        <f>IF(ISBLANK(LeaveTracker[[#This Row],[Employee Name]]),"-----",VLOOKUP(LeaveTracker[[#This Row],[Employee Name]],Employees[[Employee Name]:[Office]],6))</f>
        <v>REGULAR</v>
      </c>
      <c r="G2067" s="24">
        <v>43860</v>
      </c>
      <c r="H2067" s="24">
        <v>43860</v>
      </c>
      <c r="I2067" s="20" t="s">
        <v>298</v>
      </c>
      <c r="J2067" s="43" t="s">
        <v>842</v>
      </c>
      <c r="K2067" s="51"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541</v>
      </c>
      <c r="E2068" s="51" t="str">
        <f>IF(ISBLANK(LeaveTracker[[#This Row],[Employee Name]]),"-----",VLOOKUP(LeaveTracker[[#This Row],[Employee Name]],Employees[[Employee Name]:[Office]],7))</f>
        <v>LCR</v>
      </c>
      <c r="F2068" s="51" t="str">
        <f>IF(ISBLANK(LeaveTracker[[#This Row],[Employee Name]]),"-----",VLOOKUP(LeaveTracker[[#This Row],[Employee Name]],Employees[[Employee Name]:[Office]],6))</f>
        <v>REGULAR</v>
      </c>
      <c r="G2068" s="24">
        <v>43854</v>
      </c>
      <c r="H2068" s="24">
        <v>43854</v>
      </c>
      <c r="I2068" s="20" t="s">
        <v>298</v>
      </c>
      <c r="J2068" s="43" t="s">
        <v>842</v>
      </c>
      <c r="K2068" s="51"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757</v>
      </c>
      <c r="E2069" s="51" t="str">
        <f>IF(ISBLANK(LeaveTracker[[#This Row],[Employee Name]]),"-----",VLOOKUP(LeaveTracker[[#This Row],[Employee Name]],Employees[[Employee Name]:[Office]],7))</f>
        <v>ASSESSORS OFFICE</v>
      </c>
      <c r="F2069" s="51" t="str">
        <f>IF(ISBLANK(LeaveTracker[[#This Row],[Employee Name]]),"-----",VLOOKUP(LeaveTracker[[#This Row],[Employee Name]],Employees[[Employee Name]:[Office]],6))</f>
        <v>REGULAR</v>
      </c>
      <c r="G2069" s="24">
        <v>43871</v>
      </c>
      <c r="H2069" s="24">
        <v>43871</v>
      </c>
      <c r="I2069" s="20" t="s">
        <v>298</v>
      </c>
      <c r="J2069" s="43" t="s">
        <v>644</v>
      </c>
      <c r="K2069" s="51"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466</v>
      </c>
      <c r="E2070" s="51" t="str">
        <f>IF(ISBLANK(LeaveTracker[[#This Row],[Employee Name]]),"-----",VLOOKUP(LeaveTracker[[#This Row],[Employee Name]],Employees[[Employee Name]:[Office]],7))</f>
        <v>ASSESSORS OFFICE</v>
      </c>
      <c r="F2070" s="51" t="str">
        <f>IF(ISBLANK(LeaveTracker[[#This Row],[Employee Name]]),"-----",VLOOKUP(LeaveTracker[[#This Row],[Employee Name]],Employees[[Employee Name]:[Office]],6))</f>
        <v>REGULAR</v>
      </c>
      <c r="G2070" s="24">
        <v>43861</v>
      </c>
      <c r="H2070" s="24">
        <v>43861</v>
      </c>
      <c r="I2070" s="20" t="s">
        <v>298</v>
      </c>
      <c r="J2070" s="43" t="s">
        <v>158</v>
      </c>
      <c r="K2070" s="51"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466</v>
      </c>
      <c r="E2071" s="51" t="str">
        <f>IF(ISBLANK(LeaveTracker[[#This Row],[Employee Name]]),"-----",VLOOKUP(LeaveTracker[[#This Row],[Employee Name]],Employees[[Employee Name]:[Office]],7))</f>
        <v>ASSESSORS OFFICE</v>
      </c>
      <c r="F2071" s="51" t="str">
        <f>IF(ISBLANK(LeaveTracker[[#This Row],[Employee Name]]),"-----",VLOOKUP(LeaveTracker[[#This Row],[Employee Name]],Employees[[Employee Name]:[Office]],6))</f>
        <v>REGULAR</v>
      </c>
      <c r="G2071" s="24">
        <v>43859</v>
      </c>
      <c r="H2071" s="24">
        <v>43859</v>
      </c>
      <c r="I2071" s="20" t="s">
        <v>298</v>
      </c>
      <c r="J2071" s="43" t="s">
        <v>842</v>
      </c>
      <c r="K2071" s="51"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466</v>
      </c>
      <c r="E2072" s="51" t="str">
        <f>IF(ISBLANK(LeaveTracker[[#This Row],[Employee Name]]),"-----",VLOOKUP(LeaveTracker[[#This Row],[Employee Name]],Employees[[Employee Name]:[Office]],7))</f>
        <v>ASSESSORS OFFICE</v>
      </c>
      <c r="F2072" s="51" t="str">
        <f>IF(ISBLANK(LeaveTracker[[#This Row],[Employee Name]]),"-----",VLOOKUP(LeaveTracker[[#This Row],[Employee Name]],Employees[[Employee Name]:[Office]],6))</f>
        <v>REGULAR</v>
      </c>
      <c r="G2072" s="24">
        <v>43868</v>
      </c>
      <c r="H2072" s="24">
        <v>43868</v>
      </c>
      <c r="I2072" s="20" t="s">
        <v>298</v>
      </c>
      <c r="J2072" s="43" t="s">
        <v>842</v>
      </c>
      <c r="K2072" s="51"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466</v>
      </c>
      <c r="E2073" s="51" t="str">
        <f>IF(ISBLANK(LeaveTracker[[#This Row],[Employee Name]]),"-----",VLOOKUP(LeaveTracker[[#This Row],[Employee Name]],Employees[[Employee Name]:[Office]],7))</f>
        <v>ASSESSORS OFFICE</v>
      </c>
      <c r="F2073" s="51" t="str">
        <f>IF(ISBLANK(LeaveTracker[[#This Row],[Employee Name]]),"-----",VLOOKUP(LeaveTracker[[#This Row],[Employee Name]],Employees[[Employee Name]:[Office]],6))</f>
        <v>REGULAR</v>
      </c>
      <c r="G2073" s="24">
        <v>43874</v>
      </c>
      <c r="H2073" s="24">
        <v>43874</v>
      </c>
      <c r="I2073" s="20" t="s">
        <v>298</v>
      </c>
      <c r="J2073" s="43" t="s">
        <v>842</v>
      </c>
      <c r="K2073" s="51"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657</v>
      </c>
      <c r="E2074" s="51" t="str">
        <f>IF(ISBLANK(LeaveTracker[[#This Row],[Employee Name]]),"-----",VLOOKUP(LeaveTracker[[#This Row],[Employee Name]],Employees[[Employee Name]:[Office]],7))</f>
        <v>ASSESSORS OFFICE</v>
      </c>
      <c r="F2074" s="51" t="str">
        <f>IF(ISBLANK(LeaveTracker[[#This Row],[Employee Name]]),"-----",VLOOKUP(LeaveTracker[[#This Row],[Employee Name]],Employees[[Employee Name]:[Office]],6))</f>
        <v>REGULAR</v>
      </c>
      <c r="G2074" s="24">
        <v>43872</v>
      </c>
      <c r="H2074" s="24">
        <v>43875</v>
      </c>
      <c r="I2074" s="20" t="s">
        <v>298</v>
      </c>
      <c r="J2074" s="43" t="s">
        <v>842</v>
      </c>
      <c r="K2074" s="51"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470</v>
      </c>
      <c r="E2075" s="51" t="str">
        <f>IF(ISBLANK(LeaveTracker[[#This Row],[Employee Name]]),"-----",VLOOKUP(LeaveTracker[[#This Row],[Employee Name]],Employees[[Employee Name]:[Office]],7))</f>
        <v>ASSESSORS OFFICE</v>
      </c>
      <c r="F2075" s="51" t="str">
        <f>IF(ISBLANK(LeaveTracker[[#This Row],[Employee Name]]),"-----",VLOOKUP(LeaveTracker[[#This Row],[Employee Name]],Employees[[Employee Name]:[Office]],6))</f>
        <v>REGULAR</v>
      </c>
      <c r="G2075" s="24">
        <v>43872</v>
      </c>
      <c r="H2075" s="24">
        <v>43873</v>
      </c>
      <c r="I2075" s="20" t="s">
        <v>81</v>
      </c>
      <c r="K2075" s="51"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470</v>
      </c>
      <c r="E2076" s="51" t="str">
        <f>IF(ISBLANK(LeaveTracker[[#This Row],[Employee Name]]),"-----",VLOOKUP(LeaveTracker[[#This Row],[Employee Name]],Employees[[Employee Name]:[Office]],7))</f>
        <v>ASSESSORS OFFICE</v>
      </c>
      <c r="F2076" s="51" t="str">
        <f>IF(ISBLANK(LeaveTracker[[#This Row],[Employee Name]]),"-----",VLOOKUP(LeaveTracker[[#This Row],[Employee Name]],Employees[[Employee Name]:[Office]],6))</f>
        <v>REGULAR</v>
      </c>
      <c r="G2076" s="24">
        <v>43846</v>
      </c>
      <c r="H2076" s="24">
        <v>43847</v>
      </c>
      <c r="I2076" s="20" t="s">
        <v>298</v>
      </c>
      <c r="J2076" s="43" t="s">
        <v>842</v>
      </c>
      <c r="K2076" s="51"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470</v>
      </c>
      <c r="E2077" s="51" t="str">
        <f>IF(ISBLANK(LeaveTracker[[#This Row],[Employee Name]]),"-----",VLOOKUP(LeaveTracker[[#This Row],[Employee Name]],Employees[[Employee Name]:[Office]],7))</f>
        <v>ASSESSORS OFFICE</v>
      </c>
      <c r="F2077" s="51" t="str">
        <f>IF(ISBLANK(LeaveTracker[[#This Row],[Employee Name]]),"-----",VLOOKUP(LeaveTracker[[#This Row],[Employee Name]],Employees[[Employee Name]:[Office]],6))</f>
        <v>REGULAR</v>
      </c>
      <c r="G2077" s="24">
        <v>43857</v>
      </c>
      <c r="H2077" s="24">
        <v>43859</v>
      </c>
      <c r="I2077" s="20" t="s">
        <v>298</v>
      </c>
      <c r="J2077" s="43" t="s">
        <v>842</v>
      </c>
      <c r="K2077" s="51"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470</v>
      </c>
      <c r="E2078" s="51" t="str">
        <f>IF(ISBLANK(LeaveTracker[[#This Row],[Employee Name]]),"-----",VLOOKUP(LeaveTracker[[#This Row],[Employee Name]],Employees[[Employee Name]:[Office]],7))</f>
        <v>ASSESSORS OFFICE</v>
      </c>
      <c r="F2078" s="51" t="str">
        <f>IF(ISBLANK(LeaveTracker[[#This Row],[Employee Name]]),"-----",VLOOKUP(LeaveTracker[[#This Row],[Employee Name]],Employees[[Employee Name]:[Office]],6))</f>
        <v>REGULAR</v>
      </c>
      <c r="G2078" s="24">
        <v>43871</v>
      </c>
      <c r="H2078" s="24">
        <v>43871</v>
      </c>
      <c r="I2078" s="20" t="s">
        <v>298</v>
      </c>
      <c r="J2078" s="43" t="s">
        <v>842</v>
      </c>
      <c r="K2078" s="51"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655</v>
      </c>
      <c r="E2079" s="51" t="str">
        <f>IF(ISBLANK(LeaveTracker[[#This Row],[Employee Name]]),"-----",VLOOKUP(LeaveTracker[[#This Row],[Employee Name]],Employees[[Employee Name]:[Office]],7))</f>
        <v>ASSESSORS OFFICE</v>
      </c>
      <c r="F2079" s="51" t="str">
        <f>IF(ISBLANK(LeaveTracker[[#This Row],[Employee Name]]),"-----",VLOOKUP(LeaveTracker[[#This Row],[Employee Name]],Employees[[Employee Name]:[Office]],6))</f>
        <v>REGULAR</v>
      </c>
      <c r="G2079" s="24">
        <v>43845</v>
      </c>
      <c r="H2079" s="24">
        <v>43845</v>
      </c>
      <c r="I2079" s="20" t="s">
        <v>298</v>
      </c>
      <c r="J2079" s="43" t="s">
        <v>842</v>
      </c>
      <c r="K2079" s="51"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655</v>
      </c>
      <c r="E2080" s="51" t="str">
        <f>IF(ISBLANK(LeaveTracker[[#This Row],[Employee Name]]),"-----",VLOOKUP(LeaveTracker[[#This Row],[Employee Name]],Employees[[Employee Name]:[Office]],7))</f>
        <v>ASSESSORS OFFICE</v>
      </c>
      <c r="F2080" s="51" t="str">
        <f>IF(ISBLANK(LeaveTracker[[#This Row],[Employee Name]]),"-----",VLOOKUP(LeaveTracker[[#This Row],[Employee Name]],Employees[[Employee Name]:[Office]],6))</f>
        <v>REGULAR</v>
      </c>
      <c r="G2080" s="24">
        <v>43854</v>
      </c>
      <c r="H2080" s="24">
        <v>43854</v>
      </c>
      <c r="I2080" s="20" t="s">
        <v>298</v>
      </c>
      <c r="J2080" s="43" t="s">
        <v>842</v>
      </c>
      <c r="K2080" s="51"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655</v>
      </c>
      <c r="E2081" s="51" t="str">
        <f>IF(ISBLANK(LeaveTracker[[#This Row],[Employee Name]]),"-----",VLOOKUP(LeaveTracker[[#This Row],[Employee Name]],Employees[[Employee Name]:[Office]],7))</f>
        <v>ASSESSORS OFFICE</v>
      </c>
      <c r="F2081" s="51" t="str">
        <f>IF(ISBLANK(LeaveTracker[[#This Row],[Employee Name]]),"-----",VLOOKUP(LeaveTracker[[#This Row],[Employee Name]],Employees[[Employee Name]:[Office]],6))</f>
        <v>REGULAR</v>
      </c>
      <c r="G2081" s="24">
        <v>43864</v>
      </c>
      <c r="H2081" s="24">
        <v>43864</v>
      </c>
      <c r="I2081" s="20" t="s">
        <v>298</v>
      </c>
      <c r="J2081" s="43" t="s">
        <v>842</v>
      </c>
      <c r="K2081" s="51"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655</v>
      </c>
      <c r="E2082" s="51" t="str">
        <f>IF(ISBLANK(LeaveTracker[[#This Row],[Employee Name]]),"-----",VLOOKUP(LeaveTracker[[#This Row],[Employee Name]],Employees[[Employee Name]:[Office]],7))</f>
        <v>ASSESSORS OFFICE</v>
      </c>
      <c r="F2082" s="51" t="str">
        <f>IF(ISBLANK(LeaveTracker[[#This Row],[Employee Name]]),"-----",VLOOKUP(LeaveTracker[[#This Row],[Employee Name]],Employees[[Employee Name]:[Office]],6))</f>
        <v>REGULAR</v>
      </c>
      <c r="G2082" s="24">
        <v>43872</v>
      </c>
      <c r="H2082" s="24">
        <v>43873</v>
      </c>
      <c r="I2082" s="20" t="s">
        <v>298</v>
      </c>
      <c r="J2082" s="43" t="s">
        <v>842</v>
      </c>
      <c r="K2082" s="51"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651</v>
      </c>
      <c r="E2083" s="51" t="str">
        <f>IF(ISBLANK(LeaveTracker[[#This Row],[Employee Name]]),"-----",VLOOKUP(LeaveTracker[[#This Row],[Employee Name]],Employees[[Employee Name]:[Office]],7))</f>
        <v>ASSESSORS OFFICE</v>
      </c>
      <c r="F2083" s="51" t="str">
        <f>IF(ISBLANK(LeaveTracker[[#This Row],[Employee Name]]),"-----",VLOOKUP(LeaveTracker[[#This Row],[Employee Name]],Employees[[Employee Name]:[Office]],6))</f>
        <v>REGULAR</v>
      </c>
      <c r="G2083" s="24">
        <v>43865</v>
      </c>
      <c r="H2083" s="24">
        <v>43865</v>
      </c>
      <c r="I2083" s="20" t="s">
        <v>298</v>
      </c>
      <c r="J2083" s="43" t="s">
        <v>842</v>
      </c>
      <c r="K2083" s="51"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651</v>
      </c>
      <c r="E2084" s="51" t="str">
        <f>IF(ISBLANK(LeaveTracker[[#This Row],[Employee Name]]),"-----",VLOOKUP(LeaveTracker[[#This Row],[Employee Name]],Employees[[Employee Name]:[Office]],7))</f>
        <v>ASSESSORS OFFICE</v>
      </c>
      <c r="F2084" s="51" t="str">
        <f>IF(ISBLANK(LeaveTracker[[#This Row],[Employee Name]]),"-----",VLOOKUP(LeaveTracker[[#This Row],[Employee Name]],Employees[[Employee Name]:[Office]],6))</f>
        <v>REGULAR</v>
      </c>
      <c r="G2084" s="24">
        <v>43868</v>
      </c>
      <c r="H2084" s="24">
        <v>43868</v>
      </c>
      <c r="I2084" s="20" t="s">
        <v>298</v>
      </c>
      <c r="J2084" s="43" t="s">
        <v>842</v>
      </c>
      <c r="K2084" s="51"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651</v>
      </c>
      <c r="E2085" s="51" t="str">
        <f>IF(ISBLANK(LeaveTracker[[#This Row],[Employee Name]]),"-----",VLOOKUP(LeaveTracker[[#This Row],[Employee Name]],Employees[[Employee Name]:[Office]],7))</f>
        <v>ASSESSORS OFFICE</v>
      </c>
      <c r="F2085" s="51" t="str">
        <f>IF(ISBLANK(LeaveTracker[[#This Row],[Employee Name]]),"-----",VLOOKUP(LeaveTracker[[#This Row],[Employee Name]],Employees[[Employee Name]:[Office]],6))</f>
        <v>REGULAR</v>
      </c>
      <c r="G2085" s="24">
        <v>43871</v>
      </c>
      <c r="H2085" s="24">
        <v>43873</v>
      </c>
      <c r="I2085" s="20" t="s">
        <v>298</v>
      </c>
      <c r="J2085" s="43" t="s">
        <v>842</v>
      </c>
      <c r="K2085" s="51"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464</v>
      </c>
      <c r="E2086" s="51" t="str">
        <f>IF(ISBLANK(LeaveTracker[[#This Row],[Employee Name]]),"-----",VLOOKUP(LeaveTracker[[#This Row],[Employee Name]],Employees[[Employee Name]:[Office]],7))</f>
        <v>ASSESSORS OFFICE</v>
      </c>
      <c r="F2086" s="51" t="str">
        <f>IF(ISBLANK(LeaveTracker[[#This Row],[Employee Name]]),"-----",VLOOKUP(LeaveTracker[[#This Row],[Employee Name]],Employees[[Employee Name]:[Office]],6))</f>
        <v>REGULAR</v>
      </c>
      <c r="G2086" s="24">
        <v>43857</v>
      </c>
      <c r="H2086" s="24">
        <v>43857</v>
      </c>
      <c r="I2086" s="20" t="s">
        <v>298</v>
      </c>
      <c r="J2086" s="43" t="s">
        <v>842</v>
      </c>
      <c r="K2086" s="51"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468</v>
      </c>
      <c r="E2087" s="51" t="str">
        <f>IF(ISBLANK(LeaveTracker[[#This Row],[Employee Name]]),"-----",VLOOKUP(LeaveTracker[[#This Row],[Employee Name]],Employees[[Employee Name]:[Office]],7))</f>
        <v>ASSESSORS OFFICE</v>
      </c>
      <c r="F2087" s="51" t="str">
        <f>IF(ISBLANK(LeaveTracker[[#This Row],[Employee Name]]),"-----",VLOOKUP(LeaveTracker[[#This Row],[Employee Name]],Employees[[Employee Name]:[Office]],6))</f>
        <v>REGULAR</v>
      </c>
      <c r="G2087" s="24">
        <v>43845</v>
      </c>
      <c r="H2087" s="24">
        <v>43847</v>
      </c>
      <c r="I2087" s="20" t="s">
        <v>298</v>
      </c>
      <c r="J2087" s="43" t="s">
        <v>842</v>
      </c>
      <c r="K2087" s="51"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468</v>
      </c>
      <c r="E2088" s="51" t="str">
        <f>IF(ISBLANK(LeaveTracker[[#This Row],[Employee Name]]),"-----",VLOOKUP(LeaveTracker[[#This Row],[Employee Name]],Employees[[Employee Name]:[Office]],7))</f>
        <v>ASSESSORS OFFICE</v>
      </c>
      <c r="F2088" s="51" t="str">
        <f>IF(ISBLANK(LeaveTracker[[#This Row],[Employee Name]]),"-----",VLOOKUP(LeaveTracker[[#This Row],[Employee Name]],Employees[[Employee Name]:[Office]],6))</f>
        <v>REGULAR</v>
      </c>
      <c r="G2088" s="24">
        <v>43875</v>
      </c>
      <c r="H2088" s="24">
        <v>43875</v>
      </c>
      <c r="I2088" s="20" t="s">
        <v>298</v>
      </c>
      <c r="J2088" s="43" t="s">
        <v>842</v>
      </c>
      <c r="K2088" s="51"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960</v>
      </c>
      <c r="E2089" s="51" t="str">
        <f>IF(ISBLANK(LeaveTracker[[#This Row],[Employee Name]]),"-----",VLOOKUP(LeaveTracker[[#This Row],[Employee Name]],Employees[[Employee Name]:[Office]],7))</f>
        <v>ASSESSORS OFFICE</v>
      </c>
      <c r="F2089" s="51" t="str">
        <f>IF(ISBLANK(LeaveTracker[[#This Row],[Employee Name]]),"-----",VLOOKUP(LeaveTracker[[#This Row],[Employee Name]],Employees[[Employee Name]:[Office]],6))</f>
        <v>REGULAR</v>
      </c>
      <c r="G2089" s="38">
        <v>43845</v>
      </c>
      <c r="H2089" s="38">
        <v>43845</v>
      </c>
      <c r="I2089" s="20" t="s">
        <v>298</v>
      </c>
      <c r="J2089" s="43" t="s">
        <v>842</v>
      </c>
      <c r="K2089" s="51"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960</v>
      </c>
      <c r="E2090" s="51" t="str">
        <f>IF(ISBLANK(LeaveTracker[[#This Row],[Employee Name]]),"-----",VLOOKUP(LeaveTracker[[#This Row],[Employee Name]],Employees[[Employee Name]:[Office]],7))</f>
        <v>ASSESSORS OFFICE</v>
      </c>
      <c r="F2090" s="51" t="str">
        <f>IF(ISBLANK(LeaveTracker[[#This Row],[Employee Name]]),"-----",VLOOKUP(LeaveTracker[[#This Row],[Employee Name]],Employees[[Employee Name]:[Office]],6))</f>
        <v>REGULAR</v>
      </c>
      <c r="G2090" s="24">
        <v>43868</v>
      </c>
      <c r="H2090" s="24">
        <v>43868</v>
      </c>
      <c r="I2090" s="20" t="s">
        <v>298</v>
      </c>
      <c r="J2090" s="43" t="s">
        <v>842</v>
      </c>
      <c r="K2090" s="51"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757</v>
      </c>
      <c r="E2091" s="51" t="str">
        <f>IF(ISBLANK(LeaveTracker[[#This Row],[Employee Name]]),"-----",VLOOKUP(LeaveTracker[[#This Row],[Employee Name]],Employees[[Employee Name]:[Office]],7))</f>
        <v>ASSESSORS OFFICE</v>
      </c>
      <c r="F2091" s="51" t="str">
        <f>IF(ISBLANK(LeaveTracker[[#This Row],[Employee Name]]),"-----",VLOOKUP(LeaveTracker[[#This Row],[Employee Name]],Employees[[Employee Name]:[Office]],6))</f>
        <v>REGULAR</v>
      </c>
      <c r="G2091" s="24">
        <v>43864</v>
      </c>
      <c r="H2091" s="24">
        <v>43868</v>
      </c>
      <c r="I2091" s="20" t="s">
        <v>81</v>
      </c>
      <c r="K2091" s="51"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757</v>
      </c>
      <c r="E2092" s="51" t="str">
        <f>IF(ISBLANK(LeaveTracker[[#This Row],[Employee Name]]),"-----",VLOOKUP(LeaveTracker[[#This Row],[Employee Name]],Employees[[Employee Name]:[Office]],7))</f>
        <v>ASSESSORS OFFICE</v>
      </c>
      <c r="F2092" s="51" t="str">
        <f>IF(ISBLANK(LeaveTracker[[#This Row],[Employee Name]]),"-----",VLOOKUP(LeaveTracker[[#This Row],[Employee Name]],Employees[[Employee Name]:[Office]],6))</f>
        <v>REGULAR</v>
      </c>
      <c r="G2092" s="24">
        <v>43857</v>
      </c>
      <c r="H2092" s="24">
        <v>43861</v>
      </c>
      <c r="I2092" s="20" t="s">
        <v>298</v>
      </c>
      <c r="J2092" s="43" t="s">
        <v>842</v>
      </c>
      <c r="K2092" s="51"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443</v>
      </c>
      <c r="E2093" s="51" t="str">
        <f>IF(ISBLANK(LeaveTracker[[#This Row],[Employee Name]]),"-----",VLOOKUP(LeaveTracker[[#This Row],[Employee Name]],Employees[[Employee Name]:[Office]],7))</f>
        <v>GSO</v>
      </c>
      <c r="F2093" s="51" t="str">
        <f>IF(ISBLANK(LeaveTracker[[#This Row],[Employee Name]]),"-----",VLOOKUP(LeaveTracker[[#This Row],[Employee Name]],Employees[[Employee Name]:[Office]],6))</f>
        <v>REGULAR</v>
      </c>
      <c r="G2093" s="24">
        <v>43889</v>
      </c>
      <c r="H2093" s="24">
        <v>43889</v>
      </c>
      <c r="I2093" s="20" t="s">
        <v>81</v>
      </c>
      <c r="K2093" s="51"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965</v>
      </c>
      <c r="E2094" s="51" t="str">
        <f>IF(ISBLANK(LeaveTracker[[#This Row],[Employee Name]]),"-----",VLOOKUP(LeaveTracker[[#This Row],[Employee Name]],Employees[[Employee Name]:[Office]],7))</f>
        <v>OSPITAL NG TAGAYTAY</v>
      </c>
      <c r="F2094" s="51">
        <f>IF(ISBLANK(LeaveTracker[[#This Row],[Employee Name]]),"-----",VLOOKUP(LeaveTracker[[#This Row],[Employee Name]],Employees[[Employee Name]:[Office]],6))</f>
        <v>0</v>
      </c>
      <c r="G2094" s="38">
        <v>43872</v>
      </c>
      <c r="H2094" s="24">
        <v>43875</v>
      </c>
      <c r="I2094" s="20" t="s">
        <v>298</v>
      </c>
      <c r="J2094" s="43" t="s">
        <v>763</v>
      </c>
      <c r="K2094" s="51"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530</v>
      </c>
      <c r="E2095" s="51" t="str">
        <f>IF(ISBLANK(LeaveTracker[[#This Row],[Employee Name]]),"-----",VLOOKUP(LeaveTracker[[#This Row],[Employee Name]],Employees[[Employee Name]:[Office]],7))</f>
        <v>GSO</v>
      </c>
      <c r="F2095" s="51" t="str">
        <f>IF(ISBLANK(LeaveTracker[[#This Row],[Employee Name]]),"-----",VLOOKUP(LeaveTracker[[#This Row],[Employee Name]],Employees[[Employee Name]:[Office]],6))</f>
        <v>REGULAR</v>
      </c>
      <c r="G2095" s="24">
        <v>43874</v>
      </c>
      <c r="H2095" s="24">
        <v>43874</v>
      </c>
      <c r="I2095" s="20" t="s">
        <v>81</v>
      </c>
      <c r="K2095" s="51"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530</v>
      </c>
      <c r="E2096" s="51" t="str">
        <f>IF(ISBLANK(LeaveTracker[[#This Row],[Employee Name]]),"-----",VLOOKUP(LeaveTracker[[#This Row],[Employee Name]],Employees[[Employee Name]:[Office]],7))</f>
        <v>GSO</v>
      </c>
      <c r="F2096" s="51" t="str">
        <f>IF(ISBLANK(LeaveTracker[[#This Row],[Employee Name]]),"-----",VLOOKUP(LeaveTracker[[#This Row],[Employee Name]],Employees[[Employee Name]:[Office]],6))</f>
        <v>REGULAR</v>
      </c>
      <c r="G2096" s="24">
        <v>43840</v>
      </c>
      <c r="H2096" s="24">
        <v>43840</v>
      </c>
      <c r="I2096" s="20" t="s">
        <v>298</v>
      </c>
      <c r="J2096" s="43" t="s">
        <v>644</v>
      </c>
      <c r="K2096" s="51"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530</v>
      </c>
      <c r="E2097" s="51" t="str">
        <f>IF(ISBLANK(LeaveTracker[[#This Row],[Employee Name]]),"-----",VLOOKUP(LeaveTracker[[#This Row],[Employee Name]],Employees[[Employee Name]:[Office]],7))</f>
        <v>GSO</v>
      </c>
      <c r="F2097" s="51" t="str">
        <f>IF(ISBLANK(LeaveTracker[[#This Row],[Employee Name]]),"-----",VLOOKUP(LeaveTracker[[#This Row],[Employee Name]],Employees[[Employee Name]:[Office]],6))</f>
        <v>REGULAR</v>
      </c>
      <c r="G2097" s="24">
        <v>43845</v>
      </c>
      <c r="H2097" s="24">
        <v>43845</v>
      </c>
      <c r="I2097" s="20" t="s">
        <v>298</v>
      </c>
      <c r="J2097" s="43" t="s">
        <v>644</v>
      </c>
      <c r="K2097" s="51"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878</v>
      </c>
      <c r="E2098" s="51" t="str">
        <f>IF(ISBLANK(LeaveTracker[[#This Row],[Employee Name]]),"-----",VLOOKUP(LeaveTracker[[#This Row],[Employee Name]],Employees[[Employee Name]:[Office]],7))</f>
        <v>GSO</v>
      </c>
      <c r="F2098" s="51" t="str">
        <f>IF(ISBLANK(LeaveTracker[[#This Row],[Employee Name]]),"-----",VLOOKUP(LeaveTracker[[#This Row],[Employee Name]],Employees[[Employee Name]:[Office]],6))</f>
        <v>REGULAR</v>
      </c>
      <c r="G2098" s="24">
        <v>43894</v>
      </c>
      <c r="H2098" s="24">
        <v>43894</v>
      </c>
      <c r="I2098" s="20" t="s">
        <v>298</v>
      </c>
      <c r="J2098" s="43" t="s">
        <v>644</v>
      </c>
      <c r="K2098" s="51"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878</v>
      </c>
      <c r="E2099" s="51" t="str">
        <f>IF(ISBLANK(LeaveTracker[[#This Row],[Employee Name]]),"-----",VLOOKUP(LeaveTracker[[#This Row],[Employee Name]],Employees[[Employee Name]:[Office]],7))</f>
        <v>GSO</v>
      </c>
      <c r="F2099" s="51" t="str">
        <f>IF(ISBLANK(LeaveTracker[[#This Row],[Employee Name]]),"-----",VLOOKUP(LeaveTracker[[#This Row],[Employee Name]],Employees[[Employee Name]:[Office]],6))</f>
        <v>REGULAR</v>
      </c>
      <c r="G2099" s="24">
        <v>43861</v>
      </c>
      <c r="H2099" s="24">
        <v>43861</v>
      </c>
      <c r="I2099" s="20" t="s">
        <v>298</v>
      </c>
      <c r="J2099" s="43" t="s">
        <v>763</v>
      </c>
      <c r="K2099" s="51"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878</v>
      </c>
      <c r="E2100" s="51" t="str">
        <f>IF(ISBLANK(LeaveTracker[[#This Row],[Employee Name]]),"-----",VLOOKUP(LeaveTracker[[#This Row],[Employee Name]],Employees[[Employee Name]:[Office]],7))</f>
        <v>GSO</v>
      </c>
      <c r="F2100" s="51" t="str">
        <f>IF(ISBLANK(LeaveTracker[[#This Row],[Employee Name]]),"-----",VLOOKUP(LeaveTracker[[#This Row],[Employee Name]],Employees[[Employee Name]:[Office]],6))</f>
        <v>REGULAR</v>
      </c>
      <c r="G2100" s="24">
        <v>43847</v>
      </c>
      <c r="H2100" s="24">
        <v>43847</v>
      </c>
      <c r="I2100" s="20" t="s">
        <v>82</v>
      </c>
      <c r="K2100" s="51"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878</v>
      </c>
      <c r="E2101" s="51" t="str">
        <f>IF(ISBLANK(LeaveTracker[[#This Row],[Employee Name]]),"-----",VLOOKUP(LeaveTracker[[#This Row],[Employee Name]],Employees[[Employee Name]:[Office]],7))</f>
        <v>GSO</v>
      </c>
      <c r="F2101" s="51" t="str">
        <f>IF(ISBLANK(LeaveTracker[[#This Row],[Employee Name]]),"-----",VLOOKUP(LeaveTracker[[#This Row],[Employee Name]],Employees[[Employee Name]:[Office]],6))</f>
        <v>REGULAR</v>
      </c>
      <c r="G2101" s="24">
        <v>43850</v>
      </c>
      <c r="H2101" s="24">
        <v>43851</v>
      </c>
      <c r="I2101" s="20" t="s">
        <v>82</v>
      </c>
      <c r="K2101" s="51"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875</v>
      </c>
      <c r="E2102" s="51" t="str">
        <f>IF(ISBLANK(LeaveTracker[[#This Row],[Employee Name]]),"-----",VLOOKUP(LeaveTracker[[#This Row],[Employee Name]],Employees[[Employee Name]:[Office]],7))</f>
        <v>GSO</v>
      </c>
      <c r="F2102" s="51" t="str">
        <f>IF(ISBLANK(LeaveTracker[[#This Row],[Employee Name]]),"-----",VLOOKUP(LeaveTracker[[#This Row],[Employee Name]],Employees[[Employee Name]:[Office]],6))</f>
        <v>REGULAR</v>
      </c>
      <c r="G2102" s="24">
        <v>43881</v>
      </c>
      <c r="H2102" s="24">
        <v>43882</v>
      </c>
      <c r="I2102" s="20" t="s">
        <v>298</v>
      </c>
      <c r="J2102" s="43" t="s">
        <v>644</v>
      </c>
      <c r="K2102" s="51"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875</v>
      </c>
      <c r="E2103" s="51" t="str">
        <f>IF(ISBLANK(LeaveTracker[[#This Row],[Employee Name]]),"-----",VLOOKUP(LeaveTracker[[#This Row],[Employee Name]],Employees[[Employee Name]:[Office]],7))</f>
        <v>GSO</v>
      </c>
      <c r="F2103" s="51" t="str">
        <f>IF(ISBLANK(LeaveTracker[[#This Row],[Employee Name]]),"-----",VLOOKUP(LeaveTracker[[#This Row],[Employee Name]],Employees[[Employee Name]:[Office]],6))</f>
        <v>REGULAR</v>
      </c>
      <c r="G2103" s="24">
        <v>43872</v>
      </c>
      <c r="H2103" s="24">
        <v>43872</v>
      </c>
      <c r="I2103" s="20" t="s">
        <v>298</v>
      </c>
      <c r="J2103" s="43" t="s">
        <v>763</v>
      </c>
      <c r="K2103" s="51"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875</v>
      </c>
      <c r="E2104" s="51" t="str">
        <f>IF(ISBLANK(LeaveTracker[[#This Row],[Employee Name]]),"-----",VLOOKUP(LeaveTracker[[#This Row],[Employee Name]],Employees[[Employee Name]:[Office]],7))</f>
        <v>GSO</v>
      </c>
      <c r="F2104" s="51" t="str">
        <f>IF(ISBLANK(LeaveTracker[[#This Row],[Employee Name]]),"-----",VLOOKUP(LeaveTracker[[#This Row],[Employee Name]],Employees[[Employee Name]:[Office]],6))</f>
        <v>REGULAR</v>
      </c>
      <c r="G2104" s="24">
        <v>43861</v>
      </c>
      <c r="H2104" s="24">
        <v>43861</v>
      </c>
      <c r="I2104" s="20" t="s">
        <v>298</v>
      </c>
      <c r="J2104" s="43" t="s">
        <v>763</v>
      </c>
      <c r="K2104" s="51"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875</v>
      </c>
      <c r="E2105" s="51" t="str">
        <f>IF(ISBLANK(LeaveTracker[[#This Row],[Employee Name]]),"-----",VLOOKUP(LeaveTracker[[#This Row],[Employee Name]],Employees[[Employee Name]:[Office]],7))</f>
        <v>GSO</v>
      </c>
      <c r="F2105" s="51" t="str">
        <f>IF(ISBLANK(LeaveTracker[[#This Row],[Employee Name]]),"-----",VLOOKUP(LeaveTracker[[#This Row],[Employee Name]],Employees[[Employee Name]:[Office]],6))</f>
        <v>REGULAR</v>
      </c>
      <c r="G2105" s="24">
        <v>43854</v>
      </c>
      <c r="H2105" s="24">
        <v>43854</v>
      </c>
      <c r="I2105" s="20" t="s">
        <v>298</v>
      </c>
      <c r="J2105" s="43" t="s">
        <v>763</v>
      </c>
      <c r="K2105" s="51"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195</v>
      </c>
      <c r="E2106" s="51" t="str">
        <f>IF(ISBLANK(LeaveTracker[[#This Row],[Employee Name]]),"-----",VLOOKUP(LeaveTracker[[#This Row],[Employee Name]],Employees[[Employee Name]:[Office]],7))</f>
        <v>CCT</v>
      </c>
      <c r="F2106" s="51" t="str">
        <f>IF(ISBLANK(LeaveTracker[[#This Row],[Employee Name]]),"-----",VLOOKUP(LeaveTracker[[#This Row],[Employee Name]],Employees[[Employee Name]:[Office]],6))</f>
        <v>REGULAR</v>
      </c>
      <c r="G2106" s="24">
        <v>43875</v>
      </c>
      <c r="H2106" s="24">
        <v>43875</v>
      </c>
      <c r="I2106" s="20" t="s">
        <v>298</v>
      </c>
      <c r="J2106" s="43" t="s">
        <v>842</v>
      </c>
      <c r="K2106" s="51"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528</v>
      </c>
      <c r="E2107" s="51" t="str">
        <f>IF(ISBLANK(LeaveTracker[[#This Row],[Employee Name]]),"-----",VLOOKUP(LeaveTracker[[#This Row],[Employee Name]],Employees[[Employee Name]:[Office]],7))</f>
        <v>TIPID IMPOK</v>
      </c>
      <c r="F2107" s="51" t="str">
        <f>IF(ISBLANK(LeaveTracker[[#This Row],[Employee Name]]),"-----",VLOOKUP(LeaveTracker[[#This Row],[Employee Name]],Employees[[Employee Name]:[Office]],6))</f>
        <v>REGULAR</v>
      </c>
      <c r="G2107" s="24">
        <v>43874</v>
      </c>
      <c r="H2107" s="24">
        <v>43875</v>
      </c>
      <c r="I2107" s="20" t="s">
        <v>298</v>
      </c>
      <c r="J2107" s="43" t="s">
        <v>644</v>
      </c>
      <c r="K2107" s="51"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528</v>
      </c>
      <c r="E2108" s="51" t="str">
        <f>IF(ISBLANK(LeaveTracker[[#This Row],[Employee Name]]),"-----",VLOOKUP(LeaveTracker[[#This Row],[Employee Name]],Employees[[Employee Name]:[Office]],7))</f>
        <v>TIPID IMPOK</v>
      </c>
      <c r="F2108" s="51" t="str">
        <f>IF(ISBLANK(LeaveTracker[[#This Row],[Employee Name]]),"-----",VLOOKUP(LeaveTracker[[#This Row],[Employee Name]],Employees[[Employee Name]:[Office]],6))</f>
        <v>REGULAR</v>
      </c>
      <c r="G2108" s="24">
        <v>43868</v>
      </c>
      <c r="H2108" s="24">
        <v>43868</v>
      </c>
      <c r="I2108" s="20" t="s">
        <v>298</v>
      </c>
      <c r="J2108" s="43" t="s">
        <v>842</v>
      </c>
      <c r="K2108" s="51"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528</v>
      </c>
      <c r="E2109" s="51" t="str">
        <f>IF(ISBLANK(LeaveTracker[[#This Row],[Employee Name]]),"-----",VLOOKUP(LeaveTracker[[#This Row],[Employee Name]],Employees[[Employee Name]:[Office]],7))</f>
        <v>TIPID IMPOK</v>
      </c>
      <c r="F2109" s="51" t="str">
        <f>IF(ISBLANK(LeaveTracker[[#This Row],[Employee Name]]),"-----",VLOOKUP(LeaveTracker[[#This Row],[Employee Name]],Employees[[Employee Name]:[Office]],6))</f>
        <v>REGULAR</v>
      </c>
      <c r="G2109" s="24">
        <v>43871</v>
      </c>
      <c r="H2109" s="24">
        <v>43871</v>
      </c>
      <c r="I2109" s="20" t="s">
        <v>298</v>
      </c>
      <c r="J2109" s="43" t="s">
        <v>842</v>
      </c>
      <c r="K2109" s="51"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528</v>
      </c>
      <c r="E2110" s="51" t="str">
        <f>IF(ISBLANK(LeaveTracker[[#This Row],[Employee Name]]),"-----",VLOOKUP(LeaveTracker[[#This Row],[Employee Name]],Employees[[Employee Name]:[Office]],7))</f>
        <v>TIPID IMPOK</v>
      </c>
      <c r="F2110" s="51" t="str">
        <f>IF(ISBLANK(LeaveTracker[[#This Row],[Employee Name]]),"-----",VLOOKUP(LeaveTracker[[#This Row],[Employee Name]],Employees[[Employee Name]:[Office]],6))</f>
        <v>REGULAR</v>
      </c>
      <c r="G2110" s="24">
        <v>43859</v>
      </c>
      <c r="H2110" s="24">
        <v>43859</v>
      </c>
      <c r="I2110" s="20" t="s">
        <v>298</v>
      </c>
      <c r="J2110" s="43" t="s">
        <v>842</v>
      </c>
      <c r="K2110" s="51"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528</v>
      </c>
      <c r="E2111" s="51" t="str">
        <f>IF(ISBLANK(LeaveTracker[[#This Row],[Employee Name]]),"-----",VLOOKUP(LeaveTracker[[#This Row],[Employee Name]],Employees[[Employee Name]:[Office]],7))</f>
        <v>TIPID IMPOK</v>
      </c>
      <c r="F2111" s="51" t="str">
        <f>IF(ISBLANK(LeaveTracker[[#This Row],[Employee Name]]),"-----",VLOOKUP(LeaveTracker[[#This Row],[Employee Name]],Employees[[Employee Name]:[Office]],6))</f>
        <v>REGULAR</v>
      </c>
      <c r="G2111" s="24">
        <v>43851</v>
      </c>
      <c r="H2111" s="24">
        <v>43851</v>
      </c>
      <c r="I2111" s="20" t="s">
        <v>298</v>
      </c>
      <c r="J2111" s="43" t="s">
        <v>842</v>
      </c>
      <c r="K2111" s="51"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528</v>
      </c>
      <c r="E2112" s="51" t="str">
        <f>IF(ISBLANK(LeaveTracker[[#This Row],[Employee Name]]),"-----",VLOOKUP(LeaveTracker[[#This Row],[Employee Name]],Employees[[Employee Name]:[Office]],7))</f>
        <v>TIPID IMPOK</v>
      </c>
      <c r="F2112" s="51" t="str">
        <f>IF(ISBLANK(LeaveTracker[[#This Row],[Employee Name]]),"-----",VLOOKUP(LeaveTracker[[#This Row],[Employee Name]],Employees[[Employee Name]:[Office]],6))</f>
        <v>REGULAR</v>
      </c>
      <c r="G2112" s="24">
        <v>43837</v>
      </c>
      <c r="H2112" s="24">
        <v>43837</v>
      </c>
      <c r="I2112" s="20" t="s">
        <v>298</v>
      </c>
      <c r="J2112" s="43" t="s">
        <v>644</v>
      </c>
      <c r="K2112" s="51"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776</v>
      </c>
      <c r="E2113" s="51" t="str">
        <f>IF(ISBLANK(LeaveTracker[[#This Row],[Employee Name]]),"-----",VLOOKUP(LeaveTracker[[#This Row],[Employee Name]],Employees[[Employee Name]:[Office]],7))</f>
        <v>GSO</v>
      </c>
      <c r="F2113" s="51" t="str">
        <f>IF(ISBLANK(LeaveTracker[[#This Row],[Employee Name]]),"-----",VLOOKUP(LeaveTracker[[#This Row],[Employee Name]],Employees[[Employee Name]:[Office]],6))</f>
        <v>REGULAR</v>
      </c>
      <c r="G2113" s="24">
        <v>43867</v>
      </c>
      <c r="H2113" s="21">
        <v>43867</v>
      </c>
      <c r="I2113" s="20" t="s">
        <v>298</v>
      </c>
      <c r="J2113" s="43" t="s">
        <v>644</v>
      </c>
      <c r="K2113" s="51"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776</v>
      </c>
      <c r="E2114" s="51" t="str">
        <f>IF(ISBLANK(LeaveTracker[[#This Row],[Employee Name]]),"-----",VLOOKUP(LeaveTracker[[#This Row],[Employee Name]],Employees[[Employee Name]:[Office]],7))</f>
        <v>GSO</v>
      </c>
      <c r="F2114" s="51" t="str">
        <f>IF(ISBLANK(LeaveTracker[[#This Row],[Employee Name]]),"-----",VLOOKUP(LeaveTracker[[#This Row],[Employee Name]],Employees[[Employee Name]:[Office]],6))</f>
        <v>REGULAR</v>
      </c>
      <c r="G2114" s="24">
        <v>43871</v>
      </c>
      <c r="H2114" s="24">
        <v>43871</v>
      </c>
      <c r="I2114" s="20" t="s">
        <v>298</v>
      </c>
      <c r="J2114" s="43" t="s">
        <v>644</v>
      </c>
      <c r="K2114" s="51"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776</v>
      </c>
      <c r="E2115" s="51" t="str">
        <f>IF(ISBLANK(LeaveTracker[[#This Row],[Employee Name]]),"-----",VLOOKUP(LeaveTracker[[#This Row],[Employee Name]],Employees[[Employee Name]:[Office]],7))</f>
        <v>GSO</v>
      </c>
      <c r="F2115" s="51" t="str">
        <f>IF(ISBLANK(LeaveTracker[[#This Row],[Employee Name]]),"-----",VLOOKUP(LeaveTracker[[#This Row],[Employee Name]],Employees[[Employee Name]:[Office]],6))</f>
        <v>REGULAR</v>
      </c>
      <c r="G2115" s="24">
        <v>43845</v>
      </c>
      <c r="H2115" s="24">
        <v>43847</v>
      </c>
      <c r="I2115" s="20" t="s">
        <v>298</v>
      </c>
      <c r="J2115" s="43" t="s">
        <v>763</v>
      </c>
      <c r="K2115" s="51"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776</v>
      </c>
      <c r="E2116" s="51" t="str">
        <f>IF(ISBLANK(LeaveTracker[[#This Row],[Employee Name]]),"-----",VLOOKUP(LeaveTracker[[#This Row],[Employee Name]],Employees[[Employee Name]:[Office]],7))</f>
        <v>GSO</v>
      </c>
      <c r="F2116" s="51" t="str">
        <f>IF(ISBLANK(LeaveTracker[[#This Row],[Employee Name]]),"-----",VLOOKUP(LeaveTracker[[#This Row],[Employee Name]],Employees[[Employee Name]:[Office]],6))</f>
        <v>REGULAR</v>
      </c>
      <c r="G2116" s="24">
        <v>43861</v>
      </c>
      <c r="H2116" s="24">
        <v>43861</v>
      </c>
      <c r="I2116" s="20" t="s">
        <v>298</v>
      </c>
      <c r="J2116" s="43" t="s">
        <v>763</v>
      </c>
      <c r="K2116" s="51"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776</v>
      </c>
      <c r="E2117" s="51" t="str">
        <f>IF(ISBLANK(LeaveTracker[[#This Row],[Employee Name]]),"-----",VLOOKUP(LeaveTracker[[#This Row],[Employee Name]],Employees[[Employee Name]:[Office]],7))</f>
        <v>GSO</v>
      </c>
      <c r="F2117" s="51" t="str">
        <f>IF(ISBLANK(LeaveTracker[[#This Row],[Employee Name]]),"-----",VLOOKUP(LeaveTracker[[#This Row],[Employee Name]],Employees[[Employee Name]:[Office]],6))</f>
        <v>REGULAR</v>
      </c>
      <c r="G2117" s="24">
        <v>43868</v>
      </c>
      <c r="H2117" s="24">
        <v>43868</v>
      </c>
      <c r="I2117" s="20" t="s">
        <v>298</v>
      </c>
      <c r="J2117" s="43" t="s">
        <v>763</v>
      </c>
      <c r="K2117" s="51"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525</v>
      </c>
      <c r="E2118" s="51" t="str">
        <f>IF(ISBLANK(LeaveTracker[[#This Row],[Employee Name]]),"-----",VLOOKUP(LeaveTracker[[#This Row],[Employee Name]],Employees[[Employee Name]:[Office]],7))</f>
        <v>GSO</v>
      </c>
      <c r="F2118" s="51" t="str">
        <f>IF(ISBLANK(LeaveTracker[[#This Row],[Employee Name]]),"-----",VLOOKUP(LeaveTracker[[#This Row],[Employee Name]],Employees[[Employee Name]:[Office]],6))</f>
        <v>REGULAR</v>
      </c>
      <c r="G2118" s="24">
        <v>43851</v>
      </c>
      <c r="H2118" s="24">
        <v>43851</v>
      </c>
      <c r="I2118" s="20" t="s">
        <v>298</v>
      </c>
      <c r="J2118" s="43" t="s">
        <v>763</v>
      </c>
      <c r="K2118" s="51"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525</v>
      </c>
      <c r="E2119" s="51" t="str">
        <f>IF(ISBLANK(LeaveTracker[[#This Row],[Employee Name]]),"-----",VLOOKUP(LeaveTracker[[#This Row],[Employee Name]],Employees[[Employee Name]:[Office]],7))</f>
        <v>GSO</v>
      </c>
      <c r="F2119" s="51" t="str">
        <f>IF(ISBLANK(LeaveTracker[[#This Row],[Employee Name]]),"-----",VLOOKUP(LeaveTracker[[#This Row],[Employee Name]],Employees[[Employee Name]:[Office]],6))</f>
        <v>REGULAR</v>
      </c>
      <c r="G2119" s="24">
        <v>43865</v>
      </c>
      <c r="H2119" s="24">
        <v>43866</v>
      </c>
      <c r="I2119" s="20" t="s">
        <v>298</v>
      </c>
      <c r="J2119" s="43" t="s">
        <v>763</v>
      </c>
      <c r="K2119" s="51"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966</v>
      </c>
      <c r="E2120" s="51" t="str">
        <f>IF(ISBLANK(LeaveTracker[[#This Row],[Employee Name]]),"-----",VLOOKUP(LeaveTracker[[#This Row],[Employee Name]],Employees[[Employee Name]:[Office]],7))</f>
        <v>TOPS (ADMIN CSU)</v>
      </c>
      <c r="F2120" s="51" t="str">
        <f>IF(ISBLANK(LeaveTracker[[#This Row],[Employee Name]]),"-----",VLOOKUP(LeaveTracker[[#This Row],[Employee Name]],Employees[[Employee Name]:[Office]],6))</f>
        <v>REGULAR</v>
      </c>
      <c r="G2120" s="38">
        <v>43850</v>
      </c>
      <c r="H2120" s="38">
        <v>43854</v>
      </c>
      <c r="I2120" s="20" t="s">
        <v>82</v>
      </c>
      <c r="K2120" s="51"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966</v>
      </c>
      <c r="E2121" s="51" t="str">
        <f>IF(ISBLANK(LeaveTracker[[#This Row],[Employee Name]]),"-----",VLOOKUP(LeaveTracker[[#This Row],[Employee Name]],Employees[[Employee Name]:[Office]],7))</f>
        <v>TOPS (ADMIN CSU)</v>
      </c>
      <c r="F2121" s="51" t="str">
        <f>IF(ISBLANK(LeaveTracker[[#This Row],[Employee Name]]),"-----",VLOOKUP(LeaveTracker[[#This Row],[Employee Name]],Employees[[Employee Name]:[Office]],6))</f>
        <v>REGULAR</v>
      </c>
      <c r="G2121" s="24">
        <v>43857</v>
      </c>
      <c r="H2121" s="24">
        <v>43861</v>
      </c>
      <c r="I2121" s="20" t="s">
        <v>82</v>
      </c>
      <c r="K2121" s="51"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845</v>
      </c>
      <c r="E2122" s="51" t="str">
        <f>IF(ISBLANK(LeaveTracker[[#This Row],[Employee Name]]),"-----",VLOOKUP(LeaveTracker[[#This Row],[Employee Name]],Employees[[Employee Name]:[Office]],7))</f>
        <v>CCT</v>
      </c>
      <c r="F2122" s="51" t="str">
        <f>IF(ISBLANK(LeaveTracker[[#This Row],[Employee Name]]),"-----",VLOOKUP(LeaveTracker[[#This Row],[Employee Name]],Employees[[Employee Name]:[Office]],6))</f>
        <v>REGULAR</v>
      </c>
      <c r="G2122" s="24">
        <v>43865</v>
      </c>
      <c r="H2122" s="24">
        <v>43865</v>
      </c>
      <c r="I2122" s="20" t="s">
        <v>298</v>
      </c>
      <c r="J2122" s="43" t="s">
        <v>842</v>
      </c>
      <c r="K2122" s="51"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845</v>
      </c>
      <c r="E2123" s="51" t="str">
        <f>IF(ISBLANK(LeaveTracker[[#This Row],[Employee Name]]),"-----",VLOOKUP(LeaveTracker[[#This Row],[Employee Name]],Employees[[Employee Name]:[Office]],7))</f>
        <v>CCT</v>
      </c>
      <c r="F2123" s="51" t="str">
        <f>IF(ISBLANK(LeaveTracker[[#This Row],[Employee Name]]),"-----",VLOOKUP(LeaveTracker[[#This Row],[Employee Name]],Employees[[Employee Name]:[Office]],6))</f>
        <v>REGULAR</v>
      </c>
      <c r="G2123" s="24">
        <v>43867</v>
      </c>
      <c r="H2123" s="24">
        <v>43867</v>
      </c>
      <c r="I2123" s="20" t="s">
        <v>298</v>
      </c>
      <c r="J2123" s="43" t="s">
        <v>842</v>
      </c>
      <c r="K2123" s="51"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845</v>
      </c>
      <c r="E2124" s="51" t="str">
        <f>IF(ISBLANK(LeaveTracker[[#This Row],[Employee Name]]),"-----",VLOOKUP(LeaveTracker[[#This Row],[Employee Name]],Employees[[Employee Name]:[Office]],7))</f>
        <v>CCT</v>
      </c>
      <c r="F2124" s="51" t="str">
        <f>IF(ISBLANK(LeaveTracker[[#This Row],[Employee Name]]),"-----",VLOOKUP(LeaveTracker[[#This Row],[Employee Name]],Employees[[Employee Name]:[Office]],6))</f>
        <v>REGULAR</v>
      </c>
      <c r="G2124" s="24">
        <v>43872</v>
      </c>
      <c r="H2124" s="24">
        <v>43872</v>
      </c>
      <c r="I2124" s="20" t="s">
        <v>298</v>
      </c>
      <c r="J2124" s="43" t="s">
        <v>842</v>
      </c>
      <c r="K2124" s="51"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970</v>
      </c>
      <c r="E2125" s="51" t="str">
        <f>IF(ISBLANK(LeaveTracker[[#This Row],[Employee Name]]),"-----",VLOOKUP(LeaveTracker[[#This Row],[Employee Name]],Employees[[Employee Name]:[Office]],7))</f>
        <v>CEO</v>
      </c>
      <c r="F2125" s="51" t="str">
        <f>IF(ISBLANK(LeaveTracker[[#This Row],[Employee Name]]),"-----",VLOOKUP(LeaveTracker[[#This Row],[Employee Name]],Employees[[Employee Name]:[Office]],6))</f>
        <v>REGULAR</v>
      </c>
      <c r="G2125" s="38">
        <v>43864</v>
      </c>
      <c r="H2125" s="24">
        <v>43864</v>
      </c>
      <c r="I2125" s="20" t="s">
        <v>298</v>
      </c>
      <c r="J2125" s="43" t="s">
        <v>842</v>
      </c>
      <c r="K2125" s="51"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309</v>
      </c>
      <c r="E2126" s="51" t="str">
        <f>IF(ISBLANK(LeaveTracker[[#This Row],[Employee Name]]),"-----",VLOOKUP(LeaveTracker[[#This Row],[Employee Name]],Employees[[Employee Name]:[Office]],7))</f>
        <v>ADMIN OFFICE - HALL OF JUSTICE</v>
      </c>
      <c r="F2126" s="51" t="str">
        <f>IF(ISBLANK(LeaveTracker[[#This Row],[Employee Name]]),"-----",VLOOKUP(LeaveTracker[[#This Row],[Employee Name]],Employees[[Employee Name]:[Office]],6))</f>
        <v>REGULAR</v>
      </c>
      <c r="G2126" s="24">
        <v>43866</v>
      </c>
      <c r="H2126" s="24">
        <v>43866</v>
      </c>
      <c r="I2126" s="20" t="s">
        <v>298</v>
      </c>
      <c r="J2126" s="43" t="s">
        <v>842</v>
      </c>
      <c r="K2126" s="51"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309</v>
      </c>
      <c r="E2127" s="51" t="str">
        <f>IF(ISBLANK(LeaveTracker[[#This Row],[Employee Name]]),"-----",VLOOKUP(LeaveTracker[[#This Row],[Employee Name]],Employees[[Employee Name]:[Office]],7))</f>
        <v>ADMIN OFFICE - HALL OF JUSTICE</v>
      </c>
      <c r="F2127" s="51" t="str">
        <f>IF(ISBLANK(LeaveTracker[[#This Row],[Employee Name]]),"-----",VLOOKUP(LeaveTracker[[#This Row],[Employee Name]],Employees[[Employee Name]:[Office]],6))</f>
        <v>REGULAR</v>
      </c>
      <c r="G2127" s="24">
        <v>43868</v>
      </c>
      <c r="H2127" s="24">
        <v>43868</v>
      </c>
      <c r="I2127" s="20" t="s">
        <v>298</v>
      </c>
      <c r="J2127" s="43" t="s">
        <v>842</v>
      </c>
      <c r="K2127" s="51"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309</v>
      </c>
      <c r="E2128" s="51" t="str">
        <f>IF(ISBLANK(LeaveTracker[[#This Row],[Employee Name]]),"-----",VLOOKUP(LeaveTracker[[#This Row],[Employee Name]],Employees[[Employee Name]:[Office]],7))</f>
        <v>ADMIN OFFICE - HALL OF JUSTICE</v>
      </c>
      <c r="F2128" s="51" t="str">
        <f>IF(ISBLANK(LeaveTracker[[#This Row],[Employee Name]]),"-----",VLOOKUP(LeaveTracker[[#This Row],[Employee Name]],Employees[[Employee Name]:[Office]],6))</f>
        <v>REGULAR</v>
      </c>
      <c r="G2128" s="24">
        <v>43873</v>
      </c>
      <c r="H2128" s="24">
        <v>43873</v>
      </c>
      <c r="I2128" s="20" t="s">
        <v>298</v>
      </c>
      <c r="J2128" s="43" t="s">
        <v>842</v>
      </c>
      <c r="K2128" s="51"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309</v>
      </c>
      <c r="E2129" s="51" t="str">
        <f>IF(ISBLANK(LeaveTracker[[#This Row],[Employee Name]]),"-----",VLOOKUP(LeaveTracker[[#This Row],[Employee Name]],Employees[[Employee Name]:[Office]],7))</f>
        <v>ADMIN OFFICE - HALL OF JUSTICE</v>
      </c>
      <c r="F2129" s="51" t="str">
        <f>IF(ISBLANK(LeaveTracker[[#This Row],[Employee Name]]),"-----",VLOOKUP(LeaveTracker[[#This Row],[Employee Name]],Employees[[Employee Name]:[Office]],6))</f>
        <v>REGULAR</v>
      </c>
      <c r="G2129" s="24">
        <v>43875</v>
      </c>
      <c r="H2129" s="24">
        <v>43875</v>
      </c>
      <c r="I2129" s="20" t="s">
        <v>298</v>
      </c>
      <c r="J2129" s="43" t="s">
        <v>842</v>
      </c>
      <c r="K2129" s="51"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997</v>
      </c>
      <c r="E2130" s="51" t="str">
        <f>IF(ISBLANK(LeaveTracker[[#This Row],[Employee Name]]),"-----",VLOOKUP(LeaveTracker[[#This Row],[Employee Name]],Employees[[Employee Name]:[Office]],7))</f>
        <v>MO</v>
      </c>
      <c r="F2130" s="51" t="str">
        <f>IF(ISBLANK(LeaveTracker[[#This Row],[Employee Name]]),"-----",VLOOKUP(LeaveTracker[[#This Row],[Employee Name]],Employees[[Employee Name]:[Office]],6))</f>
        <v>REGULAR</v>
      </c>
      <c r="G2130" s="24">
        <v>43835</v>
      </c>
      <c r="H2130" s="24">
        <v>43837</v>
      </c>
      <c r="I2130" s="20" t="s">
        <v>298</v>
      </c>
      <c r="J2130" s="43" t="s">
        <v>842</v>
      </c>
      <c r="K2130" s="51"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997</v>
      </c>
      <c r="E2131" s="51" t="str">
        <f>IF(ISBLANK(LeaveTracker[[#This Row],[Employee Name]]),"-----",VLOOKUP(LeaveTracker[[#This Row],[Employee Name]],Employees[[Employee Name]:[Office]],7))</f>
        <v>MO</v>
      </c>
      <c r="F2131" s="51" t="str">
        <f>IF(ISBLANK(LeaveTracker[[#This Row],[Employee Name]]),"-----",VLOOKUP(LeaveTracker[[#This Row],[Employee Name]],Employees[[Employee Name]:[Office]],6))</f>
        <v>REGULAR</v>
      </c>
      <c r="G2131" s="24">
        <v>43872</v>
      </c>
      <c r="H2131" s="24">
        <v>43873</v>
      </c>
      <c r="I2131" s="20" t="s">
        <v>298</v>
      </c>
      <c r="J2131" s="43" t="s">
        <v>842</v>
      </c>
      <c r="K2131" s="51"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972</v>
      </c>
      <c r="E2132" s="51" t="str">
        <f>IF(ISBLANK(LeaveTracker[[#This Row],[Employee Name]]),"-----",VLOOKUP(LeaveTracker[[#This Row],[Employee Name]],Employees[[Employee Name]:[Office]],7))</f>
        <v>CSU</v>
      </c>
      <c r="F2132" s="51" t="str">
        <f>IF(ISBLANK(LeaveTracker[[#This Row],[Employee Name]]),"-----",VLOOKUP(LeaveTracker[[#This Row],[Employee Name]],Employees[[Employee Name]:[Office]],6))</f>
        <v>REGULAR</v>
      </c>
      <c r="G2132" s="38">
        <v>43868</v>
      </c>
      <c r="H2132" s="24">
        <v>43868</v>
      </c>
      <c r="I2132" s="20" t="s">
        <v>298</v>
      </c>
      <c r="J2132" s="43" t="s">
        <v>842</v>
      </c>
      <c r="K2132" s="51"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972</v>
      </c>
      <c r="E2133" s="51" t="str">
        <f>IF(ISBLANK(LeaveTracker[[#This Row],[Employee Name]]),"-----",VLOOKUP(LeaveTracker[[#This Row],[Employee Name]],Employees[[Employee Name]:[Office]],7))</f>
        <v>CSU</v>
      </c>
      <c r="F2133" s="51" t="str">
        <f>IF(ISBLANK(LeaveTracker[[#This Row],[Employee Name]]),"-----",VLOOKUP(LeaveTracker[[#This Row],[Employee Name]],Employees[[Employee Name]:[Office]],6))</f>
        <v>REGULAR</v>
      </c>
      <c r="G2133" s="24">
        <v>43871</v>
      </c>
      <c r="H2133" s="24">
        <v>43874</v>
      </c>
      <c r="I2133" s="20" t="s">
        <v>298</v>
      </c>
      <c r="J2133" s="43" t="s">
        <v>842</v>
      </c>
      <c r="K2133" s="51"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975</v>
      </c>
      <c r="E2134" s="51" t="str">
        <f>IF(ISBLANK(LeaveTracker[[#This Row],[Employee Name]]),"-----",VLOOKUP(LeaveTracker[[#This Row],[Employee Name]],Employees[[Employee Name]:[Office]],7))</f>
        <v>TOPS (ADMIN CSU)</v>
      </c>
      <c r="F2134" s="51" t="str">
        <f>IF(ISBLANK(LeaveTracker[[#This Row],[Employee Name]]),"-----",VLOOKUP(LeaveTracker[[#This Row],[Employee Name]],Employees[[Employee Name]:[Office]],6))</f>
        <v>REGULAR</v>
      </c>
      <c r="G2134" s="24">
        <v>43871</v>
      </c>
      <c r="H2134" s="24">
        <v>43875</v>
      </c>
      <c r="I2134" s="20" t="s">
        <v>298</v>
      </c>
      <c r="J2134" s="43" t="s">
        <v>842</v>
      </c>
      <c r="K2134" s="51"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878</v>
      </c>
      <c r="E2135" s="51" t="str">
        <f>IF(ISBLANK(LeaveTracker[[#This Row],[Employee Name]]),"-----",VLOOKUP(LeaveTracker[[#This Row],[Employee Name]],Employees[[Employee Name]:[Office]],7))</f>
        <v>GSO</v>
      </c>
      <c r="F2135" s="51" t="str">
        <f>IF(ISBLANK(LeaveTracker[[#This Row],[Employee Name]]),"-----",VLOOKUP(LeaveTracker[[#This Row],[Employee Name]],Employees[[Employee Name]:[Office]],6))</f>
        <v>REGULAR</v>
      </c>
      <c r="G2135" s="24">
        <v>43873</v>
      </c>
      <c r="H2135" s="24">
        <v>43875</v>
      </c>
      <c r="I2135" s="20" t="s">
        <v>298</v>
      </c>
      <c r="J2135" s="43" t="s">
        <v>763</v>
      </c>
      <c r="K2135" s="51"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878</v>
      </c>
      <c r="E2136" s="51" t="str">
        <f>IF(ISBLANK(LeaveTracker[[#This Row],[Employee Name]]),"-----",VLOOKUP(LeaveTracker[[#This Row],[Employee Name]],Employees[[Employee Name]:[Office]],7))</f>
        <v>GSO</v>
      </c>
      <c r="F2136" s="51" t="str">
        <f>IF(ISBLANK(LeaveTracker[[#This Row],[Employee Name]]),"-----",VLOOKUP(LeaveTracker[[#This Row],[Employee Name]],Employees[[Employee Name]:[Office]],6))</f>
        <v>REGULAR</v>
      </c>
      <c r="G2136" s="24">
        <v>43868</v>
      </c>
      <c r="H2136" s="24">
        <v>43868</v>
      </c>
      <c r="I2136" s="20" t="s">
        <v>298</v>
      </c>
      <c r="J2136" s="43" t="s">
        <v>763</v>
      </c>
      <c r="K2136" s="51"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525</v>
      </c>
      <c r="E2137" s="51" t="str">
        <f>IF(ISBLANK(LeaveTracker[[#This Row],[Employee Name]]),"-----",VLOOKUP(LeaveTracker[[#This Row],[Employee Name]],Employees[[Employee Name]:[Office]],7))</f>
        <v>GSO</v>
      </c>
      <c r="F2137" s="51" t="str">
        <f>IF(ISBLANK(LeaveTracker[[#This Row],[Employee Name]]),"-----",VLOOKUP(LeaveTracker[[#This Row],[Employee Name]],Employees[[Employee Name]:[Office]],6))</f>
        <v>REGULAR</v>
      </c>
      <c r="G2137" s="24">
        <v>43892</v>
      </c>
      <c r="H2137" s="24">
        <v>43892</v>
      </c>
      <c r="I2137" s="20" t="s">
        <v>298</v>
      </c>
      <c r="J2137" s="43" t="s">
        <v>644</v>
      </c>
      <c r="K2137" s="51"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525</v>
      </c>
      <c r="E2138" s="51" t="str">
        <f>IF(ISBLANK(LeaveTracker[[#This Row],[Employee Name]]),"-----",VLOOKUP(LeaveTracker[[#This Row],[Employee Name]],Employees[[Employee Name]:[Office]],7))</f>
        <v>GSO</v>
      </c>
      <c r="F2138" s="51" t="str">
        <f>IF(ISBLANK(LeaveTracker[[#This Row],[Employee Name]]),"-----",VLOOKUP(LeaveTracker[[#This Row],[Employee Name]],Employees[[Employee Name]:[Office]],6))</f>
        <v>REGULAR</v>
      </c>
      <c r="G2138" s="24">
        <v>43881</v>
      </c>
      <c r="H2138" s="24">
        <v>43881</v>
      </c>
      <c r="I2138" s="20" t="s">
        <v>298</v>
      </c>
      <c r="J2138" s="43" t="s">
        <v>644</v>
      </c>
      <c r="K2138" s="51"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525</v>
      </c>
      <c r="E2139" s="51" t="str">
        <f>IF(ISBLANK(LeaveTracker[[#This Row],[Employee Name]]),"-----",VLOOKUP(LeaveTracker[[#This Row],[Employee Name]],Employees[[Employee Name]:[Office]],7))</f>
        <v>GSO</v>
      </c>
      <c r="F2139" s="51" t="str">
        <f>IF(ISBLANK(LeaveTracker[[#This Row],[Employee Name]]),"-----",VLOOKUP(LeaveTracker[[#This Row],[Employee Name]],Employees[[Employee Name]:[Office]],6))</f>
        <v>REGULAR</v>
      </c>
      <c r="G2139" s="24">
        <v>43873</v>
      </c>
      <c r="H2139" s="24">
        <v>43873</v>
      </c>
      <c r="I2139" s="20" t="s">
        <v>298</v>
      </c>
      <c r="J2139" s="43" t="s">
        <v>763</v>
      </c>
      <c r="K2139" s="51"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525</v>
      </c>
      <c r="E2140" s="51" t="str">
        <f>IF(ISBLANK(LeaveTracker[[#This Row],[Employee Name]]),"-----",VLOOKUP(LeaveTracker[[#This Row],[Employee Name]],Employees[[Employee Name]:[Office]],7))</f>
        <v>GSO</v>
      </c>
      <c r="F2140" s="51" t="str">
        <f>IF(ISBLANK(LeaveTracker[[#This Row],[Employee Name]]),"-----",VLOOKUP(LeaveTracker[[#This Row],[Employee Name]],Employees[[Employee Name]:[Office]],6))</f>
        <v>REGULAR</v>
      </c>
      <c r="G2140" s="24">
        <v>43859</v>
      </c>
      <c r="H2140" s="24">
        <v>43859</v>
      </c>
      <c r="I2140" s="20" t="s">
        <v>298</v>
      </c>
      <c r="J2140" s="43" t="s">
        <v>763</v>
      </c>
      <c r="K2140" s="51"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443</v>
      </c>
      <c r="E2141" s="51" t="str">
        <f>IF(ISBLANK(LeaveTracker[[#This Row],[Employee Name]]),"-----",VLOOKUP(LeaveTracker[[#This Row],[Employee Name]],Employees[[Employee Name]:[Office]],7))</f>
        <v>GSO</v>
      </c>
      <c r="F2141" s="51" t="str">
        <f>IF(ISBLANK(LeaveTracker[[#This Row],[Employee Name]]),"-----",VLOOKUP(LeaveTracker[[#This Row],[Employee Name]],Employees[[Employee Name]:[Office]],6))</f>
        <v>REGULAR</v>
      </c>
      <c r="G2141" s="24">
        <v>43880</v>
      </c>
      <c r="H2141" s="24">
        <v>43880</v>
      </c>
      <c r="I2141" s="20" t="s">
        <v>81</v>
      </c>
      <c r="K2141" s="51"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980</v>
      </c>
      <c r="E2142" s="51" t="str">
        <f>IF(ISBLANK(LeaveTracker[[#This Row],[Employee Name]]),"-----",VLOOKUP(LeaveTracker[[#This Row],[Employee Name]],Employees[[Employee Name]:[Office]],7))</f>
        <v>MO</v>
      </c>
      <c r="F2142" s="51" t="str">
        <f>IF(ISBLANK(LeaveTracker[[#This Row],[Employee Name]]),"-----",VLOOKUP(LeaveTracker[[#This Row],[Employee Name]],Employees[[Employee Name]:[Office]],6))</f>
        <v>REGULAR</v>
      </c>
      <c r="G2142" s="24">
        <v>43899</v>
      </c>
      <c r="H2142" s="24">
        <v>43902</v>
      </c>
      <c r="I2142" s="20" t="s">
        <v>82</v>
      </c>
      <c r="K2142" s="51"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402</v>
      </c>
      <c r="E2143" s="51" t="str">
        <f>IF(ISBLANK(LeaveTracker[[#This Row],[Employee Name]]),"-----",VLOOKUP(LeaveTracker[[#This Row],[Employee Name]],Employees[[Employee Name]:[Office]],7))</f>
        <v>CTO</v>
      </c>
      <c r="F2143" s="51" t="str">
        <f>IF(ISBLANK(LeaveTracker[[#This Row],[Employee Name]]),"-----",VLOOKUP(LeaveTracker[[#This Row],[Employee Name]],Employees[[Employee Name]:[Office]],6))</f>
        <v>REGULAR</v>
      </c>
      <c r="G2143" s="24">
        <v>43806</v>
      </c>
      <c r="H2143" s="24">
        <v>43806</v>
      </c>
      <c r="I2143" s="20" t="s">
        <v>298</v>
      </c>
      <c r="J2143" s="43" t="s">
        <v>763</v>
      </c>
      <c r="K2143" s="51"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893</v>
      </c>
      <c r="E2144" s="51" t="str">
        <f>IF(ISBLANK(LeaveTracker[[#This Row],[Employee Name]]),"-----",VLOOKUP(LeaveTracker[[#This Row],[Employee Name]],Employees[[Employee Name]:[Office]],7))</f>
        <v>ONT</v>
      </c>
      <c r="F2144" s="51" t="str">
        <f>IF(ISBLANK(LeaveTracker[[#This Row],[Employee Name]]),"-----",VLOOKUP(LeaveTracker[[#This Row],[Employee Name]],Employees[[Employee Name]:[Office]],6))</f>
        <v>REGULAR</v>
      </c>
      <c r="G2144" s="24">
        <v>43889</v>
      </c>
      <c r="H2144" s="24">
        <v>43889</v>
      </c>
      <c r="I2144" s="20" t="s">
        <v>298</v>
      </c>
      <c r="J2144" s="43" t="s">
        <v>755</v>
      </c>
      <c r="K2144" s="51"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893</v>
      </c>
      <c r="E2145" s="51" t="str">
        <f>IF(ISBLANK(LeaveTracker[[#This Row],[Employee Name]]),"-----",VLOOKUP(LeaveTracker[[#This Row],[Employee Name]],Employees[[Employee Name]:[Office]],7))</f>
        <v>ONT</v>
      </c>
      <c r="F2145" s="51" t="str">
        <f>IF(ISBLANK(LeaveTracker[[#This Row],[Employee Name]]),"-----",VLOOKUP(LeaveTracker[[#This Row],[Employee Name]],Employees[[Employee Name]:[Office]],6))</f>
        <v>REGULAR</v>
      </c>
      <c r="G2145" s="24">
        <v>43845</v>
      </c>
      <c r="H2145" s="24">
        <v>43847</v>
      </c>
      <c r="I2145" s="20" t="s">
        <v>298</v>
      </c>
      <c r="J2145" s="43" t="s">
        <v>763</v>
      </c>
      <c r="K2145" s="51"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189</v>
      </c>
      <c r="E2146" s="51" t="str">
        <f>IF(ISBLANK(LeaveTracker[[#This Row],[Employee Name]]),"-----",VLOOKUP(LeaveTracker[[#This Row],[Employee Name]],Employees[[Employee Name]:[Office]],7))</f>
        <v>ONT</v>
      </c>
      <c r="F2146" s="51" t="str">
        <f>IF(ISBLANK(LeaveTracker[[#This Row],[Employee Name]]),"-----",VLOOKUP(LeaveTracker[[#This Row],[Employee Name]],Employees[[Employee Name]:[Office]],6))</f>
        <v>REGULAR</v>
      </c>
      <c r="G2146" s="24">
        <v>43845</v>
      </c>
      <c r="H2146" s="24">
        <v>43847</v>
      </c>
      <c r="I2146" s="20" t="s">
        <v>81</v>
      </c>
      <c r="K2146" s="51"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51" t="str">
        <f>IF(ISBLANK(LeaveTracker[[#This Row],[Employee Name]]),"-----",VLOOKUP(LeaveTracker[[#This Row],[Employee Name]],Employees[[Employee Name]:[Office]],7))</f>
        <v>ONT</v>
      </c>
      <c r="F2147" s="51" t="str">
        <f>IF(ISBLANK(LeaveTracker[[#This Row],[Employee Name]]),"-----",VLOOKUP(LeaveTracker[[#This Row],[Employee Name]],Employees[[Employee Name]:[Office]],6))</f>
        <v>REGULAR</v>
      </c>
      <c r="G2147" s="24">
        <v>43866</v>
      </c>
      <c r="H2147" s="24">
        <v>43866</v>
      </c>
      <c r="I2147" s="20" t="s">
        <v>81</v>
      </c>
      <c r="K2147" s="51"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51" t="str">
        <f>IF(ISBLANK(LeaveTracker[[#This Row],[Employee Name]]),"-----",VLOOKUP(LeaveTracker[[#This Row],[Employee Name]],Employees[[Employee Name]:[Office]],7))</f>
        <v>ONT</v>
      </c>
      <c r="F2148" s="51" t="str">
        <f>IF(ISBLANK(LeaveTracker[[#This Row],[Employee Name]]),"-----",VLOOKUP(LeaveTracker[[#This Row],[Employee Name]],Employees[[Employee Name]:[Office]],6))</f>
        <v>REGULAR</v>
      </c>
      <c r="G2148" s="24">
        <v>43858</v>
      </c>
      <c r="H2148" s="24">
        <v>43858</v>
      </c>
      <c r="I2148" s="20" t="s">
        <v>298</v>
      </c>
      <c r="J2148" s="43" t="s">
        <v>755</v>
      </c>
      <c r="K2148" s="51"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51" t="str">
        <f>IF(ISBLANK(LeaveTracker[[#This Row],[Employee Name]]),"-----",VLOOKUP(LeaveTracker[[#This Row],[Employee Name]],Employees[[Employee Name]:[Office]],7))</f>
        <v>ONT</v>
      </c>
      <c r="F2149" s="51" t="str">
        <f>IF(ISBLANK(LeaveTracker[[#This Row],[Employee Name]]),"-----",VLOOKUP(LeaveTracker[[#This Row],[Employee Name]],Employees[[Employee Name]:[Office]],6))</f>
        <v>REGULAR</v>
      </c>
      <c r="G2149" s="24">
        <v>43845</v>
      </c>
      <c r="H2149" s="24">
        <v>43847</v>
      </c>
      <c r="I2149" s="20" t="s">
        <v>298</v>
      </c>
      <c r="J2149" s="43" t="s">
        <v>842</v>
      </c>
      <c r="K2149" s="51"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189</v>
      </c>
      <c r="E2150" s="51" t="str">
        <f>IF(ISBLANK(LeaveTracker[[#This Row],[Employee Name]]),"-----",VLOOKUP(LeaveTracker[[#This Row],[Employee Name]],Employees[[Employee Name]:[Office]],7))</f>
        <v>ONT</v>
      </c>
      <c r="F2150" s="51" t="str">
        <f>IF(ISBLANK(LeaveTracker[[#This Row],[Employee Name]]),"-----",VLOOKUP(LeaveTracker[[#This Row],[Employee Name]],Employees[[Employee Name]:[Office]],6))</f>
        <v>REGULAR</v>
      </c>
      <c r="G2150" s="24">
        <v>43885</v>
      </c>
      <c r="H2150" s="24">
        <v>43885</v>
      </c>
      <c r="I2150" s="20" t="s">
        <v>81</v>
      </c>
      <c r="K2150" s="51"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344</v>
      </c>
      <c r="E2151" s="51" t="str">
        <f>IF(ISBLANK(LeaveTracker[[#This Row],[Employee Name]]),"-----",VLOOKUP(LeaveTracker[[#This Row],[Employee Name]],Employees[[Employee Name]:[Office]],7))</f>
        <v>ONT</v>
      </c>
      <c r="F2151" s="51" t="str">
        <f>IF(ISBLANK(LeaveTracker[[#This Row],[Employee Name]]),"-----",VLOOKUP(LeaveTracker[[#This Row],[Employee Name]],Employees[[Employee Name]:[Office]],6))</f>
        <v>REGULAR</v>
      </c>
      <c r="G2151" s="24">
        <v>43879</v>
      </c>
      <c r="H2151" s="24">
        <v>43908</v>
      </c>
      <c r="I2151" s="20" t="s">
        <v>298</v>
      </c>
      <c r="J2151" s="43" t="s">
        <v>158</v>
      </c>
      <c r="K2151" s="51"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981</v>
      </c>
      <c r="E2152" s="51" t="str">
        <f>IF(ISBLANK(LeaveTracker[[#This Row],[Employee Name]]),"-----",VLOOKUP(LeaveTracker[[#This Row],[Employee Name]],Employees[[Employee Name]:[Office]],7))</f>
        <v>CSU</v>
      </c>
      <c r="F2152" s="51" t="str">
        <f>IF(ISBLANK(LeaveTracker[[#This Row],[Employee Name]]),"-----",VLOOKUP(LeaveTracker[[#This Row],[Employee Name]],Employees[[Employee Name]:[Office]],6))</f>
        <v>REGULAR</v>
      </c>
      <c r="G2152" s="24">
        <v>43889</v>
      </c>
      <c r="H2152" s="24">
        <v>43889</v>
      </c>
      <c r="I2152" s="20" t="s">
        <v>298</v>
      </c>
      <c r="J2152" s="43" t="s">
        <v>691</v>
      </c>
      <c r="K2152" s="51"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798</v>
      </c>
      <c r="E2153" s="51" t="str">
        <f>IF(ISBLANK(LeaveTracker[[#This Row],[Employee Name]]),"-----",VLOOKUP(LeaveTracker[[#This Row],[Employee Name]],Employees[[Employee Name]:[Office]],7))</f>
        <v>ONT</v>
      </c>
      <c r="F2153" s="51" t="str">
        <f>IF(ISBLANK(LeaveTracker[[#This Row],[Employee Name]]),"-----",VLOOKUP(LeaveTracker[[#This Row],[Employee Name]],Employees[[Employee Name]:[Office]],6))</f>
        <v>REGULAR</v>
      </c>
      <c r="G2153" s="24">
        <v>43944</v>
      </c>
      <c r="H2153" s="24">
        <v>43945</v>
      </c>
      <c r="I2153" s="20" t="s">
        <v>82</v>
      </c>
      <c r="K2153" s="51"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273</v>
      </c>
      <c r="E2154" s="51" t="str">
        <f>IF(ISBLANK(LeaveTracker[[#This Row],[Employee Name]]),"-----",VLOOKUP(LeaveTracker[[#This Row],[Employee Name]],Employees[[Employee Name]:[Office]],7))</f>
        <v>CEO</v>
      </c>
      <c r="F2154" s="51" t="str">
        <f>IF(ISBLANK(LeaveTracker[[#This Row],[Employee Name]]),"-----",VLOOKUP(LeaveTracker[[#This Row],[Employee Name]],Employees[[Employee Name]:[Office]],6))</f>
        <v>REGULAR</v>
      </c>
      <c r="G2154" s="24">
        <v>43878</v>
      </c>
      <c r="H2154" s="24">
        <v>43889</v>
      </c>
      <c r="I2154" s="20" t="s">
        <v>82</v>
      </c>
      <c r="K2154" s="51"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51" t="str">
        <f>IF(ISBLANK(LeaveTracker[[#This Row],[Employee Name]]),"-----",VLOOKUP(LeaveTracker[[#This Row],[Employee Name]],Employees[[Employee Name]:[Office]],7))</f>
        <v>CHO</v>
      </c>
      <c r="F2155" s="51" t="str">
        <f>IF(ISBLANK(LeaveTracker[[#This Row],[Employee Name]]),"-----",VLOOKUP(LeaveTracker[[#This Row],[Employee Name]],Employees[[Employee Name]:[Office]],6))</f>
        <v>REGULAR</v>
      </c>
      <c r="G2155" s="24">
        <v>43839</v>
      </c>
      <c r="H2155" s="24">
        <v>43839</v>
      </c>
      <c r="I2155" s="20" t="s">
        <v>82</v>
      </c>
      <c r="K2155" s="51"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51" t="str">
        <f>IF(ISBLANK(LeaveTracker[[#This Row],[Employee Name]]),"-----",VLOOKUP(LeaveTracker[[#This Row],[Employee Name]],Employees[[Employee Name]:[Office]],7))</f>
        <v>CHO</v>
      </c>
      <c r="F2156" s="51" t="str">
        <f>IF(ISBLANK(LeaveTracker[[#This Row],[Employee Name]]),"-----",VLOOKUP(LeaveTracker[[#This Row],[Employee Name]],Employees[[Employee Name]:[Office]],6))</f>
        <v>REGULAR</v>
      </c>
      <c r="G2156" s="24">
        <v>43873</v>
      </c>
      <c r="H2156" s="24">
        <v>43873</v>
      </c>
      <c r="I2156" s="20" t="s">
        <v>81</v>
      </c>
      <c r="K2156" s="51"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985</v>
      </c>
      <c r="E2157" s="51" t="str">
        <f>IF(ISBLANK(LeaveTracker[[#This Row],[Employee Name]]),"-----",VLOOKUP(LeaveTracker[[#This Row],[Employee Name]],Employees[[Employee Name]:[Office]],7))</f>
        <v>CHO</v>
      </c>
      <c r="F2157" s="51" t="str">
        <f>IF(ISBLANK(LeaveTracker[[#This Row],[Employee Name]]),"-----",VLOOKUP(LeaveTracker[[#This Row],[Employee Name]],Employees[[Employee Name]:[Office]],6))</f>
        <v>REGULAR</v>
      </c>
      <c r="G2157" s="24">
        <v>43871</v>
      </c>
      <c r="H2157" s="24">
        <v>43872</v>
      </c>
      <c r="I2157" s="20" t="s">
        <v>298</v>
      </c>
      <c r="J2157" s="43" t="s">
        <v>842</v>
      </c>
      <c r="K2157" s="51"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822</v>
      </c>
      <c r="E2158" s="51" t="str">
        <f>IF(ISBLANK(LeaveTracker[[#This Row],[Employee Name]]),"-----",VLOOKUP(LeaveTracker[[#This Row],[Employee Name]],Employees[[Employee Name]:[Office]],7))</f>
        <v>CHO</v>
      </c>
      <c r="F2158" s="51" t="str">
        <f>IF(ISBLANK(LeaveTracker[[#This Row],[Employee Name]]),"-----",VLOOKUP(LeaveTracker[[#This Row],[Employee Name]],Employees[[Employee Name]:[Office]],6))</f>
        <v>REGULAR</v>
      </c>
      <c r="G2158" s="24">
        <v>43868</v>
      </c>
      <c r="H2158" s="24">
        <v>43868</v>
      </c>
      <c r="I2158" s="20" t="s">
        <v>298</v>
      </c>
      <c r="J2158" s="43" t="s">
        <v>842</v>
      </c>
      <c r="K2158" s="51"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822</v>
      </c>
      <c r="E2159" s="51" t="str">
        <f>IF(ISBLANK(LeaveTracker[[#This Row],[Employee Name]]),"-----",VLOOKUP(LeaveTracker[[#This Row],[Employee Name]],Employees[[Employee Name]:[Office]],7))</f>
        <v>CHO</v>
      </c>
      <c r="F2159" s="51" t="str">
        <f>IF(ISBLANK(LeaveTracker[[#This Row],[Employee Name]]),"-----",VLOOKUP(LeaveTracker[[#This Row],[Employee Name]],Employees[[Employee Name]:[Office]],6))</f>
        <v>REGULAR</v>
      </c>
      <c r="G2159" s="24">
        <v>43871</v>
      </c>
      <c r="H2159" s="24">
        <v>43872</v>
      </c>
      <c r="I2159" s="20" t="s">
        <v>298</v>
      </c>
      <c r="J2159" s="43" t="s">
        <v>842</v>
      </c>
      <c r="K2159" s="51"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822</v>
      </c>
      <c r="E2160" s="51" t="str">
        <f>IF(ISBLANK(LeaveTracker[[#This Row],[Employee Name]]),"-----",VLOOKUP(LeaveTracker[[#This Row],[Employee Name]],Employees[[Employee Name]:[Office]],7))</f>
        <v>CHO</v>
      </c>
      <c r="F2160" s="51" t="str">
        <f>IF(ISBLANK(LeaveTracker[[#This Row],[Employee Name]]),"-----",VLOOKUP(LeaveTracker[[#This Row],[Employee Name]],Employees[[Employee Name]:[Office]],6))</f>
        <v>REGULAR</v>
      </c>
      <c r="G2160" s="24">
        <v>43837</v>
      </c>
      <c r="H2160" s="24">
        <v>43837</v>
      </c>
      <c r="I2160" s="20" t="s">
        <v>81</v>
      </c>
      <c r="K2160" s="51"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819</v>
      </c>
      <c r="E2161" s="51" t="str">
        <f>IF(ISBLANK(LeaveTracker[[#This Row],[Employee Name]]),"-----",VLOOKUP(LeaveTracker[[#This Row],[Employee Name]],Employees[[Employee Name]:[Office]],7))</f>
        <v>CHO</v>
      </c>
      <c r="F2161" s="51" t="str">
        <f>IF(ISBLANK(LeaveTracker[[#This Row],[Employee Name]]),"-----",VLOOKUP(LeaveTracker[[#This Row],[Employee Name]],Employees[[Employee Name]:[Office]],6))</f>
        <v>REGULAR</v>
      </c>
      <c r="G2161" s="24">
        <v>43906</v>
      </c>
      <c r="H2161" s="24">
        <v>43906</v>
      </c>
      <c r="I2161" s="20" t="s">
        <v>81</v>
      </c>
      <c r="K2161" s="51"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819</v>
      </c>
      <c r="E2162" s="51" t="str">
        <f>IF(ISBLANK(LeaveTracker[[#This Row],[Employee Name]]),"-----",VLOOKUP(LeaveTracker[[#This Row],[Employee Name]],Employees[[Employee Name]:[Office]],7))</f>
        <v>CHO</v>
      </c>
      <c r="F2162" s="51" t="str">
        <f>IF(ISBLANK(LeaveTracker[[#This Row],[Employee Name]]),"-----",VLOOKUP(LeaveTracker[[#This Row],[Employee Name]],Employees[[Employee Name]:[Office]],6))</f>
        <v>REGULAR</v>
      </c>
      <c r="G2162" s="24">
        <v>43879</v>
      </c>
      <c r="H2162" s="24">
        <v>43879</v>
      </c>
      <c r="I2162" s="20" t="s">
        <v>298</v>
      </c>
      <c r="J2162" s="43" t="s">
        <v>644</v>
      </c>
      <c r="K2162" s="51"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819</v>
      </c>
      <c r="E2163" s="51" t="str">
        <f>IF(ISBLANK(LeaveTracker[[#This Row],[Employee Name]]),"-----",VLOOKUP(LeaveTracker[[#This Row],[Employee Name]],Employees[[Employee Name]:[Office]],7))</f>
        <v>CHO</v>
      </c>
      <c r="F2163" s="51" t="str">
        <f>IF(ISBLANK(LeaveTracker[[#This Row],[Employee Name]]),"-----",VLOOKUP(LeaveTracker[[#This Row],[Employee Name]],Employees[[Employee Name]:[Office]],6))</f>
        <v>REGULAR</v>
      </c>
      <c r="G2163" s="24">
        <v>43871</v>
      </c>
      <c r="H2163" s="24">
        <v>43871</v>
      </c>
      <c r="I2163" s="20" t="s">
        <v>298</v>
      </c>
      <c r="J2163" s="43" t="s">
        <v>842</v>
      </c>
      <c r="K2163" s="51"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819</v>
      </c>
      <c r="E2164" s="51" t="str">
        <f>IF(ISBLANK(LeaveTracker[[#This Row],[Employee Name]]),"-----",VLOOKUP(LeaveTracker[[#This Row],[Employee Name]],Employees[[Employee Name]:[Office]],7))</f>
        <v>CHO</v>
      </c>
      <c r="F2164" s="51" t="str">
        <f>IF(ISBLANK(LeaveTracker[[#This Row],[Employee Name]]),"-----",VLOOKUP(LeaveTracker[[#This Row],[Employee Name]],Employees[[Employee Name]:[Office]],6))</f>
        <v>REGULAR</v>
      </c>
      <c r="G2164" s="24">
        <v>43874</v>
      </c>
      <c r="H2164" s="24">
        <v>43874</v>
      </c>
      <c r="I2164" s="20" t="s">
        <v>298</v>
      </c>
      <c r="J2164" s="43" t="s">
        <v>842</v>
      </c>
      <c r="K2164" s="51"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819</v>
      </c>
      <c r="E2165" s="51" t="str">
        <f>IF(ISBLANK(LeaveTracker[[#This Row],[Employee Name]]),"-----",VLOOKUP(LeaveTracker[[#This Row],[Employee Name]],Employees[[Employee Name]:[Office]],7))</f>
        <v>CHO</v>
      </c>
      <c r="F2165" s="51" t="str">
        <f>IF(ISBLANK(LeaveTracker[[#This Row],[Employee Name]]),"-----",VLOOKUP(LeaveTracker[[#This Row],[Employee Name]],Employees[[Employee Name]:[Office]],6))</f>
        <v>REGULAR</v>
      </c>
      <c r="G2165" s="24">
        <v>43845</v>
      </c>
      <c r="H2165" s="24">
        <v>43847</v>
      </c>
      <c r="I2165" s="20" t="s">
        <v>81</v>
      </c>
      <c r="K2165" s="51"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819</v>
      </c>
      <c r="E2166" s="51" t="str">
        <f>IF(ISBLANK(LeaveTracker[[#This Row],[Employee Name]]),"-----",VLOOKUP(LeaveTracker[[#This Row],[Employee Name]],Employees[[Employee Name]:[Office]],7))</f>
        <v>CHO</v>
      </c>
      <c r="F2166" s="51" t="str">
        <f>IF(ISBLANK(LeaveTracker[[#This Row],[Employee Name]]),"-----",VLOOKUP(LeaveTracker[[#This Row],[Employee Name]],Employees[[Employee Name]:[Office]],6))</f>
        <v>REGULAR</v>
      </c>
      <c r="G2166" s="24">
        <v>43838</v>
      </c>
      <c r="H2166" s="24">
        <v>43838</v>
      </c>
      <c r="I2166" s="20" t="s">
        <v>81</v>
      </c>
      <c r="K2166" s="51"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814</v>
      </c>
      <c r="E2167" s="51" t="str">
        <f>IF(ISBLANK(LeaveTracker[[#This Row],[Employee Name]]),"-----",VLOOKUP(LeaveTracker[[#This Row],[Employee Name]],Employees[[Employee Name]:[Office]],7))</f>
        <v>CHO</v>
      </c>
      <c r="F2167" s="51" t="str">
        <f>IF(ISBLANK(LeaveTracker[[#This Row],[Employee Name]]),"-----",VLOOKUP(LeaveTracker[[#This Row],[Employee Name]],Employees[[Employee Name]:[Office]],6))</f>
        <v>REGULAR</v>
      </c>
      <c r="G2167" s="24">
        <v>43889</v>
      </c>
      <c r="H2167" s="24">
        <v>43889</v>
      </c>
      <c r="I2167" s="20" t="s">
        <v>81</v>
      </c>
      <c r="K2167" s="51"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814</v>
      </c>
      <c r="E2168" s="51" t="str">
        <f>IF(ISBLANK(LeaveTracker[[#This Row],[Employee Name]]),"-----",VLOOKUP(LeaveTracker[[#This Row],[Employee Name]],Employees[[Employee Name]:[Office]],7))</f>
        <v>CHO</v>
      </c>
      <c r="F2168" s="51" t="str">
        <f>IF(ISBLANK(LeaveTracker[[#This Row],[Employee Name]]),"-----",VLOOKUP(LeaveTracker[[#This Row],[Employee Name]],Employees[[Employee Name]:[Office]],6))</f>
        <v>REGULAR</v>
      </c>
      <c r="G2168" s="24">
        <v>43861</v>
      </c>
      <c r="H2168" s="24">
        <v>43861</v>
      </c>
      <c r="I2168" s="20" t="s">
        <v>81</v>
      </c>
      <c r="K2168" s="51"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688</v>
      </c>
      <c r="E2169" s="51" t="str">
        <f>IF(ISBLANK(LeaveTracker[[#This Row],[Employee Name]]),"-----",VLOOKUP(LeaveTracker[[#This Row],[Employee Name]],Employees[[Employee Name]:[Office]],7))</f>
        <v>CITY HEALTH OFFICE</v>
      </c>
      <c r="F2169" s="51" t="str">
        <f>IF(ISBLANK(LeaveTracker[[#This Row],[Employee Name]]),"-----",VLOOKUP(LeaveTracker[[#This Row],[Employee Name]],Employees[[Employee Name]:[Office]],6))</f>
        <v>REGULAR</v>
      </c>
      <c r="G2169" s="24">
        <v>43902</v>
      </c>
      <c r="H2169" s="24">
        <v>43902</v>
      </c>
      <c r="I2169" s="20" t="s">
        <v>298</v>
      </c>
      <c r="J2169" s="43" t="s">
        <v>755</v>
      </c>
      <c r="K2169" s="51"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688</v>
      </c>
      <c r="E2170" s="51" t="str">
        <f>IF(ISBLANK(LeaveTracker[[#This Row],[Employee Name]]),"-----",VLOOKUP(LeaveTracker[[#This Row],[Employee Name]],Employees[[Employee Name]:[Office]],7))</f>
        <v>CITY HEALTH OFFICE</v>
      </c>
      <c r="F2170" s="51" t="str">
        <f>IF(ISBLANK(LeaveTracker[[#This Row],[Employee Name]]),"-----",VLOOKUP(LeaveTracker[[#This Row],[Employee Name]],Employees[[Employee Name]:[Office]],6))</f>
        <v>REGULAR</v>
      </c>
      <c r="G2170" s="24">
        <v>43882</v>
      </c>
      <c r="H2170" s="24">
        <v>43882</v>
      </c>
      <c r="I2170" s="20" t="s">
        <v>82</v>
      </c>
      <c r="K2170" s="51"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688</v>
      </c>
      <c r="E2171" s="51" t="str">
        <f>IF(ISBLANK(LeaveTracker[[#This Row],[Employee Name]]),"-----",VLOOKUP(LeaveTracker[[#This Row],[Employee Name]],Employees[[Employee Name]:[Office]],7))</f>
        <v>CITY HEALTH OFFICE</v>
      </c>
      <c r="F2171" s="51" t="str">
        <f>IF(ISBLANK(LeaveTracker[[#This Row],[Employee Name]]),"-----",VLOOKUP(LeaveTracker[[#This Row],[Employee Name]],Employees[[Employee Name]:[Office]],6))</f>
        <v>REGULAR</v>
      </c>
      <c r="G2171" s="24">
        <v>43871</v>
      </c>
      <c r="H2171" s="24">
        <v>43872</v>
      </c>
      <c r="I2171" s="20" t="s">
        <v>298</v>
      </c>
      <c r="J2171" s="43" t="s">
        <v>842</v>
      </c>
      <c r="K2171" s="51"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826</v>
      </c>
      <c r="E2172" s="51" t="str">
        <f>IF(ISBLANK(LeaveTracker[[#This Row],[Employee Name]]),"-----",VLOOKUP(LeaveTracker[[#This Row],[Employee Name]],Employees[[Employee Name]:[Office]],7))</f>
        <v>CHO</v>
      </c>
      <c r="F2172" s="51" t="str">
        <f>IF(ISBLANK(LeaveTracker[[#This Row],[Employee Name]]),"-----",VLOOKUP(LeaveTracker[[#This Row],[Employee Name]],Employees[[Employee Name]:[Office]],6))</f>
        <v>REGULAR</v>
      </c>
      <c r="G2172" s="24">
        <v>43871</v>
      </c>
      <c r="H2172" s="24">
        <v>43874</v>
      </c>
      <c r="I2172" s="20" t="s">
        <v>298</v>
      </c>
      <c r="J2172" s="43" t="s">
        <v>842</v>
      </c>
      <c r="K2172" s="51"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826</v>
      </c>
      <c r="E2173" s="51" t="str">
        <f>IF(ISBLANK(LeaveTracker[[#This Row],[Employee Name]]),"-----",VLOOKUP(LeaveTracker[[#This Row],[Employee Name]],Employees[[Employee Name]:[Office]],7))</f>
        <v>CHO</v>
      </c>
      <c r="F2173" s="51" t="str">
        <f>IF(ISBLANK(LeaveTracker[[#This Row],[Employee Name]]),"-----",VLOOKUP(LeaveTracker[[#This Row],[Employee Name]],Employees[[Employee Name]:[Office]],6))</f>
        <v>REGULAR</v>
      </c>
      <c r="G2173" s="24">
        <v>43845</v>
      </c>
      <c r="H2173" s="24">
        <v>43847</v>
      </c>
      <c r="I2173" s="20" t="s">
        <v>81</v>
      </c>
      <c r="K2173" s="51"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826</v>
      </c>
      <c r="E2174" s="51" t="str">
        <f>IF(ISBLANK(LeaveTracker[[#This Row],[Employee Name]]),"-----",VLOOKUP(LeaveTracker[[#This Row],[Employee Name]],Employees[[Employee Name]:[Office]],7))</f>
        <v>CHO</v>
      </c>
      <c r="F2174" s="51" t="str">
        <f>IF(ISBLANK(LeaveTracker[[#This Row],[Employee Name]]),"-----",VLOOKUP(LeaveTracker[[#This Row],[Employee Name]],Employees[[Employee Name]:[Office]],6))</f>
        <v>REGULAR</v>
      </c>
      <c r="G2174" s="24">
        <v>43906</v>
      </c>
      <c r="H2174" s="24">
        <v>43906</v>
      </c>
      <c r="I2174" s="20" t="s">
        <v>81</v>
      </c>
      <c r="K2174" s="51"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826</v>
      </c>
      <c r="E2175" s="51" t="str">
        <f>IF(ISBLANK(LeaveTracker[[#This Row],[Employee Name]]),"-----",VLOOKUP(LeaveTracker[[#This Row],[Employee Name]],Employees[[Employee Name]:[Office]],7))</f>
        <v>CHO</v>
      </c>
      <c r="F2175" s="51" t="str">
        <f>IF(ISBLANK(LeaveTracker[[#This Row],[Employee Name]]),"-----",VLOOKUP(LeaveTracker[[#This Row],[Employee Name]],Employees[[Employee Name]:[Office]],6))</f>
        <v>REGULAR</v>
      </c>
      <c r="G2175" s="24">
        <v>43887</v>
      </c>
      <c r="H2175" s="24">
        <v>43887</v>
      </c>
      <c r="I2175" s="20" t="s">
        <v>81</v>
      </c>
      <c r="K2175" s="51"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988</v>
      </c>
      <c r="E2176" s="51" t="str">
        <f>IF(ISBLANK(LeaveTracker[[#This Row],[Employee Name]]),"-----",VLOOKUP(LeaveTracker[[#This Row],[Employee Name]],Employees[[Employee Name]:[Office]],7))</f>
        <v>BPLO</v>
      </c>
      <c r="F2176" s="51" t="str">
        <f>IF(ISBLANK(LeaveTracker[[#This Row],[Employee Name]]),"-----",VLOOKUP(LeaveTracker[[#This Row],[Employee Name]],Employees[[Employee Name]:[Office]],6))</f>
        <v>JOBCON</v>
      </c>
      <c r="G2176" s="24">
        <v>43887</v>
      </c>
      <c r="H2176" s="24">
        <v>43888</v>
      </c>
      <c r="I2176" s="20" t="s">
        <v>81</v>
      </c>
      <c r="K2176" s="51"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494</v>
      </c>
      <c r="E2177" s="51" t="str">
        <f>IF(ISBLANK(LeaveTracker[[#This Row],[Employee Name]]),"-----",VLOOKUP(LeaveTracker[[#This Row],[Employee Name]],Employees[[Employee Name]:[Office]],7))</f>
        <v>COOPERATIVE OFFICE</v>
      </c>
      <c r="F2177" s="51" t="str">
        <f>IF(ISBLANK(LeaveTracker[[#This Row],[Employee Name]]),"-----",VLOOKUP(LeaveTracker[[#This Row],[Employee Name]],Employees[[Employee Name]:[Office]],6))</f>
        <v>REGULAR</v>
      </c>
      <c r="G2177" s="24">
        <v>43864</v>
      </c>
      <c r="H2177" s="24">
        <v>43864</v>
      </c>
      <c r="I2177" s="20" t="s">
        <v>298</v>
      </c>
      <c r="J2177" s="43" t="s">
        <v>842</v>
      </c>
      <c r="K2177" s="51"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494</v>
      </c>
      <c r="E2178" s="51" t="str">
        <f>IF(ISBLANK(LeaveTracker[[#This Row],[Employee Name]]),"-----",VLOOKUP(LeaveTracker[[#This Row],[Employee Name]],Employees[[Employee Name]:[Office]],7))</f>
        <v>COOPERATIVE OFFICE</v>
      </c>
      <c r="F2178" s="51" t="str">
        <f>IF(ISBLANK(LeaveTracker[[#This Row],[Employee Name]]),"-----",VLOOKUP(LeaveTracker[[#This Row],[Employee Name]],Employees[[Employee Name]:[Office]],6))</f>
        <v>REGULAR</v>
      </c>
      <c r="G2178" s="24">
        <v>43867</v>
      </c>
      <c r="H2178" s="24">
        <v>43867</v>
      </c>
      <c r="I2178" s="20" t="s">
        <v>298</v>
      </c>
      <c r="J2178" s="43" t="s">
        <v>842</v>
      </c>
      <c r="K2178" s="51"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494</v>
      </c>
      <c r="E2179" s="51" t="str">
        <f>IF(ISBLANK(LeaveTracker[[#This Row],[Employee Name]]),"-----",VLOOKUP(LeaveTracker[[#This Row],[Employee Name]],Employees[[Employee Name]:[Office]],7))</f>
        <v>COOPERATIVE OFFICE</v>
      </c>
      <c r="F2179" s="51" t="str">
        <f>IF(ISBLANK(LeaveTracker[[#This Row],[Employee Name]]),"-----",VLOOKUP(LeaveTracker[[#This Row],[Employee Name]],Employees[[Employee Name]:[Office]],6))</f>
        <v>REGULAR</v>
      </c>
      <c r="G2179" s="24">
        <v>43871</v>
      </c>
      <c r="H2179" s="24">
        <v>43872</v>
      </c>
      <c r="I2179" s="20" t="s">
        <v>298</v>
      </c>
      <c r="J2179" s="43" t="s">
        <v>842</v>
      </c>
      <c r="K2179" s="51"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494</v>
      </c>
      <c r="E2180" s="51" t="str">
        <f>IF(ISBLANK(LeaveTracker[[#This Row],[Employee Name]]),"-----",VLOOKUP(LeaveTracker[[#This Row],[Employee Name]],Employees[[Employee Name]:[Office]],7))</f>
        <v>COOPERATIVE OFFICE</v>
      </c>
      <c r="F2180" s="51" t="str">
        <f>IF(ISBLANK(LeaveTracker[[#This Row],[Employee Name]]),"-----",VLOOKUP(LeaveTracker[[#This Row],[Employee Name]],Employees[[Employee Name]:[Office]],6))</f>
        <v>REGULAR</v>
      </c>
      <c r="G2180" s="24">
        <v>43874</v>
      </c>
      <c r="H2180" s="24">
        <v>43874</v>
      </c>
      <c r="I2180" s="20" t="s">
        <v>298</v>
      </c>
      <c r="J2180" s="43" t="s">
        <v>842</v>
      </c>
      <c r="K2180" s="51"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494</v>
      </c>
      <c r="E2181" s="51" t="str">
        <f>IF(ISBLANK(LeaveTracker[[#This Row],[Employee Name]]),"-----",VLOOKUP(LeaveTracker[[#This Row],[Employee Name]],Employees[[Employee Name]:[Office]],7))</f>
        <v>COOPERATIVE OFFICE</v>
      </c>
      <c r="F2181" s="51" t="str">
        <f>IF(ISBLANK(LeaveTracker[[#This Row],[Employee Name]]),"-----",VLOOKUP(LeaveTracker[[#This Row],[Employee Name]],Employees[[Employee Name]:[Office]],6))</f>
        <v>REGULAR</v>
      </c>
      <c r="G2181" s="24">
        <v>43860</v>
      </c>
      <c r="H2181" s="21">
        <v>43860</v>
      </c>
      <c r="I2181" s="20" t="s">
        <v>298</v>
      </c>
      <c r="J2181" s="43" t="s">
        <v>763</v>
      </c>
      <c r="K2181" s="51"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195</v>
      </c>
      <c r="E2182" s="51" t="str">
        <f>IF(ISBLANK(LeaveTracker[[#This Row],[Employee Name]]),"-----",VLOOKUP(LeaveTracker[[#This Row],[Employee Name]],Employees[[Employee Name]:[Office]],7))</f>
        <v>CCT</v>
      </c>
      <c r="F2182" s="51" t="str">
        <f>IF(ISBLANK(LeaveTracker[[#This Row],[Employee Name]]),"-----",VLOOKUP(LeaveTracker[[#This Row],[Employee Name]],Employees[[Employee Name]:[Office]],6))</f>
        <v>REGULAR</v>
      </c>
      <c r="G2182" s="24">
        <v>43857</v>
      </c>
      <c r="H2182" s="24">
        <v>43859</v>
      </c>
      <c r="I2182" s="20" t="s">
        <v>298</v>
      </c>
      <c r="J2182" s="43" t="s">
        <v>842</v>
      </c>
      <c r="K2182" s="51"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528</v>
      </c>
      <c r="E2183" s="51" t="str">
        <f>IF(ISBLANK(LeaveTracker[[#This Row],[Employee Name]]),"-----",VLOOKUP(LeaveTracker[[#This Row],[Employee Name]],Employees[[Employee Name]:[Office]],7))</f>
        <v>TIPID IMPOK</v>
      </c>
      <c r="F2183" s="51" t="str">
        <f>IF(ISBLANK(LeaveTracker[[#This Row],[Employee Name]]),"-----",VLOOKUP(LeaveTracker[[#This Row],[Employee Name]],Employees[[Employee Name]:[Office]],6))</f>
        <v>REGULAR</v>
      </c>
      <c r="G2183" s="24">
        <v>43887</v>
      </c>
      <c r="H2183" s="24">
        <v>43887</v>
      </c>
      <c r="I2183" s="20" t="s">
        <v>81</v>
      </c>
      <c r="K2183" s="51"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488</v>
      </c>
      <c r="E2184" s="51" t="str">
        <f>IF(ISBLANK(LeaveTracker[[#This Row],[Employee Name]]),"-----",VLOOKUP(LeaveTracker[[#This Row],[Employee Name]],Employees[[Employee Name]:[Office]],7))</f>
        <v>THRDC</v>
      </c>
      <c r="F2184" s="51" t="str">
        <f>IF(ISBLANK(LeaveTracker[[#This Row],[Employee Name]]),"-----",VLOOKUP(LeaveTracker[[#This Row],[Employee Name]],Employees[[Employee Name]:[Office]],6))</f>
        <v>REGULAR</v>
      </c>
      <c r="G2184" s="24">
        <v>43837</v>
      </c>
      <c r="H2184" s="24">
        <v>43837</v>
      </c>
      <c r="I2184" s="20" t="s">
        <v>81</v>
      </c>
      <c r="K2184" s="51"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501</v>
      </c>
      <c r="E2185" s="51" t="str">
        <f>IF(ISBLANK(LeaveTracker[[#This Row],[Employee Name]]),"-----",VLOOKUP(LeaveTracker[[#This Row],[Employee Name]],Employees[[Employee Name]:[Office]],7))</f>
        <v>COOPERATIVE OFFICE</v>
      </c>
      <c r="F2185" s="51" t="str">
        <f>IF(ISBLANK(LeaveTracker[[#This Row],[Employee Name]]),"-----",VLOOKUP(LeaveTracker[[#This Row],[Employee Name]],Employees[[Employee Name]:[Office]],6))</f>
        <v>REGULAR</v>
      </c>
      <c r="G2185" s="24">
        <v>43867</v>
      </c>
      <c r="H2185" s="24">
        <v>43871</v>
      </c>
      <c r="I2185" s="20" t="s">
        <v>298</v>
      </c>
      <c r="J2185" s="43" t="s">
        <v>842</v>
      </c>
      <c r="K2185" s="51"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501</v>
      </c>
      <c r="E2186" s="51" t="str">
        <f>IF(ISBLANK(LeaveTracker[[#This Row],[Employee Name]]),"-----",VLOOKUP(LeaveTracker[[#This Row],[Employee Name]],Employees[[Employee Name]:[Office]],7))</f>
        <v>COOPERATIVE OFFICE</v>
      </c>
      <c r="F2186" s="51" t="str">
        <f>IF(ISBLANK(LeaveTracker[[#This Row],[Employee Name]]),"-----",VLOOKUP(LeaveTracker[[#This Row],[Employee Name]],Employees[[Employee Name]:[Office]],6))</f>
        <v>REGULAR</v>
      </c>
      <c r="G2186" s="24">
        <v>43847</v>
      </c>
      <c r="H2186" s="24">
        <v>43847</v>
      </c>
      <c r="I2186" s="20" t="s">
        <v>298</v>
      </c>
      <c r="J2186" s="43" t="s">
        <v>644</v>
      </c>
      <c r="K2186" s="51"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482</v>
      </c>
      <c r="E2187" s="51" t="str">
        <f>IF(ISBLANK(LeaveTracker[[#This Row],[Employee Name]]),"-----",VLOOKUP(LeaveTracker[[#This Row],[Employee Name]],Employees[[Employee Name]:[Office]],7))</f>
        <v>COOPERATIVE OFFICE</v>
      </c>
      <c r="F2187" s="51" t="str">
        <f>IF(ISBLANK(LeaveTracker[[#This Row],[Employee Name]]),"-----",VLOOKUP(LeaveTracker[[#This Row],[Employee Name]],Employees[[Employee Name]:[Office]],6))</f>
        <v>REGULAR</v>
      </c>
      <c r="G2187" s="24">
        <v>43885</v>
      </c>
      <c r="H2187" s="24">
        <v>43885</v>
      </c>
      <c r="I2187" s="20" t="s">
        <v>298</v>
      </c>
      <c r="J2187" s="43" t="s">
        <v>644</v>
      </c>
      <c r="K2187" s="51"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482</v>
      </c>
      <c r="E2188" s="51" t="str">
        <f>IF(ISBLANK(LeaveTracker[[#This Row],[Employee Name]]),"-----",VLOOKUP(LeaveTracker[[#This Row],[Employee Name]],Employees[[Employee Name]:[Office]],7))</f>
        <v>COOPERATIVE OFFICE</v>
      </c>
      <c r="F2188" s="51" t="str">
        <f>IF(ISBLANK(LeaveTracker[[#This Row],[Employee Name]]),"-----",VLOOKUP(LeaveTracker[[#This Row],[Employee Name]],Employees[[Employee Name]:[Office]],6))</f>
        <v>REGULAR</v>
      </c>
      <c r="G2188" s="24">
        <v>43887</v>
      </c>
      <c r="H2188" s="24">
        <v>43887</v>
      </c>
      <c r="I2188" s="20" t="s">
        <v>298</v>
      </c>
      <c r="J2188" s="43" t="s">
        <v>644</v>
      </c>
      <c r="K2188" s="51"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482</v>
      </c>
      <c r="E2189" s="51" t="str">
        <f>IF(ISBLANK(LeaveTracker[[#This Row],[Employee Name]]),"-----",VLOOKUP(LeaveTracker[[#This Row],[Employee Name]],Employees[[Employee Name]:[Office]],7))</f>
        <v>COOPERATIVE OFFICE</v>
      </c>
      <c r="F2189" s="51" t="str">
        <f>IF(ISBLANK(LeaveTracker[[#This Row],[Employee Name]]),"-----",VLOOKUP(LeaveTracker[[#This Row],[Employee Name]],Employees[[Employee Name]:[Office]],6))</f>
        <v>REGULAR</v>
      </c>
      <c r="G2189" s="24">
        <v>43865</v>
      </c>
      <c r="H2189" s="24">
        <v>43866</v>
      </c>
      <c r="I2189" s="20" t="s">
        <v>298</v>
      </c>
      <c r="J2189" s="43" t="s">
        <v>842</v>
      </c>
      <c r="K2189" s="51"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497</v>
      </c>
      <c r="E2190" s="51" t="str">
        <f>IF(ISBLANK(LeaveTracker[[#This Row],[Employee Name]]),"-----",VLOOKUP(LeaveTracker[[#This Row],[Employee Name]],Employees[[Employee Name]:[Office]],7))</f>
        <v>COOPERATIVE OFFICE</v>
      </c>
      <c r="F2190" s="51" t="str">
        <f>IF(ISBLANK(LeaveTracker[[#This Row],[Employee Name]]),"-----",VLOOKUP(LeaveTracker[[#This Row],[Employee Name]],Employees[[Employee Name]:[Office]],6))</f>
        <v>REGULAR</v>
      </c>
      <c r="G2190" s="24">
        <v>43863</v>
      </c>
      <c r="H2190" s="24">
        <v>43865</v>
      </c>
      <c r="I2190" s="20" t="s">
        <v>298</v>
      </c>
      <c r="J2190" s="43" t="s">
        <v>842</v>
      </c>
      <c r="K2190" s="51"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491</v>
      </c>
      <c r="E2191" s="51" t="str">
        <f>IF(ISBLANK(LeaveTracker[[#This Row],[Employee Name]]),"-----",VLOOKUP(LeaveTracker[[#This Row],[Employee Name]],Employees[[Employee Name]:[Office]],7))</f>
        <v>COOPERATIVE OFFICE</v>
      </c>
      <c r="F2191" s="51" t="str">
        <f>IF(ISBLANK(LeaveTracker[[#This Row],[Employee Name]]),"-----",VLOOKUP(LeaveTracker[[#This Row],[Employee Name]],Employees[[Employee Name]:[Office]],6))</f>
        <v>REGULAR</v>
      </c>
      <c r="G2191" s="24">
        <v>43887</v>
      </c>
      <c r="H2191" s="24">
        <v>43888</v>
      </c>
      <c r="I2191" s="20" t="s">
        <v>81</v>
      </c>
      <c r="K2191" s="51"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491</v>
      </c>
      <c r="E2192" s="51" t="str">
        <f>IF(ISBLANK(LeaveTracker[[#This Row],[Employee Name]]),"-----",VLOOKUP(LeaveTracker[[#This Row],[Employee Name]],Employees[[Employee Name]:[Office]],7))</f>
        <v>COOPERATIVE OFFICE</v>
      </c>
      <c r="F2192" s="51" t="str">
        <f>IF(ISBLANK(LeaveTracker[[#This Row],[Employee Name]]),"-----",VLOOKUP(LeaveTracker[[#This Row],[Employee Name]],Employees[[Employee Name]:[Office]],6))</f>
        <v>REGULAR</v>
      </c>
      <c r="G2192" s="24">
        <v>43872</v>
      </c>
      <c r="H2192" s="24">
        <v>43875</v>
      </c>
      <c r="I2192" s="20" t="s">
        <v>298</v>
      </c>
      <c r="J2192" s="43" t="s">
        <v>842</v>
      </c>
      <c r="K2192" s="51"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491</v>
      </c>
      <c r="E2193" s="51" t="str">
        <f>IF(ISBLANK(LeaveTracker[[#This Row],[Employee Name]]),"-----",VLOOKUP(LeaveTracker[[#This Row],[Employee Name]],Employees[[Employee Name]:[Office]],7))</f>
        <v>COOPERATIVE OFFICE</v>
      </c>
      <c r="F2193" s="51" t="str">
        <f>IF(ISBLANK(LeaveTracker[[#This Row],[Employee Name]]),"-----",VLOOKUP(LeaveTracker[[#This Row],[Employee Name]],Employees[[Employee Name]:[Office]],6))</f>
        <v>REGULAR</v>
      </c>
      <c r="G2193" s="24">
        <v>43859</v>
      </c>
      <c r="H2193" s="24">
        <v>43859</v>
      </c>
      <c r="I2193" s="20" t="s">
        <v>298</v>
      </c>
      <c r="J2193" s="43" t="s">
        <v>842</v>
      </c>
      <c r="K2193" s="51"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491</v>
      </c>
      <c r="E2194" s="51" t="str">
        <f>IF(ISBLANK(LeaveTracker[[#This Row],[Employee Name]]),"-----",VLOOKUP(LeaveTracker[[#This Row],[Employee Name]],Employees[[Employee Name]:[Office]],7))</f>
        <v>COOPERATIVE OFFICE</v>
      </c>
      <c r="F2194" s="51" t="str">
        <f>IF(ISBLANK(LeaveTracker[[#This Row],[Employee Name]]),"-----",VLOOKUP(LeaveTracker[[#This Row],[Employee Name]],Employees[[Employee Name]:[Office]],6))</f>
        <v>REGULAR</v>
      </c>
      <c r="G2194" s="24">
        <v>43853</v>
      </c>
      <c r="H2194" s="24">
        <v>43854</v>
      </c>
      <c r="I2194" s="20" t="s">
        <v>81</v>
      </c>
      <c r="K2194" s="51"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488</v>
      </c>
      <c r="E2195" s="51" t="str">
        <f>IF(ISBLANK(LeaveTracker[[#This Row],[Employee Name]]),"-----",VLOOKUP(LeaveTracker[[#This Row],[Employee Name]],Employees[[Employee Name]:[Office]],7))</f>
        <v>THRDC</v>
      </c>
      <c r="F2195" s="51" t="str">
        <f>IF(ISBLANK(LeaveTracker[[#This Row],[Employee Name]]),"-----",VLOOKUP(LeaveTracker[[#This Row],[Employee Name]],Employees[[Employee Name]:[Office]],6))</f>
        <v>REGULAR</v>
      </c>
      <c r="G2195" s="24">
        <v>43874</v>
      </c>
      <c r="H2195" s="24">
        <v>43875</v>
      </c>
      <c r="I2195" s="20" t="s">
        <v>298</v>
      </c>
      <c r="J2195" s="43" t="s">
        <v>842</v>
      </c>
      <c r="K2195" s="51"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488</v>
      </c>
      <c r="E2196" s="51" t="str">
        <f>IF(ISBLANK(LeaveTracker[[#This Row],[Employee Name]]),"-----",VLOOKUP(LeaveTracker[[#This Row],[Employee Name]],Employees[[Employee Name]:[Office]],7))</f>
        <v>THRDC</v>
      </c>
      <c r="F2196" s="51" t="str">
        <f>IF(ISBLANK(LeaveTracker[[#This Row],[Employee Name]]),"-----",VLOOKUP(LeaveTracker[[#This Row],[Employee Name]],Employees[[Employee Name]:[Office]],6))</f>
        <v>REGULAR</v>
      </c>
      <c r="G2196" s="24">
        <v>43852</v>
      </c>
      <c r="H2196" s="24">
        <v>43854</v>
      </c>
      <c r="I2196" s="20" t="s">
        <v>298</v>
      </c>
      <c r="J2196" s="43" t="s">
        <v>842</v>
      </c>
      <c r="K2196" s="51"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504</v>
      </c>
      <c r="E2197" s="51" t="str">
        <f>IF(ISBLANK(LeaveTracker[[#This Row],[Employee Name]]),"-----",VLOOKUP(LeaveTracker[[#This Row],[Employee Name]],Employees[[Employee Name]:[Office]],7))</f>
        <v>THRDC</v>
      </c>
      <c r="F2197" s="51" t="str">
        <f>IF(ISBLANK(LeaveTracker[[#This Row],[Employee Name]]),"-----",VLOOKUP(LeaveTracker[[#This Row],[Employee Name]],Employees[[Employee Name]:[Office]],6))</f>
        <v>REGULAR</v>
      </c>
      <c r="G2197" s="24">
        <v>43899</v>
      </c>
      <c r="H2197" s="24">
        <v>43899</v>
      </c>
      <c r="I2197" s="20" t="s">
        <v>298</v>
      </c>
      <c r="J2197" s="43" t="s">
        <v>158</v>
      </c>
      <c r="K2197" s="51"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504</v>
      </c>
      <c r="E2198" s="51" t="str">
        <f>IF(ISBLANK(LeaveTracker[[#This Row],[Employee Name]]),"-----",VLOOKUP(LeaveTracker[[#This Row],[Employee Name]],Employees[[Employee Name]:[Office]],7))</f>
        <v>THRDC</v>
      </c>
      <c r="F2198" s="51" t="str">
        <f>IF(ISBLANK(LeaveTracker[[#This Row],[Employee Name]]),"-----",VLOOKUP(LeaveTracker[[#This Row],[Employee Name]],Employees[[Employee Name]:[Office]],6))</f>
        <v>REGULAR</v>
      </c>
      <c r="G2198" s="24">
        <v>43887</v>
      </c>
      <c r="H2198" s="24">
        <v>43887</v>
      </c>
      <c r="I2198" s="20" t="s">
        <v>81</v>
      </c>
      <c r="K2198" s="51"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504</v>
      </c>
      <c r="E2199" s="51" t="str">
        <f>IF(ISBLANK(LeaveTracker[[#This Row],[Employee Name]]),"-----",VLOOKUP(LeaveTracker[[#This Row],[Employee Name]],Employees[[Employee Name]:[Office]],7))</f>
        <v>THRDC</v>
      </c>
      <c r="F2199" s="51" t="str">
        <f>IF(ISBLANK(LeaveTracker[[#This Row],[Employee Name]]),"-----",VLOOKUP(LeaveTracker[[#This Row],[Employee Name]],Employees[[Employee Name]:[Office]],6))</f>
        <v>REGULAR</v>
      </c>
      <c r="G2199" s="24">
        <v>43868</v>
      </c>
      <c r="H2199" s="24">
        <v>43868</v>
      </c>
      <c r="I2199" s="20" t="s">
        <v>81</v>
      </c>
      <c r="K2199" s="51"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504</v>
      </c>
      <c r="E2200" s="51" t="str">
        <f>IF(ISBLANK(LeaveTracker[[#This Row],[Employee Name]]),"-----",VLOOKUP(LeaveTracker[[#This Row],[Employee Name]],Employees[[Employee Name]:[Office]],7))</f>
        <v>THRDC</v>
      </c>
      <c r="F2200" s="51" t="str">
        <f>IF(ISBLANK(LeaveTracker[[#This Row],[Employee Name]]),"-----",VLOOKUP(LeaveTracker[[#This Row],[Employee Name]],Employees[[Employee Name]:[Office]],6))</f>
        <v>REGULAR</v>
      </c>
      <c r="G2200" s="24">
        <v>43871</v>
      </c>
      <c r="H2200" s="24">
        <v>43873</v>
      </c>
      <c r="I2200" s="20" t="s">
        <v>298</v>
      </c>
      <c r="J2200" s="43" t="s">
        <v>842</v>
      </c>
      <c r="K2200" s="51"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504</v>
      </c>
      <c r="E2201" s="51" t="str">
        <f>IF(ISBLANK(LeaveTracker[[#This Row],[Employee Name]]),"-----",VLOOKUP(LeaveTracker[[#This Row],[Employee Name]],Employees[[Employee Name]:[Office]],7))</f>
        <v>THRDC</v>
      </c>
      <c r="F2201" s="51" t="str">
        <f>IF(ISBLANK(LeaveTracker[[#This Row],[Employee Name]]),"-----",VLOOKUP(LeaveTracker[[#This Row],[Employee Name]],Employees[[Employee Name]:[Office]],6))</f>
        <v>REGULAR</v>
      </c>
      <c r="G2201" s="24">
        <v>43857</v>
      </c>
      <c r="H2201" s="24">
        <v>43857</v>
      </c>
      <c r="I2201" s="20" t="s">
        <v>298</v>
      </c>
      <c r="J2201" s="43" t="s">
        <v>842</v>
      </c>
      <c r="K2201" s="51"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504</v>
      </c>
      <c r="E2202" s="51" t="str">
        <f>IF(ISBLANK(LeaveTracker[[#This Row],[Employee Name]]),"-----",VLOOKUP(LeaveTracker[[#This Row],[Employee Name]],Employees[[Employee Name]:[Office]],7))</f>
        <v>THRDC</v>
      </c>
      <c r="F2202" s="51" t="str">
        <f>IF(ISBLANK(LeaveTracker[[#This Row],[Employee Name]]),"-----",VLOOKUP(LeaveTracker[[#This Row],[Employee Name]],Employees[[Employee Name]:[Office]],6))</f>
        <v>REGULAR</v>
      </c>
      <c r="G2202" s="24">
        <v>43850</v>
      </c>
      <c r="H2202" s="24">
        <v>43850</v>
      </c>
      <c r="I2202" s="20" t="s">
        <v>298</v>
      </c>
      <c r="J2202" s="43" t="s">
        <v>842</v>
      </c>
      <c r="K2202" s="51"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775</v>
      </c>
      <c r="E2203" s="51" t="str">
        <f>IF(ISBLANK(LeaveTracker[[#This Row],[Employee Name]]),"-----",VLOOKUP(LeaveTracker[[#This Row],[Employee Name]],Employees[[Employee Name]:[Office]],7))</f>
        <v>CHO</v>
      </c>
      <c r="F2203" s="51" t="str">
        <f>IF(ISBLANK(LeaveTracker[[#This Row],[Employee Name]]),"-----",VLOOKUP(LeaveTracker[[#This Row],[Employee Name]],Employees[[Employee Name]:[Office]],6))</f>
        <v>REGULAR</v>
      </c>
      <c r="G2203" s="24">
        <v>43853</v>
      </c>
      <c r="H2203" s="24">
        <v>43853</v>
      </c>
      <c r="I2203" s="20" t="s">
        <v>298</v>
      </c>
      <c r="J2203" s="43" t="s">
        <v>842</v>
      </c>
      <c r="K2203" s="51"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775</v>
      </c>
      <c r="E2204" s="51" t="str">
        <f>IF(ISBLANK(LeaveTracker[[#This Row],[Employee Name]]),"-----",VLOOKUP(LeaveTracker[[#This Row],[Employee Name]],Employees[[Employee Name]:[Office]],7))</f>
        <v>CHO</v>
      </c>
      <c r="F2204" s="51" t="str">
        <f>IF(ISBLANK(LeaveTracker[[#This Row],[Employee Name]]),"-----",VLOOKUP(LeaveTracker[[#This Row],[Employee Name]],Employees[[Employee Name]:[Office]],6))</f>
        <v>REGULAR</v>
      </c>
      <c r="G2204" s="24">
        <v>43859</v>
      </c>
      <c r="H2204" s="24">
        <v>43859</v>
      </c>
      <c r="I2204" s="20" t="s">
        <v>298</v>
      </c>
      <c r="J2204" s="43" t="s">
        <v>842</v>
      </c>
      <c r="K2204" s="51"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775</v>
      </c>
      <c r="E2205" s="51" t="str">
        <f>IF(ISBLANK(LeaveTracker[[#This Row],[Employee Name]]),"-----",VLOOKUP(LeaveTracker[[#This Row],[Employee Name]],Employees[[Employee Name]:[Office]],7))</f>
        <v>CHO</v>
      </c>
      <c r="F2205" s="51" t="str">
        <f>IF(ISBLANK(LeaveTracker[[#This Row],[Employee Name]]),"-----",VLOOKUP(LeaveTracker[[#This Row],[Employee Name]],Employees[[Employee Name]:[Office]],6))</f>
        <v>REGULAR</v>
      </c>
      <c r="G2205" s="24">
        <v>43867</v>
      </c>
      <c r="H2205" s="24">
        <v>43867</v>
      </c>
      <c r="I2205" s="20" t="s">
        <v>298</v>
      </c>
      <c r="J2205" s="43" t="s">
        <v>842</v>
      </c>
      <c r="K2205" s="51"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775</v>
      </c>
      <c r="E2206" s="51" t="str">
        <f>IF(ISBLANK(LeaveTracker[[#This Row],[Employee Name]]),"-----",VLOOKUP(LeaveTracker[[#This Row],[Employee Name]],Employees[[Employee Name]:[Office]],7))</f>
        <v>CHO</v>
      </c>
      <c r="F2206" s="51" t="str">
        <f>IF(ISBLANK(LeaveTracker[[#This Row],[Employee Name]]),"-----",VLOOKUP(LeaveTracker[[#This Row],[Employee Name]],Employees[[Employee Name]:[Office]],6))</f>
        <v>REGULAR</v>
      </c>
      <c r="G2206" s="24">
        <v>43872</v>
      </c>
      <c r="H2206" s="24">
        <v>43872</v>
      </c>
      <c r="I2206" s="20" t="s">
        <v>298</v>
      </c>
      <c r="J2206" s="43" t="s">
        <v>842</v>
      </c>
      <c r="K2206" s="51"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775</v>
      </c>
      <c r="E2207" s="51" t="str">
        <f>IF(ISBLANK(LeaveTracker[[#This Row],[Employee Name]]),"-----",VLOOKUP(LeaveTracker[[#This Row],[Employee Name]],Employees[[Employee Name]:[Office]],7))</f>
        <v>CHO</v>
      </c>
      <c r="F2207" s="51" t="str">
        <f>IF(ISBLANK(LeaveTracker[[#This Row],[Employee Name]]),"-----",VLOOKUP(LeaveTracker[[#This Row],[Employee Name]],Employees[[Employee Name]:[Office]],6))</f>
        <v>REGULAR</v>
      </c>
      <c r="G2207" s="24">
        <v>43851</v>
      </c>
      <c r="H2207" s="24">
        <v>43851</v>
      </c>
      <c r="I2207" s="20" t="s">
        <v>298</v>
      </c>
      <c r="J2207" s="43" t="s">
        <v>842</v>
      </c>
      <c r="K2207" s="51"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304</v>
      </c>
      <c r="E2208" s="51" t="str">
        <f>IF(ISBLANK(LeaveTracker[[#This Row],[Employee Name]]),"-----",VLOOKUP(LeaveTracker[[#This Row],[Employee Name]],Employees[[Employee Name]:[Office]],7))</f>
        <v>TOPS (ADMIN CSU)</v>
      </c>
      <c r="F2208" s="51" t="str">
        <f>IF(ISBLANK(LeaveTracker[[#This Row],[Employee Name]]),"-----",VLOOKUP(LeaveTracker[[#This Row],[Employee Name]],Employees[[Employee Name]:[Office]],6))</f>
        <v>REGULAR</v>
      </c>
      <c r="G2208" s="24">
        <v>43901</v>
      </c>
      <c r="H2208" s="24">
        <v>43901</v>
      </c>
      <c r="I2208" s="20" t="s">
        <v>81</v>
      </c>
      <c r="K2208" s="51"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304</v>
      </c>
      <c r="E2209" s="51" t="str">
        <f>IF(ISBLANK(LeaveTracker[[#This Row],[Employee Name]]),"-----",VLOOKUP(LeaveTracker[[#This Row],[Employee Name]],Employees[[Employee Name]:[Office]],7))</f>
        <v>TOPS (ADMIN CSU)</v>
      </c>
      <c r="F2209" s="51" t="str">
        <f>IF(ISBLANK(LeaveTracker[[#This Row],[Employee Name]]),"-----",VLOOKUP(LeaveTracker[[#This Row],[Employee Name]],Employees[[Employee Name]:[Office]],6))</f>
        <v>REGULAR</v>
      </c>
      <c r="G2209" s="24">
        <v>43903</v>
      </c>
      <c r="H2209" s="24">
        <v>43903</v>
      </c>
      <c r="I2209" s="20" t="s">
        <v>81</v>
      </c>
      <c r="K2209" s="51"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304</v>
      </c>
      <c r="E2210" s="51" t="str">
        <f>IF(ISBLANK(LeaveTracker[[#This Row],[Employee Name]]),"-----",VLOOKUP(LeaveTracker[[#This Row],[Employee Name]],Employees[[Employee Name]:[Office]],7))</f>
        <v>TOPS (ADMIN CSU)</v>
      </c>
      <c r="F2210" s="51" t="str">
        <f>IF(ISBLANK(LeaveTracker[[#This Row],[Employee Name]]),"-----",VLOOKUP(LeaveTracker[[#This Row],[Employee Name]],Employees[[Employee Name]:[Office]],6))</f>
        <v>REGULAR</v>
      </c>
      <c r="G2210" s="24">
        <v>43864</v>
      </c>
      <c r="H2210" s="24">
        <v>43864</v>
      </c>
      <c r="I2210" s="20" t="s">
        <v>298</v>
      </c>
      <c r="J2210" s="43" t="s">
        <v>842</v>
      </c>
      <c r="K2210" s="51"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304</v>
      </c>
      <c r="E2211" s="51" t="str">
        <f>IF(ISBLANK(LeaveTracker[[#This Row],[Employee Name]]),"-----",VLOOKUP(LeaveTracker[[#This Row],[Employee Name]],Employees[[Employee Name]:[Office]],7))</f>
        <v>TOPS (ADMIN CSU)</v>
      </c>
      <c r="F2211" s="51" t="str">
        <f>IF(ISBLANK(LeaveTracker[[#This Row],[Employee Name]]),"-----",VLOOKUP(LeaveTracker[[#This Row],[Employee Name]],Employees[[Employee Name]:[Office]],6))</f>
        <v>REGULAR</v>
      </c>
      <c r="G2211" s="24">
        <v>43866</v>
      </c>
      <c r="H2211" s="24">
        <v>43866</v>
      </c>
      <c r="I2211" s="20" t="s">
        <v>298</v>
      </c>
      <c r="J2211" s="43" t="s">
        <v>842</v>
      </c>
      <c r="K2211" s="51"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304</v>
      </c>
      <c r="E2212" s="51" t="str">
        <f>IF(ISBLANK(LeaveTracker[[#This Row],[Employee Name]]),"-----",VLOOKUP(LeaveTracker[[#This Row],[Employee Name]],Employees[[Employee Name]:[Office]],7))</f>
        <v>TOPS (ADMIN CSU)</v>
      </c>
      <c r="F2212" s="51" t="str">
        <f>IF(ISBLANK(LeaveTracker[[#This Row],[Employee Name]]),"-----",VLOOKUP(LeaveTracker[[#This Row],[Employee Name]],Employees[[Employee Name]:[Office]],6))</f>
        <v>REGULAR</v>
      </c>
      <c r="G2212" s="24">
        <v>43868</v>
      </c>
      <c r="H2212" s="24">
        <v>43868</v>
      </c>
      <c r="I2212" s="20" t="s">
        <v>298</v>
      </c>
      <c r="J2212" s="43" t="s">
        <v>842</v>
      </c>
      <c r="K2212" s="51"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304</v>
      </c>
      <c r="E2213" s="51" t="str">
        <f>IF(ISBLANK(LeaveTracker[[#This Row],[Employee Name]]),"-----",VLOOKUP(LeaveTracker[[#This Row],[Employee Name]],Employees[[Employee Name]:[Office]],7))</f>
        <v>TOPS (ADMIN CSU)</v>
      </c>
      <c r="F2213" s="51" t="str">
        <f>IF(ISBLANK(LeaveTracker[[#This Row],[Employee Name]]),"-----",VLOOKUP(LeaveTracker[[#This Row],[Employee Name]],Employees[[Employee Name]:[Office]],6))</f>
        <v>REGULAR</v>
      </c>
      <c r="G2213" s="24">
        <v>43872</v>
      </c>
      <c r="H2213" s="24">
        <v>43872</v>
      </c>
      <c r="I2213" s="20" t="s">
        <v>298</v>
      </c>
      <c r="J2213" s="43" t="s">
        <v>842</v>
      </c>
      <c r="K2213" s="51"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304</v>
      </c>
      <c r="E2214" s="51" t="str">
        <f>IF(ISBLANK(LeaveTracker[[#This Row],[Employee Name]]),"-----",VLOOKUP(LeaveTracker[[#This Row],[Employee Name]],Employees[[Employee Name]:[Office]],7))</f>
        <v>TOPS (ADMIN CSU)</v>
      </c>
      <c r="F2214" s="51" t="str">
        <f>IF(ISBLANK(LeaveTracker[[#This Row],[Employee Name]]),"-----",VLOOKUP(LeaveTracker[[#This Row],[Employee Name]],Employees[[Employee Name]:[Office]],6))</f>
        <v>REGULAR</v>
      </c>
      <c r="G2214" s="24">
        <v>43874</v>
      </c>
      <c r="H2214" s="24">
        <v>43874</v>
      </c>
      <c r="I2214" s="20" t="s">
        <v>298</v>
      </c>
      <c r="J2214" s="43" t="s">
        <v>842</v>
      </c>
      <c r="K2214" s="51"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302</v>
      </c>
      <c r="E2215" s="51" t="str">
        <f>IF(ISBLANK(LeaveTracker[[#This Row],[Employee Name]]),"-----",VLOOKUP(LeaveTracker[[#This Row],[Employee Name]],Employees[[Employee Name]:[Office]],7))</f>
        <v>TOPS (ADMIN CSU)</v>
      </c>
      <c r="F2215" s="51" t="str">
        <f>IF(ISBLANK(LeaveTracker[[#This Row],[Employee Name]]),"-----",VLOOKUP(LeaveTracker[[#This Row],[Employee Name]],Employees[[Employee Name]:[Office]],6))</f>
        <v>REGULAR</v>
      </c>
      <c r="G2215" s="24">
        <v>43899</v>
      </c>
      <c r="H2215" s="24">
        <v>43899</v>
      </c>
      <c r="I2215" s="20" t="s">
        <v>81</v>
      </c>
      <c r="K2215" s="51"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990</v>
      </c>
      <c r="E2216" s="51" t="str">
        <f>IF(ISBLANK(LeaveTracker[[#This Row],[Employee Name]]),"-----",VLOOKUP(LeaveTracker[[#This Row],[Employee Name]],Employees[[Employee Name]:[Office]],7))</f>
        <v>PICNIC GROVE</v>
      </c>
      <c r="F2216" s="51" t="str">
        <f>IF(ISBLANK(LeaveTracker[[#This Row],[Employee Name]]),"-----",VLOOKUP(LeaveTracker[[#This Row],[Employee Name]],Employees[[Employee Name]:[Office]],6))</f>
        <v>CASUAL</v>
      </c>
      <c r="G2216" s="24">
        <v>43872</v>
      </c>
      <c r="H2216" s="24">
        <v>43875</v>
      </c>
      <c r="I2216" s="20" t="s">
        <v>298</v>
      </c>
      <c r="J2216" s="43" t="s">
        <v>842</v>
      </c>
      <c r="K2216" s="51"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51" t="str">
        <f>IF(ISBLANK(LeaveTracker[[#This Row],[Employee Name]]),"-----",VLOOKUP(LeaveTracker[[#This Row],[Employee Name]],Employees[[Employee Name]:[Office]],7))</f>
        <v>FPTMNHS</v>
      </c>
      <c r="F2217" s="51" t="str">
        <f>IF(ISBLANK(LeaveTracker[[#This Row],[Employee Name]]),"-----",VLOOKUP(LeaveTracker[[#This Row],[Employee Name]],Employees[[Employee Name]:[Office]],6))</f>
        <v>REGULAR</v>
      </c>
      <c r="G2217" s="24">
        <v>43891</v>
      </c>
      <c r="H2217" s="24">
        <v>43921</v>
      </c>
      <c r="I2217" s="20" t="s">
        <v>81</v>
      </c>
      <c r="K2217" s="51"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51" t="str">
        <f>IF(ISBLANK(LeaveTracker[[#This Row],[Employee Name]]),"-----",VLOOKUP(LeaveTracker[[#This Row],[Employee Name]],Employees[[Employee Name]:[Office]],7))</f>
        <v>FPTMNHS</v>
      </c>
      <c r="F2218" s="51" t="str">
        <f>IF(ISBLANK(LeaveTracker[[#This Row],[Employee Name]]),"-----",VLOOKUP(LeaveTracker[[#This Row],[Employee Name]],Employees[[Employee Name]:[Office]],6))</f>
        <v>REGULAR</v>
      </c>
      <c r="G2218" s="24">
        <v>43862</v>
      </c>
      <c r="H2218" s="24">
        <v>43890</v>
      </c>
      <c r="I2218" s="20" t="s">
        <v>82</v>
      </c>
      <c r="K2218" s="51"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51" t="str">
        <f>IF(ISBLANK(LeaveTracker[[#This Row],[Employee Name]]),"-----",VLOOKUP(LeaveTracker[[#This Row],[Employee Name]],Employees[[Employee Name]:[Office]],7))</f>
        <v>FPTMNHS</v>
      </c>
      <c r="F2219" s="51" t="str">
        <f>IF(ISBLANK(LeaveTracker[[#This Row],[Employee Name]]),"-----",VLOOKUP(LeaveTracker[[#This Row],[Employee Name]],Employees[[Employee Name]:[Office]],6))</f>
        <v>REGULAR</v>
      </c>
      <c r="G2219" s="24">
        <v>43831</v>
      </c>
      <c r="H2219" s="24">
        <v>43861</v>
      </c>
      <c r="I2219" s="20" t="s">
        <v>82</v>
      </c>
      <c r="K2219" s="51"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991</v>
      </c>
      <c r="E2220" s="51" t="str">
        <f>IF(ISBLANK(LeaveTracker[[#This Row],[Employee Name]]),"-----",VLOOKUP(LeaveTracker[[#This Row],[Employee Name]],Employees[[Employee Name]:[Office]],7))</f>
        <v>GSO</v>
      </c>
      <c r="F2220" s="51" t="str">
        <f>IF(ISBLANK(LeaveTracker[[#This Row],[Employee Name]]),"-----",VLOOKUP(LeaveTracker[[#This Row],[Employee Name]],Employees[[Employee Name]:[Office]],6))</f>
        <v>REGULAR</v>
      </c>
      <c r="G2220" s="24">
        <v>43885</v>
      </c>
      <c r="H2220" s="24">
        <v>43885</v>
      </c>
      <c r="I2220" s="20" t="s">
        <v>81</v>
      </c>
      <c r="K2220" s="51"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991</v>
      </c>
      <c r="E2221" s="51" t="str">
        <f>IF(ISBLANK(LeaveTracker[[#This Row],[Employee Name]]),"-----",VLOOKUP(LeaveTracker[[#This Row],[Employee Name]],Employees[[Employee Name]:[Office]],7))</f>
        <v>GSO</v>
      </c>
      <c r="F2221" s="51" t="str">
        <f>IF(ISBLANK(LeaveTracker[[#This Row],[Employee Name]]),"-----",VLOOKUP(LeaveTracker[[#This Row],[Employee Name]],Employees[[Employee Name]:[Office]],6))</f>
        <v>REGULAR</v>
      </c>
      <c r="G2221" s="24">
        <v>43887</v>
      </c>
      <c r="H2221" s="24">
        <v>43889</v>
      </c>
      <c r="I2221" s="20" t="s">
        <v>81</v>
      </c>
      <c r="K2221" s="51"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991</v>
      </c>
      <c r="E2222" s="51" t="str">
        <f>IF(ISBLANK(LeaveTracker[[#This Row],[Employee Name]]),"-----",VLOOKUP(LeaveTracker[[#This Row],[Employee Name]],Employees[[Employee Name]:[Office]],7))</f>
        <v>GSO</v>
      </c>
      <c r="F2222" s="51" t="str">
        <f>IF(ISBLANK(LeaveTracker[[#This Row],[Employee Name]]),"-----",VLOOKUP(LeaveTracker[[#This Row],[Employee Name]],Employees[[Employee Name]:[Office]],6))</f>
        <v>REGULAR</v>
      </c>
      <c r="G2222" s="24">
        <v>43880</v>
      </c>
      <c r="H2222" s="24">
        <v>43882</v>
      </c>
      <c r="I2222" s="20" t="s">
        <v>298</v>
      </c>
      <c r="J2222" s="43" t="s">
        <v>214</v>
      </c>
      <c r="K2222" s="51"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991</v>
      </c>
      <c r="E2223" s="51" t="str">
        <f>IF(ISBLANK(LeaveTracker[[#This Row],[Employee Name]]),"-----",VLOOKUP(LeaveTracker[[#This Row],[Employee Name]],Employees[[Employee Name]:[Office]],7))</f>
        <v>GSO</v>
      </c>
      <c r="F2223" s="51" t="str">
        <f>IF(ISBLANK(LeaveTracker[[#This Row],[Employee Name]]),"-----",VLOOKUP(LeaveTracker[[#This Row],[Employee Name]],Employees[[Employee Name]:[Office]],6))</f>
        <v>REGULAR</v>
      </c>
      <c r="G2223" s="24">
        <v>43844</v>
      </c>
      <c r="H2223" s="24">
        <v>43847</v>
      </c>
      <c r="I2223" s="20" t="s">
        <v>298</v>
      </c>
      <c r="J2223" s="43" t="s">
        <v>842</v>
      </c>
      <c r="K2223" s="51"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991</v>
      </c>
      <c r="E2224" s="51" t="str">
        <f>IF(ISBLANK(LeaveTracker[[#This Row],[Employee Name]]),"-----",VLOOKUP(LeaveTracker[[#This Row],[Employee Name]],Employees[[Employee Name]:[Office]],7))</f>
        <v>GSO</v>
      </c>
      <c r="F2224" s="51" t="str">
        <f>IF(ISBLANK(LeaveTracker[[#This Row],[Employee Name]]),"-----",VLOOKUP(LeaveTracker[[#This Row],[Employee Name]],Employees[[Employee Name]:[Office]],6))</f>
        <v>REGULAR</v>
      </c>
      <c r="G2224" s="24">
        <v>43850</v>
      </c>
      <c r="H2224" s="24">
        <v>43850</v>
      </c>
      <c r="I2224" s="20" t="s">
        <v>298</v>
      </c>
      <c r="J2224" s="43" t="s">
        <v>842</v>
      </c>
      <c r="K2224" s="51"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338</v>
      </c>
      <c r="E2225" s="51" t="str">
        <f>IF(ISBLANK(LeaveTracker[[#This Row],[Employee Name]]),"-----",VLOOKUP(LeaveTracker[[#This Row],[Employee Name]],Employees[[Employee Name]:[Office]],7))</f>
        <v>COMELEC</v>
      </c>
      <c r="F2225" s="51" t="str">
        <f>IF(ISBLANK(LeaveTracker[[#This Row],[Employee Name]]),"-----",VLOOKUP(LeaveTracker[[#This Row],[Employee Name]],Employees[[Employee Name]:[Office]],6))</f>
        <v>REGULAR</v>
      </c>
      <c r="G2225" s="24">
        <v>43861</v>
      </c>
      <c r="H2225" s="24">
        <v>43861</v>
      </c>
      <c r="I2225" s="20" t="s">
        <v>298</v>
      </c>
      <c r="J2225" s="43" t="s">
        <v>763</v>
      </c>
      <c r="K2225" s="51"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338</v>
      </c>
      <c r="E2226" s="51" t="str">
        <f>IF(ISBLANK(LeaveTracker[[#This Row],[Employee Name]]),"-----",VLOOKUP(LeaveTracker[[#This Row],[Employee Name]],Employees[[Employee Name]:[Office]],7))</f>
        <v>COMELEC</v>
      </c>
      <c r="F2226" s="51" t="str">
        <f>IF(ISBLANK(LeaveTracker[[#This Row],[Employee Name]]),"-----",VLOOKUP(LeaveTracker[[#This Row],[Employee Name]],Employees[[Employee Name]:[Office]],6))</f>
        <v>REGULAR</v>
      </c>
      <c r="G2226" s="24">
        <v>43874</v>
      </c>
      <c r="H2226" s="24">
        <v>43875</v>
      </c>
      <c r="I2226" s="20" t="s">
        <v>298</v>
      </c>
      <c r="J2226" s="43" t="s">
        <v>763</v>
      </c>
      <c r="K2226" s="51"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338</v>
      </c>
      <c r="E2227" s="51" t="str">
        <f>IF(ISBLANK(LeaveTracker[[#This Row],[Employee Name]]),"-----",VLOOKUP(LeaveTracker[[#This Row],[Employee Name]],Employees[[Employee Name]:[Office]],7))</f>
        <v>COMELEC</v>
      </c>
      <c r="F2227" s="51" t="str">
        <f>IF(ISBLANK(LeaveTracker[[#This Row],[Employee Name]]),"-----",VLOOKUP(LeaveTracker[[#This Row],[Employee Name]],Employees[[Employee Name]:[Office]],6))</f>
        <v>REGULAR</v>
      </c>
      <c r="G2227" s="24">
        <v>43845</v>
      </c>
      <c r="H2227" s="24">
        <v>43846</v>
      </c>
      <c r="I2227" s="20" t="s">
        <v>298</v>
      </c>
      <c r="J2227" s="43" t="s">
        <v>842</v>
      </c>
      <c r="K2227" s="51"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338</v>
      </c>
      <c r="E2228" s="51" t="str">
        <f>IF(ISBLANK(LeaveTracker[[#This Row],[Employee Name]]),"-----",VLOOKUP(LeaveTracker[[#This Row],[Employee Name]],Employees[[Employee Name]:[Office]],7))</f>
        <v>COMELEC</v>
      </c>
      <c r="F2228" s="51" t="str">
        <f>IF(ISBLANK(LeaveTracker[[#This Row],[Employee Name]]),"-----",VLOOKUP(LeaveTracker[[#This Row],[Employee Name]],Employees[[Employee Name]:[Office]],6))</f>
        <v>REGULAR</v>
      </c>
      <c r="G2228" s="24">
        <v>43840</v>
      </c>
      <c r="H2228" s="24">
        <v>43840</v>
      </c>
      <c r="I2228" s="20" t="s">
        <v>298</v>
      </c>
      <c r="J2228" s="43" t="s">
        <v>995</v>
      </c>
      <c r="K2228" s="51"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336</v>
      </c>
      <c r="E2229" s="51" t="str">
        <f>IF(ISBLANK(LeaveTracker[[#This Row],[Employee Name]]),"-----",VLOOKUP(LeaveTracker[[#This Row],[Employee Name]],Employees[[Employee Name]:[Office]],7))</f>
        <v>COMELEC</v>
      </c>
      <c r="F2229" s="51" t="str">
        <f>IF(ISBLANK(LeaveTracker[[#This Row],[Employee Name]]),"-----",VLOOKUP(LeaveTracker[[#This Row],[Employee Name]],Employees[[Employee Name]:[Office]],6))</f>
        <v>REGULAR</v>
      </c>
      <c r="G2229" s="24">
        <v>43868</v>
      </c>
      <c r="H2229" s="24">
        <v>43868</v>
      </c>
      <c r="I2229" s="20" t="s">
        <v>298</v>
      </c>
      <c r="J2229" s="43" t="s">
        <v>842</v>
      </c>
      <c r="K2229" s="51"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336</v>
      </c>
      <c r="E2230" s="51" t="str">
        <f>IF(ISBLANK(LeaveTracker[[#This Row],[Employee Name]]),"-----",VLOOKUP(LeaveTracker[[#This Row],[Employee Name]],Employees[[Employee Name]:[Office]],7))</f>
        <v>COMELEC</v>
      </c>
      <c r="F2230" s="51" t="str">
        <f>IF(ISBLANK(LeaveTracker[[#This Row],[Employee Name]]),"-----",VLOOKUP(LeaveTracker[[#This Row],[Employee Name]],Employees[[Employee Name]:[Office]],6))</f>
        <v>REGULAR</v>
      </c>
      <c r="G2230" s="24">
        <v>43871</v>
      </c>
      <c r="H2230" s="24">
        <v>43871</v>
      </c>
      <c r="I2230" s="20" t="s">
        <v>298</v>
      </c>
      <c r="J2230" s="43" t="s">
        <v>842</v>
      </c>
      <c r="K2230" s="51"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336</v>
      </c>
      <c r="E2231" s="51" t="str">
        <f>IF(ISBLANK(LeaveTracker[[#This Row],[Employee Name]]),"-----",VLOOKUP(LeaveTracker[[#This Row],[Employee Name]],Employees[[Employee Name]:[Office]],7))</f>
        <v>COMELEC</v>
      </c>
      <c r="F2231" s="51" t="str">
        <f>IF(ISBLANK(LeaveTracker[[#This Row],[Employee Name]]),"-----",VLOOKUP(LeaveTracker[[#This Row],[Employee Name]],Employees[[Employee Name]:[Office]],6))</f>
        <v>REGULAR</v>
      </c>
      <c r="G2231" s="24">
        <v>43875</v>
      </c>
      <c r="H2231" s="24">
        <v>43875</v>
      </c>
      <c r="I2231" s="20" t="s">
        <v>298</v>
      </c>
      <c r="J2231" s="43" t="s">
        <v>842</v>
      </c>
      <c r="K2231" s="51"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513</v>
      </c>
      <c r="E2232" s="51" t="str">
        <f>IF(ISBLANK(LeaveTracker[[#This Row],[Employee Name]]),"-----",VLOOKUP(LeaveTracker[[#This Row],[Employee Name]],Employees[[Employee Name]:[Office]],7))</f>
        <v>ACCOUNTING</v>
      </c>
      <c r="F2232" s="51" t="str">
        <f>IF(ISBLANK(LeaveTracker[[#This Row],[Employee Name]]),"-----",VLOOKUP(LeaveTracker[[#This Row],[Employee Name]],Employees[[Employee Name]:[Office]],6))</f>
        <v>REGULAR</v>
      </c>
      <c r="G2232" s="24" t="s">
        <v>1132</v>
      </c>
      <c r="H2232" s="24" t="s">
        <v>1132</v>
      </c>
      <c r="I2232" s="19" t="s">
        <v>81</v>
      </c>
      <c r="J2232" s="43" t="s">
        <v>1149</v>
      </c>
      <c r="K2232" s="51"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513</v>
      </c>
      <c r="E2233" s="51" t="str">
        <f>IF(ISBLANK(LeaveTracker[[#This Row],[Employee Name]]),"-----",VLOOKUP(LeaveTracker[[#This Row],[Employee Name]],Employees[[Employee Name]:[Office]],7))</f>
        <v>ACCOUNTING</v>
      </c>
      <c r="F2233" s="51" t="str">
        <f>IF(ISBLANK(LeaveTracker[[#This Row],[Employee Name]]),"-----",VLOOKUP(LeaveTracker[[#This Row],[Employee Name]],Employees[[Employee Name]:[Office]],6))</f>
        <v>REGULAR</v>
      </c>
      <c r="G2233" s="24" t="s">
        <v>1133</v>
      </c>
      <c r="H2233" s="24" t="s">
        <v>1133</v>
      </c>
      <c r="I2233" s="19" t="s">
        <v>81</v>
      </c>
      <c r="J2233" s="43" t="s">
        <v>1149</v>
      </c>
      <c r="K2233" s="51"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513</v>
      </c>
      <c r="E2234" s="51" t="str">
        <f>IF(ISBLANK(LeaveTracker[[#This Row],[Employee Name]]),"-----",VLOOKUP(LeaveTracker[[#This Row],[Employee Name]],Employees[[Employee Name]:[Office]],7))</f>
        <v>ACCOUNTING</v>
      </c>
      <c r="F2234" s="51" t="str">
        <f>IF(ISBLANK(LeaveTracker[[#This Row],[Employee Name]]),"-----",VLOOKUP(LeaveTracker[[#This Row],[Employee Name]],Employees[[Employee Name]:[Office]],6))</f>
        <v>REGULAR</v>
      </c>
      <c r="G2234" s="24" t="s">
        <v>1134</v>
      </c>
      <c r="H2234" s="24" t="s">
        <v>1134</v>
      </c>
      <c r="I2234" s="19" t="s">
        <v>81</v>
      </c>
      <c r="J2234" s="43" t="s">
        <v>1149</v>
      </c>
      <c r="K2234" s="51"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595</v>
      </c>
      <c r="E2235" s="51" t="str">
        <f>IF(ISBLANK(LeaveTracker[[#This Row],[Employee Name]]),"-----",VLOOKUP(LeaveTracker[[#This Row],[Employee Name]],Employees[[Employee Name]:[Office]],7))</f>
        <v>MAHOGANY MARKET</v>
      </c>
      <c r="F2235" s="51" t="str">
        <f>IF(ISBLANK(LeaveTracker[[#This Row],[Employee Name]]),"-----",VLOOKUP(LeaveTracker[[#This Row],[Employee Name]],Employees[[Employee Name]:[Office]],6))</f>
        <v>REGULAR</v>
      </c>
      <c r="G2235" s="24" t="s">
        <v>1116</v>
      </c>
      <c r="H2235" s="24" t="s">
        <v>1135</v>
      </c>
      <c r="I2235" s="19" t="s">
        <v>81</v>
      </c>
      <c r="J2235" s="43" t="s">
        <v>1149</v>
      </c>
      <c r="K2235" s="51"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471</v>
      </c>
      <c r="E2236" s="51" t="str">
        <f>IF(ISBLANK(LeaveTracker[[#This Row],[Employee Name]]),"-----",VLOOKUP(LeaveTracker[[#This Row],[Employee Name]],Employees[[Employee Name]:[Office]],7))</f>
        <v>PIO</v>
      </c>
      <c r="F2236" s="51" t="str">
        <f>IF(ISBLANK(LeaveTracker[[#This Row],[Employee Name]]),"-----",VLOOKUP(LeaveTracker[[#This Row],[Employee Name]],Employees[[Employee Name]:[Office]],6))</f>
        <v>REGULAR</v>
      </c>
      <c r="G2236" s="24" t="s">
        <v>1117</v>
      </c>
      <c r="H2236" s="24" t="s">
        <v>1117</v>
      </c>
      <c r="I2236" s="19" t="s">
        <v>298</v>
      </c>
      <c r="J2236" s="43" t="s">
        <v>105</v>
      </c>
      <c r="K2236" s="51"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722</v>
      </c>
      <c r="E2237" s="51" t="str">
        <f>IF(ISBLANK(LeaveTracker[[#This Row],[Employee Name]]),"-----",VLOOKUP(LeaveTracker[[#This Row],[Employee Name]],Employees[[Employee Name]:[Office]],7))</f>
        <v>LCR</v>
      </c>
      <c r="F2237" s="51" t="str">
        <f>IF(ISBLANK(LeaveTracker[[#This Row],[Employee Name]]),"-----",VLOOKUP(LeaveTracker[[#This Row],[Employee Name]],Employees[[Employee Name]:[Office]],6))</f>
        <v>REGULAR</v>
      </c>
      <c r="G2237" s="24" t="s">
        <v>1136</v>
      </c>
      <c r="H2237" s="24" t="s">
        <v>1136</v>
      </c>
      <c r="I2237" s="19" t="s">
        <v>81</v>
      </c>
      <c r="J2237" s="43" t="s">
        <v>1149</v>
      </c>
      <c r="K2237" s="51"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874</v>
      </c>
      <c r="E2238" s="51" t="str">
        <f>IF(ISBLANK(LeaveTracker[[#This Row],[Employee Name]]),"-----",VLOOKUP(LeaveTracker[[#This Row],[Employee Name]],Employees[[Employee Name]:[Office]],7))</f>
        <v>GSO</v>
      </c>
      <c r="F2238" s="51" t="str">
        <f>IF(ISBLANK(LeaveTracker[[#This Row],[Employee Name]]),"-----",VLOOKUP(LeaveTracker[[#This Row],[Employee Name]],Employees[[Employee Name]:[Office]],6))</f>
        <v>REGULAR</v>
      </c>
      <c r="G2238" s="24" t="s">
        <v>1135</v>
      </c>
      <c r="H2238" s="24" t="s">
        <v>1137</v>
      </c>
      <c r="I2238" s="19" t="s">
        <v>81</v>
      </c>
      <c r="J2238" s="43" t="s">
        <v>1149</v>
      </c>
      <c r="K2238" s="51"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624</v>
      </c>
      <c r="E2239" s="51" t="str">
        <f>IF(ISBLANK(LeaveTracker[[#This Row],[Employee Name]]),"-----",VLOOKUP(LeaveTracker[[#This Row],[Employee Name]],Employees[[Employee Name]:[Office]],7))</f>
        <v>CTO</v>
      </c>
      <c r="F2239" s="51" t="str">
        <f>IF(ISBLANK(LeaveTracker[[#This Row],[Employee Name]]),"-----",VLOOKUP(LeaveTracker[[#This Row],[Employee Name]],Employees[[Employee Name]:[Office]],6))</f>
        <v>REGULAR</v>
      </c>
      <c r="G2239" s="24" t="s">
        <v>1138</v>
      </c>
      <c r="H2239" s="24" t="s">
        <v>1138</v>
      </c>
      <c r="I2239" s="19" t="s">
        <v>82</v>
      </c>
      <c r="J2239" s="43" t="s">
        <v>1149</v>
      </c>
      <c r="K2239" s="51"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780</v>
      </c>
      <c r="E2240" s="51" t="str">
        <f>IF(ISBLANK(LeaveTracker[[#This Row],[Employee Name]]),"-----",VLOOKUP(LeaveTracker[[#This Row],[Employee Name]],Employees[[Employee Name]:[Office]],7))</f>
        <v>SP</v>
      </c>
      <c r="F2240" s="51" t="str">
        <f>IF(ISBLANK(LeaveTracker[[#This Row],[Employee Name]]),"-----",VLOOKUP(LeaveTracker[[#This Row],[Employee Name]],Employees[[Employee Name]:[Office]],6))</f>
        <v>REGULAR</v>
      </c>
      <c r="G2240" s="24" t="s">
        <v>1113</v>
      </c>
      <c r="H2240" s="24" t="s">
        <v>1113</v>
      </c>
      <c r="I2240" s="19" t="s">
        <v>81</v>
      </c>
      <c r="J2240" s="43" t="s">
        <v>1149</v>
      </c>
      <c r="K2240" s="51"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51" t="str">
        <f>IF(ISBLANK(LeaveTracker[[#This Row],[Employee Name]]),"-----",VLOOKUP(LeaveTracker[[#This Row],[Employee Name]],Employees[[Employee Name]:[Office]],7))</f>
        <v>CHO</v>
      </c>
      <c r="F2241" s="51" t="str">
        <f>IF(ISBLANK(LeaveTracker[[#This Row],[Employee Name]]),"-----",VLOOKUP(LeaveTracker[[#This Row],[Employee Name]],Employees[[Employee Name]:[Office]],6))</f>
        <v>REGULAR</v>
      </c>
      <c r="G2241" s="24" t="s">
        <v>1139</v>
      </c>
      <c r="H2241" s="24" t="s">
        <v>1139</v>
      </c>
      <c r="I2241" s="19" t="s">
        <v>82</v>
      </c>
      <c r="J2241" s="43" t="s">
        <v>1149</v>
      </c>
      <c r="K2241" s="51"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1002</v>
      </c>
      <c r="E2242" s="51" t="str">
        <f>IF(ISBLANK(LeaveTracker[[#This Row],[Employee Name]]),"-----",VLOOKUP(LeaveTracker[[#This Row],[Employee Name]],Employees[[Employee Name]:[Office]],7))</f>
        <v>CEO</v>
      </c>
      <c r="F2242" s="51" t="str">
        <f>IF(ISBLANK(LeaveTracker[[#This Row],[Employee Name]]),"-----",VLOOKUP(LeaveTracker[[#This Row],[Employee Name]],Employees[[Employee Name]:[Office]],6))</f>
        <v>REGULAR</v>
      </c>
      <c r="G2242" s="24" t="s">
        <v>1139</v>
      </c>
      <c r="H2242" s="24" t="s">
        <v>1139</v>
      </c>
      <c r="I2242" s="19" t="s">
        <v>298</v>
      </c>
      <c r="J2242" s="43" t="s">
        <v>1004</v>
      </c>
      <c r="K2242" s="51"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776</v>
      </c>
      <c r="E2243" s="51" t="str">
        <f>IF(ISBLANK(LeaveTracker[[#This Row],[Employee Name]]),"-----",VLOOKUP(LeaveTracker[[#This Row],[Employee Name]],Employees[[Employee Name]:[Office]],7))</f>
        <v>GSO</v>
      </c>
      <c r="F2243" s="51" t="str">
        <f>IF(ISBLANK(LeaveTracker[[#This Row],[Employee Name]]),"-----",VLOOKUP(LeaveTracker[[#This Row],[Employee Name]],Employees[[Employee Name]:[Office]],6))</f>
        <v>REGULAR</v>
      </c>
      <c r="G2243" s="24" t="s">
        <v>1110</v>
      </c>
      <c r="H2243" s="24" t="s">
        <v>1114</v>
      </c>
      <c r="I2243" s="19" t="s">
        <v>82</v>
      </c>
      <c r="J2243" s="43" t="s">
        <v>1149</v>
      </c>
      <c r="K2243" s="51"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428</v>
      </c>
      <c r="E2244" s="51" t="str">
        <f>IF(ISBLANK(LeaveTracker[[#This Row],[Employee Name]]),"-----",VLOOKUP(LeaveTracker[[#This Row],[Employee Name]],Employees[[Employee Name]:[Office]],7))</f>
        <v>HRMO</v>
      </c>
      <c r="F2244" s="51" t="str">
        <f>IF(ISBLANK(LeaveTracker[[#This Row],[Employee Name]]),"-----",VLOOKUP(LeaveTracker[[#This Row],[Employee Name]],Employees[[Employee Name]:[Office]],6))</f>
        <v>REGULAR</v>
      </c>
      <c r="G2244" s="24" t="s">
        <v>1116</v>
      </c>
      <c r="H2244" s="24" t="s">
        <v>1114</v>
      </c>
      <c r="I2244" s="19" t="s">
        <v>82</v>
      </c>
      <c r="J2244" s="43" t="s">
        <v>1149</v>
      </c>
      <c r="K2244" s="51"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1126</v>
      </c>
      <c r="E2245" s="51">
        <f>IF(ISBLANK(LeaveTracker[[#This Row],[Employee Name]]),"-----",VLOOKUP(LeaveTracker[[#This Row],[Employee Name]],Employees[[Employee Name]:[Office]],7))</f>
        <v>0</v>
      </c>
      <c r="F2245" s="51" t="str">
        <f>IF(ISBLANK(LeaveTracker[[#This Row],[Employee Name]]),"-----",VLOOKUP(LeaveTracker[[#This Row],[Employee Name]],Employees[[Employee Name]:[Office]],6))</f>
        <v>CASUAL</v>
      </c>
      <c r="G2245" s="24" t="s">
        <v>1140</v>
      </c>
      <c r="H2245" s="24" t="s">
        <v>1140</v>
      </c>
      <c r="I2245" s="19" t="s">
        <v>298</v>
      </c>
      <c r="J2245" s="43" t="s">
        <v>1150</v>
      </c>
      <c r="K2245" s="51"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1080</v>
      </c>
      <c r="E2246" s="51" t="str">
        <f>IF(ISBLANK(LeaveTracker[[#This Row],[Employee Name]]),"-----",VLOOKUP(LeaveTracker[[#This Row],[Employee Name]],Employees[[Employee Name]:[Office]],7))</f>
        <v>CTO</v>
      </c>
      <c r="F2246" s="51" t="str">
        <f>IF(ISBLANK(LeaveTracker[[#This Row],[Employee Name]]),"-----",VLOOKUP(LeaveTracker[[#This Row],[Employee Name]],Employees[[Employee Name]:[Office]],6))</f>
        <v>REGULAR</v>
      </c>
      <c r="G2246" s="24" t="s">
        <v>1141</v>
      </c>
      <c r="H2246" s="24" t="s">
        <v>1141</v>
      </c>
      <c r="I2246" s="19" t="s">
        <v>81</v>
      </c>
      <c r="J2246" s="43" t="s">
        <v>1149</v>
      </c>
      <c r="K2246" s="51"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1080</v>
      </c>
      <c r="E2247" s="51" t="str">
        <f>IF(ISBLANK(LeaveTracker[[#This Row],[Employee Name]]),"-----",VLOOKUP(LeaveTracker[[#This Row],[Employee Name]],Employees[[Employee Name]:[Office]],7))</f>
        <v>CTO</v>
      </c>
      <c r="F2247" s="51" t="str">
        <f>IF(ISBLANK(LeaveTracker[[#This Row],[Employee Name]]),"-----",VLOOKUP(LeaveTracker[[#This Row],[Employee Name]],Employees[[Employee Name]:[Office]],6))</f>
        <v>REGULAR</v>
      </c>
      <c r="G2247" s="24" t="s">
        <v>1142</v>
      </c>
      <c r="H2247" s="24" t="s">
        <v>1142</v>
      </c>
      <c r="I2247" s="19" t="s">
        <v>81</v>
      </c>
      <c r="J2247" s="43" t="s">
        <v>1149</v>
      </c>
      <c r="K2247" s="51"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347</v>
      </c>
      <c r="E2248" s="51" t="str">
        <f>IF(ISBLANK(LeaveTracker[[#This Row],[Employee Name]]),"-----",VLOOKUP(LeaveTracker[[#This Row],[Employee Name]],Employees[[Employee Name]:[Office]],7))</f>
        <v>PICNIC GROVE</v>
      </c>
      <c r="F2248" s="51" t="str">
        <f>IF(ISBLANK(LeaveTracker[[#This Row],[Employee Name]]),"-----",VLOOKUP(LeaveTracker[[#This Row],[Employee Name]],Employees[[Employee Name]:[Office]],6))</f>
        <v>REGULAR</v>
      </c>
      <c r="G2248" s="24" t="s">
        <v>1141</v>
      </c>
      <c r="H2248" s="24" t="s">
        <v>1141</v>
      </c>
      <c r="I2248" s="19" t="s">
        <v>81</v>
      </c>
      <c r="J2248" s="43" t="s">
        <v>1149</v>
      </c>
      <c r="K2248" s="51"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347</v>
      </c>
      <c r="E2249" s="51" t="str">
        <f>IF(ISBLANK(LeaveTracker[[#This Row],[Employee Name]]),"-----",VLOOKUP(LeaveTracker[[#This Row],[Employee Name]],Employees[[Employee Name]:[Office]],7))</f>
        <v>PICNIC GROVE</v>
      </c>
      <c r="F2249" s="51" t="str">
        <f>IF(ISBLANK(LeaveTracker[[#This Row],[Employee Name]]),"-----",VLOOKUP(LeaveTracker[[#This Row],[Employee Name]],Employees[[Employee Name]:[Office]],6))</f>
        <v>REGULAR</v>
      </c>
      <c r="G2249" s="24" t="s">
        <v>1142</v>
      </c>
      <c r="H2249" s="24" t="s">
        <v>1142</v>
      </c>
      <c r="I2249" s="19" t="s">
        <v>81</v>
      </c>
      <c r="J2249" s="43" t="s">
        <v>1149</v>
      </c>
      <c r="K2249" s="51"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587</v>
      </c>
      <c r="E2250" s="51" t="str">
        <f>IF(ISBLANK(LeaveTracker[[#This Row],[Employee Name]]),"-----",VLOOKUP(LeaveTracker[[#This Row],[Employee Name]],Employees[[Employee Name]:[Office]],7))</f>
        <v>PICNIC GROVE</v>
      </c>
      <c r="F2250" s="51" t="str">
        <f>IF(ISBLANK(LeaveTracker[[#This Row],[Employee Name]]),"-----",VLOOKUP(LeaveTracker[[#This Row],[Employee Name]],Employees[[Employee Name]:[Office]],6))</f>
        <v>REGULAR</v>
      </c>
      <c r="G2250" s="24" t="s">
        <v>1143</v>
      </c>
      <c r="H2250" s="24" t="s">
        <v>1142</v>
      </c>
      <c r="I2250" s="19" t="s">
        <v>81</v>
      </c>
      <c r="J2250" s="43" t="s">
        <v>1149</v>
      </c>
      <c r="K2250" s="51"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51" t="str">
        <f>IF(ISBLANK(LeaveTracker[[#This Row],[Employee Name]]),"-----",VLOOKUP(LeaveTracker[[#This Row],[Employee Name]],Employees[[Employee Name]:[Office]],7))</f>
        <v>CHARACTER OFFICE</v>
      </c>
      <c r="F2251" s="51" t="str">
        <f>IF(ISBLANK(LeaveTracker[[#This Row],[Employee Name]]),"-----",VLOOKUP(LeaveTracker[[#This Row],[Employee Name]],Employees[[Employee Name]:[Office]],6))</f>
        <v>REGULAR</v>
      </c>
      <c r="G2251" s="24" t="s">
        <v>1122</v>
      </c>
      <c r="H2251" s="24" t="s">
        <v>1122</v>
      </c>
      <c r="I2251" s="19" t="s">
        <v>81</v>
      </c>
      <c r="J2251" s="43" t="s">
        <v>1149</v>
      </c>
      <c r="K2251" s="51"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541</v>
      </c>
      <c r="E2252" s="51" t="str">
        <f>IF(ISBLANK(LeaveTracker[[#This Row],[Employee Name]]),"-----",VLOOKUP(LeaveTracker[[#This Row],[Employee Name]],Employees[[Employee Name]:[Office]],7))</f>
        <v>LCR</v>
      </c>
      <c r="F2252" s="51" t="str">
        <f>IF(ISBLANK(LeaveTracker[[#This Row],[Employee Name]]),"-----",VLOOKUP(LeaveTracker[[#This Row],[Employee Name]],Employees[[Employee Name]:[Office]],6))</f>
        <v>REGULAR</v>
      </c>
      <c r="G2252" s="24" t="s">
        <v>1123</v>
      </c>
      <c r="H2252" s="24" t="s">
        <v>1123</v>
      </c>
      <c r="I2252" s="19" t="s">
        <v>298</v>
      </c>
      <c r="J2252" s="43" t="s">
        <v>105</v>
      </c>
      <c r="K2252" s="51"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1021</v>
      </c>
      <c r="E2253" s="51" t="str">
        <f>IF(ISBLANK(LeaveTracker[[#This Row],[Employee Name]]),"-----",VLOOKUP(LeaveTracker[[#This Row],[Employee Name]],Employees[[Employee Name]:[Office]],7))</f>
        <v>CTO</v>
      </c>
      <c r="F2253" s="51" t="str">
        <f>IF(ISBLANK(LeaveTracker[[#This Row],[Employee Name]]),"-----",VLOOKUP(LeaveTracker[[#This Row],[Employee Name]],Employees[[Employee Name]:[Office]],6))</f>
        <v>REGULAR</v>
      </c>
      <c r="G2253" s="24" t="s">
        <v>1119</v>
      </c>
      <c r="H2253" s="24" t="s">
        <v>1119</v>
      </c>
      <c r="I2253" s="19" t="s">
        <v>81</v>
      </c>
      <c r="J2253" s="43" t="s">
        <v>1149</v>
      </c>
      <c r="K2253" s="51"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338</v>
      </c>
      <c r="E2254" s="51" t="str">
        <f>IF(ISBLANK(LeaveTracker[[#This Row],[Employee Name]]),"-----",VLOOKUP(LeaveTracker[[#This Row],[Employee Name]],Employees[[Employee Name]:[Office]],7))</f>
        <v>COMELEC</v>
      </c>
      <c r="F2254" s="51" t="str">
        <f>IF(ISBLANK(LeaveTracker[[#This Row],[Employee Name]]),"-----",VLOOKUP(LeaveTracker[[#This Row],[Employee Name]],Employees[[Employee Name]:[Office]],6))</f>
        <v>REGULAR</v>
      </c>
      <c r="G2254" s="24" t="s">
        <v>1144</v>
      </c>
      <c r="H2254" s="24" t="s">
        <v>1144</v>
      </c>
      <c r="I2254" s="19" t="s">
        <v>298</v>
      </c>
      <c r="J2254" s="43" t="s">
        <v>105</v>
      </c>
      <c r="K2254" s="51"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1131</v>
      </c>
      <c r="E2255" s="51" t="str">
        <f>IF(ISBLANK(LeaveTracker[[#This Row],[Employee Name]]),"-----",VLOOKUP(LeaveTracker[[#This Row],[Employee Name]],Employees[[Employee Name]:[Office]],7))</f>
        <v>PICNIC GROVE</v>
      </c>
      <c r="F2255" s="51" t="str">
        <f>IF(ISBLANK(LeaveTracker[[#This Row],[Employee Name]]),"-----",VLOOKUP(LeaveTracker[[#This Row],[Employee Name]],Employees[[Employee Name]:[Office]],6))</f>
        <v>CASUAL</v>
      </c>
      <c r="G2255" s="24" t="s">
        <v>1145</v>
      </c>
      <c r="H2255" s="24" t="s">
        <v>1146</v>
      </c>
      <c r="I2255" s="19" t="s">
        <v>81</v>
      </c>
      <c r="J2255" s="43" t="s">
        <v>1149</v>
      </c>
      <c r="K2255" s="51"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1131</v>
      </c>
      <c r="E2256" s="51" t="str">
        <f>IF(ISBLANK(LeaveTracker[[#This Row],[Employee Name]]),"-----",VLOOKUP(LeaveTracker[[#This Row],[Employee Name]],Employees[[Employee Name]:[Office]],7))</f>
        <v>PICNIC GROVE</v>
      </c>
      <c r="F2256" s="51" t="str">
        <f>IF(ISBLANK(LeaveTracker[[#This Row],[Employee Name]]),"-----",VLOOKUP(LeaveTracker[[#This Row],[Employee Name]],Employees[[Employee Name]:[Office]],6))</f>
        <v>CASUAL</v>
      </c>
      <c r="G2256" s="24" t="s">
        <v>1118</v>
      </c>
      <c r="H2256" s="24" t="s">
        <v>1113</v>
      </c>
      <c r="I2256" s="19" t="s">
        <v>81</v>
      </c>
      <c r="J2256" s="43" t="s">
        <v>1149</v>
      </c>
      <c r="K2256" s="51"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1131</v>
      </c>
      <c r="E2257" s="51" t="str">
        <f>IF(ISBLANK(LeaveTracker[[#This Row],[Employee Name]]),"-----",VLOOKUP(LeaveTracker[[#This Row],[Employee Name]],Employees[[Employee Name]:[Office]],7))</f>
        <v>PICNIC GROVE</v>
      </c>
      <c r="F2257" s="51" t="str">
        <f>IF(ISBLANK(LeaveTracker[[#This Row],[Employee Name]]),"-----",VLOOKUP(LeaveTracker[[#This Row],[Employee Name]],Employees[[Employee Name]:[Office]],6))</f>
        <v>CASUAL</v>
      </c>
      <c r="G2257" s="24" t="s">
        <v>1116</v>
      </c>
      <c r="H2257" s="24" t="s">
        <v>1111</v>
      </c>
      <c r="I2257" s="19" t="s">
        <v>81</v>
      </c>
      <c r="J2257" s="43" t="s">
        <v>1149</v>
      </c>
      <c r="K2257" s="51"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1131</v>
      </c>
      <c r="E2258" s="51" t="str">
        <f>IF(ISBLANK(LeaveTracker[[#This Row],[Employee Name]]),"-----",VLOOKUP(LeaveTracker[[#This Row],[Employee Name]],Employees[[Employee Name]:[Office]],7))</f>
        <v>PICNIC GROVE</v>
      </c>
      <c r="F2258" s="51" t="str">
        <f>IF(ISBLANK(LeaveTracker[[#This Row],[Employee Name]]),"-----",VLOOKUP(LeaveTracker[[#This Row],[Employee Name]],Employees[[Employee Name]:[Office]],6))</f>
        <v>CASUAL</v>
      </c>
      <c r="G2258" s="24" t="s">
        <v>1117</v>
      </c>
      <c r="H2258" s="24" t="s">
        <v>1117</v>
      </c>
      <c r="I2258" s="19" t="s">
        <v>81</v>
      </c>
      <c r="J2258" s="43" t="s">
        <v>1149</v>
      </c>
      <c r="K2258" s="51"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1131</v>
      </c>
      <c r="E2259" s="51" t="str">
        <f>IF(ISBLANK(LeaveTracker[[#This Row],[Employee Name]]),"-----",VLOOKUP(LeaveTracker[[#This Row],[Employee Name]],Employees[[Employee Name]:[Office]],7))</f>
        <v>PICNIC GROVE</v>
      </c>
      <c r="F2259" s="51" t="str">
        <f>IF(ISBLANK(LeaveTracker[[#This Row],[Employee Name]]),"-----",VLOOKUP(LeaveTracker[[#This Row],[Employee Name]],Employees[[Employee Name]:[Office]],6))</f>
        <v>CASUAL</v>
      </c>
      <c r="G2259" s="24" t="s">
        <v>1124</v>
      </c>
      <c r="H2259" s="24" t="s">
        <v>1124</v>
      </c>
      <c r="I2259" s="19" t="s">
        <v>81</v>
      </c>
      <c r="J2259" s="43" t="s">
        <v>1149</v>
      </c>
      <c r="K2259" s="51"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428</v>
      </c>
      <c r="E2260" s="51" t="str">
        <f>IF(ISBLANK(LeaveTracker[[#This Row],[Employee Name]]),"-----",VLOOKUP(LeaveTracker[[#This Row],[Employee Name]],Employees[[Employee Name]:[Office]],7))</f>
        <v>HRMO</v>
      </c>
      <c r="F2260" s="51" t="str">
        <f>IF(ISBLANK(LeaveTracker[[#This Row],[Employee Name]]),"-----",VLOOKUP(LeaveTracker[[#This Row],[Employee Name]],Employees[[Employee Name]:[Office]],6))</f>
        <v>REGULAR</v>
      </c>
      <c r="G2260" s="24" t="s">
        <v>1147</v>
      </c>
      <c r="H2260" s="24" t="s">
        <v>1147</v>
      </c>
      <c r="I2260" s="19" t="s">
        <v>82</v>
      </c>
      <c r="J2260" s="43" t="s">
        <v>1149</v>
      </c>
      <c r="K2260" s="51"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428</v>
      </c>
      <c r="E2261" s="51" t="str">
        <f>IF(ISBLANK(LeaveTracker[[#This Row],[Employee Name]]),"-----",VLOOKUP(LeaveTracker[[#This Row],[Employee Name]],Employees[[Employee Name]:[Office]],7))</f>
        <v>HRMO</v>
      </c>
      <c r="F2261" s="51" t="str">
        <f>IF(ISBLANK(LeaveTracker[[#This Row],[Employee Name]]),"-----",VLOOKUP(LeaveTracker[[#This Row],[Employee Name]],Employees[[Employee Name]:[Office]],6))</f>
        <v>REGULAR</v>
      </c>
      <c r="G2261" s="24" t="s">
        <v>1148</v>
      </c>
      <c r="H2261" s="24" t="s">
        <v>1148</v>
      </c>
      <c r="I2261" s="19" t="s">
        <v>82</v>
      </c>
      <c r="J2261" s="43" t="s">
        <v>1149</v>
      </c>
      <c r="K2261" s="51"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428</v>
      </c>
      <c r="E2262" s="51" t="str">
        <f>IF(ISBLANK(LeaveTracker[[#This Row],[Employee Name]]),"-----",VLOOKUP(LeaveTracker[[#This Row],[Employee Name]],Employees[[Employee Name]:[Office]],7))</f>
        <v>HRMO</v>
      </c>
      <c r="F2262" s="51" t="str">
        <f>IF(ISBLANK(LeaveTracker[[#This Row],[Employee Name]]),"-----",VLOOKUP(LeaveTracker[[#This Row],[Employee Name]],Employees[[Employee Name]:[Office]],6))</f>
        <v>REGULAR</v>
      </c>
      <c r="G2262" s="24" t="s">
        <v>1156</v>
      </c>
      <c r="H2262" s="24" t="s">
        <v>1156</v>
      </c>
      <c r="I2262" s="19" t="s">
        <v>82</v>
      </c>
      <c r="J2262" s="43" t="s">
        <v>1149</v>
      </c>
      <c r="K2262" s="51"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398</v>
      </c>
      <c r="E2263" s="51" t="str">
        <f>IF(ISBLANK(LeaveTracker[[#This Row],[Employee Name]]),"-----",VLOOKUP(LeaveTracker[[#This Row],[Employee Name]],Employees[[Employee Name]:[Office]],7))</f>
        <v>CTO</v>
      </c>
      <c r="F2263" s="51" t="str">
        <f>IF(ISBLANK(LeaveTracker[[#This Row],[Employee Name]]),"-----",VLOOKUP(LeaveTracker[[#This Row],[Employee Name]],Employees[[Employee Name]:[Office]],6))</f>
        <v>REGULAR</v>
      </c>
      <c r="G2263" s="24" t="s">
        <v>1157</v>
      </c>
      <c r="H2263" s="24" t="s">
        <v>1157</v>
      </c>
      <c r="I2263" s="19" t="s">
        <v>81</v>
      </c>
      <c r="J2263" s="43" t="s">
        <v>1149</v>
      </c>
      <c r="K2263" s="51"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407</v>
      </c>
      <c r="E2264" s="51" t="str">
        <f>IF(ISBLANK(LeaveTracker[[#This Row],[Employee Name]]),"-----",VLOOKUP(LeaveTracker[[#This Row],[Employee Name]],Employees[[Employee Name]:[Office]],7))</f>
        <v>CTO</v>
      </c>
      <c r="F2264" s="51" t="str">
        <f>IF(ISBLANK(LeaveTracker[[#This Row],[Employee Name]]),"-----",VLOOKUP(LeaveTracker[[#This Row],[Employee Name]],Employees[[Employee Name]:[Office]],6))</f>
        <v>REGULAR</v>
      </c>
      <c r="G2264" s="24" t="s">
        <v>1137</v>
      </c>
      <c r="H2264" s="24" t="s">
        <v>1137</v>
      </c>
      <c r="I2264" s="19" t="s">
        <v>298</v>
      </c>
      <c r="J2264" s="43" t="s">
        <v>105</v>
      </c>
      <c r="K2264" s="51"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798</v>
      </c>
      <c r="E2265" s="51" t="str">
        <f>IF(ISBLANK(LeaveTracker[[#This Row],[Employee Name]]),"-----",VLOOKUP(LeaveTracker[[#This Row],[Employee Name]],Employees[[Employee Name]:[Office]],7))</f>
        <v>ONT</v>
      </c>
      <c r="F2265" s="51" t="str">
        <f>IF(ISBLANK(LeaveTracker[[#This Row],[Employee Name]]),"-----",VLOOKUP(LeaveTracker[[#This Row],[Employee Name]],Employees[[Employee Name]:[Office]],6))</f>
        <v>REGULAR</v>
      </c>
      <c r="G2265" s="24" t="s">
        <v>1158</v>
      </c>
      <c r="H2265" s="24" t="s">
        <v>1158</v>
      </c>
      <c r="I2265" s="19" t="s">
        <v>82</v>
      </c>
      <c r="J2265" s="43" t="s">
        <v>1149</v>
      </c>
      <c r="K2265" s="51"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798</v>
      </c>
      <c r="E2266" s="51" t="str">
        <f>IF(ISBLANK(LeaveTracker[[#This Row],[Employee Name]]),"-----",VLOOKUP(LeaveTracker[[#This Row],[Employee Name]],Employees[[Employee Name]:[Office]],7))</f>
        <v>ONT</v>
      </c>
      <c r="F2266" s="51" t="str">
        <f>IF(ISBLANK(LeaveTracker[[#This Row],[Employee Name]]),"-----",VLOOKUP(LeaveTracker[[#This Row],[Employee Name]],Employees[[Employee Name]:[Office]],6))</f>
        <v>REGULAR</v>
      </c>
      <c r="G2266" s="24" t="s">
        <v>1159</v>
      </c>
      <c r="H2266" s="24" t="s">
        <v>1159</v>
      </c>
      <c r="I2266" s="19" t="s">
        <v>82</v>
      </c>
      <c r="J2266" s="43" t="s">
        <v>1149</v>
      </c>
      <c r="K2266" s="51"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737</v>
      </c>
      <c r="E2267" s="51" t="str">
        <f>IF(ISBLANK(LeaveTracker[[#This Row],[Employee Name]]),"-----",VLOOKUP(LeaveTracker[[#This Row],[Employee Name]],Employees[[Employee Name]:[Office]],7))</f>
        <v>CSWDO</v>
      </c>
      <c r="F2267" s="51" t="str">
        <f>IF(ISBLANK(LeaveTracker[[#This Row],[Employee Name]]),"-----",VLOOKUP(LeaveTracker[[#This Row],[Employee Name]],Employees[[Employee Name]:[Office]],6))</f>
        <v>REGULAR</v>
      </c>
      <c r="G2267" s="24" t="s">
        <v>1125</v>
      </c>
      <c r="H2267" s="24" t="s">
        <v>1125</v>
      </c>
      <c r="I2267" s="19" t="s">
        <v>81</v>
      </c>
      <c r="J2267" s="43" t="s">
        <v>1149</v>
      </c>
      <c r="K2267" s="51"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231</v>
      </c>
      <c r="E2268" s="51" t="str">
        <f>IF(ISBLANK(LeaveTracker[[#This Row],[Employee Name]]),"-----",VLOOKUP(LeaveTracker[[#This Row],[Employee Name]],Employees[[Employee Name]:[Office]],7))</f>
        <v>CSWDO</v>
      </c>
      <c r="F2268" s="51" t="str">
        <f>IF(ISBLANK(LeaveTracker[[#This Row],[Employee Name]]),"-----",VLOOKUP(LeaveTracker[[#This Row],[Employee Name]],Employees[[Employee Name]:[Office]],6))</f>
        <v>REGULAR</v>
      </c>
      <c r="G2268" s="24" t="s">
        <v>1142</v>
      </c>
      <c r="H2268" s="24" t="s">
        <v>1142</v>
      </c>
      <c r="I2268" s="19" t="s">
        <v>81</v>
      </c>
      <c r="J2268" s="43" t="s">
        <v>1149</v>
      </c>
      <c r="K2268" s="51"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231</v>
      </c>
      <c r="E2269" s="51" t="str">
        <f>IF(ISBLANK(LeaveTracker[[#This Row],[Employee Name]]),"-----",VLOOKUP(LeaveTracker[[#This Row],[Employee Name]],Employees[[Employee Name]:[Office]],7))</f>
        <v>CSWDO</v>
      </c>
      <c r="F2269" s="51" t="str">
        <f>IF(ISBLANK(LeaveTracker[[#This Row],[Employee Name]]),"-----",VLOOKUP(LeaveTracker[[#This Row],[Employee Name]],Employees[[Employee Name]:[Office]],6))</f>
        <v>REGULAR</v>
      </c>
      <c r="G2269" s="24" t="s">
        <v>1121</v>
      </c>
      <c r="H2269" s="24" t="s">
        <v>1121</v>
      </c>
      <c r="I2269" s="19" t="s">
        <v>81</v>
      </c>
      <c r="J2269" s="43" t="s">
        <v>1149</v>
      </c>
      <c r="K2269" s="51"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1164</v>
      </c>
      <c r="E2270" s="51" t="str">
        <f>IF(ISBLANK(LeaveTracker[[#This Row],[Employee Name]]),"-----",VLOOKUP(LeaveTracker[[#This Row],[Employee Name]],Employees[[Employee Name]:[Office]],7))</f>
        <v>CSWDO</v>
      </c>
      <c r="F2270" s="51" t="str">
        <f>IF(ISBLANK(LeaveTracker[[#This Row],[Employee Name]]),"-----",VLOOKUP(LeaveTracker[[#This Row],[Employee Name]],Employees[[Employee Name]:[Office]],6))</f>
        <v>REGULAR</v>
      </c>
      <c r="G2270" s="24" t="s">
        <v>1121</v>
      </c>
      <c r="H2270" s="24" t="s">
        <v>1121</v>
      </c>
      <c r="I2270" s="19" t="s">
        <v>298</v>
      </c>
      <c r="J2270" s="43" t="s">
        <v>105</v>
      </c>
      <c r="K2270" s="51"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1164</v>
      </c>
      <c r="E2271" s="51" t="str">
        <f>IF(ISBLANK(LeaveTracker[[#This Row],[Employee Name]]),"-----",VLOOKUP(LeaveTracker[[#This Row],[Employee Name]],Employees[[Employee Name]:[Office]],7))</f>
        <v>CSWDO</v>
      </c>
      <c r="F2271" s="51" t="str">
        <f>IF(ISBLANK(LeaveTracker[[#This Row],[Employee Name]]),"-----",VLOOKUP(LeaveTracker[[#This Row],[Employee Name]],Employees[[Employee Name]:[Office]],6))</f>
        <v>REGULAR</v>
      </c>
      <c r="G2271" s="24" t="s">
        <v>1119</v>
      </c>
      <c r="H2271" s="24" t="s">
        <v>1120</v>
      </c>
      <c r="I2271" s="19" t="s">
        <v>81</v>
      </c>
      <c r="J2271" s="43" t="s">
        <v>1149</v>
      </c>
      <c r="K2271" s="51"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1164</v>
      </c>
      <c r="E2272" s="51" t="str">
        <f>IF(ISBLANK(LeaveTracker[[#This Row],[Employee Name]]),"-----",VLOOKUP(LeaveTracker[[#This Row],[Employee Name]],Employees[[Employee Name]:[Office]],7))</f>
        <v>CSWDO</v>
      </c>
      <c r="F2272" s="51" t="str">
        <f>IF(ISBLANK(LeaveTracker[[#This Row],[Employee Name]]),"-----",VLOOKUP(LeaveTracker[[#This Row],[Employee Name]],Employees[[Employee Name]:[Office]],6))</f>
        <v>REGULAR</v>
      </c>
      <c r="G2272" s="24" t="s">
        <v>1142</v>
      </c>
      <c r="H2272" s="24" t="s">
        <v>1142</v>
      </c>
      <c r="I2272" s="19" t="s">
        <v>298</v>
      </c>
      <c r="J2272" s="43" t="s">
        <v>763</v>
      </c>
      <c r="K2272" s="51"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411</v>
      </c>
      <c r="E2273" s="51" t="str">
        <f>IF(ISBLANK(LeaveTracker[[#This Row],[Employee Name]]),"-----",VLOOKUP(LeaveTracker[[#This Row],[Employee Name]],Employees[[Employee Name]:[Office]],7))</f>
        <v>CTO</v>
      </c>
      <c r="F2273" s="51" t="str">
        <f>IF(ISBLANK(LeaveTracker[[#This Row],[Employee Name]]),"-----",VLOOKUP(LeaveTracker[[#This Row],[Employee Name]],Employees[[Employee Name]:[Office]],6))</f>
        <v>REGULAR</v>
      </c>
      <c r="G2273" s="24" t="s">
        <v>1125</v>
      </c>
      <c r="H2273" s="24" t="s">
        <v>1125</v>
      </c>
      <c r="I2273" s="19" t="s">
        <v>298</v>
      </c>
      <c r="J2273" s="43" t="s">
        <v>105</v>
      </c>
      <c r="K2273" s="51"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1021</v>
      </c>
      <c r="E2274" s="51" t="str">
        <f>IF(ISBLANK(LeaveTracker[[#This Row],[Employee Name]]),"-----",VLOOKUP(LeaveTracker[[#This Row],[Employee Name]],Employees[[Employee Name]:[Office]],7))</f>
        <v>CTO</v>
      </c>
      <c r="F2274" s="51" t="str">
        <f>IF(ISBLANK(LeaveTracker[[#This Row],[Employee Name]]),"-----",VLOOKUP(LeaveTracker[[#This Row],[Employee Name]],Employees[[Employee Name]:[Office]],6))</f>
        <v>REGULAR</v>
      </c>
      <c r="G2274" s="24" t="s">
        <v>1152</v>
      </c>
      <c r="H2274" s="24" t="s">
        <v>1152</v>
      </c>
      <c r="I2274" s="19" t="s">
        <v>81</v>
      </c>
      <c r="J2274" s="43" t="s">
        <v>1149</v>
      </c>
      <c r="K2274" s="51"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51" t="str">
        <f>IF(ISBLANK(LeaveTracker[[#This Row],[Employee Name]]),"-----",VLOOKUP(LeaveTracker[[#This Row],[Employee Name]],Employees[[Employee Name]:[Office]],7))</f>
        <v>HRMO</v>
      </c>
      <c r="F2275" s="51" t="str">
        <f>IF(ISBLANK(LeaveTracker[[#This Row],[Employee Name]]),"-----",VLOOKUP(LeaveTracker[[#This Row],[Employee Name]],Employees[[Employee Name]:[Office]],6))</f>
        <v>REGULAR</v>
      </c>
      <c r="G2275" s="24" t="s">
        <v>1122</v>
      </c>
      <c r="H2275" s="24" t="s">
        <v>1122</v>
      </c>
      <c r="I2275" s="19" t="s">
        <v>81</v>
      </c>
      <c r="J2275" s="43" t="s">
        <v>1149</v>
      </c>
      <c r="K2275" s="51"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871</v>
      </c>
      <c r="E2276" s="51" t="str">
        <f>IF(ISBLANK(LeaveTracker[[#This Row],[Employee Name]]),"-----",VLOOKUP(LeaveTracker[[#This Row],[Employee Name]],Employees[[Employee Name]:[Office]],7))</f>
        <v>ACCOUNTING</v>
      </c>
      <c r="F2276" s="51" t="str">
        <f>IF(ISBLANK(LeaveTracker[[#This Row],[Employee Name]]),"-----",VLOOKUP(LeaveTracker[[#This Row],[Employee Name]],Employees[[Employee Name]:[Office]],6))</f>
        <v>REGULAR</v>
      </c>
      <c r="G2276" s="24" t="s">
        <v>1122</v>
      </c>
      <c r="H2276" s="24" t="s">
        <v>1122</v>
      </c>
      <c r="I2276" s="19" t="s">
        <v>298</v>
      </c>
      <c r="J2276" s="43" t="s">
        <v>105</v>
      </c>
      <c r="K2276" s="51"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519</v>
      </c>
      <c r="E2277" s="51" t="str">
        <f>IF(ISBLANK(LeaveTracker[[#This Row],[Employee Name]]),"-----",VLOOKUP(LeaveTracker[[#This Row],[Employee Name]],Employees[[Employee Name]:[Office]],7))</f>
        <v>ACCOUNTING</v>
      </c>
      <c r="F2277" s="51" t="str">
        <f>IF(ISBLANK(LeaveTracker[[#This Row],[Employee Name]]),"-----",VLOOKUP(LeaveTracker[[#This Row],[Employee Name]],Employees[[Employee Name]:[Office]],6))</f>
        <v>REGULAR</v>
      </c>
      <c r="G2277" s="24" t="s">
        <v>1160</v>
      </c>
      <c r="H2277" s="24" t="s">
        <v>1138</v>
      </c>
      <c r="I2277" s="19" t="s">
        <v>298</v>
      </c>
      <c r="J2277" s="43" t="s">
        <v>1004</v>
      </c>
      <c r="K2277" s="51"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520</v>
      </c>
      <c r="E2278" s="51" t="str">
        <f>IF(ISBLANK(LeaveTracker[[#This Row],[Employee Name]]),"-----",VLOOKUP(LeaveTracker[[#This Row],[Employee Name]],Employees[[Employee Name]:[Office]],7))</f>
        <v>ACCOUNTING</v>
      </c>
      <c r="F2278" s="51" t="str">
        <f>IF(ISBLANK(LeaveTracker[[#This Row],[Employee Name]]),"-----",VLOOKUP(LeaveTracker[[#This Row],[Employee Name]],Employees[[Employee Name]:[Office]],6))</f>
        <v>REGULAR</v>
      </c>
      <c r="G2278" s="24" t="s">
        <v>1141</v>
      </c>
      <c r="H2278" s="24" t="s">
        <v>1141</v>
      </c>
      <c r="I2278" s="19" t="s">
        <v>298</v>
      </c>
      <c r="J2278" s="43" t="s">
        <v>105</v>
      </c>
      <c r="K2278" s="51"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762</v>
      </c>
      <c r="E2279" s="51" t="str">
        <f>IF(ISBLANK(LeaveTracker[[#This Row],[Employee Name]]),"-----",VLOOKUP(LeaveTracker[[#This Row],[Employee Name]],Employees[[Employee Name]:[Office]],7))</f>
        <v>CTO</v>
      </c>
      <c r="F2279" s="51" t="str">
        <f>IF(ISBLANK(LeaveTracker[[#This Row],[Employee Name]]),"-----",VLOOKUP(LeaveTracker[[#This Row],[Employee Name]],Employees[[Employee Name]:[Office]],6))</f>
        <v>REGULAR</v>
      </c>
      <c r="G2279" s="24" t="s">
        <v>1142</v>
      </c>
      <c r="H2279" s="24" t="s">
        <v>1142</v>
      </c>
      <c r="I2279" s="19" t="s">
        <v>81</v>
      </c>
      <c r="J2279" s="43" t="s">
        <v>1149</v>
      </c>
      <c r="K2279" s="51"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798</v>
      </c>
      <c r="E2280" s="51" t="str">
        <f>IF(ISBLANK(LeaveTracker[[#This Row],[Employee Name]]),"-----",VLOOKUP(LeaveTracker[[#This Row],[Employee Name]],Employees[[Employee Name]:[Office]],7))</f>
        <v>ONT</v>
      </c>
      <c r="F2280" s="51" t="str">
        <f>IF(ISBLANK(LeaveTracker[[#This Row],[Employee Name]]),"-----",VLOOKUP(LeaveTracker[[#This Row],[Employee Name]],Employees[[Employee Name]:[Office]],6))</f>
        <v>REGULAR</v>
      </c>
      <c r="G2280" s="24" t="s">
        <v>1152</v>
      </c>
      <c r="H2280" s="24" t="s">
        <v>1152</v>
      </c>
      <c r="I2280" s="19" t="s">
        <v>81</v>
      </c>
      <c r="J2280" s="43" t="s">
        <v>1149</v>
      </c>
      <c r="K2280" s="51"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388</v>
      </c>
      <c r="E2281" s="51" t="str">
        <f>IF(ISBLANK(LeaveTracker[[#This Row],[Employee Name]]),"-----",VLOOKUP(LeaveTracker[[#This Row],[Employee Name]],Employees[[Employee Name]:[Office]],7))</f>
        <v>ONT</v>
      </c>
      <c r="F2281" s="51" t="str">
        <f>IF(ISBLANK(LeaveTracker[[#This Row],[Employee Name]]),"-----",VLOOKUP(LeaveTracker[[#This Row],[Employee Name]],Employees[[Employee Name]:[Office]],6))</f>
        <v>REGULAR</v>
      </c>
      <c r="G2281" s="24" t="s">
        <v>1154</v>
      </c>
      <c r="H2281" s="24" t="s">
        <v>1121</v>
      </c>
      <c r="I2281" s="19" t="s">
        <v>81</v>
      </c>
      <c r="J2281" s="43" t="s">
        <v>1149</v>
      </c>
      <c r="K2281" s="51"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388</v>
      </c>
      <c r="E2282" s="51" t="str">
        <f>IF(ISBLANK(LeaveTracker[[#This Row],[Employee Name]]),"-----",VLOOKUP(LeaveTracker[[#This Row],[Employee Name]],Employees[[Employee Name]:[Office]],7))</f>
        <v>ONT</v>
      </c>
      <c r="F2282" s="51" t="str">
        <f>IF(ISBLANK(LeaveTracker[[#This Row],[Employee Name]]),"-----",VLOOKUP(LeaveTracker[[#This Row],[Employee Name]],Employees[[Employee Name]:[Office]],6))</f>
        <v>REGULAR</v>
      </c>
      <c r="G2282" s="24" t="s">
        <v>1135</v>
      </c>
      <c r="H2282" s="24" t="s">
        <v>1114</v>
      </c>
      <c r="I2282" s="19" t="s">
        <v>81</v>
      </c>
      <c r="J2282" s="43" t="s">
        <v>1149</v>
      </c>
      <c r="K2282" s="51"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388</v>
      </c>
      <c r="E2283" s="51" t="str">
        <f>IF(ISBLANK(LeaveTracker[[#This Row],[Employee Name]]),"-----",VLOOKUP(LeaveTracker[[#This Row],[Employee Name]],Employees[[Employee Name]:[Office]],7))</f>
        <v>ONT</v>
      </c>
      <c r="F2283" s="51" t="str">
        <f>IF(ISBLANK(LeaveTracker[[#This Row],[Employee Name]]),"-----",VLOOKUP(LeaveTracker[[#This Row],[Employee Name]],Employees[[Employee Name]:[Office]],6))</f>
        <v>REGULAR</v>
      </c>
      <c r="G2283" s="24" t="s">
        <v>1112</v>
      </c>
      <c r="H2283" s="24" t="s">
        <v>1161</v>
      </c>
      <c r="I2283" s="19" t="s">
        <v>81</v>
      </c>
      <c r="J2283" s="43" t="s">
        <v>1149</v>
      </c>
      <c r="K2283" s="51"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528</v>
      </c>
      <c r="E2284" s="51" t="str">
        <f>IF(ISBLANK(LeaveTracker[[#This Row],[Employee Name]]),"-----",VLOOKUP(LeaveTracker[[#This Row],[Employee Name]],Employees[[Employee Name]:[Office]],7))</f>
        <v>TIPID IMPOK</v>
      </c>
      <c r="F2284" s="51" t="str">
        <f>IF(ISBLANK(LeaveTracker[[#This Row],[Employee Name]]),"-----",VLOOKUP(LeaveTracker[[#This Row],[Employee Name]],Employees[[Employee Name]:[Office]],6))</f>
        <v>REGULAR</v>
      </c>
      <c r="G2284" s="24" t="s">
        <v>1111</v>
      </c>
      <c r="H2284" s="24" t="s">
        <v>1111</v>
      </c>
      <c r="I2284" s="19" t="s">
        <v>81</v>
      </c>
      <c r="J2284" s="43" t="s">
        <v>1149</v>
      </c>
      <c r="K2284" s="51"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528</v>
      </c>
      <c r="E2285" s="51" t="str">
        <f>IF(ISBLANK(LeaveTracker[[#This Row],[Employee Name]]),"-----",VLOOKUP(LeaveTracker[[#This Row],[Employee Name]],Employees[[Employee Name]:[Office]],7))</f>
        <v>TIPID IMPOK</v>
      </c>
      <c r="F2285" s="51" t="str">
        <f>IF(ISBLANK(LeaveTracker[[#This Row],[Employee Name]]),"-----",VLOOKUP(LeaveTracker[[#This Row],[Employee Name]],Employees[[Employee Name]:[Office]],6))</f>
        <v>REGULAR</v>
      </c>
      <c r="G2285" s="24" t="s">
        <v>1162</v>
      </c>
      <c r="H2285" s="24" t="s">
        <v>1162</v>
      </c>
      <c r="I2285" s="19" t="s">
        <v>81</v>
      </c>
      <c r="J2285" s="43" t="s">
        <v>1149</v>
      </c>
      <c r="K2285" s="51"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367</v>
      </c>
      <c r="E2286" s="51" t="str">
        <f>IF(ISBLANK(LeaveTracker[[#This Row],[Employee Name]]),"-----",VLOOKUP(LeaveTracker[[#This Row],[Employee Name]],Employees[[Employee Name]:[Office]],7))</f>
        <v>CCT</v>
      </c>
      <c r="F2286" s="51" t="str">
        <f>IF(ISBLANK(LeaveTracker[[#This Row],[Employee Name]]),"-----",VLOOKUP(LeaveTracker[[#This Row],[Employee Name]],Employees[[Employee Name]:[Office]],6))</f>
        <v>REGULAR</v>
      </c>
      <c r="G2286" s="24" t="s">
        <v>1120</v>
      </c>
      <c r="H2286" s="24" t="s">
        <v>1120</v>
      </c>
      <c r="I2286" s="19" t="s">
        <v>81</v>
      </c>
      <c r="J2286" s="43" t="s">
        <v>1149</v>
      </c>
      <c r="K2286" s="51"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1155</v>
      </c>
      <c r="E2287" s="51" t="str">
        <f>IF(ISBLANK(LeaveTracker[[#This Row],[Employee Name]]),"-----",VLOOKUP(LeaveTracker[[#This Row],[Employee Name]],Employees[[Employee Name]:[Office]],7))</f>
        <v>ACCOUNTING</v>
      </c>
      <c r="F2287" s="51" t="str">
        <f>IF(ISBLANK(LeaveTracker[[#This Row],[Employee Name]]),"-----",VLOOKUP(LeaveTracker[[#This Row],[Employee Name]],Employees[[Employee Name]:[Office]],6))</f>
        <v>REGULAR</v>
      </c>
      <c r="G2287" s="24" t="s">
        <v>1120</v>
      </c>
      <c r="H2287" s="24" t="s">
        <v>1120</v>
      </c>
      <c r="I2287" s="19" t="s">
        <v>81</v>
      </c>
      <c r="J2287" s="43" t="s">
        <v>1149</v>
      </c>
      <c r="K2287" s="51"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1078</v>
      </c>
      <c r="E2288" s="51" t="str">
        <f>IF(ISBLANK(LeaveTracker[[#This Row],[Employee Name]]),"-----",VLOOKUP(LeaveTracker[[#This Row],[Employee Name]],Employees[[Employee Name]:[Office]],7))</f>
        <v>CTO</v>
      </c>
      <c r="F2288" s="51" t="str">
        <f>IF(ISBLANK(LeaveTracker[[#This Row],[Employee Name]]),"-----",VLOOKUP(LeaveTracker[[#This Row],[Employee Name]],Employees[[Employee Name]:[Office]],6))</f>
        <v>REGULAR</v>
      </c>
      <c r="G2288" s="24" t="s">
        <v>1120</v>
      </c>
      <c r="H2288" s="24" t="s">
        <v>1120</v>
      </c>
      <c r="I2288" s="19" t="s">
        <v>81</v>
      </c>
      <c r="J2288" s="43" t="s">
        <v>1149</v>
      </c>
      <c r="K2288" s="51"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418</v>
      </c>
      <c r="E2289" s="51" t="str">
        <f>IF(ISBLANK(LeaveTracker[[#This Row],[Employee Name]]),"-----",VLOOKUP(LeaveTracker[[#This Row],[Employee Name]],Employees[[Employee Name]:[Office]],7))</f>
        <v>CTO</v>
      </c>
      <c r="F2289" s="51" t="str">
        <f>IF(ISBLANK(LeaveTracker[[#This Row],[Employee Name]]),"-----",VLOOKUP(LeaveTracker[[#This Row],[Employee Name]],Employees[[Employee Name]:[Office]],6))</f>
        <v>REGULAR</v>
      </c>
      <c r="G2289" s="24" t="s">
        <v>1120</v>
      </c>
      <c r="H2289" s="24" t="s">
        <v>1120</v>
      </c>
      <c r="I2289" s="19" t="s">
        <v>298</v>
      </c>
      <c r="J2289" s="43" t="s">
        <v>105</v>
      </c>
      <c r="K2289" s="51"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569</v>
      </c>
      <c r="E2290" s="51" t="str">
        <f>IF(ISBLANK(LeaveTracker[[#This Row],[Employee Name]]),"-----",VLOOKUP(LeaveTracker[[#This Row],[Employee Name]],Employees[[Employee Name]:[Office]],7))</f>
        <v>CENRO</v>
      </c>
      <c r="F2290" s="51" t="str">
        <f>IF(ISBLANK(LeaveTracker[[#This Row],[Employee Name]]),"-----",VLOOKUP(LeaveTracker[[#This Row],[Employee Name]],Employees[[Employee Name]:[Office]],6))</f>
        <v>REGULAR</v>
      </c>
      <c r="G2290" s="24" t="s">
        <v>1153</v>
      </c>
      <c r="H2290" s="24" t="s">
        <v>1153</v>
      </c>
      <c r="I2290" s="19" t="s">
        <v>81</v>
      </c>
      <c r="J2290" s="43" t="s">
        <v>1149</v>
      </c>
      <c r="K2290" s="51"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203</v>
      </c>
      <c r="E2291" s="51" t="str">
        <f>IF(ISBLANK(LeaveTracker[[#This Row],[Employee Name]]),"-----",VLOOKUP(LeaveTracker[[#This Row],[Employee Name]],Employees[[Employee Name]:[Office]],7))</f>
        <v>ONT</v>
      </c>
      <c r="F2291" s="51" t="str">
        <f>IF(ISBLANK(LeaveTracker[[#This Row],[Employee Name]]),"-----",VLOOKUP(LeaveTracker[[#This Row],[Employee Name]],Employees[[Employee Name]:[Office]],6))</f>
        <v>REGULAR</v>
      </c>
      <c r="G2291" s="24" t="s">
        <v>1162</v>
      </c>
      <c r="H2291" s="24" t="s">
        <v>1162</v>
      </c>
      <c r="I2291" s="19" t="s">
        <v>81</v>
      </c>
      <c r="J2291" s="43" t="s">
        <v>1149</v>
      </c>
      <c r="K2291" s="51"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1151</v>
      </c>
      <c r="B2292" s="31">
        <v>44767</v>
      </c>
      <c r="C2292" s="31">
        <v>44744</v>
      </c>
      <c r="D2292" s="19" t="s">
        <v>203</v>
      </c>
      <c r="E2292" s="51" t="str">
        <f>IF(ISBLANK(LeaveTracker[[#This Row],[Employee Name]]),"-----",VLOOKUP(LeaveTracker[[#This Row],[Employee Name]],Employees[[Employee Name]:[Office]],7))</f>
        <v>ONT</v>
      </c>
      <c r="F2292" s="51" t="str">
        <f>IF(ISBLANK(LeaveTracker[[#This Row],[Employee Name]]),"-----",VLOOKUP(LeaveTracker[[#This Row],[Employee Name]],Employees[[Employee Name]:[Office]],6))</f>
        <v>REGULAR</v>
      </c>
      <c r="G2292" s="24" t="s">
        <v>1141</v>
      </c>
      <c r="H2292" s="24" t="s">
        <v>1141</v>
      </c>
      <c r="I2292" s="19" t="s">
        <v>81</v>
      </c>
      <c r="J2292" s="43" t="s">
        <v>1149</v>
      </c>
      <c r="K2292" s="51"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1151</v>
      </c>
      <c r="B2293" s="31">
        <v>44767</v>
      </c>
      <c r="C2293" s="31">
        <v>44744</v>
      </c>
      <c r="D2293" s="19" t="s">
        <v>203</v>
      </c>
      <c r="E2293" s="51" t="str">
        <f>IF(ISBLANK(LeaveTracker[[#This Row],[Employee Name]]),"-----",VLOOKUP(LeaveTracker[[#This Row],[Employee Name]],Employees[[Employee Name]:[Office]],7))</f>
        <v>ONT</v>
      </c>
      <c r="F2293" s="51" t="str">
        <f>IF(ISBLANK(LeaveTracker[[#This Row],[Employee Name]]),"-----",VLOOKUP(LeaveTracker[[#This Row],[Employee Name]],Employees[[Employee Name]:[Office]],6))</f>
        <v>REGULAR</v>
      </c>
      <c r="G2293" s="24" t="s">
        <v>1153</v>
      </c>
      <c r="H2293" s="24" t="s">
        <v>1153</v>
      </c>
      <c r="I2293" s="19" t="s">
        <v>81</v>
      </c>
      <c r="J2293" s="43" t="s">
        <v>1149</v>
      </c>
      <c r="K2293" s="51"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1165</v>
      </c>
      <c r="B2294" s="31">
        <v>44767</v>
      </c>
      <c r="C2294" s="31">
        <v>44743</v>
      </c>
      <c r="D2294" s="19" t="s">
        <v>1189</v>
      </c>
      <c r="E2294" s="51" t="str">
        <f>IF(ISBLANK(LeaveTracker[[#This Row],[Employee Name]]),"-----",VLOOKUP(LeaveTracker[[#This Row],[Employee Name]],Employees[[Employee Name]:[Office]],7))</f>
        <v>ONT</v>
      </c>
      <c r="F2294" s="51" t="str">
        <f>IF(ISBLANK(LeaveTracker[[#This Row],[Employee Name]]),"-----",VLOOKUP(LeaveTracker[[#This Row],[Employee Name]],Employees[[Employee Name]:[Office]],6))</f>
        <v>REGULAR</v>
      </c>
      <c r="G2294" s="24" t="s">
        <v>1192</v>
      </c>
      <c r="H2294" s="24" t="s">
        <v>1192</v>
      </c>
      <c r="I2294" s="19" t="s">
        <v>298</v>
      </c>
      <c r="J2294" s="43" t="s">
        <v>158</v>
      </c>
      <c r="K2294" s="51"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1166</v>
      </c>
      <c r="B2295" s="31">
        <v>44767</v>
      </c>
      <c r="C2295" s="31">
        <v>44743</v>
      </c>
      <c r="D2295" s="19" t="s">
        <v>1189</v>
      </c>
      <c r="E2295" s="51" t="str">
        <f>IF(ISBLANK(LeaveTracker[[#This Row],[Employee Name]]),"-----",VLOOKUP(LeaveTracker[[#This Row],[Employee Name]],Employees[[Employee Name]:[Office]],7))</f>
        <v>ONT</v>
      </c>
      <c r="F2295" s="51" t="str">
        <f>IF(ISBLANK(LeaveTracker[[#This Row],[Employee Name]]),"-----",VLOOKUP(LeaveTracker[[#This Row],[Employee Name]],Employees[[Employee Name]:[Office]],6))</f>
        <v>REGULAR</v>
      </c>
      <c r="G2295" s="24" t="s">
        <v>1193</v>
      </c>
      <c r="H2295" s="24" t="s">
        <v>1193</v>
      </c>
      <c r="I2295" s="19" t="s">
        <v>298</v>
      </c>
      <c r="J2295" s="43" t="s">
        <v>1004</v>
      </c>
      <c r="K2295" s="51"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1166</v>
      </c>
      <c r="B2296" s="31">
        <v>44767</v>
      </c>
      <c r="C2296" s="31">
        <v>44743</v>
      </c>
      <c r="D2296" s="19" t="s">
        <v>1189</v>
      </c>
      <c r="E2296" s="51" t="str">
        <f>IF(ISBLANK(LeaveTracker[[#This Row],[Employee Name]]),"-----",VLOOKUP(LeaveTracker[[#This Row],[Employee Name]],Employees[[Employee Name]:[Office]],7))</f>
        <v>ONT</v>
      </c>
      <c r="F2296" s="51" t="str">
        <f>IF(ISBLANK(LeaveTracker[[#This Row],[Employee Name]]),"-----",VLOOKUP(LeaveTracker[[#This Row],[Employee Name]],Employees[[Employee Name]:[Office]],6))</f>
        <v>REGULAR</v>
      </c>
      <c r="G2296" s="24" t="s">
        <v>1147</v>
      </c>
      <c r="H2296" s="24" t="s">
        <v>1194</v>
      </c>
      <c r="I2296" s="19" t="s">
        <v>298</v>
      </c>
      <c r="J2296" s="43" t="s">
        <v>1004</v>
      </c>
      <c r="K2296" s="51"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1167</v>
      </c>
      <c r="B2297" s="31">
        <v>44767</v>
      </c>
      <c r="C2297" s="31">
        <v>44728</v>
      </c>
      <c r="D2297" s="19" t="s">
        <v>206</v>
      </c>
      <c r="E2297" s="51" t="str">
        <f>IF(ISBLANK(LeaveTracker[[#This Row],[Employee Name]]),"-----",VLOOKUP(LeaveTracker[[#This Row],[Employee Name]],Employees[[Employee Name]:[Office]],7))</f>
        <v>ONT</v>
      </c>
      <c r="F2297" s="51" t="str">
        <f>IF(ISBLANK(LeaveTracker[[#This Row],[Employee Name]]),"-----",VLOOKUP(LeaveTracker[[#This Row],[Employee Name]],Employees[[Employee Name]:[Office]],6))</f>
        <v>REGULAR</v>
      </c>
      <c r="G2297" s="24" t="s">
        <v>1125</v>
      </c>
      <c r="H2297" s="24" t="s">
        <v>1152</v>
      </c>
      <c r="I2297" s="19" t="s">
        <v>82</v>
      </c>
      <c r="J2297" s="43" t="s">
        <v>1149</v>
      </c>
      <c r="K2297" s="51"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1168</v>
      </c>
      <c r="B2298" s="31">
        <v>44767</v>
      </c>
      <c r="C2298" s="31">
        <v>44742</v>
      </c>
      <c r="D2298" s="19" t="s">
        <v>440</v>
      </c>
      <c r="E2298" s="51" t="str">
        <f>IF(ISBLANK(LeaveTracker[[#This Row],[Employee Name]]),"-----",VLOOKUP(LeaveTracker[[#This Row],[Employee Name]],Employees[[Employee Name]:[Office]],7))</f>
        <v>ACCOUNTING</v>
      </c>
      <c r="F2298" s="51" t="str">
        <f>IF(ISBLANK(LeaveTracker[[#This Row],[Employee Name]]),"-----",VLOOKUP(LeaveTracker[[#This Row],[Employee Name]],Employees[[Employee Name]:[Office]],6))</f>
        <v>REGULAR</v>
      </c>
      <c r="G2298" s="24" t="s">
        <v>1153</v>
      </c>
      <c r="H2298" s="24" t="s">
        <v>1153</v>
      </c>
      <c r="I2298" s="19" t="s">
        <v>81</v>
      </c>
      <c r="J2298" s="43" t="s">
        <v>1149</v>
      </c>
      <c r="K2298" s="51"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1169</v>
      </c>
      <c r="B2299" s="31">
        <v>44767</v>
      </c>
      <c r="C2299" s="31">
        <v>44743</v>
      </c>
      <c r="D2299" s="19" t="s">
        <v>776</v>
      </c>
      <c r="E2299" s="51" t="str">
        <f>IF(ISBLANK(LeaveTracker[[#This Row],[Employee Name]]),"-----",VLOOKUP(LeaveTracker[[#This Row],[Employee Name]],Employees[[Employee Name]:[Office]],7))</f>
        <v>GSO</v>
      </c>
      <c r="F2299" s="51" t="str">
        <f>IF(ISBLANK(LeaveTracker[[#This Row],[Employee Name]]),"-----",VLOOKUP(LeaveTracker[[#This Row],[Employee Name]],Employees[[Employee Name]:[Office]],6))</f>
        <v>REGULAR</v>
      </c>
      <c r="G2299" s="24" t="s">
        <v>1119</v>
      </c>
      <c r="H2299" s="24" t="s">
        <v>1119</v>
      </c>
      <c r="I2299" s="19" t="s">
        <v>81</v>
      </c>
      <c r="J2299" s="43" t="s">
        <v>1149</v>
      </c>
      <c r="K2299" s="51"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1170</v>
      </c>
      <c r="B2300" s="31">
        <v>44767</v>
      </c>
      <c r="C2300" s="31">
        <v>44732</v>
      </c>
      <c r="D2300" s="19" t="s">
        <v>874</v>
      </c>
      <c r="E2300" s="51" t="str">
        <f>IF(ISBLANK(LeaveTracker[[#This Row],[Employee Name]]),"-----",VLOOKUP(LeaveTracker[[#This Row],[Employee Name]],Employees[[Employee Name]:[Office]],7))</f>
        <v>GSO</v>
      </c>
      <c r="F2300" s="51" t="str">
        <f>IF(ISBLANK(LeaveTracker[[#This Row],[Employee Name]]),"-----",VLOOKUP(LeaveTracker[[#This Row],[Employee Name]],Employees[[Employee Name]:[Office]],6))</f>
        <v>REGULAR</v>
      </c>
      <c r="G2300" s="24" t="s">
        <v>1142</v>
      </c>
      <c r="H2300" s="24" t="s">
        <v>1142</v>
      </c>
      <c r="I2300" s="19" t="s">
        <v>81</v>
      </c>
      <c r="J2300" s="43" t="s">
        <v>1149</v>
      </c>
      <c r="K2300" s="51"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1171</v>
      </c>
      <c r="B2301" s="31">
        <v>44767</v>
      </c>
      <c r="C2301" s="31">
        <v>44718</v>
      </c>
      <c r="D2301" s="19" t="s">
        <v>415</v>
      </c>
      <c r="E2301" s="51" t="str">
        <f>IF(ISBLANK(LeaveTracker[[#This Row],[Employee Name]]),"-----",VLOOKUP(LeaveTracker[[#This Row],[Employee Name]],Employees[[Employee Name]:[Office]],7))</f>
        <v>CTO</v>
      </c>
      <c r="F2301" s="51" t="str">
        <f>IF(ISBLANK(LeaveTracker[[#This Row],[Employee Name]]),"-----",VLOOKUP(LeaveTracker[[#This Row],[Employee Name]],Employees[[Employee Name]:[Office]],6))</f>
        <v>REGULAR</v>
      </c>
      <c r="G2301" s="24" t="s">
        <v>1116</v>
      </c>
      <c r="H2301" s="24" t="s">
        <v>1135</v>
      </c>
      <c r="I2301" s="19" t="s">
        <v>298</v>
      </c>
      <c r="J2301" s="43" t="s">
        <v>105</v>
      </c>
      <c r="K2301" s="51"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1172</v>
      </c>
      <c r="B2302" s="31">
        <v>44767</v>
      </c>
      <c r="C2302" s="31">
        <v>44736</v>
      </c>
      <c r="D2302" s="19" t="s">
        <v>1190</v>
      </c>
      <c r="E2302" s="51" t="str">
        <f>IF(ISBLANK(LeaveTracker[[#This Row],[Employee Name]]),"-----",VLOOKUP(LeaveTracker[[#This Row],[Employee Name]],Employees[[Employee Name]:[Office]],7))</f>
        <v>BUDGET</v>
      </c>
      <c r="F2302" s="51" t="str">
        <f>IF(ISBLANK(LeaveTracker[[#This Row],[Employee Name]]),"-----",VLOOKUP(LeaveTracker[[#This Row],[Employee Name]],Employees[[Employee Name]:[Office]],6))</f>
        <v>REGULAR</v>
      </c>
      <c r="G2302" s="24" t="s">
        <v>1119</v>
      </c>
      <c r="H2302" s="24" t="s">
        <v>1119</v>
      </c>
      <c r="I2302" s="19" t="s">
        <v>82</v>
      </c>
      <c r="J2302" s="43" t="s">
        <v>1149</v>
      </c>
      <c r="K2302" s="51"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1173</v>
      </c>
      <c r="B2303" s="31">
        <v>44767</v>
      </c>
      <c r="C2303" s="31">
        <v>44732</v>
      </c>
      <c r="D2303" s="19" t="s">
        <v>121</v>
      </c>
      <c r="E2303" s="51" t="str">
        <f>IF(ISBLANK(LeaveTracker[[#This Row],[Employee Name]]),"-----",VLOOKUP(LeaveTracker[[#This Row],[Employee Name]],Employees[[Employee Name]:[Office]],7))</f>
        <v>CHARACTER OFFICE</v>
      </c>
      <c r="F2303" s="51" t="str">
        <f>IF(ISBLANK(LeaveTracker[[#This Row],[Employee Name]]),"-----",VLOOKUP(LeaveTracker[[#This Row],[Employee Name]],Employees[[Employee Name]:[Office]],6))</f>
        <v>REGULAR</v>
      </c>
      <c r="G2303" s="24" t="s">
        <v>1111</v>
      </c>
      <c r="H2303" s="24" t="s">
        <v>1111</v>
      </c>
      <c r="I2303" s="19" t="s">
        <v>81</v>
      </c>
      <c r="J2303" s="43" t="s">
        <v>1149</v>
      </c>
      <c r="K2303" s="51"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1174</v>
      </c>
      <c r="B2304" s="31">
        <v>44767</v>
      </c>
      <c r="C2304" s="31">
        <v>44732</v>
      </c>
      <c r="D2304" s="19" t="s">
        <v>775</v>
      </c>
      <c r="E2304" s="51" t="str">
        <f>IF(ISBLANK(LeaveTracker[[#This Row],[Employee Name]]),"-----",VLOOKUP(LeaveTracker[[#This Row],[Employee Name]],Employees[[Employee Name]:[Office]],7))</f>
        <v>CHO</v>
      </c>
      <c r="F2304" s="51" t="str">
        <f>IF(ISBLANK(LeaveTracker[[#This Row],[Employee Name]]),"-----",VLOOKUP(LeaveTracker[[#This Row],[Employee Name]],Employees[[Employee Name]:[Office]],6))</f>
        <v>REGULAR</v>
      </c>
      <c r="G2304" s="24" t="s">
        <v>1141</v>
      </c>
      <c r="H2304" s="24" t="s">
        <v>1141</v>
      </c>
      <c r="I2304" s="19" t="s">
        <v>298</v>
      </c>
      <c r="J2304" s="43" t="s">
        <v>105</v>
      </c>
      <c r="K2304" s="51"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1175</v>
      </c>
      <c r="B2305" s="31">
        <v>44767</v>
      </c>
      <c r="C2305" s="31">
        <v>44735</v>
      </c>
      <c r="D2305" s="19" t="s">
        <v>591</v>
      </c>
      <c r="E2305" s="51" t="str">
        <f>IF(ISBLANK(LeaveTracker[[#This Row],[Employee Name]]),"-----",VLOOKUP(LeaveTracker[[#This Row],[Employee Name]],Employees[[Employee Name]:[Office]],7))</f>
        <v>MAHOGANY MARKET</v>
      </c>
      <c r="F2305" s="51" t="str">
        <f>IF(ISBLANK(LeaveTracker[[#This Row],[Employee Name]]),"-----",VLOOKUP(LeaveTracker[[#This Row],[Employee Name]],Employees[[Employee Name]:[Office]],6))</f>
        <v>REGULAR</v>
      </c>
      <c r="G2305" s="24" t="s">
        <v>1124</v>
      </c>
      <c r="H2305" s="24" t="s">
        <v>1124</v>
      </c>
      <c r="I2305" s="19" t="s">
        <v>81</v>
      </c>
      <c r="J2305" s="43" t="s">
        <v>1149</v>
      </c>
      <c r="K2305" s="51"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1176</v>
      </c>
      <c r="B2306" s="31">
        <v>44767</v>
      </c>
      <c r="C2306" s="31">
        <v>44735</v>
      </c>
      <c r="D2306" s="19" t="s">
        <v>612</v>
      </c>
      <c r="E2306" s="51" t="str">
        <f>IF(ISBLANK(LeaveTracker[[#This Row],[Employee Name]]),"-----",VLOOKUP(LeaveTracker[[#This Row],[Employee Name]],Employees[[Employee Name]:[Office]],7))</f>
        <v>CBO</v>
      </c>
      <c r="F2306" s="51" t="str">
        <f>IF(ISBLANK(LeaveTracker[[#This Row],[Employee Name]]),"-----",VLOOKUP(LeaveTracker[[#This Row],[Employee Name]],Employees[[Employee Name]:[Office]],6))</f>
        <v>REGULAR</v>
      </c>
      <c r="G2306" s="24" t="s">
        <v>1141</v>
      </c>
      <c r="H2306" s="24" t="s">
        <v>1141</v>
      </c>
      <c r="I2306" s="19" t="s">
        <v>82</v>
      </c>
      <c r="J2306" s="43" t="s">
        <v>1149</v>
      </c>
      <c r="K2306" s="51"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1177</v>
      </c>
      <c r="B2307" s="31">
        <v>44767</v>
      </c>
      <c r="C2307" s="31">
        <v>44739</v>
      </c>
      <c r="D2307" s="19" t="s">
        <v>559</v>
      </c>
      <c r="E2307" s="51" t="str">
        <f>IF(ISBLANK(LeaveTracker[[#This Row],[Employee Name]]),"-----",VLOOKUP(LeaveTracker[[#This Row],[Employee Name]],Employees[[Employee Name]:[Office]],7))</f>
        <v>CENRO</v>
      </c>
      <c r="F2307" s="51" t="str">
        <f>IF(ISBLANK(LeaveTracker[[#This Row],[Employee Name]]),"-----",VLOOKUP(LeaveTracker[[#This Row],[Employee Name]],Employees[[Employee Name]:[Office]],6))</f>
        <v>REGULAR</v>
      </c>
      <c r="G2307" s="24" t="s">
        <v>1139</v>
      </c>
      <c r="H2307" s="24" t="s">
        <v>1139</v>
      </c>
      <c r="I2307" s="19" t="s">
        <v>81</v>
      </c>
      <c r="J2307" s="43" t="s">
        <v>1149</v>
      </c>
      <c r="K2307" s="51"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1178</v>
      </c>
      <c r="B2308" s="31">
        <v>44767</v>
      </c>
      <c r="C2308" s="31">
        <v>44740</v>
      </c>
      <c r="D2308" s="19" t="s">
        <v>564</v>
      </c>
      <c r="E2308" s="51" t="str">
        <f>IF(ISBLANK(LeaveTracker[[#This Row],[Employee Name]]),"-----",VLOOKUP(LeaveTracker[[#This Row],[Employee Name]],Employees[[Employee Name]:[Office]],7))</f>
        <v>CENRO</v>
      </c>
      <c r="F2308" s="51" t="str">
        <f>IF(ISBLANK(LeaveTracker[[#This Row],[Employee Name]]),"-----",VLOOKUP(LeaveTracker[[#This Row],[Employee Name]],Employees[[Employee Name]:[Office]],6))</f>
        <v>REGULAR</v>
      </c>
      <c r="G2308" s="24" t="s">
        <v>1139</v>
      </c>
      <c r="H2308" s="24" t="s">
        <v>1139</v>
      </c>
      <c r="I2308" s="19" t="s">
        <v>81</v>
      </c>
      <c r="J2308" s="43" t="s">
        <v>1149</v>
      </c>
      <c r="K2308" s="51"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1179</v>
      </c>
      <c r="B2309" s="31">
        <v>44767</v>
      </c>
      <c r="C2309" s="31">
        <v>44742</v>
      </c>
      <c r="D2309" s="19" t="s">
        <v>837</v>
      </c>
      <c r="E2309" s="51" t="str">
        <f>IF(ISBLANK(LeaveTracker[[#This Row],[Employee Name]]),"-----",VLOOKUP(LeaveTracker[[#This Row],[Employee Name]],Employees[[Employee Name]:[Office]],7))</f>
        <v>CTO</v>
      </c>
      <c r="F2309" s="51" t="str">
        <f>IF(ISBLANK(LeaveTracker[[#This Row],[Employee Name]]),"-----",VLOOKUP(LeaveTracker[[#This Row],[Employee Name]],Employees[[Employee Name]:[Office]],6))</f>
        <v>REGULAR</v>
      </c>
      <c r="G2309" s="24" t="s">
        <v>1122</v>
      </c>
      <c r="H2309" s="24" t="s">
        <v>1122</v>
      </c>
      <c r="I2309" s="19" t="s">
        <v>82</v>
      </c>
      <c r="J2309" s="43" t="s">
        <v>1149</v>
      </c>
      <c r="K2309" s="51"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1179</v>
      </c>
      <c r="B2310" s="31">
        <v>44767</v>
      </c>
      <c r="C2310" s="31">
        <v>44742</v>
      </c>
      <c r="D2310" s="19" t="s">
        <v>837</v>
      </c>
      <c r="E2310" s="51" t="str">
        <f>IF(ISBLANK(LeaveTracker[[#This Row],[Employee Name]]),"-----",VLOOKUP(LeaveTracker[[#This Row],[Employee Name]],Employees[[Employee Name]:[Office]],7))</f>
        <v>CTO</v>
      </c>
      <c r="F2310" s="51" t="str">
        <f>IF(ISBLANK(LeaveTracker[[#This Row],[Employee Name]]),"-----",VLOOKUP(LeaveTracker[[#This Row],[Employee Name]],Employees[[Employee Name]:[Office]],6))</f>
        <v>REGULAR</v>
      </c>
      <c r="G2310" s="24" t="s">
        <v>1152</v>
      </c>
      <c r="H2310" s="24" t="s">
        <v>1152</v>
      </c>
      <c r="I2310" s="19" t="s">
        <v>82</v>
      </c>
      <c r="J2310" s="43" t="s">
        <v>1149</v>
      </c>
      <c r="K2310" s="51"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1180</v>
      </c>
      <c r="B2311" s="31">
        <v>44767</v>
      </c>
      <c r="C2311" s="31">
        <v>44741</v>
      </c>
      <c r="D2311" s="19" t="s">
        <v>591</v>
      </c>
      <c r="E2311" s="51" t="str">
        <f>IF(ISBLANK(LeaveTracker[[#This Row],[Employee Name]]),"-----",VLOOKUP(LeaveTracker[[#This Row],[Employee Name]],Employees[[Employee Name]:[Office]],7))</f>
        <v>MAHOGANY MARKET</v>
      </c>
      <c r="F2311" s="51" t="str">
        <f>IF(ISBLANK(LeaveTracker[[#This Row],[Employee Name]]),"-----",VLOOKUP(LeaveTracker[[#This Row],[Employee Name]],Employees[[Employee Name]:[Office]],6))</f>
        <v>REGULAR</v>
      </c>
      <c r="G2311" s="24" t="s">
        <v>1119</v>
      </c>
      <c r="H2311" s="24" t="s">
        <v>1119</v>
      </c>
      <c r="I2311" s="19" t="s">
        <v>298</v>
      </c>
      <c r="J2311" s="43" t="s">
        <v>755</v>
      </c>
      <c r="K2311" s="51"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1181</v>
      </c>
      <c r="B2312" s="31">
        <v>44767</v>
      </c>
      <c r="C2312" s="31">
        <v>44727</v>
      </c>
      <c r="D2312" s="19" t="s">
        <v>878</v>
      </c>
      <c r="E2312" s="51" t="str">
        <f>IF(ISBLANK(LeaveTracker[[#This Row],[Employee Name]]),"-----",VLOOKUP(LeaveTracker[[#This Row],[Employee Name]],Employees[[Employee Name]:[Office]],7))</f>
        <v>GSO</v>
      </c>
      <c r="F2312" s="51" t="str">
        <f>IF(ISBLANK(LeaveTracker[[#This Row],[Employee Name]]),"-----",VLOOKUP(LeaveTracker[[#This Row],[Employee Name]],Employees[[Employee Name]:[Office]],6))</f>
        <v>REGULAR</v>
      </c>
      <c r="G2312" s="24" t="s">
        <v>1117</v>
      </c>
      <c r="H2312" s="24" t="s">
        <v>1117</v>
      </c>
      <c r="I2312" s="19" t="s">
        <v>82</v>
      </c>
      <c r="J2312" s="43" t="s">
        <v>1149</v>
      </c>
      <c r="K2312" s="51"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1182</v>
      </c>
      <c r="B2313" s="31">
        <v>44767</v>
      </c>
      <c r="C2313" s="31">
        <v>44741</v>
      </c>
      <c r="D2313" s="19" t="s">
        <v>1191</v>
      </c>
      <c r="E2313" s="51" t="str">
        <f>IF(ISBLANK(LeaveTracker[[#This Row],[Employee Name]]),"-----",VLOOKUP(LeaveTracker[[#This Row],[Employee Name]],Employees[[Employee Name]:[Office]],7))</f>
        <v>ACCOUNTING</v>
      </c>
      <c r="F2313" s="51" t="str">
        <f>IF(ISBLANK(LeaveTracker[[#This Row],[Employee Name]]),"-----",VLOOKUP(LeaveTracker[[#This Row],[Employee Name]],Employees[[Employee Name]:[Office]],6))</f>
        <v>REGULAR</v>
      </c>
      <c r="G2313" s="24" t="s">
        <v>1147</v>
      </c>
      <c r="H2313" s="24" t="s">
        <v>1147</v>
      </c>
      <c r="I2313" s="19" t="s">
        <v>82</v>
      </c>
      <c r="J2313" s="43" t="s">
        <v>1149</v>
      </c>
      <c r="K2313" s="51"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1183</v>
      </c>
      <c r="B2314" s="31">
        <v>44767</v>
      </c>
      <c r="C2314" s="31">
        <v>44740</v>
      </c>
      <c r="D2314" s="19" t="s">
        <v>809</v>
      </c>
      <c r="E2314" s="51" t="str">
        <f>IF(ISBLANK(LeaveTracker[[#This Row],[Employee Name]]),"-----",VLOOKUP(LeaveTracker[[#This Row],[Employee Name]],Employees[[Employee Name]:[Office]],7))</f>
        <v>CHO</v>
      </c>
      <c r="F2314" s="51" t="str">
        <f>IF(ISBLANK(LeaveTracker[[#This Row],[Employee Name]]),"-----",VLOOKUP(LeaveTracker[[#This Row],[Employee Name]],Employees[[Employee Name]:[Office]],6))</f>
        <v>REGULAR</v>
      </c>
      <c r="G2314" s="24" t="s">
        <v>1139</v>
      </c>
      <c r="H2314" s="24" t="s">
        <v>1139</v>
      </c>
      <c r="I2314" s="19" t="s">
        <v>81</v>
      </c>
      <c r="J2314" s="43" t="s">
        <v>1149</v>
      </c>
      <c r="K2314" s="51"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1184</v>
      </c>
      <c r="B2315" s="31">
        <v>44767</v>
      </c>
      <c r="C2315" s="31">
        <v>44740</v>
      </c>
      <c r="D2315" s="19" t="s">
        <v>809</v>
      </c>
      <c r="E2315" s="51" t="str">
        <f>IF(ISBLANK(LeaveTracker[[#This Row],[Employee Name]]),"-----",VLOOKUP(LeaveTracker[[#This Row],[Employee Name]],Employees[[Employee Name]:[Office]],7))</f>
        <v>CHO</v>
      </c>
      <c r="F2315" s="51" t="str">
        <f>IF(ISBLANK(LeaveTracker[[#This Row],[Employee Name]]),"-----",VLOOKUP(LeaveTracker[[#This Row],[Employee Name]],Employees[[Employee Name]:[Office]],6))</f>
        <v>REGULAR</v>
      </c>
      <c r="G2315" s="24" t="s">
        <v>1121</v>
      </c>
      <c r="H2315" s="24" t="s">
        <v>1125</v>
      </c>
      <c r="I2315" s="19" t="s">
        <v>82</v>
      </c>
      <c r="J2315" s="43" t="s">
        <v>1149</v>
      </c>
      <c r="K2315" s="51"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1185</v>
      </c>
      <c r="B2316" s="31">
        <v>44767</v>
      </c>
      <c r="C2316" s="31">
        <v>44741</v>
      </c>
      <c r="D2316" s="19" t="s">
        <v>829</v>
      </c>
      <c r="E2316" s="51" t="str">
        <f>IF(ISBLANK(LeaveTracker[[#This Row],[Employee Name]]),"-----",VLOOKUP(LeaveTracker[[#This Row],[Employee Name]],Employees[[Employee Name]:[Office]],7))</f>
        <v>CHO</v>
      </c>
      <c r="F2316" s="51" t="str">
        <f>IF(ISBLANK(LeaveTracker[[#This Row],[Employee Name]]),"-----",VLOOKUP(LeaveTracker[[#This Row],[Employee Name]],Employees[[Employee Name]:[Office]],6))</f>
        <v>REGULAR</v>
      </c>
      <c r="G2316" s="24" t="s">
        <v>1122</v>
      </c>
      <c r="H2316" s="24" t="s">
        <v>1125</v>
      </c>
      <c r="I2316" s="19" t="s">
        <v>82</v>
      </c>
      <c r="J2316" s="43" t="s">
        <v>1149</v>
      </c>
      <c r="K2316" s="51"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1186</v>
      </c>
      <c r="B2317" s="31">
        <v>44767</v>
      </c>
      <c r="C2317" s="31">
        <v>44727</v>
      </c>
      <c r="D2317" s="19" t="s">
        <v>530</v>
      </c>
      <c r="E2317" s="51" t="str">
        <f>IF(ISBLANK(LeaveTracker[[#This Row],[Employee Name]]),"-----",VLOOKUP(LeaveTracker[[#This Row],[Employee Name]],Employees[[Employee Name]:[Office]],7))</f>
        <v>GSO</v>
      </c>
      <c r="F2317" s="51" t="str">
        <f>IF(ISBLANK(LeaveTracker[[#This Row],[Employee Name]]),"-----",VLOOKUP(LeaveTracker[[#This Row],[Employee Name]],Employees[[Employee Name]:[Office]],6))</f>
        <v>REGULAR</v>
      </c>
      <c r="G2317" s="24" t="s">
        <v>1124</v>
      </c>
      <c r="H2317" s="24" t="s">
        <v>1162</v>
      </c>
      <c r="I2317" s="19" t="s">
        <v>82</v>
      </c>
      <c r="J2317" s="43" t="s">
        <v>1149</v>
      </c>
      <c r="K2317" s="51"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1186</v>
      </c>
      <c r="B2318" s="31">
        <v>44767</v>
      </c>
      <c r="C2318" s="31">
        <v>44727</v>
      </c>
      <c r="D2318" s="19" t="s">
        <v>530</v>
      </c>
      <c r="E2318" s="51" t="str">
        <f>IF(ISBLANK(LeaveTracker[[#This Row],[Employee Name]]),"-----",VLOOKUP(LeaveTracker[[#This Row],[Employee Name]],Employees[[Employee Name]:[Office]],7))</f>
        <v>GSO</v>
      </c>
      <c r="F2318" s="51" t="str">
        <f>IF(ISBLANK(LeaveTracker[[#This Row],[Employee Name]]),"-----",VLOOKUP(LeaveTracker[[#This Row],[Employee Name]],Employees[[Employee Name]:[Office]],6))</f>
        <v>REGULAR</v>
      </c>
      <c r="G2318" s="24" t="s">
        <v>1141</v>
      </c>
      <c r="H2318" s="24" t="s">
        <v>1141</v>
      </c>
      <c r="I2318" s="19" t="s">
        <v>82</v>
      </c>
      <c r="J2318" s="43" t="s">
        <v>1149</v>
      </c>
      <c r="K2318" s="51"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1187</v>
      </c>
      <c r="B2319" s="31">
        <v>44767</v>
      </c>
      <c r="C2319" s="31">
        <v>44736</v>
      </c>
      <c r="D2319" s="19" t="s">
        <v>874</v>
      </c>
      <c r="E2319" s="51" t="str">
        <f>IF(ISBLANK(LeaveTracker[[#This Row],[Employee Name]]),"-----",VLOOKUP(LeaveTracker[[#This Row],[Employee Name]],Employees[[Employee Name]:[Office]],7))</f>
        <v>GSO</v>
      </c>
      <c r="F2319" s="51" t="str">
        <f>IF(ISBLANK(LeaveTracker[[#This Row],[Employee Name]]),"-----",VLOOKUP(LeaveTracker[[#This Row],[Employee Name]],Employees[[Employee Name]:[Office]],6))</f>
        <v>REGULAR</v>
      </c>
      <c r="G2319" s="24" t="s">
        <v>1111</v>
      </c>
      <c r="H2319" s="24" t="s">
        <v>1111</v>
      </c>
      <c r="I2319" s="19" t="s">
        <v>81</v>
      </c>
      <c r="J2319" s="43" t="s">
        <v>1149</v>
      </c>
      <c r="K2319" s="51"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1187</v>
      </c>
      <c r="B2320" s="31">
        <v>44767</v>
      </c>
      <c r="C2320" s="31">
        <v>44736</v>
      </c>
      <c r="D2320" s="19" t="s">
        <v>874</v>
      </c>
      <c r="E2320" s="51" t="str">
        <f>IF(ISBLANK(LeaveTracker[[#This Row],[Employee Name]]),"-----",VLOOKUP(LeaveTracker[[#This Row],[Employee Name]],Employees[[Employee Name]:[Office]],7))</f>
        <v>GSO</v>
      </c>
      <c r="F2320" s="51" t="str">
        <f>IF(ISBLANK(LeaveTracker[[#This Row],[Employee Name]]),"-----",VLOOKUP(LeaveTracker[[#This Row],[Employee Name]],Employees[[Employee Name]:[Office]],6))</f>
        <v>REGULAR</v>
      </c>
      <c r="G2320" s="24" t="s">
        <v>1162</v>
      </c>
      <c r="H2320" s="24" t="s">
        <v>1162</v>
      </c>
      <c r="I2320" s="19" t="s">
        <v>81</v>
      </c>
      <c r="J2320" s="43" t="s">
        <v>1149</v>
      </c>
      <c r="K2320" s="51"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1188</v>
      </c>
      <c r="B2321" s="31">
        <v>44767</v>
      </c>
      <c r="C2321" s="31">
        <v>44725</v>
      </c>
      <c r="D2321" s="19" t="s">
        <v>874</v>
      </c>
      <c r="E2321" s="51" t="str">
        <f>IF(ISBLANK(LeaveTracker[[#This Row],[Employee Name]]),"-----",VLOOKUP(LeaveTracker[[#This Row],[Employee Name]],Employees[[Employee Name]:[Office]],7))</f>
        <v>GSO</v>
      </c>
      <c r="F2321" s="51" t="str">
        <f>IF(ISBLANK(LeaveTracker[[#This Row],[Employee Name]]),"-----",VLOOKUP(LeaveTracker[[#This Row],[Employee Name]],Employees[[Employee Name]:[Office]],6))</f>
        <v>REGULAR</v>
      </c>
      <c r="G2321" s="24" t="s">
        <v>1113</v>
      </c>
      <c r="H2321" s="24" t="s">
        <v>1113</v>
      </c>
      <c r="I2321" s="19" t="s">
        <v>81</v>
      </c>
      <c r="J2321" s="43" t="s">
        <v>1149</v>
      </c>
      <c r="K2321" s="51"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1199</v>
      </c>
      <c r="B2322" s="31">
        <v>44767</v>
      </c>
      <c r="C2322" s="31">
        <v>44721</v>
      </c>
      <c r="D2322" s="19" t="s">
        <v>402</v>
      </c>
      <c r="E2322" s="51" t="str">
        <f>IF(ISBLANK(LeaveTracker[[#This Row],[Employee Name]]),"-----",VLOOKUP(LeaveTracker[[#This Row],[Employee Name]],Employees[[Employee Name]:[Office]],7))</f>
        <v>CTO</v>
      </c>
      <c r="F2322" s="51" t="str">
        <f>IF(ISBLANK(LeaveTracker[[#This Row],[Employee Name]]),"-----",VLOOKUP(LeaveTracker[[#This Row],[Employee Name]],Employees[[Employee Name]:[Office]],6))</f>
        <v>REGULAR</v>
      </c>
      <c r="G2322" s="24" t="s">
        <v>1115</v>
      </c>
      <c r="H2322" s="24" t="s">
        <v>1115</v>
      </c>
      <c r="I2322" s="19" t="s">
        <v>81</v>
      </c>
      <c r="J2322" s="43" t="s">
        <v>1149</v>
      </c>
      <c r="K2322" s="51"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1200</v>
      </c>
      <c r="B2323" s="31">
        <v>44767</v>
      </c>
      <c r="C2323" s="31">
        <v>44740</v>
      </c>
      <c r="D2323" s="19" t="s">
        <v>519</v>
      </c>
      <c r="E2323" s="51" t="str">
        <f>IF(ISBLANK(LeaveTracker[[#This Row],[Employee Name]]),"-----",VLOOKUP(LeaveTracker[[#This Row],[Employee Name]],Employees[[Employee Name]:[Office]],7))</f>
        <v>ACCOUNTING</v>
      </c>
      <c r="F2323" s="51" t="str">
        <f>IF(ISBLANK(LeaveTracker[[#This Row],[Employee Name]]),"-----",VLOOKUP(LeaveTracker[[#This Row],[Employee Name]],Employees[[Employee Name]:[Office]],6))</f>
        <v>REGULAR</v>
      </c>
      <c r="G2323" s="24" t="s">
        <v>1139</v>
      </c>
      <c r="H2323" s="24" t="s">
        <v>1139</v>
      </c>
      <c r="I2323" s="19" t="s">
        <v>81</v>
      </c>
      <c r="J2323" s="43" t="s">
        <v>1149</v>
      </c>
      <c r="K2323" s="51"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1201</v>
      </c>
      <c r="B2324" s="31">
        <v>44767</v>
      </c>
      <c r="C2324" s="31">
        <v>44740</v>
      </c>
      <c r="D2324" s="19" t="s">
        <v>1008</v>
      </c>
      <c r="E2324" s="51" t="str">
        <f>IF(ISBLANK(LeaveTracker[[#This Row],[Employee Name]]),"-----",VLOOKUP(LeaveTracker[[#This Row],[Employee Name]],Employees[[Employee Name]:[Office]],7))</f>
        <v>ACCOUNTING</v>
      </c>
      <c r="F2324" s="51" t="str">
        <f>IF(ISBLANK(LeaveTracker[[#This Row],[Employee Name]]),"-----",VLOOKUP(LeaveTracker[[#This Row],[Employee Name]],Employees[[Employee Name]:[Office]],6))</f>
        <v>REGULAR</v>
      </c>
      <c r="G2324" s="24" t="s">
        <v>1162</v>
      </c>
      <c r="H2324" s="24" t="s">
        <v>1162</v>
      </c>
      <c r="I2324" s="19" t="s">
        <v>81</v>
      </c>
      <c r="J2324" s="43" t="s">
        <v>1149</v>
      </c>
      <c r="K2324" s="51"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1202</v>
      </c>
      <c r="B2325" s="31">
        <v>44767</v>
      </c>
      <c r="C2325" s="31">
        <v>44734</v>
      </c>
      <c r="D2325" s="19" t="s">
        <v>371</v>
      </c>
      <c r="E2325" s="51" t="str">
        <f>IF(ISBLANK(LeaveTracker[[#This Row],[Employee Name]]),"-----",VLOOKUP(LeaveTracker[[#This Row],[Employee Name]],Employees[[Employee Name]:[Office]],7))</f>
        <v>LIBRARY</v>
      </c>
      <c r="F2325" s="51" t="str">
        <f>IF(ISBLANK(LeaveTracker[[#This Row],[Employee Name]]),"-----",VLOOKUP(LeaveTracker[[#This Row],[Employee Name]],Employees[[Employee Name]:[Office]],6))</f>
        <v>REGULAR</v>
      </c>
      <c r="G2325" s="24" t="s">
        <v>1119</v>
      </c>
      <c r="H2325" s="24" t="s">
        <v>1119</v>
      </c>
      <c r="I2325" s="19" t="s">
        <v>298</v>
      </c>
      <c r="J2325" s="43" t="s">
        <v>105</v>
      </c>
      <c r="K2325" s="51"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1203</v>
      </c>
      <c r="B2326" s="31">
        <v>44767</v>
      </c>
      <c r="C2326" s="31">
        <v>44740</v>
      </c>
      <c r="D2326" s="19" t="s">
        <v>371</v>
      </c>
      <c r="E2326" s="51" t="str">
        <f>IF(ISBLANK(LeaveTracker[[#This Row],[Employee Name]]),"-----",VLOOKUP(LeaveTracker[[#This Row],[Employee Name]],Employees[[Employee Name]:[Office]],7))</f>
        <v>LIBRARY</v>
      </c>
      <c r="F2326" s="51" t="str">
        <f>IF(ISBLANK(LeaveTracker[[#This Row],[Employee Name]]),"-----",VLOOKUP(LeaveTracker[[#This Row],[Employee Name]],Employees[[Employee Name]:[Office]],6))</f>
        <v>REGULAR</v>
      </c>
      <c r="G2326" s="24" t="s">
        <v>1141</v>
      </c>
      <c r="H2326" s="24" t="s">
        <v>1141</v>
      </c>
      <c r="I2326" s="19" t="s">
        <v>81</v>
      </c>
      <c r="J2326" s="43" t="s">
        <v>1149</v>
      </c>
      <c r="K2326" s="51"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1204</v>
      </c>
      <c r="B2327" s="31">
        <v>44767</v>
      </c>
      <c r="C2327" s="31">
        <v>44735</v>
      </c>
      <c r="D2327" s="19" t="s">
        <v>1226</v>
      </c>
      <c r="E2327" s="51">
        <f>IF(ISBLANK(LeaveTracker[[#This Row],[Employee Name]]),"-----",VLOOKUP(LeaveTracker[[#This Row],[Employee Name]],Employees[[Employee Name]:[Office]],7))</f>
        <v>0</v>
      </c>
      <c r="F2327" s="51" t="str">
        <f>IF(ISBLANK(LeaveTracker[[#This Row],[Employee Name]]),"-----",VLOOKUP(LeaveTracker[[#This Row],[Employee Name]],Employees[[Employee Name]:[Office]],6))</f>
        <v>REGULAR</v>
      </c>
      <c r="G2327" s="24" t="s">
        <v>1141</v>
      </c>
      <c r="H2327" s="24" t="s">
        <v>1153</v>
      </c>
      <c r="I2327" s="19" t="s">
        <v>298</v>
      </c>
      <c r="J2327" s="43" t="s">
        <v>274</v>
      </c>
      <c r="K2327" s="51"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1205</v>
      </c>
      <c r="B2328" s="31">
        <v>44767</v>
      </c>
      <c r="C2328" s="31">
        <v>44739</v>
      </c>
      <c r="D2328" s="19" t="s">
        <v>1072</v>
      </c>
      <c r="E2328" s="51" t="str">
        <f>IF(ISBLANK(LeaveTracker[[#This Row],[Employee Name]]),"-----",VLOOKUP(LeaveTracker[[#This Row],[Employee Name]],Employees[[Employee Name]:[Office]],7))</f>
        <v>CSWDO</v>
      </c>
      <c r="F2328" s="51" t="str">
        <f>IF(ISBLANK(LeaveTracker[[#This Row],[Employee Name]]),"-----",VLOOKUP(LeaveTracker[[#This Row],[Employee Name]],Employees[[Employee Name]:[Office]],6))</f>
        <v>REGULAR</v>
      </c>
      <c r="G2328" s="24" t="s">
        <v>1141</v>
      </c>
      <c r="H2328" s="24" t="s">
        <v>1141</v>
      </c>
      <c r="I2328" s="19" t="s">
        <v>298</v>
      </c>
      <c r="J2328" s="43" t="s">
        <v>105</v>
      </c>
      <c r="K2328" s="51"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1206</v>
      </c>
      <c r="B2329" s="31">
        <v>44767</v>
      </c>
      <c r="C2329" s="31">
        <v>44698</v>
      </c>
      <c r="D2329" s="19" t="s">
        <v>1221</v>
      </c>
      <c r="E2329" s="51" t="str">
        <f>IF(ISBLANK(LeaveTracker[[#This Row],[Employee Name]]),"-----",VLOOKUP(LeaveTracker[[#This Row],[Employee Name]],Employees[[Employee Name]:[Office]],7))</f>
        <v>CPDO</v>
      </c>
      <c r="F2329" s="51" t="str">
        <f>IF(ISBLANK(LeaveTracker[[#This Row],[Employee Name]]),"-----",VLOOKUP(LeaveTracker[[#This Row],[Employee Name]],Employees[[Employee Name]:[Office]],6))</f>
        <v>REGULAR</v>
      </c>
      <c r="G2329" s="24" t="s">
        <v>1233</v>
      </c>
      <c r="H2329" s="24" t="s">
        <v>1140</v>
      </c>
      <c r="I2329" s="19" t="s">
        <v>82</v>
      </c>
      <c r="J2329" s="43" t="s">
        <v>1149</v>
      </c>
      <c r="K2329" s="51"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1206</v>
      </c>
      <c r="B2330" s="31">
        <v>44767</v>
      </c>
      <c r="C2330" s="31">
        <v>44698</v>
      </c>
      <c r="D2330" s="19" t="s">
        <v>1221</v>
      </c>
      <c r="E2330" s="51" t="str">
        <f>IF(ISBLANK(LeaveTracker[[#This Row],[Employee Name]]),"-----",VLOOKUP(LeaveTracker[[#This Row],[Employee Name]],Employees[[Employee Name]:[Office]],7))</f>
        <v>CPDO</v>
      </c>
      <c r="F2330" s="51" t="str">
        <f>IF(ISBLANK(LeaveTracker[[#This Row],[Employee Name]]),"-----",VLOOKUP(LeaveTracker[[#This Row],[Employee Name]],Employees[[Employee Name]:[Office]],6))</f>
        <v>REGULAR</v>
      </c>
      <c r="G2330" s="24" t="s">
        <v>1234</v>
      </c>
      <c r="H2330" s="24" t="s">
        <v>1235</v>
      </c>
      <c r="I2330" s="19" t="s">
        <v>82</v>
      </c>
      <c r="J2330" s="43" t="s">
        <v>1149</v>
      </c>
      <c r="K2330" s="51"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1206</v>
      </c>
      <c r="B2331" s="31">
        <v>44767</v>
      </c>
      <c r="C2331" s="31">
        <v>44698</v>
      </c>
      <c r="D2331" s="19" t="s">
        <v>1221</v>
      </c>
      <c r="E2331" s="51" t="str">
        <f>IF(ISBLANK(LeaveTracker[[#This Row],[Employee Name]]),"-----",VLOOKUP(LeaveTracker[[#This Row],[Employee Name]],Employees[[Employee Name]:[Office]],7))</f>
        <v>CPDO</v>
      </c>
      <c r="F2331" s="51" t="str">
        <f>IF(ISBLANK(LeaveTracker[[#This Row],[Employee Name]]),"-----",VLOOKUP(LeaveTracker[[#This Row],[Employee Name]],Employees[[Employee Name]:[Office]],6))</f>
        <v>REGULAR</v>
      </c>
      <c r="G2331" s="24" t="s">
        <v>1136</v>
      </c>
      <c r="H2331" s="24" t="s">
        <v>1145</v>
      </c>
      <c r="I2331" s="19" t="s">
        <v>82</v>
      </c>
      <c r="J2331" s="53" t="s">
        <v>1954</v>
      </c>
      <c r="K2331" s="51"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1207</v>
      </c>
      <c r="B2332" s="31">
        <v>44767</v>
      </c>
      <c r="C2332" s="31">
        <v>44698</v>
      </c>
      <c r="D2332" s="19" t="s">
        <v>1221</v>
      </c>
      <c r="E2332" s="51" t="str">
        <f>IF(ISBLANK(LeaveTracker[[#This Row],[Employee Name]]),"-----",VLOOKUP(LeaveTracker[[#This Row],[Employee Name]],Employees[[Employee Name]:[Office]],7))</f>
        <v>CPDO</v>
      </c>
      <c r="F2332" s="51" t="str">
        <f>IF(ISBLANK(LeaveTracker[[#This Row],[Employee Name]]),"-----",VLOOKUP(LeaveTracker[[#This Row],[Employee Name]],Employees[[Employee Name]:[Office]],6))</f>
        <v>REGULAR</v>
      </c>
      <c r="G2332" s="24" t="s">
        <v>1236</v>
      </c>
      <c r="H2332" s="24" t="s">
        <v>1237</v>
      </c>
      <c r="I2332" s="19" t="s">
        <v>298</v>
      </c>
      <c r="J2332" s="43" t="s">
        <v>1238</v>
      </c>
      <c r="K2332" s="51"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1208</v>
      </c>
      <c r="B2333" s="31">
        <v>44767</v>
      </c>
      <c r="C2333" s="31">
        <v>44711</v>
      </c>
      <c r="D2333" s="19" t="s">
        <v>914</v>
      </c>
      <c r="E2333" s="51" t="str">
        <f>IF(ISBLANK(LeaveTracker[[#This Row],[Employee Name]]),"-----",VLOOKUP(LeaveTracker[[#This Row],[Employee Name]],Employees[[Employee Name]:[Office]],7))</f>
        <v>CPDO</v>
      </c>
      <c r="F2333" s="51" t="str">
        <f>IF(ISBLANK(LeaveTracker[[#This Row],[Employee Name]]),"-----",VLOOKUP(LeaveTracker[[#This Row],[Employee Name]],Employees[[Employee Name]:[Office]],6))</f>
        <v>REGULAR</v>
      </c>
      <c r="G2333" s="24" t="s">
        <v>1118</v>
      </c>
      <c r="H2333" s="24" t="s">
        <v>1113</v>
      </c>
      <c r="I2333" s="19" t="s">
        <v>82</v>
      </c>
      <c r="J2333" s="43" t="s">
        <v>1149</v>
      </c>
      <c r="K2333" s="51"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1208</v>
      </c>
      <c r="B2334" s="31">
        <v>44767</v>
      </c>
      <c r="C2334" s="31">
        <v>44711</v>
      </c>
      <c r="D2334" s="19" t="s">
        <v>914</v>
      </c>
      <c r="E2334" s="51" t="str">
        <f>IF(ISBLANK(LeaveTracker[[#This Row],[Employee Name]]),"-----",VLOOKUP(LeaveTracker[[#This Row],[Employee Name]],Employees[[Employee Name]:[Office]],7))</f>
        <v>CPDO</v>
      </c>
      <c r="F2334" s="51" t="str">
        <f>IF(ISBLANK(LeaveTracker[[#This Row],[Employee Name]]),"-----",VLOOKUP(LeaveTracker[[#This Row],[Employee Name]],Employees[[Employee Name]:[Office]],6))</f>
        <v>REGULAR</v>
      </c>
      <c r="G2334" s="24" t="s">
        <v>1116</v>
      </c>
      <c r="H2334" s="24" t="s">
        <v>1111</v>
      </c>
      <c r="I2334" s="19" t="s">
        <v>82</v>
      </c>
      <c r="J2334" s="43" t="s">
        <v>1149</v>
      </c>
      <c r="K2334" s="51"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1208</v>
      </c>
      <c r="B2335" s="31">
        <v>44767</v>
      </c>
      <c r="C2335" s="31">
        <v>44711</v>
      </c>
      <c r="D2335" s="19" t="s">
        <v>914</v>
      </c>
      <c r="E2335" s="51" t="str">
        <f>IF(ISBLANK(LeaveTracker[[#This Row],[Employee Name]]),"-----",VLOOKUP(LeaveTracker[[#This Row],[Employee Name]],Employees[[Employee Name]:[Office]],7))</f>
        <v>CPDO</v>
      </c>
      <c r="F2335" s="51" t="str">
        <f>IF(ISBLANK(LeaveTracker[[#This Row],[Employee Name]]),"-----",VLOOKUP(LeaveTracker[[#This Row],[Employee Name]],Employees[[Employee Name]:[Office]],6))</f>
        <v>REGULAR</v>
      </c>
      <c r="G2335" s="24" t="s">
        <v>1117</v>
      </c>
      <c r="H2335" s="24" t="s">
        <v>1139</v>
      </c>
      <c r="I2335" s="19" t="s">
        <v>82</v>
      </c>
      <c r="J2335" s="43" t="s">
        <v>1149</v>
      </c>
      <c r="K2335" s="51"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1209</v>
      </c>
      <c r="B2336" s="31">
        <v>44767</v>
      </c>
      <c r="C2336" s="31">
        <v>44721</v>
      </c>
      <c r="D2336" s="20" t="s">
        <v>874</v>
      </c>
      <c r="E2336" s="51" t="str">
        <f>IF(ISBLANK(LeaveTracker[[#This Row],[Employee Name]]),"-----",VLOOKUP(LeaveTracker[[#This Row],[Employee Name]],Employees[[Employee Name]:[Office]],7))</f>
        <v>GSO</v>
      </c>
      <c r="F2336" s="51" t="str">
        <f>IF(ISBLANK(LeaveTracker[[#This Row],[Employee Name]]),"-----",VLOOKUP(LeaveTracker[[#This Row],[Employee Name]],Employees[[Employee Name]:[Office]],6))</f>
        <v>REGULAR</v>
      </c>
      <c r="G2336" s="24" t="s">
        <v>1157</v>
      </c>
      <c r="H2336" s="24" t="s">
        <v>1157</v>
      </c>
      <c r="I2336" s="19" t="s">
        <v>81</v>
      </c>
      <c r="J2336" s="43" t="s">
        <v>1149</v>
      </c>
      <c r="K2336" s="51"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1210</v>
      </c>
      <c r="B2337" s="31">
        <v>44767</v>
      </c>
      <c r="C2337" s="31">
        <v>44718</v>
      </c>
      <c r="D2337" s="19" t="s">
        <v>1222</v>
      </c>
      <c r="E2337" s="51" t="str">
        <f>IF(ISBLANK(LeaveTracker[[#This Row],[Employee Name]]),"-----",VLOOKUP(LeaveTracker[[#This Row],[Employee Name]],Employees[[Employee Name]:[Office]],7))</f>
        <v>DSWDO</v>
      </c>
      <c r="F2337" s="51" t="str">
        <f>IF(ISBLANK(LeaveTracker[[#This Row],[Employee Name]]),"-----",VLOOKUP(LeaveTracker[[#This Row],[Employee Name]],Employees[[Employee Name]:[Office]],6))</f>
        <v>REGULAR</v>
      </c>
      <c r="G2337" s="24" t="s">
        <v>1115</v>
      </c>
      <c r="H2337" s="24" t="s">
        <v>1115</v>
      </c>
      <c r="I2337" s="19" t="s">
        <v>298</v>
      </c>
      <c r="J2337" s="43" t="s">
        <v>105</v>
      </c>
      <c r="K2337" s="51"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1211</v>
      </c>
      <c r="B2338" s="31">
        <v>44767</v>
      </c>
      <c r="C2338" s="31">
        <v>44720</v>
      </c>
      <c r="D2338" s="19" t="s">
        <v>121</v>
      </c>
      <c r="E2338" s="51" t="str">
        <f>IF(ISBLANK(LeaveTracker[[#This Row],[Employee Name]]),"-----",VLOOKUP(LeaveTracker[[#This Row],[Employee Name]],Employees[[Employee Name]:[Office]],7))</f>
        <v>CHARACTER OFFICE</v>
      </c>
      <c r="F2338" s="51" t="str">
        <f>IF(ISBLANK(LeaveTracker[[#This Row],[Employee Name]]),"-----",VLOOKUP(LeaveTracker[[#This Row],[Employee Name]],Employees[[Employee Name]:[Office]],6))</f>
        <v>REGULAR</v>
      </c>
      <c r="G2338" s="24" t="s">
        <v>1115</v>
      </c>
      <c r="H2338" s="24" t="s">
        <v>1115</v>
      </c>
      <c r="I2338" s="19" t="s">
        <v>81</v>
      </c>
      <c r="J2338" s="43" t="s">
        <v>1149</v>
      </c>
      <c r="K2338" s="51"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1212</v>
      </c>
      <c r="B2339" s="31">
        <v>44767</v>
      </c>
      <c r="C2339" s="31">
        <v>44720</v>
      </c>
      <c r="D2339" s="19" t="s">
        <v>695</v>
      </c>
      <c r="E2339" s="51" t="str">
        <f>IF(ISBLANK(LeaveTracker[[#This Row],[Employee Name]]),"-----",VLOOKUP(LeaveTracker[[#This Row],[Employee Name]],Employees[[Employee Name]:[Office]],7))</f>
        <v>PICNIC GROVE</v>
      </c>
      <c r="F2339" s="51" t="str">
        <f>IF(ISBLANK(LeaveTracker[[#This Row],[Employee Name]]),"-----",VLOOKUP(LeaveTracker[[#This Row],[Employee Name]],Employees[[Employee Name]:[Office]],6))</f>
        <v>REGULAR</v>
      </c>
      <c r="G2339" s="24" t="s">
        <v>1116</v>
      </c>
      <c r="H2339" s="24" t="s">
        <v>1111</v>
      </c>
      <c r="I2339" s="19" t="s">
        <v>82</v>
      </c>
      <c r="J2339" s="43" t="s">
        <v>1149</v>
      </c>
      <c r="K2339" s="51"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1212</v>
      </c>
      <c r="B2340" s="31">
        <v>44767</v>
      </c>
      <c r="C2340" s="31">
        <v>44720</v>
      </c>
      <c r="D2340" s="19" t="s">
        <v>695</v>
      </c>
      <c r="E2340" s="51" t="str">
        <f>IF(ISBLANK(LeaveTracker[[#This Row],[Employee Name]]),"-----",VLOOKUP(LeaveTracker[[#This Row],[Employee Name]],Employees[[Employee Name]:[Office]],7))</f>
        <v>PICNIC GROVE</v>
      </c>
      <c r="F2340" s="51" t="str">
        <f>IF(ISBLANK(LeaveTracker[[#This Row],[Employee Name]]),"-----",VLOOKUP(LeaveTracker[[#This Row],[Employee Name]],Employees[[Employee Name]:[Office]],6))</f>
        <v>REGULAR</v>
      </c>
      <c r="G2340" s="24" t="s">
        <v>1117</v>
      </c>
      <c r="H2340" s="24" t="s">
        <v>1117</v>
      </c>
      <c r="I2340" s="19" t="s">
        <v>82</v>
      </c>
      <c r="J2340" s="43" t="s">
        <v>1149</v>
      </c>
      <c r="K2340" s="51"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1212</v>
      </c>
      <c r="B2341" s="31">
        <v>44767</v>
      </c>
      <c r="C2341" s="31">
        <v>44720</v>
      </c>
      <c r="D2341" s="19" t="s">
        <v>695</v>
      </c>
      <c r="E2341" s="51" t="str">
        <f>IF(ISBLANK(LeaveTracker[[#This Row],[Employee Name]]),"-----",VLOOKUP(LeaveTracker[[#This Row],[Employee Name]],Employees[[Employee Name]:[Office]],7))</f>
        <v>PICNIC GROVE</v>
      </c>
      <c r="F2341" s="51" t="str">
        <f>IF(ISBLANK(LeaveTracker[[#This Row],[Employee Name]]),"-----",VLOOKUP(LeaveTracker[[#This Row],[Employee Name]],Employees[[Employee Name]:[Office]],6))</f>
        <v>REGULAR</v>
      </c>
      <c r="G2341" s="24" t="s">
        <v>1124</v>
      </c>
      <c r="H2341" s="24" t="s">
        <v>1139</v>
      </c>
      <c r="I2341" s="19" t="s">
        <v>82</v>
      </c>
      <c r="J2341" s="43" t="s">
        <v>1149</v>
      </c>
      <c r="K2341" s="51"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1212</v>
      </c>
      <c r="B2342" s="31">
        <v>44767</v>
      </c>
      <c r="C2342" s="31">
        <v>44720</v>
      </c>
      <c r="D2342" s="19" t="s">
        <v>695</v>
      </c>
      <c r="E2342" s="51" t="str">
        <f>IF(ISBLANK(LeaveTracker[[#This Row],[Employee Name]]),"-----",VLOOKUP(LeaveTracker[[#This Row],[Employee Name]],Employees[[Employee Name]:[Office]],7))</f>
        <v>PICNIC GROVE</v>
      </c>
      <c r="F2342" s="51" t="str">
        <f>IF(ISBLANK(LeaveTracker[[#This Row],[Employee Name]]),"-----",VLOOKUP(LeaveTracker[[#This Row],[Employee Name]],Employees[[Employee Name]:[Office]],6))</f>
        <v>REGULAR</v>
      </c>
      <c r="G2342" s="24" t="s">
        <v>1141</v>
      </c>
      <c r="H2342" s="24" t="s">
        <v>1119</v>
      </c>
      <c r="I2342" s="19" t="s">
        <v>82</v>
      </c>
      <c r="J2342" s="43" t="s">
        <v>1149</v>
      </c>
      <c r="K2342" s="51"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1213</v>
      </c>
      <c r="B2343" s="31">
        <v>44767</v>
      </c>
      <c r="C2343" s="31">
        <v>44722</v>
      </c>
      <c r="D2343" s="19" t="s">
        <v>695</v>
      </c>
      <c r="E2343" s="51" t="str">
        <f>IF(ISBLANK(LeaveTracker[[#This Row],[Employee Name]]),"-----",VLOOKUP(LeaveTracker[[#This Row],[Employee Name]],Employees[[Employee Name]:[Office]],7))</f>
        <v>PICNIC GROVE</v>
      </c>
      <c r="F2343" s="51" t="str">
        <f>IF(ISBLANK(LeaveTracker[[#This Row],[Employee Name]]),"-----",VLOOKUP(LeaveTracker[[#This Row],[Employee Name]],Employees[[Employee Name]:[Office]],6))</f>
        <v>REGULAR</v>
      </c>
      <c r="G2343" s="24" t="s">
        <v>1157</v>
      </c>
      <c r="H2343" s="24" t="s">
        <v>1113</v>
      </c>
      <c r="I2343" s="19" t="s">
        <v>81</v>
      </c>
      <c r="J2343" s="43" t="s">
        <v>1149</v>
      </c>
      <c r="K2343" s="51"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1214</v>
      </c>
      <c r="B2344" s="31">
        <v>44767</v>
      </c>
      <c r="C2344" s="31">
        <v>44723</v>
      </c>
      <c r="D2344" s="19" t="s">
        <v>268</v>
      </c>
      <c r="E2344" s="51" t="str">
        <f>IF(ISBLANK(LeaveTracker[[#This Row],[Employee Name]]),"-----",VLOOKUP(LeaveTracker[[#This Row],[Employee Name]],Employees[[Employee Name]:[Office]],7))</f>
        <v>PICNIC GROVE</v>
      </c>
      <c r="F2344" s="51" t="str">
        <f>IF(ISBLANK(LeaveTracker[[#This Row],[Employee Name]]),"-----",VLOOKUP(LeaveTracker[[#This Row],[Employee Name]],Employees[[Employee Name]:[Office]],6))</f>
        <v>REGULAR</v>
      </c>
      <c r="G2344" s="24" t="s">
        <v>1139</v>
      </c>
      <c r="H2344" s="24" t="s">
        <v>1153</v>
      </c>
      <c r="I2344" s="19" t="s">
        <v>82</v>
      </c>
      <c r="J2344" s="43" t="s">
        <v>1149</v>
      </c>
      <c r="K2344" s="51"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1215</v>
      </c>
      <c r="B2345" s="31">
        <v>44767</v>
      </c>
      <c r="C2345" s="31">
        <v>44723</v>
      </c>
      <c r="D2345" s="19" t="s">
        <v>676</v>
      </c>
      <c r="E2345" s="51" t="str">
        <f>IF(ISBLANK(LeaveTracker[[#This Row],[Employee Name]]),"-----",VLOOKUP(LeaveTracker[[#This Row],[Employee Name]],Employees[[Employee Name]:[Office]],7))</f>
        <v>PICNIC GROVE</v>
      </c>
      <c r="F2345" s="51" t="str">
        <f>IF(ISBLANK(LeaveTracker[[#This Row],[Employee Name]]),"-----",VLOOKUP(LeaveTracker[[#This Row],[Employee Name]],Employees[[Employee Name]:[Office]],6))</f>
        <v>REGULAR</v>
      </c>
      <c r="G2345" s="24" t="s">
        <v>1141</v>
      </c>
      <c r="H2345" s="24" t="s">
        <v>1141</v>
      </c>
      <c r="I2345" s="19" t="s">
        <v>298</v>
      </c>
      <c r="J2345" s="43" t="s">
        <v>105</v>
      </c>
      <c r="K2345" s="51"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1216</v>
      </c>
      <c r="B2346" s="31">
        <v>44767</v>
      </c>
      <c r="C2346" s="31">
        <v>44735</v>
      </c>
      <c r="D2346" s="19" t="s">
        <v>1223</v>
      </c>
      <c r="E2346" s="51" t="str">
        <f>IF(ISBLANK(LeaveTracker[[#This Row],[Employee Name]]),"-----",VLOOKUP(LeaveTracker[[#This Row],[Employee Name]],Employees[[Employee Name]:[Office]],7))</f>
        <v>PICNIC GROVE</v>
      </c>
      <c r="F2346" s="51" t="str">
        <f>IF(ISBLANK(LeaveTracker[[#This Row],[Employee Name]]),"-----",VLOOKUP(LeaveTracker[[#This Row],[Employee Name]],Employees[[Employee Name]:[Office]],6))</f>
        <v>REGULAR</v>
      </c>
      <c r="G2346" s="24" t="s">
        <v>1154</v>
      </c>
      <c r="H2346" s="24" t="s">
        <v>1154</v>
      </c>
      <c r="I2346" s="19" t="s">
        <v>298</v>
      </c>
      <c r="J2346" s="43" t="s">
        <v>105</v>
      </c>
      <c r="K2346" s="51"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1217</v>
      </c>
      <c r="B2347" s="31">
        <v>44767</v>
      </c>
      <c r="C2347" s="31">
        <v>44722</v>
      </c>
      <c r="D2347" s="19" t="s">
        <v>347</v>
      </c>
      <c r="E2347" s="51" t="str">
        <f>IF(ISBLANK(LeaveTracker[[#This Row],[Employee Name]]),"-----",VLOOKUP(LeaveTracker[[#This Row],[Employee Name]],Employees[[Employee Name]:[Office]],7))</f>
        <v>PICNIC GROVE</v>
      </c>
      <c r="F2347" s="51" t="str">
        <f>IF(ISBLANK(LeaveTracker[[#This Row],[Employee Name]]),"-----",VLOOKUP(LeaveTracker[[#This Row],[Employee Name]],Employees[[Employee Name]:[Office]],6))</f>
        <v>REGULAR</v>
      </c>
      <c r="G2347" s="24" t="s">
        <v>1118</v>
      </c>
      <c r="H2347" s="24" t="s">
        <v>1118</v>
      </c>
      <c r="I2347" s="19" t="s">
        <v>81</v>
      </c>
      <c r="J2347" s="43" t="s">
        <v>1149</v>
      </c>
      <c r="K2347" s="51"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1217</v>
      </c>
      <c r="B2348" s="31">
        <v>44767</v>
      </c>
      <c r="C2348" s="31">
        <v>44722</v>
      </c>
      <c r="D2348" s="19" t="s">
        <v>347</v>
      </c>
      <c r="E2348" s="51" t="str">
        <f>IF(ISBLANK(LeaveTracker[[#This Row],[Employee Name]]),"-----",VLOOKUP(LeaveTracker[[#This Row],[Employee Name]],Employees[[Employee Name]:[Office]],7))</f>
        <v>PICNIC GROVE</v>
      </c>
      <c r="F2348" s="51" t="str">
        <f>IF(ISBLANK(LeaveTracker[[#This Row],[Employee Name]]),"-----",VLOOKUP(LeaveTracker[[#This Row],[Employee Name]],Employees[[Employee Name]:[Office]],6))</f>
        <v>REGULAR</v>
      </c>
      <c r="G2348" s="24" t="s">
        <v>1110</v>
      </c>
      <c r="H2348" s="24" t="s">
        <v>1110</v>
      </c>
      <c r="I2348" s="19" t="s">
        <v>81</v>
      </c>
      <c r="J2348" s="43" t="s">
        <v>1149</v>
      </c>
      <c r="K2348" s="51"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1218</v>
      </c>
      <c r="B2349" s="31">
        <v>44767</v>
      </c>
      <c r="C2349" s="31">
        <v>44722</v>
      </c>
      <c r="D2349" s="19" t="s">
        <v>1017</v>
      </c>
      <c r="E2349" s="51" t="str">
        <f>IF(ISBLANK(LeaveTracker[[#This Row],[Employee Name]]),"-----",VLOOKUP(LeaveTracker[[#This Row],[Employee Name]],Employees[[Employee Name]:[Office]],7))</f>
        <v>LANDTAX</v>
      </c>
      <c r="F2349" s="51" t="str">
        <f>IF(ISBLANK(LeaveTracker[[#This Row],[Employee Name]]),"-----",VLOOKUP(LeaveTracker[[#This Row],[Employee Name]],Employees[[Employee Name]:[Office]],6))</f>
        <v>REGULAR</v>
      </c>
      <c r="G2349" s="24" t="s">
        <v>1111</v>
      </c>
      <c r="H2349" s="24" t="s">
        <v>1111</v>
      </c>
      <c r="I2349" s="19" t="s">
        <v>82</v>
      </c>
      <c r="J2349" s="43" t="s">
        <v>1149</v>
      </c>
      <c r="K2349" s="51"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1218</v>
      </c>
      <c r="B2350" s="31">
        <v>44767</v>
      </c>
      <c r="C2350" s="31">
        <v>44722</v>
      </c>
      <c r="D2350" s="19" t="s">
        <v>1017</v>
      </c>
      <c r="E2350" s="51" t="str">
        <f>IF(ISBLANK(LeaveTracker[[#This Row],[Employee Name]]),"-----",VLOOKUP(LeaveTracker[[#This Row],[Employee Name]],Employees[[Employee Name]:[Office]],7))</f>
        <v>LANDTAX</v>
      </c>
      <c r="F2350" s="51" t="str">
        <f>IF(ISBLANK(LeaveTracker[[#This Row],[Employee Name]]),"-----",VLOOKUP(LeaveTracker[[#This Row],[Employee Name]],Employees[[Employee Name]:[Office]],6))</f>
        <v>REGULAR</v>
      </c>
      <c r="G2350" s="24" t="s">
        <v>1141</v>
      </c>
      <c r="H2350" s="24" t="s">
        <v>1141</v>
      </c>
      <c r="I2350" s="19" t="s">
        <v>82</v>
      </c>
      <c r="J2350" s="43" t="s">
        <v>1149</v>
      </c>
      <c r="K2350" s="51"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1219</v>
      </c>
      <c r="B2351" s="31">
        <v>44767</v>
      </c>
      <c r="C2351" s="31">
        <v>44725</v>
      </c>
      <c r="D2351" s="19" t="s">
        <v>660</v>
      </c>
      <c r="E2351" s="51" t="str">
        <f>IF(ISBLANK(LeaveTracker[[#This Row],[Employee Name]]),"-----",VLOOKUP(LeaveTracker[[#This Row],[Employee Name]],Employees[[Employee Name]:[Office]],7))</f>
        <v>CTO</v>
      </c>
      <c r="F2351" s="51" t="str">
        <f>IF(ISBLANK(LeaveTracker[[#This Row],[Employee Name]]),"-----",VLOOKUP(LeaveTracker[[#This Row],[Employee Name]],Employees[[Employee Name]:[Office]],6))</f>
        <v>REGULAR</v>
      </c>
      <c r="G2351" s="24" t="s">
        <v>1117</v>
      </c>
      <c r="H2351" s="24" t="s">
        <v>1117</v>
      </c>
      <c r="I2351" s="19" t="s">
        <v>298</v>
      </c>
      <c r="J2351" s="43" t="s">
        <v>105</v>
      </c>
      <c r="K2351" s="51"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1239</v>
      </c>
      <c r="B2352" s="31">
        <v>44767</v>
      </c>
      <c r="C2352" s="31">
        <v>44736</v>
      </c>
      <c r="D2352" s="19" t="s">
        <v>297</v>
      </c>
      <c r="E2352" s="51" t="str">
        <f>IF(ISBLANK(LeaveTracker[[#This Row],[Employee Name]]),"-----",VLOOKUP(LeaveTracker[[#This Row],[Employee Name]],Employees[[Employee Name]:[Office]],7))</f>
        <v>TOPS (ADMIN CSU)</v>
      </c>
      <c r="F2352" s="51" t="str">
        <f>IF(ISBLANK(LeaveTracker[[#This Row],[Employee Name]]),"-----",VLOOKUP(LeaveTracker[[#This Row],[Employee Name]],Employees[[Employee Name]:[Office]],6))</f>
        <v>REGULAR</v>
      </c>
      <c r="G2352" s="24" t="s">
        <v>1145</v>
      </c>
      <c r="H2352" s="24" t="s">
        <v>1119</v>
      </c>
      <c r="I2352" s="19" t="s">
        <v>81</v>
      </c>
      <c r="J2352" s="43" t="s">
        <v>1149</v>
      </c>
      <c r="K2352" s="51"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1240</v>
      </c>
      <c r="B2353" s="31">
        <v>44767</v>
      </c>
      <c r="C2353" s="31">
        <v>44734</v>
      </c>
      <c r="D2353" s="19" t="s">
        <v>362</v>
      </c>
      <c r="E2353" s="51" t="str">
        <f>IF(ISBLANK(LeaveTracker[[#This Row],[Employee Name]]),"-----",VLOOKUP(LeaveTracker[[#This Row],[Employee Name]],Employees[[Employee Name]:[Office]],7))</f>
        <v>SP</v>
      </c>
      <c r="F2353" s="51" t="str">
        <f>IF(ISBLANK(LeaveTracker[[#This Row],[Employee Name]]),"-----",VLOOKUP(LeaveTracker[[#This Row],[Employee Name]],Employees[[Employee Name]:[Office]],6))</f>
        <v>REGULAR</v>
      </c>
      <c r="G2353" s="24" t="s">
        <v>1117</v>
      </c>
      <c r="H2353" s="24" t="s">
        <v>1117</v>
      </c>
      <c r="I2353" s="19" t="s">
        <v>81</v>
      </c>
      <c r="J2353" s="43" t="s">
        <v>1149</v>
      </c>
      <c r="K2353" s="51"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1241</v>
      </c>
      <c r="B2354" s="31">
        <v>44767</v>
      </c>
      <c r="C2354" s="31">
        <v>44720</v>
      </c>
      <c r="D2354" s="19" t="s">
        <v>868</v>
      </c>
      <c r="E2354" s="51" t="str">
        <f>IF(ISBLANK(LeaveTracker[[#This Row],[Employee Name]]),"-----",VLOOKUP(LeaveTracker[[#This Row],[Employee Name]],Employees[[Employee Name]:[Office]],7))</f>
        <v>ACCOUNTING</v>
      </c>
      <c r="F2354" s="51" t="str">
        <f>IF(ISBLANK(LeaveTracker[[#This Row],[Employee Name]]),"-----",VLOOKUP(LeaveTracker[[#This Row],[Employee Name]],Employees[[Employee Name]:[Office]],6))</f>
        <v>REGULAR</v>
      </c>
      <c r="G2354" s="24" t="s">
        <v>1118</v>
      </c>
      <c r="H2354" s="24" t="s">
        <v>1118</v>
      </c>
      <c r="I2354" s="19" t="s">
        <v>81</v>
      </c>
      <c r="J2354" s="43" t="s">
        <v>1149</v>
      </c>
      <c r="K2354" s="51"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1242</v>
      </c>
      <c r="B2355" s="31">
        <v>44767</v>
      </c>
      <c r="C2355" s="31">
        <v>44720</v>
      </c>
      <c r="D2355" s="19" t="s">
        <v>868</v>
      </c>
      <c r="E2355" s="51" t="str">
        <f>IF(ISBLANK(LeaveTracker[[#This Row],[Employee Name]]),"-----",VLOOKUP(LeaveTracker[[#This Row],[Employee Name]],Employees[[Employee Name]:[Office]],7))</f>
        <v>ACCOUNTING</v>
      </c>
      <c r="F2355" s="51" t="str">
        <f>IF(ISBLANK(LeaveTracker[[#This Row],[Employee Name]]),"-----",VLOOKUP(LeaveTracker[[#This Row],[Employee Name]],Employees[[Employee Name]:[Office]],6))</f>
        <v>REGULAR</v>
      </c>
      <c r="G2355" s="24" t="s">
        <v>1145</v>
      </c>
      <c r="H2355" s="24" t="s">
        <v>1145</v>
      </c>
      <c r="I2355" s="19" t="s">
        <v>81</v>
      </c>
      <c r="J2355" s="43" t="s">
        <v>1149</v>
      </c>
      <c r="K2355" s="51"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1243</v>
      </c>
      <c r="B2356" s="31">
        <v>44767</v>
      </c>
      <c r="C2356" s="31">
        <v>44726</v>
      </c>
      <c r="D2356" s="19" t="s">
        <v>950</v>
      </c>
      <c r="E2356" s="51" t="str">
        <f>IF(ISBLANK(LeaveTracker[[#This Row],[Employee Name]]),"-----",VLOOKUP(LeaveTracker[[#This Row],[Employee Name]],Employees[[Employee Name]:[Office]],7))</f>
        <v>ACCOUNTING</v>
      </c>
      <c r="F2356" s="51" t="str">
        <f>IF(ISBLANK(LeaveTracker[[#This Row],[Employee Name]]),"-----",VLOOKUP(LeaveTracker[[#This Row],[Employee Name]],Employees[[Employee Name]:[Office]],6))</f>
        <v>REGULAR</v>
      </c>
      <c r="G2356" s="24" t="s">
        <v>1113</v>
      </c>
      <c r="H2356" s="24" t="s">
        <v>1113</v>
      </c>
      <c r="I2356" s="19" t="s">
        <v>81</v>
      </c>
      <c r="J2356" s="43" t="s">
        <v>1149</v>
      </c>
      <c r="K2356" s="51"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1244</v>
      </c>
      <c r="B2357" s="31">
        <v>44767</v>
      </c>
      <c r="C2357" s="31">
        <v>44734</v>
      </c>
      <c r="D2357" s="19" t="s">
        <v>1010</v>
      </c>
      <c r="E2357" s="51" t="str">
        <f>IF(ISBLANK(LeaveTracker[[#This Row],[Employee Name]]),"-----",VLOOKUP(LeaveTracker[[#This Row],[Employee Name]],Employees[[Employee Name]:[Office]],7))</f>
        <v>ACCOUNTING</v>
      </c>
      <c r="F2357" s="51" t="str">
        <f>IF(ISBLANK(LeaveTracker[[#This Row],[Employee Name]]),"-----",VLOOKUP(LeaveTracker[[#This Row],[Employee Name]],Employees[[Employee Name]:[Office]],6))</f>
        <v>REGULAR</v>
      </c>
      <c r="G2357" s="24" t="s">
        <v>1119</v>
      </c>
      <c r="H2357" s="24" t="s">
        <v>1119</v>
      </c>
      <c r="I2357" s="19" t="s">
        <v>298</v>
      </c>
      <c r="J2357" s="43" t="s">
        <v>105</v>
      </c>
      <c r="K2357" s="51"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1245</v>
      </c>
      <c r="B2358" s="31">
        <v>44767</v>
      </c>
      <c r="C2358" s="31">
        <v>44727</v>
      </c>
      <c r="D2358" s="19" t="s">
        <v>1010</v>
      </c>
      <c r="E2358" s="51" t="str">
        <f>IF(ISBLANK(LeaveTracker[[#This Row],[Employee Name]]),"-----",VLOOKUP(LeaveTracker[[#This Row],[Employee Name]],Employees[[Employee Name]:[Office]],7))</f>
        <v>ACCOUNTING</v>
      </c>
      <c r="F2358" s="51" t="str">
        <f>IF(ISBLANK(LeaveTracker[[#This Row],[Employee Name]]),"-----",VLOOKUP(LeaveTracker[[#This Row],[Employee Name]],Employees[[Employee Name]:[Office]],6))</f>
        <v>REGULAR</v>
      </c>
      <c r="G2358" s="24" t="s">
        <v>1135</v>
      </c>
      <c r="H2358" s="24" t="s">
        <v>1135</v>
      </c>
      <c r="I2358" s="19" t="s">
        <v>81</v>
      </c>
      <c r="J2358" s="43" t="s">
        <v>1149</v>
      </c>
      <c r="K2358" s="51"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1246</v>
      </c>
      <c r="B2359" s="31">
        <v>44767</v>
      </c>
      <c r="C2359" s="31">
        <v>44603</v>
      </c>
      <c r="D2359" s="19" t="s">
        <v>798</v>
      </c>
      <c r="E2359" s="51" t="str">
        <f>IF(ISBLANK(LeaveTracker[[#This Row],[Employee Name]]),"-----",VLOOKUP(LeaveTracker[[#This Row],[Employee Name]],Employees[[Employee Name]:[Office]],7))</f>
        <v>ONT</v>
      </c>
      <c r="F2359" s="51" t="str">
        <f>IF(ISBLANK(LeaveTracker[[#This Row],[Employee Name]]),"-----",VLOOKUP(LeaveTracker[[#This Row],[Employee Name]],Employees[[Employee Name]:[Office]],6))</f>
        <v>REGULAR</v>
      </c>
      <c r="G2359" s="24" t="s">
        <v>1137</v>
      </c>
      <c r="H2359" s="24" t="s">
        <v>1111</v>
      </c>
      <c r="I2359" s="19" t="s">
        <v>81</v>
      </c>
      <c r="J2359" s="43" t="s">
        <v>1149</v>
      </c>
      <c r="K2359" s="51"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1247</v>
      </c>
      <c r="B2360" s="31">
        <v>44767</v>
      </c>
      <c r="C2360" s="31">
        <v>44729</v>
      </c>
      <c r="D2360" s="19" t="s">
        <v>1025</v>
      </c>
      <c r="E2360" s="51" t="str">
        <f>IF(ISBLANK(LeaveTracker[[#This Row],[Employee Name]]),"-----",VLOOKUP(LeaveTracker[[#This Row],[Employee Name]],Employees[[Employee Name]:[Office]],7))</f>
        <v>ONT</v>
      </c>
      <c r="F2360" s="51" t="str">
        <f>IF(ISBLANK(LeaveTracker[[#This Row],[Employee Name]]),"-----",VLOOKUP(LeaveTracker[[#This Row],[Employee Name]],Employees[[Employee Name]:[Office]],6))</f>
        <v>REGULAR</v>
      </c>
      <c r="G2360" s="24" t="s">
        <v>1113</v>
      </c>
      <c r="H2360" s="24" t="s">
        <v>1113</v>
      </c>
      <c r="I2360" s="19" t="s">
        <v>81</v>
      </c>
      <c r="J2360" s="43" t="s">
        <v>1149</v>
      </c>
      <c r="K2360" s="51"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1247</v>
      </c>
      <c r="B2361" s="31">
        <v>44767</v>
      </c>
      <c r="C2361" s="31">
        <v>44729</v>
      </c>
      <c r="D2361" s="19" t="s">
        <v>1025</v>
      </c>
      <c r="E2361" s="51" t="str">
        <f>IF(ISBLANK(LeaveTracker[[#This Row],[Employee Name]]),"-----",VLOOKUP(LeaveTracker[[#This Row],[Employee Name]],Employees[[Employee Name]:[Office]],7))</f>
        <v>ONT</v>
      </c>
      <c r="F2361" s="51" t="str">
        <f>IF(ISBLANK(LeaveTracker[[#This Row],[Employee Name]]),"-----",VLOOKUP(LeaveTracker[[#This Row],[Employee Name]],Employees[[Employee Name]:[Office]],6))</f>
        <v>REGULAR</v>
      </c>
      <c r="G2361" s="24" t="s">
        <v>1116</v>
      </c>
      <c r="H2361" s="24" t="s">
        <v>1137</v>
      </c>
      <c r="I2361" s="19" t="s">
        <v>81</v>
      </c>
      <c r="J2361" s="43" t="s">
        <v>1149</v>
      </c>
      <c r="K2361" s="51"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1248</v>
      </c>
      <c r="B2362" s="31">
        <v>44767</v>
      </c>
      <c r="C2362" s="31">
        <v>44734</v>
      </c>
      <c r="D2362" s="19" t="s">
        <v>396</v>
      </c>
      <c r="E2362" s="51" t="str">
        <f>IF(ISBLANK(LeaveTracker[[#This Row],[Employee Name]]),"-----",VLOOKUP(LeaveTracker[[#This Row],[Employee Name]],Employees[[Employee Name]:[Office]],7))</f>
        <v>CTO</v>
      </c>
      <c r="F2362" s="51" t="str">
        <f>IF(ISBLANK(LeaveTracker[[#This Row],[Employee Name]]),"-----",VLOOKUP(LeaveTracker[[#This Row],[Employee Name]],Employees[[Employee Name]:[Office]],6))</f>
        <v>REGULAR</v>
      </c>
      <c r="G2362" s="24" t="s">
        <v>1114</v>
      </c>
      <c r="H2362" s="24" t="s">
        <v>1111</v>
      </c>
      <c r="I2362" s="19" t="s">
        <v>81</v>
      </c>
      <c r="J2362" s="43" t="s">
        <v>1149</v>
      </c>
      <c r="K2362" s="51"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1249</v>
      </c>
      <c r="B2363" s="31">
        <v>44767</v>
      </c>
      <c r="C2363" s="31">
        <v>44729</v>
      </c>
      <c r="D2363" s="19" t="s">
        <v>1257</v>
      </c>
      <c r="E2363" s="51" t="str">
        <f>IF(ISBLANK(LeaveTracker[[#This Row],[Employee Name]]),"-----",VLOOKUP(LeaveTracker[[#This Row],[Employee Name]],Employees[[Employee Name]:[Office]],7))</f>
        <v>ONT</v>
      </c>
      <c r="F2363" s="51" t="str">
        <f>IF(ISBLANK(LeaveTracker[[#This Row],[Employee Name]]),"-----",VLOOKUP(LeaveTracker[[#This Row],[Employee Name]],Employees[[Employee Name]:[Office]],6))</f>
        <v>REGULAR</v>
      </c>
      <c r="G2363" s="24" t="s">
        <v>1220</v>
      </c>
      <c r="H2363" s="24" t="s">
        <v>1137</v>
      </c>
      <c r="I2363" s="19" t="s">
        <v>81</v>
      </c>
      <c r="J2363" s="43" t="s">
        <v>1149</v>
      </c>
      <c r="K2363" s="51"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1250</v>
      </c>
      <c r="B2364" s="31">
        <v>44767</v>
      </c>
      <c r="C2364" s="24">
        <v>44734</v>
      </c>
      <c r="D2364" s="19" t="s">
        <v>737</v>
      </c>
      <c r="E2364" s="51" t="str">
        <f>IF(ISBLANK(LeaveTracker[[#This Row],[Employee Name]]),"-----",VLOOKUP(LeaveTracker[[#This Row],[Employee Name]],Employees[[Employee Name]:[Office]],7))</f>
        <v>CSWDO</v>
      </c>
      <c r="F2364" s="51" t="str">
        <f>IF(ISBLANK(LeaveTracker[[#This Row],[Employee Name]]),"-----",VLOOKUP(LeaveTracker[[#This Row],[Employee Name]],Employees[[Employee Name]:[Office]],6))</f>
        <v>REGULAR</v>
      </c>
      <c r="G2364" s="24" t="s">
        <v>1124</v>
      </c>
      <c r="H2364" s="24" t="s">
        <v>1124</v>
      </c>
      <c r="I2364" s="19" t="s">
        <v>298</v>
      </c>
      <c r="J2364" s="43" t="s">
        <v>105</v>
      </c>
      <c r="K2364" s="51"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1251</v>
      </c>
      <c r="B2365" s="31">
        <v>44767</v>
      </c>
      <c r="C2365" s="31">
        <v>44713</v>
      </c>
      <c r="D2365" s="19" t="s">
        <v>759</v>
      </c>
      <c r="E2365" s="51" t="str">
        <f>IF(ISBLANK(LeaveTracker[[#This Row],[Employee Name]]),"-----",VLOOKUP(LeaveTracker[[#This Row],[Employee Name]],Employees[[Employee Name]:[Office]],7))</f>
        <v>CTO</v>
      </c>
      <c r="F2365" s="51" t="str">
        <f>IF(ISBLANK(LeaveTracker[[#This Row],[Employee Name]]),"-----",VLOOKUP(LeaveTracker[[#This Row],[Employee Name]],Employees[[Employee Name]:[Office]],6))</f>
        <v>REGULAR</v>
      </c>
      <c r="G2365" s="24" t="s">
        <v>1157</v>
      </c>
      <c r="H2365" s="24" t="s">
        <v>1113</v>
      </c>
      <c r="I2365" s="19" t="s">
        <v>298</v>
      </c>
      <c r="J2365" s="43" t="s">
        <v>1004</v>
      </c>
      <c r="K2365" s="51"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1252</v>
      </c>
      <c r="B2366" s="31">
        <v>44767</v>
      </c>
      <c r="C2366" s="31">
        <v>44713</v>
      </c>
      <c r="D2366" s="19" t="s">
        <v>396</v>
      </c>
      <c r="E2366" s="51" t="str">
        <f>IF(ISBLANK(LeaveTracker[[#This Row],[Employee Name]]),"-----",VLOOKUP(LeaveTracker[[#This Row],[Employee Name]],Employees[[Employee Name]:[Office]],7))</f>
        <v>CTO</v>
      </c>
      <c r="F2366" s="51" t="str">
        <f>IF(ISBLANK(LeaveTracker[[#This Row],[Employee Name]]),"-----",VLOOKUP(LeaveTracker[[#This Row],[Employee Name]],Employees[[Employee Name]:[Office]],6))</f>
        <v>REGULAR</v>
      </c>
      <c r="G2366" s="24" t="s">
        <v>1134</v>
      </c>
      <c r="H2366" s="24" t="s">
        <v>1134</v>
      </c>
      <c r="I2366" s="19" t="s">
        <v>81</v>
      </c>
      <c r="J2366" s="43" t="s">
        <v>1149</v>
      </c>
      <c r="K2366" s="51"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1253</v>
      </c>
      <c r="B2367" s="31">
        <v>44767</v>
      </c>
      <c r="C2367" s="31">
        <v>44735</v>
      </c>
      <c r="D2367" s="19" t="s">
        <v>826</v>
      </c>
      <c r="E2367" s="51" t="str">
        <f>IF(ISBLANK(LeaveTracker[[#This Row],[Employee Name]]),"-----",VLOOKUP(LeaveTracker[[#This Row],[Employee Name]],Employees[[Employee Name]:[Office]],7))</f>
        <v>CHO</v>
      </c>
      <c r="F2367" s="51" t="str">
        <f>IF(ISBLANK(LeaveTracker[[#This Row],[Employee Name]]),"-----",VLOOKUP(LeaveTracker[[#This Row],[Employee Name]],Employees[[Employee Name]:[Office]],6))</f>
        <v>REGULAR</v>
      </c>
      <c r="G2367" s="24" t="s">
        <v>1141</v>
      </c>
      <c r="H2367" s="24" t="s">
        <v>1141</v>
      </c>
      <c r="I2367" s="19" t="s">
        <v>82</v>
      </c>
      <c r="J2367" s="43" t="s">
        <v>1149</v>
      </c>
      <c r="K2367" s="51"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1254</v>
      </c>
      <c r="B2368" s="31">
        <v>44767</v>
      </c>
      <c r="C2368" s="31">
        <v>44735</v>
      </c>
      <c r="D2368" s="19" t="s">
        <v>826</v>
      </c>
      <c r="E2368" s="51" t="str">
        <f>IF(ISBLANK(LeaveTracker[[#This Row],[Employee Name]]),"-----",VLOOKUP(LeaveTracker[[#This Row],[Employee Name]],Employees[[Employee Name]:[Office]],7))</f>
        <v>CHO</v>
      </c>
      <c r="F2368" s="51" t="str">
        <f>IF(ISBLANK(LeaveTracker[[#This Row],[Employee Name]]),"-----",VLOOKUP(LeaveTracker[[#This Row],[Employee Name]],Employees[[Employee Name]:[Office]],6))</f>
        <v>REGULAR</v>
      </c>
      <c r="G2368" s="24" t="s">
        <v>1117</v>
      </c>
      <c r="H2368" s="24" t="s">
        <v>1117</v>
      </c>
      <c r="I2368" s="19" t="s">
        <v>81</v>
      </c>
      <c r="J2368" s="43" t="s">
        <v>1149</v>
      </c>
      <c r="K2368" s="51"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1255</v>
      </c>
      <c r="B2369" s="31">
        <v>44767</v>
      </c>
      <c r="C2369" s="31">
        <v>44734</v>
      </c>
      <c r="D2369" s="19" t="s">
        <v>809</v>
      </c>
      <c r="E2369" s="51" t="str">
        <f>IF(ISBLANK(LeaveTracker[[#This Row],[Employee Name]]),"-----",VLOOKUP(LeaveTracker[[#This Row],[Employee Name]],Employees[[Employee Name]:[Office]],7))</f>
        <v>CHO</v>
      </c>
      <c r="F2369" s="51" t="str">
        <f>IF(ISBLANK(LeaveTracker[[#This Row],[Employee Name]]),"-----",VLOOKUP(LeaveTracker[[#This Row],[Employee Name]],Employees[[Employee Name]:[Office]],6))</f>
        <v>REGULAR</v>
      </c>
      <c r="G2369" s="24" t="s">
        <v>1113</v>
      </c>
      <c r="H2369" s="24" t="s">
        <v>1113</v>
      </c>
      <c r="I2369" s="19" t="s">
        <v>81</v>
      </c>
      <c r="J2369" s="43" t="s">
        <v>1149</v>
      </c>
      <c r="K2369" s="51"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1256</v>
      </c>
      <c r="B2370" s="31">
        <v>44767</v>
      </c>
      <c r="C2370" s="24">
        <v>44750</v>
      </c>
      <c r="D2370" s="19" t="s">
        <v>609</v>
      </c>
      <c r="E2370" s="51" t="str">
        <f>IF(ISBLANK(LeaveTracker[[#This Row],[Employee Name]]),"-----",VLOOKUP(LeaveTracker[[#This Row],[Employee Name]],Employees[[Employee Name]:[Office]],7))</f>
        <v>CBO</v>
      </c>
      <c r="F2370" s="51" t="str">
        <f>IF(ISBLANK(LeaveTracker[[#This Row],[Employee Name]]),"-----",VLOOKUP(LeaveTracker[[#This Row],[Employee Name]],Employees[[Employee Name]:[Office]],6))</f>
        <v>REGULAR</v>
      </c>
      <c r="G2370" s="24" t="s">
        <v>1152</v>
      </c>
      <c r="H2370" s="24" t="s">
        <v>1152</v>
      </c>
      <c r="I2370" s="19" t="s">
        <v>82</v>
      </c>
      <c r="J2370" s="43" t="s">
        <v>1149</v>
      </c>
      <c r="K2370" s="51"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488</v>
      </c>
      <c r="E2371" s="51" t="str">
        <f>IF(ISBLANK(LeaveTracker[[#This Row],[Employee Name]]),"-----",VLOOKUP(LeaveTracker[[#This Row],[Employee Name]],Employees[[Employee Name]:[Office]],7))</f>
        <v>THRDC</v>
      </c>
      <c r="F2371" s="51" t="str">
        <f>IF(ISBLANK(LeaveTracker[[#This Row],[Employee Name]]),"-----",VLOOKUP(LeaveTracker[[#This Row],[Employee Name]],Employees[[Employee Name]:[Office]],6))</f>
        <v>REGULAR</v>
      </c>
      <c r="G2371" s="24">
        <v>44771</v>
      </c>
      <c r="H2371" s="24">
        <v>44771</v>
      </c>
      <c r="I2371" s="19" t="s">
        <v>298</v>
      </c>
      <c r="J2371" s="43" t="s">
        <v>1004</v>
      </c>
      <c r="K2371" s="51"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488</v>
      </c>
      <c r="E2372" s="51" t="str">
        <f>IF(ISBLANK(LeaveTracker[[#This Row],[Employee Name]]),"-----",VLOOKUP(LeaveTracker[[#This Row],[Employee Name]],Employees[[Employee Name]:[Office]],7))</f>
        <v>THRDC</v>
      </c>
      <c r="F2372" s="51" t="str">
        <f>IF(ISBLANK(LeaveTracker[[#This Row],[Employee Name]]),"-----",VLOOKUP(LeaveTracker[[#This Row],[Employee Name]],Employees[[Employee Name]:[Office]],6))</f>
        <v>REGULAR</v>
      </c>
      <c r="G2372" s="24">
        <v>44776</v>
      </c>
      <c r="H2372" s="24">
        <v>44777</v>
      </c>
      <c r="I2372" s="19" t="s">
        <v>298</v>
      </c>
      <c r="J2372" s="43" t="s">
        <v>1004</v>
      </c>
      <c r="K2372" s="51"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488</v>
      </c>
      <c r="E2373" s="51" t="str">
        <f>IF(ISBLANK(LeaveTracker[[#This Row],[Employee Name]]),"-----",VLOOKUP(LeaveTracker[[#This Row],[Employee Name]],Employees[[Employee Name]:[Office]],7))</f>
        <v>THRDC</v>
      </c>
      <c r="F2373" s="51" t="str">
        <f>IF(ISBLANK(LeaveTracker[[#This Row],[Employee Name]]),"-----",VLOOKUP(LeaveTracker[[#This Row],[Employee Name]],Employees[[Employee Name]:[Office]],6))</f>
        <v>REGULAR</v>
      </c>
      <c r="G2373" s="24">
        <v>44739</v>
      </c>
      <c r="H2373" s="24">
        <v>44739</v>
      </c>
      <c r="I2373" s="19" t="s">
        <v>298</v>
      </c>
      <c r="J2373" s="43" t="s">
        <v>1003</v>
      </c>
      <c r="K2373" s="51"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488</v>
      </c>
      <c r="E2374" s="51" t="str">
        <f>IF(ISBLANK(LeaveTracker[[#This Row],[Employee Name]]),"-----",VLOOKUP(LeaveTracker[[#This Row],[Employee Name]],Employees[[Employee Name]:[Office]],7))</f>
        <v>THRDC</v>
      </c>
      <c r="F2374" s="51" t="str">
        <f>IF(ISBLANK(LeaveTracker[[#This Row],[Employee Name]]),"-----",VLOOKUP(LeaveTracker[[#This Row],[Employee Name]],Employees[[Employee Name]:[Office]],6))</f>
        <v>REGULAR</v>
      </c>
      <c r="G2374" s="24">
        <v>44747</v>
      </c>
      <c r="H2374" s="24">
        <v>44747</v>
      </c>
      <c r="I2374" s="19" t="s">
        <v>298</v>
      </c>
      <c r="J2374" s="43" t="s">
        <v>1003</v>
      </c>
      <c r="K2374" s="51"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671</v>
      </c>
      <c r="E2375" s="51" t="str">
        <f>IF(ISBLANK(LeaveTracker[[#This Row],[Employee Name]]),"-----",VLOOKUP(LeaveTracker[[#This Row],[Employee Name]],Employees[[Employee Name]:[Office]],7))</f>
        <v>SP</v>
      </c>
      <c r="F2375" s="51" t="str">
        <f>IF(ISBLANK(LeaveTracker[[#This Row],[Employee Name]]),"-----",VLOOKUP(LeaveTracker[[#This Row],[Employee Name]],Employees[[Employee Name]:[Office]],6))</f>
        <v>REGULAR</v>
      </c>
      <c r="G2375" s="24">
        <v>44748</v>
      </c>
      <c r="H2375" s="24">
        <v>44748</v>
      </c>
      <c r="I2375" s="19" t="s">
        <v>81</v>
      </c>
      <c r="K2375" s="51"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572</v>
      </c>
      <c r="E2376" s="51" t="str">
        <f>IF(ISBLANK(LeaveTracker[[#This Row],[Employee Name]]),"-----",VLOOKUP(LeaveTracker[[#This Row],[Employee Name]],Employees[[Employee Name]:[Office]],7))</f>
        <v>CCT</v>
      </c>
      <c r="F2376" s="51" t="str">
        <f>IF(ISBLANK(LeaveTracker[[#This Row],[Employee Name]]),"-----",VLOOKUP(LeaveTracker[[#This Row],[Employee Name]],Employees[[Employee Name]:[Office]],6))</f>
        <v>REGULAR</v>
      </c>
      <c r="G2376" s="24">
        <v>44753</v>
      </c>
      <c r="H2376" s="24">
        <v>44753</v>
      </c>
      <c r="I2376" s="19" t="s">
        <v>81</v>
      </c>
      <c r="K2376" s="51"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833</v>
      </c>
      <c r="E2377" s="51" t="str">
        <f>IF(ISBLANK(LeaveTracker[[#This Row],[Employee Name]]),"-----",VLOOKUP(LeaveTracker[[#This Row],[Employee Name]],Employees[[Employee Name]:[Office]],7))</f>
        <v>CTO</v>
      </c>
      <c r="F2377" s="51" t="str">
        <f>IF(ISBLANK(LeaveTracker[[#This Row],[Employee Name]]),"-----",VLOOKUP(LeaveTracker[[#This Row],[Employee Name]],Employees[[Employee Name]:[Office]],6))</f>
        <v>REGULAR</v>
      </c>
      <c r="G2377" s="24">
        <v>44755</v>
      </c>
      <c r="H2377" s="24">
        <v>44755</v>
      </c>
      <c r="I2377" s="19" t="s">
        <v>298</v>
      </c>
      <c r="J2377" s="43" t="s">
        <v>1003</v>
      </c>
      <c r="K2377" s="51"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553</v>
      </c>
      <c r="E2378" s="51" t="str">
        <f>IF(ISBLANK(LeaveTracker[[#This Row],[Employee Name]]),"-----",VLOOKUP(LeaveTracker[[#This Row],[Employee Name]],Employees[[Employee Name]:[Office]],7))</f>
        <v>CENRO</v>
      </c>
      <c r="F2378" s="51" t="str">
        <f>IF(ISBLANK(LeaveTracker[[#This Row],[Employee Name]]),"-----",VLOOKUP(LeaveTracker[[#This Row],[Employee Name]],Employees[[Employee Name]:[Office]],6))</f>
        <v>REGULAR</v>
      </c>
      <c r="G2378" s="24">
        <v>44746</v>
      </c>
      <c r="H2378" s="24">
        <v>44746</v>
      </c>
      <c r="I2378" s="19" t="s">
        <v>81</v>
      </c>
      <c r="K2378" s="51"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1002</v>
      </c>
      <c r="E2379" s="51" t="str">
        <f>IF(ISBLANK(LeaveTracker[[#This Row],[Employee Name]]),"-----",VLOOKUP(LeaveTracker[[#This Row],[Employee Name]],Employees[[Employee Name]:[Office]],7))</f>
        <v>CEO</v>
      </c>
      <c r="F2379" s="51" t="str">
        <f>IF(ISBLANK(LeaveTracker[[#This Row],[Employee Name]]),"-----",VLOOKUP(LeaveTracker[[#This Row],[Employee Name]],Employees[[Employee Name]:[Office]],6))</f>
        <v>REGULAR</v>
      </c>
      <c r="G2379" s="24">
        <v>44762</v>
      </c>
      <c r="H2379" s="24">
        <v>44762</v>
      </c>
      <c r="I2379" s="19" t="s">
        <v>298</v>
      </c>
      <c r="J2379" s="43" t="s">
        <v>1004</v>
      </c>
      <c r="K2379" s="51"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1008</v>
      </c>
      <c r="E2380" s="51" t="str">
        <f>IF(ISBLANK(LeaveTracker[[#This Row],[Employee Name]]),"-----",VLOOKUP(LeaveTracker[[#This Row],[Employee Name]],Employees[[Employee Name]:[Office]],7))</f>
        <v>ACCOUNTING</v>
      </c>
      <c r="F2380" s="51" t="str">
        <f>IF(ISBLANK(LeaveTracker[[#This Row],[Employee Name]]),"-----",VLOOKUP(LeaveTracker[[#This Row],[Employee Name]],Employees[[Employee Name]:[Office]],6))</f>
        <v>REGULAR</v>
      </c>
      <c r="G2380" s="24">
        <v>44746</v>
      </c>
      <c r="H2380" s="24">
        <v>44750</v>
      </c>
      <c r="I2380" s="19" t="s">
        <v>298</v>
      </c>
      <c r="J2380" s="43" t="s">
        <v>299</v>
      </c>
      <c r="K2380" s="51"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513</v>
      </c>
      <c r="E2381" s="51" t="str">
        <f>IF(ISBLANK(LeaveTracker[[#This Row],[Employee Name]]),"-----",VLOOKUP(LeaveTracker[[#This Row],[Employee Name]],Employees[[Employee Name]:[Office]],7))</f>
        <v>ACCOUNTING</v>
      </c>
      <c r="F2381" s="51" t="str">
        <f>IF(ISBLANK(LeaveTracker[[#This Row],[Employee Name]]),"-----",VLOOKUP(LeaveTracker[[#This Row],[Employee Name]],Employees[[Employee Name]:[Office]],6))</f>
        <v>REGULAR</v>
      </c>
      <c r="G2381" s="24">
        <v>44750</v>
      </c>
      <c r="H2381" s="24">
        <v>44750</v>
      </c>
      <c r="I2381" s="19" t="s">
        <v>81</v>
      </c>
      <c r="K2381" s="51"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513</v>
      </c>
      <c r="E2382" s="51" t="str">
        <f>IF(ISBLANK(LeaveTracker[[#This Row],[Employee Name]]),"-----",VLOOKUP(LeaveTracker[[#This Row],[Employee Name]],Employees[[Employee Name]:[Office]],7))</f>
        <v>ACCOUNTING</v>
      </c>
      <c r="F2382" s="51" t="str">
        <f>IF(ISBLANK(LeaveTracker[[#This Row],[Employee Name]]),"-----",VLOOKUP(LeaveTracker[[#This Row],[Employee Name]],Employees[[Employee Name]:[Office]],6))</f>
        <v>REGULAR</v>
      </c>
      <c r="G2382" s="24">
        <v>44729</v>
      </c>
      <c r="H2382" s="24">
        <v>44729</v>
      </c>
      <c r="I2382" s="19" t="s">
        <v>81</v>
      </c>
      <c r="K2382" s="51"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868</v>
      </c>
      <c r="E2383" s="51" t="str">
        <f>IF(ISBLANK(LeaveTracker[[#This Row],[Employee Name]]),"-----",VLOOKUP(LeaveTracker[[#This Row],[Employee Name]],Employees[[Employee Name]:[Office]],7))</f>
        <v>ACCOUNTING</v>
      </c>
      <c r="F2383" s="51" t="str">
        <f>IF(ISBLANK(LeaveTracker[[#This Row],[Employee Name]]),"-----",VLOOKUP(LeaveTracker[[#This Row],[Employee Name]],Employees[[Employee Name]:[Office]],6))</f>
        <v>REGULAR</v>
      </c>
      <c r="G2383" s="24">
        <v>44763</v>
      </c>
      <c r="H2383" s="24">
        <v>44763</v>
      </c>
      <c r="I2383" s="19" t="s">
        <v>81</v>
      </c>
      <c r="K2383" s="51"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860</v>
      </c>
      <c r="E2384" s="51" t="str">
        <f>IF(ISBLANK(LeaveTracker[[#This Row],[Employee Name]]),"-----",VLOOKUP(LeaveTracker[[#This Row],[Employee Name]],Employees[[Employee Name]:[Office]],7))</f>
        <v>ACCOUNTING</v>
      </c>
      <c r="F2384" s="51" t="str">
        <f>IF(ISBLANK(LeaveTracker[[#This Row],[Employee Name]]),"-----",VLOOKUP(LeaveTracker[[#This Row],[Employee Name]],Employees[[Employee Name]:[Office]],6))</f>
        <v>REGULAR</v>
      </c>
      <c r="G2384" s="24">
        <v>44726</v>
      </c>
      <c r="H2384" s="24">
        <v>44726</v>
      </c>
      <c r="I2384" s="19" t="s">
        <v>81</v>
      </c>
      <c r="K2384" s="51"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1010</v>
      </c>
      <c r="E2385" s="51" t="str">
        <f>IF(ISBLANK(LeaveTracker[[#This Row],[Employee Name]]),"-----",VLOOKUP(LeaveTracker[[#This Row],[Employee Name]],Employees[[Employee Name]:[Office]],7))</f>
        <v>ACCOUNTING</v>
      </c>
      <c r="F2385" s="51" t="str">
        <f>IF(ISBLANK(LeaveTracker[[#This Row],[Employee Name]]),"-----",VLOOKUP(LeaveTracker[[#This Row],[Employee Name]],Employees[[Employee Name]:[Office]],6))</f>
        <v>REGULAR</v>
      </c>
      <c r="G2385" s="24">
        <v>44757</v>
      </c>
      <c r="H2385" s="24">
        <v>44757</v>
      </c>
      <c r="I2385" s="19" t="s">
        <v>81</v>
      </c>
      <c r="K2385" s="51"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1010</v>
      </c>
      <c r="E2386" s="51" t="str">
        <f>IF(ISBLANK(LeaveTracker[[#This Row],[Employee Name]]),"-----",VLOOKUP(LeaveTracker[[#This Row],[Employee Name]],Employees[[Employee Name]:[Office]],7))</f>
        <v>ACCOUNTING</v>
      </c>
      <c r="F2386" s="51" t="str">
        <f>IF(ISBLANK(LeaveTracker[[#This Row],[Employee Name]]),"-----",VLOOKUP(LeaveTracker[[#This Row],[Employee Name]],Employees[[Employee Name]:[Office]],6))</f>
        <v>REGULAR</v>
      </c>
      <c r="G2386" s="24">
        <v>44753</v>
      </c>
      <c r="H2386" s="24">
        <v>44754</v>
      </c>
      <c r="I2386" s="19" t="s">
        <v>298</v>
      </c>
      <c r="J2386" s="43" t="s">
        <v>1003</v>
      </c>
      <c r="K2386" s="51"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863</v>
      </c>
      <c r="E2387" s="51" t="str">
        <f>IF(ISBLANK(LeaveTracker[[#This Row],[Employee Name]]),"-----",VLOOKUP(LeaveTracker[[#This Row],[Employee Name]],Employees[[Employee Name]:[Office]],7))</f>
        <v>ACCOUNTING</v>
      </c>
      <c r="F2387" s="51" t="str">
        <f>IF(ISBLANK(LeaveTracker[[#This Row],[Employee Name]]),"-----",VLOOKUP(LeaveTracker[[#This Row],[Employee Name]],Employees[[Employee Name]:[Office]],6))</f>
        <v>REGULAR</v>
      </c>
      <c r="G2387" s="24">
        <v>44767</v>
      </c>
      <c r="H2387" s="24">
        <v>44767</v>
      </c>
      <c r="I2387" s="19" t="s">
        <v>298</v>
      </c>
      <c r="J2387" s="43" t="s">
        <v>1003</v>
      </c>
      <c r="K2387" s="51"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863</v>
      </c>
      <c r="E2388" s="51" t="str">
        <f>IF(ISBLANK(LeaveTracker[[#This Row],[Employee Name]]),"-----",VLOOKUP(LeaveTracker[[#This Row],[Employee Name]],Employees[[Employee Name]:[Office]],7))</f>
        <v>ACCOUNTING</v>
      </c>
      <c r="F2388" s="51" t="str">
        <f>IF(ISBLANK(LeaveTracker[[#This Row],[Employee Name]]),"-----",VLOOKUP(LeaveTracker[[#This Row],[Employee Name]],Employees[[Employee Name]:[Office]],6))</f>
        <v>REGULAR</v>
      </c>
      <c r="G2388" s="24">
        <v>44757</v>
      </c>
      <c r="H2388" s="24">
        <v>44757</v>
      </c>
      <c r="I2388" s="19" t="s">
        <v>81</v>
      </c>
      <c r="K2388" s="51"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440</v>
      </c>
      <c r="E2389" s="51" t="str">
        <f>IF(ISBLANK(LeaveTracker[[#This Row],[Employee Name]]),"-----",VLOOKUP(LeaveTracker[[#This Row],[Employee Name]],Employees[[Employee Name]:[Office]],7))</f>
        <v>ACCOUNTING</v>
      </c>
      <c r="F2389" s="51" t="str">
        <f>IF(ISBLANK(LeaveTracker[[#This Row],[Employee Name]]),"-----",VLOOKUP(LeaveTracker[[#This Row],[Employee Name]],Employees[[Employee Name]:[Office]],6))</f>
        <v>REGULAR</v>
      </c>
      <c r="G2389" s="24">
        <v>44767</v>
      </c>
      <c r="H2389" s="24">
        <v>44767</v>
      </c>
      <c r="I2389" s="19" t="s">
        <v>82</v>
      </c>
      <c r="K2389" s="51"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857</v>
      </c>
      <c r="E2390" s="51" t="str">
        <f>IF(ISBLANK(LeaveTracker[[#This Row],[Employee Name]]),"-----",VLOOKUP(LeaveTracker[[#This Row],[Employee Name]],Employees[[Employee Name]:[Office]],7))</f>
        <v>ACCOUNTING</v>
      </c>
      <c r="F2390" s="51" t="str">
        <f>IF(ISBLANK(LeaveTracker[[#This Row],[Employee Name]]),"-----",VLOOKUP(LeaveTracker[[#This Row],[Employee Name]],Employees[[Employee Name]:[Office]],6))</f>
        <v>REGULAR</v>
      </c>
      <c r="G2390" s="24">
        <v>44754</v>
      </c>
      <c r="H2390" s="24">
        <v>44754</v>
      </c>
      <c r="I2390" s="19" t="s">
        <v>81</v>
      </c>
      <c r="K2390" s="51"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302</v>
      </c>
      <c r="E2391" s="51" t="str">
        <f>IF(ISBLANK(LeaveTracker[[#This Row],[Employee Name]]),"-----",VLOOKUP(LeaveTracker[[#This Row],[Employee Name]],Employees[[Employee Name]:[Office]],7))</f>
        <v>TOPS (ADMIN CSU)</v>
      </c>
      <c r="F2391" s="51" t="str">
        <f>IF(ISBLANK(LeaveTracker[[#This Row],[Employee Name]]),"-----",VLOOKUP(LeaveTracker[[#This Row],[Employee Name]],Employees[[Employee Name]:[Office]],6))</f>
        <v>REGULAR</v>
      </c>
      <c r="G2391" s="24">
        <v>44740</v>
      </c>
      <c r="H2391" s="24">
        <v>44742</v>
      </c>
      <c r="I2391" s="19" t="s">
        <v>81</v>
      </c>
      <c r="K2391" s="51"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874</v>
      </c>
      <c r="E2392" s="51" t="str">
        <f>IF(ISBLANK(LeaveTracker[[#This Row],[Employee Name]]),"-----",VLOOKUP(LeaveTracker[[#This Row],[Employee Name]],Employees[[Employee Name]:[Office]],7))</f>
        <v>GSO</v>
      </c>
      <c r="F2392" s="51" t="str">
        <f>IF(ISBLANK(LeaveTracker[[#This Row],[Employee Name]]),"-----",VLOOKUP(LeaveTracker[[#This Row],[Employee Name]],Employees[[Employee Name]:[Office]],6))</f>
        <v>REGULAR</v>
      </c>
      <c r="G2392" s="24">
        <v>44748</v>
      </c>
      <c r="H2392" s="24">
        <v>44748</v>
      </c>
      <c r="I2392" s="19" t="s">
        <v>81</v>
      </c>
      <c r="K2392" s="51"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874</v>
      </c>
      <c r="E2393" s="51" t="str">
        <f>IF(ISBLANK(LeaveTracker[[#This Row],[Employee Name]]),"-----",VLOOKUP(LeaveTracker[[#This Row],[Employee Name]],Employees[[Employee Name]:[Office]],7))</f>
        <v>GSO</v>
      </c>
      <c r="F2393" s="51" t="str">
        <f>IF(ISBLANK(LeaveTracker[[#This Row],[Employee Name]]),"-----",VLOOKUP(LeaveTracker[[#This Row],[Employee Name]],Employees[[Employee Name]:[Office]],6))</f>
        <v>REGULAR</v>
      </c>
      <c r="G2393" s="24">
        <v>44753</v>
      </c>
      <c r="H2393" s="24">
        <v>44753</v>
      </c>
      <c r="I2393" s="19" t="s">
        <v>81</v>
      </c>
      <c r="K2393" s="51"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530</v>
      </c>
      <c r="E2394" s="51" t="str">
        <f>IF(ISBLANK(LeaveTracker[[#This Row],[Employee Name]]),"-----",VLOOKUP(LeaveTracker[[#This Row],[Employee Name]],Employees[[Employee Name]:[Office]],7))</f>
        <v>GSO</v>
      </c>
      <c r="F2394" s="51" t="str">
        <f>IF(ISBLANK(LeaveTracker[[#This Row],[Employee Name]]),"-----",VLOOKUP(LeaveTracker[[#This Row],[Employee Name]],Employees[[Employee Name]:[Office]],6))</f>
        <v>REGULAR</v>
      </c>
      <c r="G2394" s="24">
        <v>44740</v>
      </c>
      <c r="H2394" s="24">
        <v>44740</v>
      </c>
      <c r="I2394" s="19" t="s">
        <v>81</v>
      </c>
      <c r="K2394" s="51"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776</v>
      </c>
      <c r="E2395" s="51" t="str">
        <f>IF(ISBLANK(LeaveTracker[[#This Row],[Employee Name]]),"-----",VLOOKUP(LeaveTracker[[#This Row],[Employee Name]],Employees[[Employee Name]:[Office]],7))</f>
        <v>GSO</v>
      </c>
      <c r="F2395" s="51" t="str">
        <f>IF(ISBLANK(LeaveTracker[[#This Row],[Employee Name]]),"-----",VLOOKUP(LeaveTracker[[#This Row],[Employee Name]],Employees[[Employee Name]:[Office]],6))</f>
        <v>REGULAR</v>
      </c>
      <c r="G2395" s="24">
        <v>44749</v>
      </c>
      <c r="H2395" s="24">
        <v>44750</v>
      </c>
      <c r="I2395" s="19" t="s">
        <v>81</v>
      </c>
      <c r="K2395" s="51"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525</v>
      </c>
      <c r="E2396" s="51" t="str">
        <f>IF(ISBLANK(LeaveTracker[[#This Row],[Employee Name]]),"-----",VLOOKUP(LeaveTracker[[#This Row],[Employee Name]],Employees[[Employee Name]:[Office]],7))</f>
        <v>GSO</v>
      </c>
      <c r="F2396" s="51" t="str">
        <f>IF(ISBLANK(LeaveTracker[[#This Row],[Employee Name]]),"-----",VLOOKUP(LeaveTracker[[#This Row],[Employee Name]],Employees[[Employee Name]:[Office]],6))</f>
        <v>REGULAR</v>
      </c>
      <c r="G2396" s="24">
        <v>44747</v>
      </c>
      <c r="H2396" s="24">
        <v>44747</v>
      </c>
      <c r="I2396" s="19" t="s">
        <v>82</v>
      </c>
      <c r="K2396" s="51"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909</v>
      </c>
      <c r="E2397" s="51" t="str">
        <f>IF(ISBLANK(LeaveTracker[[#This Row],[Employee Name]]),"-----",VLOOKUP(LeaveTracker[[#This Row],[Employee Name]],Employees[[Employee Name]:[Office]],7))</f>
        <v>CPDO</v>
      </c>
      <c r="F2397" s="51" t="str">
        <f>IF(ISBLANK(LeaveTracker[[#This Row],[Employee Name]]),"-----",VLOOKUP(LeaveTracker[[#This Row],[Employee Name]],Employees[[Employee Name]:[Office]],6))</f>
        <v>REGULAR</v>
      </c>
      <c r="G2397" s="24">
        <v>44712</v>
      </c>
      <c r="H2397" s="24">
        <v>44715</v>
      </c>
      <c r="I2397" s="19" t="s">
        <v>81</v>
      </c>
      <c r="K2397" s="51"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683</v>
      </c>
      <c r="E2398" s="51" t="str">
        <f>IF(ISBLANK(LeaveTracker[[#This Row],[Employee Name]]),"-----",VLOOKUP(LeaveTracker[[#This Row],[Employee Name]],Employees[[Employee Name]:[Office]],7))</f>
        <v>CEO</v>
      </c>
      <c r="F2398" s="51" t="str">
        <f>IF(ISBLANK(LeaveTracker[[#This Row],[Employee Name]]),"-----",VLOOKUP(LeaveTracker[[#This Row],[Employee Name]],Employees[[Employee Name]:[Office]],6))</f>
        <v>REGULAR</v>
      </c>
      <c r="G2398" s="24">
        <v>44763</v>
      </c>
      <c r="H2398" s="24">
        <v>44764</v>
      </c>
      <c r="I2398" s="19" t="s">
        <v>298</v>
      </c>
      <c r="J2398" s="43" t="s">
        <v>1004</v>
      </c>
      <c r="K2398" s="51"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904</v>
      </c>
      <c r="E2399" s="51" t="str">
        <f>IF(ISBLANK(LeaveTracker[[#This Row],[Employee Name]]),"-----",VLOOKUP(LeaveTracker[[#This Row],[Employee Name]],Employees[[Employee Name]:[Office]],7))</f>
        <v>CEO</v>
      </c>
      <c r="F2399" s="51" t="str">
        <f>IF(ISBLANK(LeaveTracker[[#This Row],[Employee Name]]),"-----",VLOOKUP(LeaveTracker[[#This Row],[Employee Name]],Employees[[Employee Name]:[Office]],6))</f>
        <v>REGULAR</v>
      </c>
      <c r="G2399" s="24">
        <v>44732</v>
      </c>
      <c r="H2399" s="24">
        <v>44732</v>
      </c>
      <c r="I2399" s="19" t="s">
        <v>81</v>
      </c>
      <c r="K2399" s="51"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904</v>
      </c>
      <c r="E2400" s="51" t="str">
        <f>IF(ISBLANK(LeaveTracker[[#This Row],[Employee Name]]),"-----",VLOOKUP(LeaveTracker[[#This Row],[Employee Name]],Employees[[Employee Name]:[Office]],7))</f>
        <v>CEO</v>
      </c>
      <c r="F2400" s="51" t="str">
        <f>IF(ISBLANK(LeaveTracker[[#This Row],[Employee Name]]),"-----",VLOOKUP(LeaveTracker[[#This Row],[Employee Name]],Employees[[Employee Name]:[Office]],6))</f>
        <v>REGULAR</v>
      </c>
      <c r="G2400" s="24">
        <v>44742</v>
      </c>
      <c r="H2400" s="24">
        <v>44742</v>
      </c>
      <c r="I2400" s="19" t="s">
        <v>81</v>
      </c>
      <c r="K2400" s="51"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323</v>
      </c>
      <c r="E2401" s="51" t="str">
        <f>IF(ISBLANK(LeaveTracker[[#This Row],[Employee Name]]),"-----",VLOOKUP(LeaveTracker[[#This Row],[Employee Name]],Employees[[Employee Name]:[Office]],7))</f>
        <v>CEO</v>
      </c>
      <c r="F2401" s="51" t="str">
        <f>IF(ISBLANK(LeaveTracker[[#This Row],[Employee Name]]),"-----",VLOOKUP(LeaveTracker[[#This Row],[Employee Name]],Employees[[Employee Name]:[Office]],6))</f>
        <v>REGULAR</v>
      </c>
      <c r="G2401" s="24">
        <v>44739</v>
      </c>
      <c r="H2401" s="24">
        <v>44739</v>
      </c>
      <c r="I2401" s="19" t="s">
        <v>81</v>
      </c>
      <c r="K2401" s="51"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612</v>
      </c>
      <c r="E2402" s="51" t="str">
        <f>IF(ISBLANK(LeaveTracker[[#This Row],[Employee Name]]),"-----",VLOOKUP(LeaveTracker[[#This Row],[Employee Name]],Employees[[Employee Name]:[Office]],7))</f>
        <v>CBO</v>
      </c>
      <c r="F2402" s="51" t="str">
        <f>IF(ISBLANK(LeaveTracker[[#This Row],[Employee Name]]),"-----",VLOOKUP(LeaveTracker[[#This Row],[Employee Name]],Employees[[Employee Name]:[Office]],6))</f>
        <v>REGULAR</v>
      </c>
      <c r="G2402" s="24">
        <v>44749</v>
      </c>
      <c r="H2402" s="24">
        <v>44750</v>
      </c>
      <c r="I2402" s="19" t="s">
        <v>81</v>
      </c>
      <c r="K2402" s="51"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231</v>
      </c>
      <c r="E2403" s="51" t="str">
        <f>IF(ISBLANK(LeaveTracker[[#This Row],[Employee Name]]),"-----",VLOOKUP(LeaveTracker[[#This Row],[Employee Name]],Employees[[Employee Name]:[Office]],7))</f>
        <v>CSWDO</v>
      </c>
      <c r="F2403" s="51" t="str">
        <f>IF(ISBLANK(LeaveTracker[[#This Row],[Employee Name]]),"-----",VLOOKUP(LeaveTracker[[#This Row],[Employee Name]],Employees[[Employee Name]:[Office]],6))</f>
        <v>REGULAR</v>
      </c>
      <c r="G2403" s="24">
        <v>44760</v>
      </c>
      <c r="H2403" s="24">
        <v>44760</v>
      </c>
      <c r="I2403" s="19" t="s">
        <v>82</v>
      </c>
      <c r="K2403" s="51"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231</v>
      </c>
      <c r="E2404" s="51" t="str">
        <f>IF(ISBLANK(LeaveTracker[[#This Row],[Employee Name]]),"-----",VLOOKUP(LeaveTracker[[#This Row],[Employee Name]],Employees[[Employee Name]:[Office]],7))</f>
        <v>CSWDO</v>
      </c>
      <c r="F2404" s="51" t="str">
        <f>IF(ISBLANK(LeaveTracker[[#This Row],[Employee Name]]),"-----",VLOOKUP(LeaveTracker[[#This Row],[Employee Name]],Employees[[Employee Name]:[Office]],6))</f>
        <v>REGULAR</v>
      </c>
      <c r="G2404" s="24">
        <v>44764</v>
      </c>
      <c r="H2404" s="24">
        <v>44764</v>
      </c>
      <c r="I2404" s="19" t="s">
        <v>82</v>
      </c>
      <c r="K2404" s="51"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231</v>
      </c>
      <c r="E2405" s="51" t="str">
        <f>IF(ISBLANK(LeaveTracker[[#This Row],[Employee Name]]),"-----",VLOOKUP(LeaveTracker[[#This Row],[Employee Name]],Employees[[Employee Name]:[Office]],7))</f>
        <v>CSWDO</v>
      </c>
      <c r="F2405" s="51" t="str">
        <f>IF(ISBLANK(LeaveTracker[[#This Row],[Employee Name]]),"-----",VLOOKUP(LeaveTracker[[#This Row],[Employee Name]],Employees[[Employee Name]:[Office]],6))</f>
        <v>REGULAR</v>
      </c>
      <c r="G2405" s="24">
        <v>44756</v>
      </c>
      <c r="H2405" s="24">
        <v>44757</v>
      </c>
      <c r="I2405" s="19" t="s">
        <v>81</v>
      </c>
      <c r="K2405" s="51"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231</v>
      </c>
      <c r="E2406" s="51" t="str">
        <f>IF(ISBLANK(LeaveTracker[[#This Row],[Employee Name]]),"-----",VLOOKUP(LeaveTracker[[#This Row],[Employee Name]],Employees[[Employee Name]:[Office]],7))</f>
        <v>CSWDO</v>
      </c>
      <c r="F2406" s="51" t="str">
        <f>IF(ISBLANK(LeaveTracker[[#This Row],[Employee Name]]),"-----",VLOOKUP(LeaveTracker[[#This Row],[Employee Name]],Employees[[Employee Name]:[Office]],6))</f>
        <v>REGULAR</v>
      </c>
      <c r="G2406" s="24">
        <v>44755</v>
      </c>
      <c r="H2406" s="24">
        <v>44755</v>
      </c>
      <c r="I2406" s="19" t="s">
        <v>298</v>
      </c>
      <c r="J2406" s="43" t="s">
        <v>214</v>
      </c>
      <c r="K2406" s="51"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748</v>
      </c>
      <c r="E2407" s="51" t="str">
        <f>IF(ISBLANK(LeaveTracker[[#This Row],[Employee Name]]),"-----",VLOOKUP(LeaveTracker[[#This Row],[Employee Name]],Employees[[Employee Name]:[Office]],7))</f>
        <v>CSWDO</v>
      </c>
      <c r="F2407" s="51" t="str">
        <f>IF(ISBLANK(LeaveTracker[[#This Row],[Employee Name]]),"-----",VLOOKUP(LeaveTracker[[#This Row],[Employee Name]],Employees[[Employee Name]:[Office]],6))</f>
        <v>REGULAR</v>
      </c>
      <c r="G2407" s="24">
        <v>44753</v>
      </c>
      <c r="H2407" s="24">
        <v>44753</v>
      </c>
      <c r="I2407" s="19" t="s">
        <v>81</v>
      </c>
      <c r="K2407" s="51"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1014</v>
      </c>
      <c r="E2408" s="51" t="str">
        <f>IF(ISBLANK(LeaveTracker[[#This Row],[Employee Name]]),"-----",VLOOKUP(LeaveTracker[[#This Row],[Employee Name]],Employees[[Employee Name]:[Office]],7))</f>
        <v>CSWDO</v>
      </c>
      <c r="F2408" s="51" t="str">
        <f>IF(ISBLANK(LeaveTracker[[#This Row],[Employee Name]]),"-----",VLOOKUP(LeaveTracker[[#This Row],[Employee Name]],Employees[[Employee Name]:[Office]],6))</f>
        <v>REGULAR</v>
      </c>
      <c r="G2408" s="24">
        <v>44746</v>
      </c>
      <c r="H2408" s="24">
        <v>44746</v>
      </c>
      <c r="I2408" s="19" t="s">
        <v>81</v>
      </c>
      <c r="K2408" s="51"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737</v>
      </c>
      <c r="E2409" s="51" t="str">
        <f>IF(ISBLANK(LeaveTracker[[#This Row],[Employee Name]]),"-----",VLOOKUP(LeaveTracker[[#This Row],[Employee Name]],Employees[[Employee Name]:[Office]],7))</f>
        <v>CSWDO</v>
      </c>
      <c r="F2409" s="51" t="str">
        <f>IF(ISBLANK(LeaveTracker[[#This Row],[Employee Name]]),"-----",VLOOKUP(LeaveTracker[[#This Row],[Employee Name]],Employees[[Employee Name]:[Office]],6))</f>
        <v>REGULAR</v>
      </c>
      <c r="G2409" s="24">
        <v>44755</v>
      </c>
      <c r="H2409" s="24">
        <v>44755</v>
      </c>
      <c r="I2409" s="19" t="s">
        <v>298</v>
      </c>
      <c r="J2409" s="43" t="s">
        <v>1003</v>
      </c>
      <c r="K2409" s="51"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51" t="str">
        <f>IF(ISBLANK(LeaveTracker[[#This Row],[Employee Name]]),"-----",VLOOKUP(LeaveTracker[[#This Row],[Employee Name]],Employees[[Employee Name]:[Office]],7))</f>
        <v>CTO</v>
      </c>
      <c r="F2410" s="51" t="str">
        <f>IF(ISBLANK(LeaveTracker[[#This Row],[Employee Name]]),"-----",VLOOKUP(LeaveTracker[[#This Row],[Employee Name]],Employees[[Employee Name]:[Office]],6))</f>
        <v>REGULAR</v>
      </c>
      <c r="G2410" s="24">
        <v>44748</v>
      </c>
      <c r="H2410" s="24">
        <v>44749</v>
      </c>
      <c r="I2410" s="19" t="s">
        <v>81</v>
      </c>
      <c r="K2410" s="51"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632</v>
      </c>
      <c r="E2411" s="51" t="str">
        <f>IF(ISBLANK(LeaveTracker[[#This Row],[Employee Name]]),"-----",VLOOKUP(LeaveTracker[[#This Row],[Employee Name]],Employees[[Employee Name]:[Office]],7))</f>
        <v>LIBRARY</v>
      </c>
      <c r="F2411" s="51" t="str">
        <f>IF(ISBLANK(LeaveTracker[[#This Row],[Employee Name]]),"-----",VLOOKUP(LeaveTracker[[#This Row],[Employee Name]],Employees[[Employee Name]:[Office]],6))</f>
        <v>REGULAR</v>
      </c>
      <c r="G2411" s="24">
        <v>44712</v>
      </c>
      <c r="H2411" s="24">
        <v>44713</v>
      </c>
      <c r="I2411" s="19" t="s">
        <v>81</v>
      </c>
      <c r="K2411" s="51"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468</v>
      </c>
      <c r="E2412" s="51" t="str">
        <f>IF(ISBLANK(LeaveTracker[[#This Row],[Employee Name]]),"-----",VLOOKUP(LeaveTracker[[#This Row],[Employee Name]],Employees[[Employee Name]:[Office]],7))</f>
        <v>ASSESSORS OFFICE</v>
      </c>
      <c r="F2412" s="51" t="str">
        <f>IF(ISBLANK(LeaveTracker[[#This Row],[Employee Name]]),"-----",VLOOKUP(LeaveTracker[[#This Row],[Employee Name]],Employees[[Employee Name]:[Office]],6))</f>
        <v>REGULAR</v>
      </c>
      <c r="G2412" s="24">
        <v>44755</v>
      </c>
      <c r="H2412" s="24">
        <v>44756</v>
      </c>
      <c r="I2412" s="19" t="s">
        <v>82</v>
      </c>
      <c r="K2412" s="51"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1017</v>
      </c>
      <c r="E2413" s="51" t="str">
        <f>IF(ISBLANK(LeaveTracker[[#This Row],[Employee Name]]),"-----",VLOOKUP(LeaveTracker[[#This Row],[Employee Name]],Employees[[Employee Name]:[Office]],7))</f>
        <v>LANDTAX</v>
      </c>
      <c r="F2413" s="51" t="str">
        <f>IF(ISBLANK(LeaveTracker[[#This Row],[Employee Name]]),"-----",VLOOKUP(LeaveTracker[[#This Row],[Employee Name]],Employees[[Employee Name]:[Office]],6))</f>
        <v>REGULAR</v>
      </c>
      <c r="G2413" s="24">
        <v>44732</v>
      </c>
      <c r="H2413" s="24">
        <v>44732</v>
      </c>
      <c r="I2413" s="19" t="s">
        <v>81</v>
      </c>
      <c r="K2413" s="51"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1017</v>
      </c>
      <c r="E2414" s="51" t="str">
        <f>IF(ISBLANK(LeaveTracker[[#This Row],[Employee Name]]),"-----",VLOOKUP(LeaveTracker[[#This Row],[Employee Name]],Employees[[Employee Name]:[Office]],7))</f>
        <v>LANDTAX</v>
      </c>
      <c r="F2414" s="51" t="str">
        <f>IF(ISBLANK(LeaveTracker[[#This Row],[Employee Name]]),"-----",VLOOKUP(LeaveTracker[[#This Row],[Employee Name]],Employees[[Employee Name]:[Office]],6))</f>
        <v>REGULAR</v>
      </c>
      <c r="G2414" s="24">
        <v>44736</v>
      </c>
      <c r="H2414" s="24">
        <v>44736</v>
      </c>
      <c r="I2414" s="19" t="s">
        <v>81</v>
      </c>
      <c r="K2414" s="51"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405</v>
      </c>
      <c r="E2415" s="51" t="str">
        <f>IF(ISBLANK(LeaveTracker[[#This Row],[Employee Name]]),"-----",VLOOKUP(LeaveTracker[[#This Row],[Employee Name]],Employees[[Employee Name]:[Office]],7))</f>
        <v>CTO</v>
      </c>
      <c r="F2415" s="51" t="str">
        <f>IF(ISBLANK(LeaveTracker[[#This Row],[Employee Name]]),"-----",VLOOKUP(LeaveTracker[[#This Row],[Employee Name]],Employees[[Employee Name]:[Office]],6))</f>
        <v>REGULAR</v>
      </c>
      <c r="G2415" s="24">
        <v>44736</v>
      </c>
      <c r="H2415" s="24">
        <v>44736</v>
      </c>
      <c r="I2415" s="19" t="s">
        <v>81</v>
      </c>
      <c r="K2415" s="51"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405</v>
      </c>
      <c r="E2416" s="51" t="str">
        <f>IF(ISBLANK(LeaveTracker[[#This Row],[Employee Name]]),"-----",VLOOKUP(LeaveTracker[[#This Row],[Employee Name]],Employees[[Employee Name]:[Office]],7))</f>
        <v>CTO</v>
      </c>
      <c r="F2416" s="51" t="str">
        <f>IF(ISBLANK(LeaveTracker[[#This Row],[Employee Name]]),"-----",VLOOKUP(LeaveTracker[[#This Row],[Employee Name]],Employees[[Employee Name]:[Office]],6))</f>
        <v>REGULAR</v>
      </c>
      <c r="G2416" s="24">
        <v>44739</v>
      </c>
      <c r="H2416" s="24">
        <v>44739</v>
      </c>
      <c r="I2416" s="19" t="s">
        <v>81</v>
      </c>
      <c r="K2416" s="51"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323</v>
      </c>
      <c r="E2417" s="51" t="str">
        <f>IF(ISBLANK(LeaveTracker[[#This Row],[Employee Name]]),"-----",VLOOKUP(LeaveTracker[[#This Row],[Employee Name]],Employees[[Employee Name]:[Office]],7))</f>
        <v>CEO</v>
      </c>
      <c r="F2417" s="51" t="str">
        <f>IF(ISBLANK(LeaveTracker[[#This Row],[Employee Name]]),"-----",VLOOKUP(LeaveTracker[[#This Row],[Employee Name]],Employees[[Employee Name]:[Office]],6))</f>
        <v>REGULAR</v>
      </c>
      <c r="G2417" s="24">
        <v>44763</v>
      </c>
      <c r="H2417" s="24">
        <v>44763</v>
      </c>
      <c r="I2417" s="19" t="s">
        <v>298</v>
      </c>
      <c r="J2417" s="43" t="s">
        <v>1003</v>
      </c>
      <c r="K2417" s="51"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283</v>
      </c>
      <c r="E2418" s="51" t="str">
        <f>IF(ISBLANK(LeaveTracker[[#This Row],[Employee Name]]),"-----",VLOOKUP(LeaveTracker[[#This Row],[Employee Name]],Employees[[Employee Name]:[Office]],7))</f>
        <v>PICNIC GROVE</v>
      </c>
      <c r="F2418" s="51" t="str">
        <f>IF(ISBLANK(LeaveTracker[[#This Row],[Employee Name]]),"-----",VLOOKUP(LeaveTracker[[#This Row],[Employee Name]],Employees[[Employee Name]:[Office]],6))</f>
        <v>REGULAR</v>
      </c>
      <c r="G2418" s="24">
        <v>44774</v>
      </c>
      <c r="H2418" s="24">
        <v>44774</v>
      </c>
      <c r="I2418" s="19" t="s">
        <v>298</v>
      </c>
      <c r="J2418" s="43" t="s">
        <v>1003</v>
      </c>
      <c r="K2418" s="51"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242</v>
      </c>
      <c r="E2419" s="51" t="str">
        <f>IF(ISBLANK(LeaveTracker[[#This Row],[Employee Name]]),"-----",VLOOKUP(LeaveTracker[[#This Row],[Employee Name]],Employees[[Employee Name]:[Office]],7))</f>
        <v>TCCH/TICC</v>
      </c>
      <c r="F2419" s="51" t="str">
        <f>IF(ISBLANK(LeaveTracker[[#This Row],[Employee Name]]),"-----",VLOOKUP(LeaveTracker[[#This Row],[Employee Name]],Employees[[Employee Name]:[Office]],6))</f>
        <v>REGULAR</v>
      </c>
      <c r="G2419" s="24">
        <v>44749</v>
      </c>
      <c r="H2419" s="24">
        <v>44750</v>
      </c>
      <c r="I2419" s="19" t="s">
        <v>82</v>
      </c>
      <c r="K2419" s="51"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242</v>
      </c>
      <c r="E2420" s="51" t="str">
        <f>IF(ISBLANK(LeaveTracker[[#This Row],[Employee Name]]),"-----",VLOOKUP(LeaveTracker[[#This Row],[Employee Name]],Employees[[Employee Name]:[Office]],7))</f>
        <v>TCCH/TICC</v>
      </c>
      <c r="F2420" s="51" t="str">
        <f>IF(ISBLANK(LeaveTracker[[#This Row],[Employee Name]]),"-----",VLOOKUP(LeaveTracker[[#This Row],[Employee Name]],Employees[[Employee Name]:[Office]],6))</f>
        <v>REGULAR</v>
      </c>
      <c r="G2420" s="24">
        <v>44753</v>
      </c>
      <c r="H2420" s="24">
        <v>44757</v>
      </c>
      <c r="I2420" s="19" t="s">
        <v>82</v>
      </c>
      <c r="K2420" s="51"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440</v>
      </c>
      <c r="E2421" s="51" t="str">
        <f>IF(ISBLANK(LeaveTracker[[#This Row],[Employee Name]]),"-----",VLOOKUP(LeaveTracker[[#This Row],[Employee Name]],Employees[[Employee Name]:[Office]],7))</f>
        <v>ACCOUNTING</v>
      </c>
      <c r="F2421" s="51" t="str">
        <f>IF(ISBLANK(LeaveTracker[[#This Row],[Employee Name]]),"-----",VLOOKUP(LeaveTracker[[#This Row],[Employee Name]],Employees[[Employee Name]:[Office]],6))</f>
        <v>REGULAR</v>
      </c>
      <c r="G2421" s="24">
        <v>44762</v>
      </c>
      <c r="H2421" s="24">
        <v>44762</v>
      </c>
      <c r="I2421" s="19" t="s">
        <v>298</v>
      </c>
      <c r="J2421" s="43" t="s">
        <v>1003</v>
      </c>
      <c r="K2421" s="51"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762</v>
      </c>
      <c r="E2422" s="51" t="str">
        <f>IF(ISBLANK(LeaveTracker[[#This Row],[Employee Name]]),"-----",VLOOKUP(LeaveTracker[[#This Row],[Employee Name]],Employees[[Employee Name]:[Office]],7))</f>
        <v>CTO</v>
      </c>
      <c r="F2422" s="51" t="str">
        <f>IF(ISBLANK(LeaveTracker[[#This Row],[Employee Name]]),"-----",VLOOKUP(LeaveTracker[[#This Row],[Employee Name]],Employees[[Employee Name]:[Office]],6))</f>
        <v>REGULAR</v>
      </c>
      <c r="G2422" s="24">
        <v>44755</v>
      </c>
      <c r="H2422" s="24">
        <v>44755</v>
      </c>
      <c r="I2422" s="19" t="s">
        <v>81</v>
      </c>
      <c r="K2422" s="51"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762</v>
      </c>
      <c r="E2423" s="51" t="str">
        <f>IF(ISBLANK(LeaveTracker[[#This Row],[Employee Name]]),"-----",VLOOKUP(LeaveTracker[[#This Row],[Employee Name]],Employees[[Employee Name]:[Office]],7))</f>
        <v>CTO</v>
      </c>
      <c r="F2423" s="51" t="str">
        <f>IF(ISBLANK(LeaveTracker[[#This Row],[Employee Name]]),"-----",VLOOKUP(LeaveTracker[[#This Row],[Employee Name]],Employees[[Employee Name]:[Office]],6))</f>
        <v>REGULAR</v>
      </c>
      <c r="G2423" s="24">
        <v>44753</v>
      </c>
      <c r="H2423" s="24">
        <v>44753</v>
      </c>
      <c r="I2423" s="19" t="s">
        <v>298</v>
      </c>
      <c r="J2423" s="43" t="s">
        <v>995</v>
      </c>
      <c r="K2423" s="51"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834</v>
      </c>
      <c r="E2424" s="51" t="str">
        <f>IF(ISBLANK(LeaveTracker[[#This Row],[Employee Name]]),"-----",VLOOKUP(LeaveTracker[[#This Row],[Employee Name]],Employees[[Employee Name]:[Office]],7))</f>
        <v>CTO</v>
      </c>
      <c r="F2424" s="51" t="str">
        <f>IF(ISBLANK(LeaveTracker[[#This Row],[Employee Name]]),"-----",VLOOKUP(LeaveTracker[[#This Row],[Employee Name]],Employees[[Employee Name]:[Office]],6))</f>
        <v>REGULAR</v>
      </c>
      <c r="G2424" s="24">
        <v>44748</v>
      </c>
      <c r="H2424" s="24">
        <v>44748</v>
      </c>
      <c r="I2424" s="19" t="s">
        <v>81</v>
      </c>
      <c r="K2424" s="51"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657</v>
      </c>
      <c r="E2425" s="51" t="str">
        <f>IF(ISBLANK(LeaveTracker[[#This Row],[Employee Name]]),"-----",VLOOKUP(LeaveTracker[[#This Row],[Employee Name]],Employees[[Employee Name]:[Office]],7))</f>
        <v>ASSESSORS OFFICE</v>
      </c>
      <c r="F2425" s="51" t="str">
        <f>IF(ISBLANK(LeaveTracker[[#This Row],[Employee Name]]),"-----",VLOOKUP(LeaveTracker[[#This Row],[Employee Name]],Employees[[Employee Name]:[Office]],6))</f>
        <v>REGULAR</v>
      </c>
      <c r="G2425" s="24">
        <v>44753</v>
      </c>
      <c r="H2425" s="24">
        <v>44756</v>
      </c>
      <c r="I2425" s="19" t="s">
        <v>82</v>
      </c>
      <c r="K2425" s="51"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657</v>
      </c>
      <c r="E2426" s="51" t="str">
        <f>IF(ISBLANK(LeaveTracker[[#This Row],[Employee Name]]),"-----",VLOOKUP(LeaveTracker[[#This Row],[Employee Name]],Employees[[Employee Name]:[Office]],7))</f>
        <v>ASSESSORS OFFICE</v>
      </c>
      <c r="F2426" s="51" t="str">
        <f>IF(ISBLANK(LeaveTracker[[#This Row],[Employee Name]]),"-----",VLOOKUP(LeaveTracker[[#This Row],[Employee Name]],Employees[[Employee Name]:[Office]],6))</f>
        <v>REGULAR</v>
      </c>
      <c r="G2426" s="24">
        <v>44742</v>
      </c>
      <c r="H2426" s="24">
        <v>44743</v>
      </c>
      <c r="I2426" s="19" t="s">
        <v>81</v>
      </c>
      <c r="K2426" s="51"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657</v>
      </c>
      <c r="E2427" s="51" t="str">
        <f>IF(ISBLANK(LeaveTracker[[#This Row],[Employee Name]]),"-----",VLOOKUP(LeaveTracker[[#This Row],[Employee Name]],Employees[[Employee Name]:[Office]],7))</f>
        <v>ASSESSORS OFFICE</v>
      </c>
      <c r="F2427" s="51" t="str">
        <f>IF(ISBLANK(LeaveTracker[[#This Row],[Employee Name]]),"-----",VLOOKUP(LeaveTracker[[#This Row],[Employee Name]],Employees[[Employee Name]:[Office]],6))</f>
        <v>REGULAR</v>
      </c>
      <c r="G2427" s="24">
        <v>44736</v>
      </c>
      <c r="H2427" s="24">
        <v>44736</v>
      </c>
      <c r="I2427" s="19" t="s">
        <v>298</v>
      </c>
      <c r="J2427" s="43" t="s">
        <v>1003</v>
      </c>
      <c r="K2427" s="51"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904</v>
      </c>
      <c r="E2428" s="51" t="str">
        <f>IF(ISBLANK(LeaveTracker[[#This Row],[Employee Name]]),"-----",VLOOKUP(LeaveTracker[[#This Row],[Employee Name]],Employees[[Employee Name]:[Office]],7))</f>
        <v>CEO</v>
      </c>
      <c r="F2428" s="51" t="str">
        <f>IF(ISBLANK(LeaveTracker[[#This Row],[Employee Name]]),"-----",VLOOKUP(LeaveTracker[[#This Row],[Employee Name]],Employees[[Employee Name]:[Office]],6))</f>
        <v>REGULAR</v>
      </c>
      <c r="G2428" s="24">
        <v>44763</v>
      </c>
      <c r="H2428" s="24">
        <v>44764</v>
      </c>
      <c r="I2428" s="19" t="s">
        <v>82</v>
      </c>
      <c r="K2428" s="51"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904</v>
      </c>
      <c r="E2429" s="51" t="str">
        <f>IF(ISBLANK(LeaveTracker[[#This Row],[Employee Name]]),"-----",VLOOKUP(LeaveTracker[[#This Row],[Employee Name]],Employees[[Employee Name]:[Office]],7))</f>
        <v>CEO</v>
      </c>
      <c r="F2429" s="51" t="str">
        <f>IF(ISBLANK(LeaveTracker[[#This Row],[Employee Name]]),"-----",VLOOKUP(LeaveTracker[[#This Row],[Employee Name]],Employees[[Employee Name]:[Office]],6))</f>
        <v>REGULAR</v>
      </c>
      <c r="G2429" s="24">
        <v>44767</v>
      </c>
      <c r="H2429" s="24">
        <v>44767</v>
      </c>
      <c r="I2429" s="19" t="s">
        <v>82</v>
      </c>
      <c r="K2429" s="51"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660</v>
      </c>
      <c r="E2430" s="51" t="str">
        <f>IF(ISBLANK(LeaveTracker[[#This Row],[Employee Name]]),"-----",VLOOKUP(LeaveTracker[[#This Row],[Employee Name]],Employees[[Employee Name]:[Office]],7))</f>
        <v>CTO</v>
      </c>
      <c r="F2430" s="51" t="str">
        <f>IF(ISBLANK(LeaveTracker[[#This Row],[Employee Name]]),"-----",VLOOKUP(LeaveTracker[[#This Row],[Employee Name]],Employees[[Employee Name]:[Office]],6))</f>
        <v>REGULAR</v>
      </c>
      <c r="G2430" s="24">
        <v>44719</v>
      </c>
      <c r="H2430" s="24">
        <v>44719</v>
      </c>
      <c r="I2430" s="19" t="s">
        <v>81</v>
      </c>
      <c r="K2430" s="51"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660</v>
      </c>
      <c r="E2431" s="51" t="str">
        <f>IF(ISBLANK(LeaveTracker[[#This Row],[Employee Name]]),"-----",VLOOKUP(LeaveTracker[[#This Row],[Employee Name]],Employees[[Employee Name]:[Office]],7))</f>
        <v>CTO</v>
      </c>
      <c r="F2431" s="51" t="str">
        <f>IF(ISBLANK(LeaveTracker[[#This Row],[Employee Name]]),"-----",VLOOKUP(LeaveTracker[[#This Row],[Employee Name]],Employees[[Employee Name]:[Office]],6))</f>
        <v>REGULAR</v>
      </c>
      <c r="G2431" s="24">
        <v>44734</v>
      </c>
      <c r="H2431" s="24">
        <v>44736</v>
      </c>
      <c r="I2431" s="19" t="s">
        <v>81</v>
      </c>
      <c r="K2431" s="51"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660</v>
      </c>
      <c r="E2432" s="51" t="str">
        <f>IF(ISBLANK(LeaveTracker[[#This Row],[Employee Name]]),"-----",VLOOKUP(LeaveTracker[[#This Row],[Employee Name]],Employees[[Employee Name]:[Office]],7))</f>
        <v>CTO</v>
      </c>
      <c r="F2432" s="51" t="str">
        <f>IF(ISBLANK(LeaveTracker[[#This Row],[Employee Name]]),"-----",VLOOKUP(LeaveTracker[[#This Row],[Employee Name]],Employees[[Employee Name]:[Office]],6))</f>
        <v>REGULAR</v>
      </c>
      <c r="G2432" s="24">
        <v>44739</v>
      </c>
      <c r="H2432" s="24">
        <v>44742</v>
      </c>
      <c r="I2432" s="19" t="s">
        <v>81</v>
      </c>
      <c r="K2432" s="51"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660</v>
      </c>
      <c r="E2433" s="51" t="str">
        <f>IF(ISBLANK(LeaveTracker[[#This Row],[Employee Name]]),"-----",VLOOKUP(LeaveTracker[[#This Row],[Employee Name]],Employees[[Employee Name]:[Office]],7))</f>
        <v>CTO</v>
      </c>
      <c r="F2433" s="51" t="str">
        <f>IF(ISBLANK(LeaveTracker[[#This Row],[Employee Name]]),"-----",VLOOKUP(LeaveTracker[[#This Row],[Employee Name]],Employees[[Employee Name]:[Office]],6))</f>
        <v>REGULAR</v>
      </c>
      <c r="G2433" s="24">
        <v>44743</v>
      </c>
      <c r="H2433" s="24">
        <v>44743</v>
      </c>
      <c r="I2433" s="19" t="s">
        <v>81</v>
      </c>
      <c r="K2433" s="51"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660</v>
      </c>
      <c r="E2434" s="51" t="str">
        <f>IF(ISBLANK(LeaveTracker[[#This Row],[Employee Name]]),"-----",VLOOKUP(LeaveTracker[[#This Row],[Employee Name]],Employees[[Employee Name]:[Office]],7))</f>
        <v>CTO</v>
      </c>
      <c r="F2434" s="51" t="str">
        <f>IF(ISBLANK(LeaveTracker[[#This Row],[Employee Name]]),"-----",VLOOKUP(LeaveTracker[[#This Row],[Employee Name]],Employees[[Employee Name]:[Office]],6))</f>
        <v>REGULAR</v>
      </c>
      <c r="G2434" s="24">
        <v>44747</v>
      </c>
      <c r="H2434" s="24">
        <v>44748</v>
      </c>
      <c r="I2434" s="19" t="s">
        <v>81</v>
      </c>
      <c r="K2434" s="51"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950</v>
      </c>
      <c r="E2435" s="51" t="str">
        <f>IF(ISBLANK(LeaveTracker[[#This Row],[Employee Name]]),"-----",VLOOKUP(LeaveTracker[[#This Row],[Employee Name]],Employees[[Employee Name]:[Office]],7))</f>
        <v>ACCOUNTING</v>
      </c>
      <c r="F2435" s="51" t="str">
        <f>IF(ISBLANK(LeaveTracker[[#This Row],[Employee Name]]),"-----",VLOOKUP(LeaveTracker[[#This Row],[Employee Name]],Employees[[Employee Name]:[Office]],6))</f>
        <v>REGULAR</v>
      </c>
      <c r="G2435" s="24">
        <v>44760</v>
      </c>
      <c r="H2435" s="24">
        <v>44760</v>
      </c>
      <c r="I2435" s="19" t="s">
        <v>81</v>
      </c>
      <c r="K2435" s="51"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950</v>
      </c>
      <c r="E2436" s="51" t="str">
        <f>IF(ISBLANK(LeaveTracker[[#This Row],[Employee Name]]),"-----",VLOOKUP(LeaveTracker[[#This Row],[Employee Name]],Employees[[Employee Name]:[Office]],7))</f>
        <v>ACCOUNTING</v>
      </c>
      <c r="F2436" s="51" t="str">
        <f>IF(ISBLANK(LeaveTracker[[#This Row],[Employee Name]]),"-----",VLOOKUP(LeaveTracker[[#This Row],[Employee Name]],Employees[[Employee Name]:[Office]],6))</f>
        <v>REGULAR</v>
      </c>
      <c r="G2436" s="24">
        <v>44763</v>
      </c>
      <c r="H2436" s="24">
        <v>44763</v>
      </c>
      <c r="I2436" s="19" t="s">
        <v>81</v>
      </c>
      <c r="K2436" s="51"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950</v>
      </c>
      <c r="E2437" s="51" t="str">
        <f>IF(ISBLANK(LeaveTracker[[#This Row],[Employee Name]]),"-----",VLOOKUP(LeaveTracker[[#This Row],[Employee Name]],Employees[[Employee Name]:[Office]],7))</f>
        <v>ACCOUNTING</v>
      </c>
      <c r="F2437" s="51" t="str">
        <f>IF(ISBLANK(LeaveTracker[[#This Row],[Employee Name]]),"-----",VLOOKUP(LeaveTracker[[#This Row],[Employee Name]],Employees[[Employee Name]:[Office]],6))</f>
        <v>REGULAR</v>
      </c>
      <c r="G2437" s="24">
        <v>44754</v>
      </c>
      <c r="H2437" s="24">
        <v>44754</v>
      </c>
      <c r="I2437" s="19" t="s">
        <v>81</v>
      </c>
      <c r="K2437" s="51"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950</v>
      </c>
      <c r="E2438" s="51" t="str">
        <f>IF(ISBLANK(LeaveTracker[[#This Row],[Employee Name]]),"-----",VLOOKUP(LeaveTracker[[#This Row],[Employee Name]],Employees[[Employee Name]:[Office]],7))</f>
        <v>ACCOUNTING</v>
      </c>
      <c r="F2438" s="51" t="str">
        <f>IF(ISBLANK(LeaveTracker[[#This Row],[Employee Name]]),"-----",VLOOKUP(LeaveTracker[[#This Row],[Employee Name]],Employees[[Employee Name]:[Office]],6))</f>
        <v>REGULAR</v>
      </c>
      <c r="G2438" s="24">
        <v>44748</v>
      </c>
      <c r="H2438" s="24">
        <v>44748</v>
      </c>
      <c r="I2438" s="19" t="s">
        <v>81</v>
      </c>
      <c r="K2438" s="51"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950</v>
      </c>
      <c r="E2439" s="51" t="str">
        <f>IF(ISBLANK(LeaveTracker[[#This Row],[Employee Name]]),"-----",VLOOKUP(LeaveTracker[[#This Row],[Employee Name]],Employees[[Employee Name]:[Office]],7))</f>
        <v>ACCOUNTING</v>
      </c>
      <c r="F2439" s="51" t="str">
        <f>IF(ISBLANK(LeaveTracker[[#This Row],[Employee Name]]),"-----",VLOOKUP(LeaveTracker[[#This Row],[Employee Name]],Employees[[Employee Name]:[Office]],6))</f>
        <v>REGULAR</v>
      </c>
      <c r="G2439" s="24">
        <v>44718</v>
      </c>
      <c r="H2439" s="24">
        <v>44718</v>
      </c>
      <c r="I2439" s="19" t="s">
        <v>81</v>
      </c>
      <c r="K2439" s="51"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1008</v>
      </c>
      <c r="E2440" s="51" t="str">
        <f>IF(ISBLANK(LeaveTracker[[#This Row],[Employee Name]]),"-----",VLOOKUP(LeaveTracker[[#This Row],[Employee Name]],Employees[[Employee Name]:[Office]],7))</f>
        <v>ACCOUNTING</v>
      </c>
      <c r="F2440" s="51" t="str">
        <f>IF(ISBLANK(LeaveTracker[[#This Row],[Employee Name]]),"-----",VLOOKUP(LeaveTracker[[#This Row],[Employee Name]],Employees[[Employee Name]:[Office]],6))</f>
        <v>REGULAR</v>
      </c>
      <c r="G2440" s="24">
        <v>44783</v>
      </c>
      <c r="H2440" s="24">
        <v>44783</v>
      </c>
      <c r="I2440" s="19" t="s">
        <v>82</v>
      </c>
      <c r="K2440" s="51"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504</v>
      </c>
      <c r="E2441" s="51" t="str">
        <f>IF(ISBLANK(LeaveTracker[[#This Row],[Employee Name]]),"-----",VLOOKUP(LeaveTracker[[#This Row],[Employee Name]],Employees[[Employee Name]:[Office]],7))</f>
        <v>THRDC</v>
      </c>
      <c r="F2441" s="51" t="str">
        <f>IF(ISBLANK(LeaveTracker[[#This Row],[Employee Name]]),"-----",VLOOKUP(LeaveTracker[[#This Row],[Employee Name]],Employees[[Employee Name]:[Office]],6))</f>
        <v>REGULAR</v>
      </c>
      <c r="G2441" s="24">
        <v>44777</v>
      </c>
      <c r="H2441" s="24">
        <v>44777</v>
      </c>
      <c r="I2441" s="19" t="s">
        <v>82</v>
      </c>
      <c r="K2441" s="51"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1019</v>
      </c>
      <c r="E2442" s="51" t="str">
        <f>IF(ISBLANK(LeaveTracker[[#This Row],[Employee Name]]),"-----",VLOOKUP(LeaveTracker[[#This Row],[Employee Name]],Employees[[Employee Name]:[Office]],7))</f>
        <v>CSWDO</v>
      </c>
      <c r="F2442" s="51" t="str">
        <f>IF(ISBLANK(LeaveTracker[[#This Row],[Employee Name]]),"-----",VLOOKUP(LeaveTracker[[#This Row],[Employee Name]],Employees[[Employee Name]:[Office]],6))</f>
        <v>REGULAR</v>
      </c>
      <c r="G2442" s="24">
        <v>44777</v>
      </c>
      <c r="H2442" s="24">
        <v>44777</v>
      </c>
      <c r="I2442" s="19" t="s">
        <v>81</v>
      </c>
      <c r="K2442" s="51"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601</v>
      </c>
      <c r="E2443" s="51" t="str">
        <f>IF(ISBLANK(LeaveTracker[[#This Row],[Employee Name]]),"-----",VLOOKUP(LeaveTracker[[#This Row],[Employee Name]],Employees[[Employee Name]:[Office]],7))</f>
        <v>MAHOGANY MARKET</v>
      </c>
      <c r="F2443" s="51" t="str">
        <f>IF(ISBLANK(LeaveTracker[[#This Row],[Employee Name]]),"-----",VLOOKUP(LeaveTracker[[#This Row],[Employee Name]],Employees[[Employee Name]:[Office]],6))</f>
        <v>REGULAR</v>
      </c>
      <c r="G2443" s="24">
        <v>44770</v>
      </c>
      <c r="H2443" s="24">
        <v>44771</v>
      </c>
      <c r="I2443" s="19" t="s">
        <v>81</v>
      </c>
      <c r="K2443" s="51"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922</v>
      </c>
      <c r="E2444" s="51" t="str">
        <f>IF(ISBLANK(LeaveTracker[[#This Row],[Employee Name]]),"-----",VLOOKUP(LeaveTracker[[#This Row],[Employee Name]],Employees[[Employee Name]:[Office]],7))</f>
        <v>CPDO</v>
      </c>
      <c r="F2444" s="51" t="str">
        <f>IF(ISBLANK(LeaveTracker[[#This Row],[Employee Name]]),"-----",VLOOKUP(LeaveTracker[[#This Row],[Employee Name]],Employees[[Employee Name]:[Office]],6))</f>
        <v>REGULAR</v>
      </c>
      <c r="G2444" s="24">
        <v>44782</v>
      </c>
      <c r="H2444" s="24">
        <v>44782</v>
      </c>
      <c r="I2444" s="19" t="s">
        <v>298</v>
      </c>
      <c r="J2444" s="43" t="s">
        <v>1003</v>
      </c>
      <c r="K2444" s="51"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411</v>
      </c>
      <c r="E2445" s="51" t="str">
        <f>IF(ISBLANK(LeaveTracker[[#This Row],[Employee Name]]),"-----",VLOOKUP(LeaveTracker[[#This Row],[Employee Name]],Employees[[Employee Name]:[Office]],7))</f>
        <v>CTO</v>
      </c>
      <c r="F2445" s="51" t="str">
        <f>IF(ISBLANK(LeaveTracker[[#This Row],[Employee Name]]),"-----",VLOOKUP(LeaveTracker[[#This Row],[Employee Name]],Employees[[Employee Name]:[Office]],6))</f>
        <v>REGULAR</v>
      </c>
      <c r="G2445" s="24">
        <v>44757</v>
      </c>
      <c r="H2445" s="24">
        <v>44757</v>
      </c>
      <c r="I2445" s="19" t="s">
        <v>298</v>
      </c>
      <c r="J2445" s="43" t="s">
        <v>1003</v>
      </c>
      <c r="K2445" s="51"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449</v>
      </c>
      <c r="E2446" s="51" t="str">
        <f>IF(ISBLANK(LeaveTracker[[#This Row],[Employee Name]]),"-----",VLOOKUP(LeaveTracker[[#This Row],[Employee Name]],Employees[[Employee Name]:[Office]],7))</f>
        <v>CEO</v>
      </c>
      <c r="F2446" s="51" t="str">
        <f>IF(ISBLANK(LeaveTracker[[#This Row],[Employee Name]]),"-----",VLOOKUP(LeaveTracker[[#This Row],[Employee Name]],Employees[[Employee Name]:[Office]],6))</f>
        <v>REGULAR</v>
      </c>
      <c r="G2446" s="24">
        <v>44763</v>
      </c>
      <c r="H2446" s="24">
        <v>44764</v>
      </c>
      <c r="I2446" s="19" t="s">
        <v>298</v>
      </c>
      <c r="J2446" s="43" t="s">
        <v>1003</v>
      </c>
      <c r="K2446" s="51"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456</v>
      </c>
      <c r="E2447" s="51" t="str">
        <f>IF(ISBLANK(LeaveTracker[[#This Row],[Employee Name]]),"-----",VLOOKUP(LeaveTracker[[#This Row],[Employee Name]],Employees[[Employee Name]:[Office]],7))</f>
        <v>CEO</v>
      </c>
      <c r="F2447" s="51" t="str">
        <f>IF(ISBLANK(LeaveTracker[[#This Row],[Employee Name]]),"-----",VLOOKUP(LeaveTracker[[#This Row],[Employee Name]],Employees[[Employee Name]:[Office]],6))</f>
        <v>REGULAR</v>
      </c>
      <c r="G2447" s="24">
        <v>44763</v>
      </c>
      <c r="H2447" s="24">
        <v>44764</v>
      </c>
      <c r="I2447" s="19" t="s">
        <v>298</v>
      </c>
      <c r="J2447" s="43" t="s">
        <v>1003</v>
      </c>
      <c r="K2447" s="51"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1021</v>
      </c>
      <c r="E2448" s="51" t="str">
        <f>IF(ISBLANK(LeaveTracker[[#This Row],[Employee Name]]),"-----",VLOOKUP(LeaveTracker[[#This Row],[Employee Name]],Employees[[Employee Name]:[Office]],7))</f>
        <v>CTO</v>
      </c>
      <c r="F2448" s="51" t="str">
        <f>IF(ISBLANK(LeaveTracker[[#This Row],[Employee Name]]),"-----",VLOOKUP(LeaveTracker[[#This Row],[Employee Name]],Employees[[Employee Name]:[Office]],6))</f>
        <v>REGULAR</v>
      </c>
      <c r="G2448" s="24">
        <v>44760</v>
      </c>
      <c r="H2448" s="24">
        <v>44760</v>
      </c>
      <c r="I2448" s="19" t="s">
        <v>82</v>
      </c>
      <c r="K2448" s="51"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242</v>
      </c>
      <c r="E2449" s="51" t="str">
        <f>IF(ISBLANK(LeaveTracker[[#This Row],[Employee Name]]),"-----",VLOOKUP(LeaveTracker[[#This Row],[Employee Name]],Employees[[Employee Name]:[Office]],7))</f>
        <v>TCCH/TICC</v>
      </c>
      <c r="F2449" s="51" t="str">
        <f>IF(ISBLANK(LeaveTracker[[#This Row],[Employee Name]]),"-----",VLOOKUP(LeaveTracker[[#This Row],[Employee Name]],Employees[[Employee Name]:[Office]],6))</f>
        <v>REGULAR</v>
      </c>
      <c r="G2449" s="24">
        <v>44763</v>
      </c>
      <c r="H2449" s="24">
        <v>44763</v>
      </c>
      <c r="I2449" s="19" t="s">
        <v>81</v>
      </c>
      <c r="K2449" s="51"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714</v>
      </c>
      <c r="E2450" s="51" t="str">
        <f>IF(ISBLANK(LeaveTracker[[#This Row],[Employee Name]]),"-----",VLOOKUP(LeaveTracker[[#This Row],[Employee Name]],Employees[[Employee Name]:[Office]],7))</f>
        <v>CBO</v>
      </c>
      <c r="F2450" s="51" t="str">
        <f>IF(ISBLANK(LeaveTracker[[#This Row],[Employee Name]]),"-----",VLOOKUP(LeaveTracker[[#This Row],[Employee Name]],Employees[[Employee Name]:[Office]],6))</f>
        <v>REGULAR</v>
      </c>
      <c r="G2450" s="24">
        <v>44760</v>
      </c>
      <c r="H2450" s="24">
        <v>44760</v>
      </c>
      <c r="I2450" s="19" t="s">
        <v>81</v>
      </c>
      <c r="K2450" s="51"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714</v>
      </c>
      <c r="E2451" s="51" t="str">
        <f>IF(ISBLANK(LeaveTracker[[#This Row],[Employee Name]]),"-----",VLOOKUP(LeaveTracker[[#This Row],[Employee Name]],Employees[[Employee Name]:[Office]],7))</f>
        <v>CBO</v>
      </c>
      <c r="F2451" s="51" t="str">
        <f>IF(ISBLANK(LeaveTracker[[#This Row],[Employee Name]]),"-----",VLOOKUP(LeaveTracker[[#This Row],[Employee Name]],Employees[[Employee Name]:[Office]],6))</f>
        <v>REGULAR</v>
      </c>
      <c r="G2451" s="24">
        <v>44763</v>
      </c>
      <c r="H2451" s="24">
        <v>44763</v>
      </c>
      <c r="I2451" s="19" t="s">
        <v>81</v>
      </c>
      <c r="K2451" s="51"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553</v>
      </c>
      <c r="E2452" s="51" t="str">
        <f>IF(ISBLANK(LeaveTracker[[#This Row],[Employee Name]]),"-----",VLOOKUP(LeaveTracker[[#This Row],[Employee Name]],Employees[[Employee Name]:[Office]],7))</f>
        <v>CENRO</v>
      </c>
      <c r="F2452" s="51" t="str">
        <f>IF(ISBLANK(LeaveTracker[[#This Row],[Employee Name]]),"-----",VLOOKUP(LeaveTracker[[#This Row],[Employee Name]],Employees[[Employee Name]:[Office]],6))</f>
        <v>REGULAR</v>
      </c>
      <c r="G2452" s="24">
        <v>44763</v>
      </c>
      <c r="H2452" s="24">
        <v>44763</v>
      </c>
      <c r="I2452" s="19" t="s">
        <v>81</v>
      </c>
      <c r="K2452" s="51"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186</v>
      </c>
      <c r="E2453" s="51" t="str">
        <f>IF(ISBLANK(LeaveTracker[[#This Row],[Employee Name]]),"-----",VLOOKUP(LeaveTracker[[#This Row],[Employee Name]],Employees[[Employee Name]:[Office]],7))</f>
        <v>CBO</v>
      </c>
      <c r="F2453" s="51" t="str">
        <f>IF(ISBLANK(LeaveTracker[[#This Row],[Employee Name]]),"-----",VLOOKUP(LeaveTracker[[#This Row],[Employee Name]],Employees[[Employee Name]:[Office]],6))</f>
        <v>REGULAR</v>
      </c>
      <c r="G2453" s="24">
        <v>44757</v>
      </c>
      <c r="H2453" s="24">
        <v>44757</v>
      </c>
      <c r="I2453" s="19" t="s">
        <v>81</v>
      </c>
      <c r="K2453" s="51"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530</v>
      </c>
      <c r="E2454" s="51" t="str">
        <f>IF(ISBLANK(LeaveTracker[[#This Row],[Employee Name]]),"-----",VLOOKUP(LeaveTracker[[#This Row],[Employee Name]],Employees[[Employee Name]:[Office]],7))</f>
        <v>GSO</v>
      </c>
      <c r="F2454" s="51" t="str">
        <f>IF(ISBLANK(LeaveTracker[[#This Row],[Employee Name]]),"-----",VLOOKUP(LeaveTracker[[#This Row],[Employee Name]],Employees[[Employee Name]:[Office]],6))</f>
        <v>REGULAR</v>
      </c>
      <c r="G2454" s="24">
        <v>44757</v>
      </c>
      <c r="H2454" s="24">
        <v>44757</v>
      </c>
      <c r="I2454" s="19" t="s">
        <v>1022</v>
      </c>
      <c r="J2454" s="43" t="s">
        <v>1022</v>
      </c>
      <c r="K2454" s="51"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762</v>
      </c>
      <c r="E2455" s="51" t="str">
        <f>IF(ISBLANK(LeaveTracker[[#This Row],[Employee Name]]),"-----",VLOOKUP(LeaveTracker[[#This Row],[Employee Name]],Employees[[Employee Name]:[Office]],7))</f>
        <v>CTO</v>
      </c>
      <c r="F2455" s="51" t="str">
        <f>IF(ISBLANK(LeaveTracker[[#This Row],[Employee Name]]),"-----",VLOOKUP(LeaveTracker[[#This Row],[Employee Name]],Employees[[Employee Name]:[Office]],6))</f>
        <v>REGULAR</v>
      </c>
      <c r="G2455" s="24">
        <v>44775</v>
      </c>
      <c r="H2455" s="24">
        <v>44777</v>
      </c>
      <c r="I2455" s="19" t="s">
        <v>81</v>
      </c>
      <c r="K2455" s="51"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612</v>
      </c>
      <c r="E2456" s="51" t="str">
        <f>IF(ISBLANK(LeaveTracker[[#This Row],[Employee Name]]),"-----",VLOOKUP(LeaveTracker[[#This Row],[Employee Name]],Employees[[Employee Name]:[Office]],7))</f>
        <v>CBO</v>
      </c>
      <c r="F2456" s="51" t="str">
        <f>IF(ISBLANK(LeaveTracker[[#This Row],[Employee Name]]),"-----",VLOOKUP(LeaveTracker[[#This Row],[Employee Name]],Employees[[Employee Name]:[Office]],6))</f>
        <v>REGULAR</v>
      </c>
      <c r="G2456" s="24">
        <v>44762</v>
      </c>
      <c r="H2456" s="24">
        <v>44763</v>
      </c>
      <c r="I2456" s="19" t="s">
        <v>81</v>
      </c>
      <c r="K2456" s="51"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407</v>
      </c>
      <c r="E2457" s="51" t="str">
        <f>IF(ISBLANK(LeaveTracker[[#This Row],[Employee Name]]),"-----",VLOOKUP(LeaveTracker[[#This Row],[Employee Name]],Employees[[Employee Name]:[Office]],7))</f>
        <v>CTO</v>
      </c>
      <c r="F2457" s="51" t="str">
        <f>IF(ISBLANK(LeaveTracker[[#This Row],[Employee Name]]),"-----",VLOOKUP(LeaveTracker[[#This Row],[Employee Name]],Employees[[Employee Name]:[Office]],6))</f>
        <v>REGULAR</v>
      </c>
      <c r="G2457" s="24">
        <v>44762</v>
      </c>
      <c r="H2457" s="24">
        <v>44762</v>
      </c>
      <c r="I2457" s="19" t="s">
        <v>298</v>
      </c>
      <c r="J2457" s="43" t="s">
        <v>1003</v>
      </c>
      <c r="K2457" s="51"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422</v>
      </c>
      <c r="E2458" s="51" t="str">
        <f>IF(ISBLANK(LeaveTracker[[#This Row],[Employee Name]]),"-----",VLOOKUP(LeaveTracker[[#This Row],[Employee Name]],Employees[[Employee Name]:[Office]],7))</f>
        <v>CTO</v>
      </c>
      <c r="F2458" s="51" t="str">
        <f>IF(ISBLANK(LeaveTracker[[#This Row],[Employee Name]]),"-----",VLOOKUP(LeaveTracker[[#This Row],[Employee Name]],Employees[[Employee Name]:[Office]],6))</f>
        <v>REGULAR</v>
      </c>
      <c r="G2458" s="24">
        <v>44755</v>
      </c>
      <c r="H2458" s="24">
        <v>44757</v>
      </c>
      <c r="I2458" s="19" t="s">
        <v>81</v>
      </c>
      <c r="K2458" s="51"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51" t="str">
        <f>IF(ISBLANK(LeaveTracker[[#This Row],[Employee Name]]),"-----",VLOOKUP(LeaveTracker[[#This Row],[Employee Name]],Employees[[Employee Name]:[Office]],7))</f>
        <v>CTO</v>
      </c>
      <c r="F2459" s="51" t="str">
        <f>IF(ISBLANK(LeaveTracker[[#This Row],[Employee Name]]),"-----",VLOOKUP(LeaveTracker[[#This Row],[Employee Name]],Employees[[Employee Name]:[Office]],6))</f>
        <v>REGULAR</v>
      </c>
      <c r="G2459" s="24">
        <v>44757</v>
      </c>
      <c r="H2459" s="24">
        <v>44757</v>
      </c>
      <c r="I2459" s="19" t="s">
        <v>81</v>
      </c>
      <c r="K2459" s="51"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396</v>
      </c>
      <c r="E2460" s="51" t="str">
        <f>IF(ISBLANK(LeaveTracker[[#This Row],[Employee Name]]),"-----",VLOOKUP(LeaveTracker[[#This Row],[Employee Name]],Employees[[Employee Name]:[Office]],7))</f>
        <v>CTO</v>
      </c>
      <c r="F2460" s="51" t="str">
        <f>IF(ISBLANK(LeaveTracker[[#This Row],[Employee Name]]),"-----",VLOOKUP(LeaveTracker[[#This Row],[Employee Name]],Employees[[Employee Name]:[Office]],6))</f>
        <v>REGULAR</v>
      </c>
      <c r="G2460" s="24">
        <v>44761</v>
      </c>
      <c r="H2460" s="24">
        <v>44761</v>
      </c>
      <c r="I2460" s="19" t="s">
        <v>298</v>
      </c>
      <c r="J2460" s="43" t="s">
        <v>214</v>
      </c>
      <c r="K2460" s="51"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762</v>
      </c>
      <c r="E2461" s="51" t="str">
        <f>IF(ISBLANK(LeaveTracker[[#This Row],[Employee Name]]),"-----",VLOOKUP(LeaveTracker[[#This Row],[Employee Name]],Employees[[Employee Name]:[Office]],7))</f>
        <v>CTO</v>
      </c>
      <c r="F2461" s="51" t="str">
        <f>IF(ISBLANK(LeaveTracker[[#This Row],[Employee Name]]),"-----",VLOOKUP(LeaveTracker[[#This Row],[Employee Name]],Employees[[Employee Name]:[Office]],6))</f>
        <v>REGULAR</v>
      </c>
      <c r="G2461" s="24">
        <v>44760</v>
      </c>
      <c r="H2461" s="24">
        <v>44760</v>
      </c>
      <c r="I2461" s="19" t="s">
        <v>298</v>
      </c>
      <c r="J2461" s="43" t="s">
        <v>763</v>
      </c>
      <c r="K2461" s="51"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1017</v>
      </c>
      <c r="E2462" s="51" t="str">
        <f>IF(ISBLANK(LeaveTracker[[#This Row],[Employee Name]]),"-----",VLOOKUP(LeaveTracker[[#This Row],[Employee Name]],Employees[[Employee Name]:[Office]],7))</f>
        <v>LANDTAX</v>
      </c>
      <c r="F2462" s="51" t="str">
        <f>IF(ISBLANK(LeaveTracker[[#This Row],[Employee Name]]),"-----",VLOOKUP(LeaveTracker[[#This Row],[Employee Name]],Employees[[Employee Name]:[Office]],6))</f>
        <v>REGULAR</v>
      </c>
      <c r="G2462" s="24">
        <v>44757</v>
      </c>
      <c r="H2462" s="24">
        <v>44757</v>
      </c>
      <c r="I2462" s="19" t="s">
        <v>81</v>
      </c>
      <c r="K2462" s="51"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1017</v>
      </c>
      <c r="E2463" s="51" t="str">
        <f>IF(ISBLANK(LeaveTracker[[#This Row],[Employee Name]]),"-----",VLOOKUP(LeaveTracker[[#This Row],[Employee Name]],Employees[[Employee Name]:[Office]],7))</f>
        <v>LANDTAX</v>
      </c>
      <c r="F2463" s="51" t="str">
        <f>IF(ISBLANK(LeaveTracker[[#This Row],[Employee Name]]),"-----",VLOOKUP(LeaveTracker[[#This Row],[Employee Name]],Employees[[Employee Name]:[Office]],6))</f>
        <v>REGULAR</v>
      </c>
      <c r="G2463" s="24">
        <v>44760</v>
      </c>
      <c r="H2463" s="24">
        <v>44760</v>
      </c>
      <c r="I2463" s="19" t="s">
        <v>81</v>
      </c>
      <c r="K2463" s="51"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398</v>
      </c>
      <c r="E2464" s="51" t="str">
        <f>IF(ISBLANK(LeaveTracker[[#This Row],[Employee Name]]),"-----",VLOOKUP(LeaveTracker[[#This Row],[Employee Name]],Employees[[Employee Name]:[Office]],7))</f>
        <v>CTO</v>
      </c>
      <c r="F2464" s="51" t="str">
        <f>IF(ISBLANK(LeaveTracker[[#This Row],[Employee Name]]),"-----",VLOOKUP(LeaveTracker[[#This Row],[Employee Name]],Employees[[Employee Name]:[Office]],6))</f>
        <v>REGULAR</v>
      </c>
      <c r="G2464" s="24">
        <v>44762</v>
      </c>
      <c r="H2464" s="24">
        <v>44762</v>
      </c>
      <c r="I2464" s="19" t="s">
        <v>81</v>
      </c>
      <c r="K2464" s="51"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776</v>
      </c>
      <c r="E2465" s="51" t="str">
        <f>IF(ISBLANK(LeaveTracker[[#This Row],[Employee Name]]),"-----",VLOOKUP(LeaveTracker[[#This Row],[Employee Name]],Employees[[Employee Name]:[Office]],7))</f>
        <v>GSO</v>
      </c>
      <c r="F2465" s="51" t="str">
        <f>IF(ISBLANK(LeaveTracker[[#This Row],[Employee Name]]),"-----",VLOOKUP(LeaveTracker[[#This Row],[Employee Name]],Employees[[Employee Name]:[Office]],6))</f>
        <v>REGULAR</v>
      </c>
      <c r="G2465" s="24">
        <v>44764</v>
      </c>
      <c r="H2465" s="24">
        <v>44764</v>
      </c>
      <c r="I2465" s="19" t="s">
        <v>1022</v>
      </c>
      <c r="J2465" s="43" t="s">
        <v>1022</v>
      </c>
      <c r="K2465" s="51"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525</v>
      </c>
      <c r="E2466" s="51" t="str">
        <f>IF(ISBLANK(LeaveTracker[[#This Row],[Employee Name]]),"-----",VLOOKUP(LeaveTracker[[#This Row],[Employee Name]],Employees[[Employee Name]:[Office]],7))</f>
        <v>GSO</v>
      </c>
      <c r="F2466" s="51" t="str">
        <f>IF(ISBLANK(LeaveTracker[[#This Row],[Employee Name]]),"-----",VLOOKUP(LeaveTracker[[#This Row],[Employee Name]],Employees[[Employee Name]:[Office]],6))</f>
        <v>REGULAR</v>
      </c>
      <c r="G2466" s="24">
        <v>44764</v>
      </c>
      <c r="H2466" s="24">
        <v>44764</v>
      </c>
      <c r="I2466" s="19" t="s">
        <v>298</v>
      </c>
      <c r="J2466" s="43" t="s">
        <v>644</v>
      </c>
      <c r="K2466" s="51"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829</v>
      </c>
      <c r="E2467" s="51" t="str">
        <f>IF(ISBLANK(LeaveTracker[[#This Row],[Employee Name]]),"-----",VLOOKUP(LeaveTracker[[#This Row],[Employee Name]],Employees[[Employee Name]:[Office]],7))</f>
        <v>CHO</v>
      </c>
      <c r="F2467" s="51" t="str">
        <f>IF(ISBLANK(LeaveTracker[[#This Row],[Employee Name]]),"-----",VLOOKUP(LeaveTracker[[#This Row],[Employee Name]],Employees[[Employee Name]:[Office]],6))</f>
        <v>REGULAR</v>
      </c>
      <c r="G2467" s="24">
        <v>44743</v>
      </c>
      <c r="H2467" s="24">
        <v>44743</v>
      </c>
      <c r="I2467" s="19" t="s">
        <v>81</v>
      </c>
      <c r="K2467" s="51"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829</v>
      </c>
      <c r="E2468" s="51" t="str">
        <f>IF(ISBLANK(LeaveTracker[[#This Row],[Employee Name]]),"-----",VLOOKUP(LeaveTracker[[#This Row],[Employee Name]],Employees[[Employee Name]:[Office]],7))</f>
        <v>CHO</v>
      </c>
      <c r="F2468" s="51" t="str">
        <f>IF(ISBLANK(LeaveTracker[[#This Row],[Employee Name]]),"-----",VLOOKUP(LeaveTracker[[#This Row],[Employee Name]],Employees[[Employee Name]:[Office]],6))</f>
        <v>REGULAR</v>
      </c>
      <c r="G2468" s="24">
        <v>44742</v>
      </c>
      <c r="H2468" s="24">
        <v>44742</v>
      </c>
      <c r="I2468" s="19" t="s">
        <v>81</v>
      </c>
      <c r="K2468" s="51"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1025</v>
      </c>
      <c r="E2469" s="51" t="str">
        <f>IF(ISBLANK(LeaveTracker[[#This Row],[Employee Name]]),"-----",VLOOKUP(LeaveTracker[[#This Row],[Employee Name]],Employees[[Employee Name]:[Office]],7))</f>
        <v>ONT</v>
      </c>
      <c r="F2469" s="51" t="str">
        <f>IF(ISBLANK(LeaveTracker[[#This Row],[Employee Name]]),"-----",VLOOKUP(LeaveTracker[[#This Row],[Employee Name]],Employees[[Employee Name]:[Office]],6))</f>
        <v>REGULAR</v>
      </c>
      <c r="G2469" s="24">
        <v>44743</v>
      </c>
      <c r="H2469" s="24">
        <v>44757</v>
      </c>
      <c r="I2469" s="19" t="s">
        <v>81</v>
      </c>
      <c r="K2469" s="51"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798</v>
      </c>
      <c r="E2470" s="51" t="str">
        <f>IF(ISBLANK(LeaveTracker[[#This Row],[Employee Name]]),"-----",VLOOKUP(LeaveTracker[[#This Row],[Employee Name]],Employees[[Employee Name]:[Office]],7))</f>
        <v>ONT</v>
      </c>
      <c r="F2470" s="51" t="str">
        <f>IF(ISBLANK(LeaveTracker[[#This Row],[Employee Name]]),"-----",VLOOKUP(LeaveTracker[[#This Row],[Employee Name]],Employees[[Employee Name]:[Office]],6))</f>
        <v>REGULAR</v>
      </c>
      <c r="G2470" s="24">
        <v>44760</v>
      </c>
      <c r="H2470" s="24">
        <v>44760</v>
      </c>
      <c r="I2470" s="19" t="s">
        <v>81</v>
      </c>
      <c r="K2470" s="51"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51" t="str">
        <f>IF(ISBLANK(LeaveTracker[[#This Row],[Employee Name]]),"-----",VLOOKUP(LeaveTracker[[#This Row],[Employee Name]],Employees[[Employee Name]:[Office]],7))</f>
        <v>ONT</v>
      </c>
      <c r="F2471" s="51" t="str">
        <f>IF(ISBLANK(LeaveTracker[[#This Row],[Employee Name]]),"-----",VLOOKUP(LeaveTracker[[#This Row],[Employee Name]],Employees[[Employee Name]:[Office]],6))</f>
        <v>REGULAR</v>
      </c>
      <c r="G2471" s="24">
        <v>44756</v>
      </c>
      <c r="H2471" s="24">
        <v>44757</v>
      </c>
      <c r="I2471" s="19" t="s">
        <v>81</v>
      </c>
      <c r="K2471" s="51"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51" t="str">
        <f>IF(ISBLANK(LeaveTracker[[#This Row],[Employee Name]]),"-----",VLOOKUP(LeaveTracker[[#This Row],[Employee Name]],Employees[[Employee Name]:[Office]],7))</f>
        <v>ONT</v>
      </c>
      <c r="F2472" s="51" t="str">
        <f>IF(ISBLANK(LeaveTracker[[#This Row],[Employee Name]]),"-----",VLOOKUP(LeaveTracker[[#This Row],[Employee Name]],Employees[[Employee Name]:[Office]],6))</f>
        <v>REGULAR</v>
      </c>
      <c r="G2472" s="24">
        <v>44759</v>
      </c>
      <c r="H2472" s="24">
        <v>44760</v>
      </c>
      <c r="I2472" s="19" t="s">
        <v>81</v>
      </c>
      <c r="K2472" s="51"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482</v>
      </c>
      <c r="E2473" s="51" t="str">
        <f>IF(ISBLANK(LeaveTracker[[#This Row],[Employee Name]]),"-----",VLOOKUP(LeaveTracker[[#This Row],[Employee Name]],Employees[[Employee Name]:[Office]],7))</f>
        <v>COOPERATIVE OFFICE</v>
      </c>
      <c r="F2473" s="51" t="str">
        <f>IF(ISBLANK(LeaveTracker[[#This Row],[Employee Name]]),"-----",VLOOKUP(LeaveTracker[[#This Row],[Employee Name]],Employees[[Employee Name]:[Office]],6))</f>
        <v>REGULAR</v>
      </c>
      <c r="G2473" s="24">
        <v>44763</v>
      </c>
      <c r="H2473" s="24">
        <v>44763</v>
      </c>
      <c r="I2473" s="19" t="s">
        <v>82</v>
      </c>
      <c r="K2473" s="51"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759</v>
      </c>
      <c r="E2474" s="51" t="str">
        <f>IF(ISBLANK(LeaveTracker[[#This Row],[Employee Name]]),"-----",VLOOKUP(LeaveTracker[[#This Row],[Employee Name]],Employees[[Employee Name]:[Office]],7))</f>
        <v>CTO</v>
      </c>
      <c r="F2474" s="51" t="str">
        <f>IF(ISBLANK(LeaveTracker[[#This Row],[Employee Name]]),"-----",VLOOKUP(LeaveTracker[[#This Row],[Employee Name]],Employees[[Employee Name]:[Office]],6))</f>
        <v>REGULAR</v>
      </c>
      <c r="G2474" s="24">
        <v>44769</v>
      </c>
      <c r="H2474" s="24">
        <v>44771</v>
      </c>
      <c r="I2474" s="19" t="s">
        <v>82</v>
      </c>
      <c r="K2474" s="51"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759</v>
      </c>
      <c r="E2475" s="51" t="str">
        <f>IF(ISBLANK(LeaveTracker[[#This Row],[Employee Name]]),"-----",VLOOKUP(LeaveTracker[[#This Row],[Employee Name]],Employees[[Employee Name]:[Office]],7))</f>
        <v>CTO</v>
      </c>
      <c r="F2475" s="51" t="str">
        <f>IF(ISBLANK(LeaveTracker[[#This Row],[Employee Name]]),"-----",VLOOKUP(LeaveTracker[[#This Row],[Employee Name]],Employees[[Employee Name]:[Office]],6))</f>
        <v>REGULAR</v>
      </c>
      <c r="G2475" s="24">
        <v>44767</v>
      </c>
      <c r="H2475" s="24">
        <v>44768</v>
      </c>
      <c r="I2475" s="19" t="s">
        <v>82</v>
      </c>
      <c r="K2475" s="51"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624</v>
      </c>
      <c r="E2476" s="51" t="str">
        <f>IF(ISBLANK(LeaveTracker[[#This Row],[Employee Name]]),"-----",VLOOKUP(LeaveTracker[[#This Row],[Employee Name]],Employees[[Employee Name]:[Office]],7))</f>
        <v>CTO</v>
      </c>
      <c r="F2476" s="51" t="str">
        <f>IF(ISBLANK(LeaveTracker[[#This Row],[Employee Name]]),"-----",VLOOKUP(LeaveTracker[[#This Row],[Employee Name]],Employees[[Employee Name]:[Office]],6))</f>
        <v>REGULAR</v>
      </c>
      <c r="G2476" s="24">
        <v>44761</v>
      </c>
      <c r="H2476" s="24">
        <v>44761</v>
      </c>
      <c r="I2476" s="19" t="s">
        <v>298</v>
      </c>
      <c r="J2476" s="43" t="s">
        <v>1003</v>
      </c>
      <c r="K2476" s="51"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776</v>
      </c>
      <c r="E2477" s="51" t="str">
        <f>IF(ISBLANK(LeaveTracker[[#This Row],[Employee Name]]),"-----",VLOOKUP(LeaveTracker[[#This Row],[Employee Name]],Employees[[Employee Name]:[Office]],7))</f>
        <v>GSO</v>
      </c>
      <c r="F2477" s="51" t="str">
        <f>IF(ISBLANK(LeaveTracker[[#This Row],[Employee Name]]),"-----",VLOOKUP(LeaveTracker[[#This Row],[Employee Name]],Employees[[Employee Name]:[Office]],6))</f>
        <v>REGULAR</v>
      </c>
      <c r="G2477" s="24">
        <v>44757</v>
      </c>
      <c r="H2477" s="24">
        <v>44757</v>
      </c>
      <c r="I2477" s="19" t="s">
        <v>81</v>
      </c>
      <c r="K2477" s="51"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776</v>
      </c>
      <c r="E2478" s="51" t="str">
        <f>IF(ISBLANK(LeaveTracker[[#This Row],[Employee Name]]),"-----",VLOOKUP(LeaveTracker[[#This Row],[Employee Name]],Employees[[Employee Name]:[Office]],7))</f>
        <v>GSO</v>
      </c>
      <c r="F2478" s="51" t="str">
        <f>IF(ISBLANK(LeaveTracker[[#This Row],[Employee Name]]),"-----",VLOOKUP(LeaveTracker[[#This Row],[Employee Name]],Employees[[Employee Name]:[Office]],6))</f>
        <v>REGULAR</v>
      </c>
      <c r="G2478" s="24">
        <v>44760</v>
      </c>
      <c r="H2478" s="24">
        <v>44761</v>
      </c>
      <c r="I2478" s="19" t="s">
        <v>81</v>
      </c>
      <c r="K2478" s="51"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826</v>
      </c>
      <c r="E2479" s="51" t="str">
        <f>IF(ISBLANK(LeaveTracker[[#This Row],[Employee Name]]),"-----",VLOOKUP(LeaveTracker[[#This Row],[Employee Name]],Employees[[Employee Name]:[Office]],7))</f>
        <v>CHO</v>
      </c>
      <c r="F2479" s="51" t="str">
        <f>IF(ISBLANK(LeaveTracker[[#This Row],[Employee Name]]),"-----",VLOOKUP(LeaveTracker[[#This Row],[Employee Name]],Employees[[Employee Name]:[Office]],6))</f>
        <v>REGULAR</v>
      </c>
      <c r="G2479" s="24">
        <v>44769</v>
      </c>
      <c r="H2479" s="24">
        <v>44771</v>
      </c>
      <c r="I2479" s="19" t="s">
        <v>82</v>
      </c>
      <c r="K2479" s="51"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826</v>
      </c>
      <c r="E2480" s="51" t="str">
        <f>IF(ISBLANK(LeaveTracker[[#This Row],[Employee Name]]),"-----",VLOOKUP(LeaveTracker[[#This Row],[Employee Name]],Employees[[Employee Name]:[Office]],7))</f>
        <v>CHO</v>
      </c>
      <c r="F2480" s="51" t="str">
        <f>IF(ISBLANK(LeaveTracker[[#This Row],[Employee Name]]),"-----",VLOOKUP(LeaveTracker[[#This Row],[Employee Name]],Employees[[Employee Name]:[Office]],6))</f>
        <v>REGULAR</v>
      </c>
      <c r="G2480" s="24">
        <v>44757</v>
      </c>
      <c r="H2480" s="24">
        <v>44757</v>
      </c>
      <c r="I2480" s="19" t="s">
        <v>81</v>
      </c>
      <c r="K2480" s="51"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711</v>
      </c>
      <c r="E2481" s="51" t="str">
        <f>IF(ISBLANK(LeaveTracker[[#This Row],[Employee Name]]),"-----",VLOOKUP(LeaveTracker[[#This Row],[Employee Name]],Employees[[Employee Name]:[Office]],7))</f>
        <v>CBO</v>
      </c>
      <c r="F2481" s="51" t="str">
        <f>IF(ISBLANK(LeaveTracker[[#This Row],[Employee Name]]),"-----",VLOOKUP(LeaveTracker[[#This Row],[Employee Name]],Employees[[Employee Name]:[Office]],6))</f>
        <v>REGULAR</v>
      </c>
      <c r="G2481" s="24">
        <v>44760</v>
      </c>
      <c r="H2481" s="24">
        <v>44760</v>
      </c>
      <c r="I2481" s="19" t="s">
        <v>81</v>
      </c>
      <c r="K2481" s="51"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572</v>
      </c>
      <c r="E2482" s="51" t="str">
        <f>IF(ISBLANK(LeaveTracker[[#This Row],[Employee Name]]),"-----",VLOOKUP(LeaveTracker[[#This Row],[Employee Name]],Employees[[Employee Name]:[Office]],7))</f>
        <v>CCT</v>
      </c>
      <c r="F2482" s="51" t="str">
        <f>IF(ISBLANK(LeaveTracker[[#This Row],[Employee Name]]),"-----",VLOOKUP(LeaveTracker[[#This Row],[Employee Name]],Employees[[Employee Name]:[Office]],6))</f>
        <v>REGULAR</v>
      </c>
      <c r="G2482" s="24">
        <v>44760</v>
      </c>
      <c r="H2482" s="24">
        <v>44760</v>
      </c>
      <c r="I2482" s="19" t="s">
        <v>298</v>
      </c>
      <c r="J2482" s="43" t="s">
        <v>644</v>
      </c>
      <c r="K2482" s="51"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630</v>
      </c>
      <c r="E2483" s="51" t="str">
        <f>IF(ISBLANK(LeaveTracker[[#This Row],[Employee Name]]),"-----",VLOOKUP(LeaveTracker[[#This Row],[Employee Name]],Employees[[Employee Name]:[Office]],7))</f>
        <v>CCT</v>
      </c>
      <c r="F2483" s="51" t="str">
        <f>IF(ISBLANK(LeaveTracker[[#This Row],[Employee Name]]),"-----",VLOOKUP(LeaveTracker[[#This Row],[Employee Name]],Employees[[Employee Name]:[Office]],6))</f>
        <v>REGULAR</v>
      </c>
      <c r="G2483" s="24">
        <v>44760</v>
      </c>
      <c r="H2483" s="24">
        <v>44760</v>
      </c>
      <c r="I2483" s="19" t="s">
        <v>81</v>
      </c>
      <c r="K2483" s="51"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1030</v>
      </c>
      <c r="E2484" s="51" t="str">
        <f>IF(ISBLANK(LeaveTracker[[#This Row],[Employee Name]]),"-----",VLOOKUP(LeaveTracker[[#This Row],[Employee Name]],Employees[[Employee Name]:[Office]],7))</f>
        <v>CHO</v>
      </c>
      <c r="F2484" s="51" t="str">
        <f>IF(ISBLANK(LeaveTracker[[#This Row],[Employee Name]]),"-----",VLOOKUP(LeaveTracker[[#This Row],[Employee Name]],Employees[[Employee Name]:[Office]],6))</f>
        <v>CASUAL</v>
      </c>
      <c r="G2484" s="24">
        <v>44705</v>
      </c>
      <c r="H2484" s="24">
        <v>44810</v>
      </c>
      <c r="I2484" s="19" t="s">
        <v>76</v>
      </c>
      <c r="J2484" s="43" t="s">
        <v>1031</v>
      </c>
      <c r="K2484" s="51"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559</v>
      </c>
      <c r="E2485" s="51" t="str">
        <f>IF(ISBLANK(LeaveTracker[[#This Row],[Employee Name]]),"-----",VLOOKUP(LeaveTracker[[#This Row],[Employee Name]],Employees[[Employee Name]:[Office]],7))</f>
        <v>CENRO</v>
      </c>
      <c r="F2485" s="51" t="str">
        <f>IF(ISBLANK(LeaveTracker[[#This Row],[Employee Name]]),"-----",VLOOKUP(LeaveTracker[[#This Row],[Employee Name]],Employees[[Employee Name]:[Office]],6))</f>
        <v>REGULAR</v>
      </c>
      <c r="G2485" s="24">
        <v>44778</v>
      </c>
      <c r="H2485" s="24">
        <v>44778</v>
      </c>
      <c r="I2485" s="19" t="s">
        <v>81</v>
      </c>
      <c r="K2485" s="51"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632</v>
      </c>
      <c r="E2486" s="51" t="str">
        <f>IF(ISBLANK(LeaveTracker[[#This Row],[Employee Name]]),"-----",VLOOKUP(LeaveTracker[[#This Row],[Employee Name]],Employees[[Employee Name]:[Office]],7))</f>
        <v>LIBRARY</v>
      </c>
      <c r="F2486" s="51" t="str">
        <f>IF(ISBLANK(LeaveTracker[[#This Row],[Employee Name]]),"-----",VLOOKUP(LeaveTracker[[#This Row],[Employee Name]],Employees[[Employee Name]:[Office]],6))</f>
        <v>REGULAR</v>
      </c>
      <c r="G2486" s="24">
        <v>44755</v>
      </c>
      <c r="H2486" s="24">
        <v>44755</v>
      </c>
      <c r="I2486" s="19" t="s">
        <v>81</v>
      </c>
      <c r="K2486" s="51"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338</v>
      </c>
      <c r="E2487" s="51" t="str">
        <f>IF(ISBLANK(LeaveTracker[[#This Row],[Employee Name]]),"-----",VLOOKUP(LeaveTracker[[#This Row],[Employee Name]],Employees[[Employee Name]:[Office]],7))</f>
        <v>COMELEC</v>
      </c>
      <c r="F2487" s="51" t="str">
        <f>IF(ISBLANK(LeaveTracker[[#This Row],[Employee Name]]),"-----",VLOOKUP(LeaveTracker[[#This Row],[Employee Name]],Employees[[Employee Name]:[Office]],6))</f>
        <v>REGULAR</v>
      </c>
      <c r="G2487" s="24">
        <v>44781</v>
      </c>
      <c r="H2487" s="24">
        <v>44781</v>
      </c>
      <c r="I2487" s="19" t="s">
        <v>81</v>
      </c>
      <c r="K2487" s="51"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1034</v>
      </c>
      <c r="E2488" s="51" t="str">
        <f>IF(ISBLANK(LeaveTracker[[#This Row],[Employee Name]]),"-----",VLOOKUP(LeaveTracker[[#This Row],[Employee Name]],Employees[[Employee Name]:[Office]],7))</f>
        <v>ONT</v>
      </c>
      <c r="F2488" s="51" t="str">
        <f>IF(ISBLANK(LeaveTracker[[#This Row],[Employee Name]]),"-----",VLOOKUP(LeaveTracker[[#This Row],[Employee Name]],Employees[[Employee Name]:[Office]],6))</f>
        <v>REGULAR</v>
      </c>
      <c r="G2488" s="24">
        <v>44753</v>
      </c>
      <c r="H2488" s="24">
        <v>44754</v>
      </c>
      <c r="I2488" s="19" t="s">
        <v>298</v>
      </c>
      <c r="J2488" s="43" t="s">
        <v>1035</v>
      </c>
      <c r="K2488" s="51"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595</v>
      </c>
      <c r="E2489" s="51" t="str">
        <f>IF(ISBLANK(LeaveTracker[[#This Row],[Employee Name]]),"-----",VLOOKUP(LeaveTracker[[#This Row],[Employee Name]],Employees[[Employee Name]:[Office]],7))</f>
        <v>MAHOGANY MARKET</v>
      </c>
      <c r="F2489" s="51" t="str">
        <f>IF(ISBLANK(LeaveTracker[[#This Row],[Employee Name]]),"-----",VLOOKUP(LeaveTracker[[#This Row],[Employee Name]],Employees[[Employee Name]:[Office]],6))</f>
        <v>REGULAR</v>
      </c>
      <c r="G2489" s="24">
        <v>44771</v>
      </c>
      <c r="H2489" s="24">
        <v>44771</v>
      </c>
      <c r="I2489" s="19" t="s">
        <v>298</v>
      </c>
      <c r="J2489" s="43" t="s">
        <v>755</v>
      </c>
      <c r="K2489" s="51"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595</v>
      </c>
      <c r="E2490" s="51" t="str">
        <f>IF(ISBLANK(LeaveTracker[[#This Row],[Employee Name]]),"-----",VLOOKUP(LeaveTracker[[#This Row],[Employee Name]],Employees[[Employee Name]:[Office]],7))</f>
        <v>MAHOGANY MARKET</v>
      </c>
      <c r="F2490" s="51" t="str">
        <f>IF(ISBLANK(LeaveTracker[[#This Row],[Employee Name]]),"-----",VLOOKUP(LeaveTracker[[#This Row],[Employee Name]],Employees[[Employee Name]:[Office]],6))</f>
        <v>REGULAR</v>
      </c>
      <c r="G2490" s="24">
        <v>44742</v>
      </c>
      <c r="H2490" s="24">
        <v>44742</v>
      </c>
      <c r="I2490" s="19" t="s">
        <v>81</v>
      </c>
      <c r="K2490" s="51"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776</v>
      </c>
      <c r="E2491" s="51" t="str">
        <f>IF(ISBLANK(LeaveTracker[[#This Row],[Employee Name]]),"-----",VLOOKUP(LeaveTracker[[#This Row],[Employee Name]],Employees[[Employee Name]:[Office]],7))</f>
        <v>GSO</v>
      </c>
      <c r="F2491" s="51" t="str">
        <f>IF(ISBLANK(LeaveTracker[[#This Row],[Employee Name]]),"-----",VLOOKUP(LeaveTracker[[#This Row],[Employee Name]],Employees[[Employee Name]:[Office]],6))</f>
        <v>REGULAR</v>
      </c>
      <c r="G2491" s="24">
        <v>44736</v>
      </c>
      <c r="H2491" s="24">
        <v>44736</v>
      </c>
      <c r="I2491" s="19" t="s">
        <v>81</v>
      </c>
      <c r="K2491" s="51"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1038</v>
      </c>
      <c r="E2492" s="51" t="str">
        <f>IF(ISBLANK(LeaveTracker[[#This Row],[Employee Name]]),"-----",VLOOKUP(LeaveTracker[[#This Row],[Employee Name]],Employees[[Employee Name]:[Office]],7))</f>
        <v>CENRO</v>
      </c>
      <c r="F2492" s="51" t="str">
        <f>IF(ISBLANK(LeaveTracker[[#This Row],[Employee Name]]),"-----",VLOOKUP(LeaveTracker[[#This Row],[Employee Name]],Employees[[Employee Name]:[Office]],6))</f>
        <v>REGULAR</v>
      </c>
      <c r="G2492" s="24">
        <v>44750</v>
      </c>
      <c r="H2492" s="24">
        <v>44750</v>
      </c>
      <c r="I2492" s="19" t="s">
        <v>81</v>
      </c>
      <c r="K2492" s="51"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1038</v>
      </c>
      <c r="E2493" s="51" t="str">
        <f>IF(ISBLANK(LeaveTracker[[#This Row],[Employee Name]]),"-----",VLOOKUP(LeaveTracker[[#This Row],[Employee Name]],Employees[[Employee Name]:[Office]],7))</f>
        <v>CENRO</v>
      </c>
      <c r="F2493" s="51" t="str">
        <f>IF(ISBLANK(LeaveTracker[[#This Row],[Employee Name]]),"-----",VLOOKUP(LeaveTracker[[#This Row],[Employee Name]],Employees[[Employee Name]:[Office]],6))</f>
        <v>REGULAR</v>
      </c>
      <c r="G2493" s="24">
        <v>44753</v>
      </c>
      <c r="H2493" s="24">
        <v>44753</v>
      </c>
      <c r="I2493" s="19" t="s">
        <v>81</v>
      </c>
      <c r="K2493" s="51"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497</v>
      </c>
      <c r="E2494" s="51" t="str">
        <f>IF(ISBLANK(LeaveTracker[[#This Row],[Employee Name]]),"-----",VLOOKUP(LeaveTracker[[#This Row],[Employee Name]],Employees[[Employee Name]:[Office]],7))</f>
        <v>COOPERATIVE OFFICE</v>
      </c>
      <c r="F2494" s="51" t="str">
        <f>IF(ISBLANK(LeaveTracker[[#This Row],[Employee Name]]),"-----",VLOOKUP(LeaveTracker[[#This Row],[Employee Name]],Employees[[Employee Name]:[Office]],6))</f>
        <v>REGULAR</v>
      </c>
      <c r="G2494" s="24">
        <v>44749</v>
      </c>
      <c r="H2494" s="24">
        <v>44749</v>
      </c>
      <c r="I2494" s="19" t="s">
        <v>81</v>
      </c>
      <c r="K2494" s="51"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874</v>
      </c>
      <c r="E2495" s="51" t="str">
        <f>IF(ISBLANK(LeaveTracker[[#This Row],[Employee Name]]),"-----",VLOOKUP(LeaveTracker[[#This Row],[Employee Name]],Employees[[Employee Name]:[Office]],7))</f>
        <v>GSO</v>
      </c>
      <c r="F2495" s="51" t="str">
        <f>IF(ISBLANK(LeaveTracker[[#This Row],[Employee Name]]),"-----",VLOOKUP(LeaveTracker[[#This Row],[Employee Name]],Employees[[Employee Name]:[Office]],6))</f>
        <v>REGULAR</v>
      </c>
      <c r="G2495" s="24">
        <v>44754</v>
      </c>
      <c r="H2495" s="24">
        <v>44754</v>
      </c>
      <c r="I2495" s="19" t="s">
        <v>81</v>
      </c>
      <c r="K2495" s="51"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991</v>
      </c>
      <c r="E2496" s="51" t="str">
        <f>IF(ISBLANK(LeaveTracker[[#This Row],[Employee Name]]),"-----",VLOOKUP(LeaveTracker[[#This Row],[Employee Name]],Employees[[Employee Name]:[Office]],7))</f>
        <v>GSO</v>
      </c>
      <c r="F2496" s="51" t="str">
        <f>IF(ISBLANK(LeaveTracker[[#This Row],[Employee Name]]),"-----",VLOOKUP(LeaveTracker[[#This Row],[Employee Name]],Employees[[Employee Name]:[Office]],6))</f>
        <v>REGULAR</v>
      </c>
      <c r="G2496" s="24">
        <v>44743</v>
      </c>
      <c r="H2496" s="24">
        <v>44743</v>
      </c>
      <c r="I2496" s="19" t="s">
        <v>82</v>
      </c>
      <c r="K2496" s="51"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991</v>
      </c>
      <c r="E2497" s="51" t="str">
        <f>IF(ISBLANK(LeaveTracker[[#This Row],[Employee Name]]),"-----",VLOOKUP(LeaveTracker[[#This Row],[Employee Name]],Employees[[Employee Name]:[Office]],7))</f>
        <v>GSO</v>
      </c>
      <c r="F2497" s="51" t="str">
        <f>IF(ISBLANK(LeaveTracker[[#This Row],[Employee Name]]),"-----",VLOOKUP(LeaveTracker[[#This Row],[Employee Name]],Employees[[Employee Name]:[Office]],6))</f>
        <v>REGULAR</v>
      </c>
      <c r="G2497" s="24">
        <v>44749</v>
      </c>
      <c r="H2497" s="24">
        <v>44749</v>
      </c>
      <c r="I2497" s="19" t="s">
        <v>82</v>
      </c>
      <c r="K2497" s="51"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242</v>
      </c>
      <c r="E2498" s="51" t="str">
        <f>IF(ISBLANK(LeaveTracker[[#This Row],[Employee Name]]),"-----",VLOOKUP(LeaveTracker[[#This Row],[Employee Name]],Employees[[Employee Name]:[Office]],7))</f>
        <v>TCCH/TICC</v>
      </c>
      <c r="F2498" s="51" t="str">
        <f>IF(ISBLANK(LeaveTracker[[#This Row],[Employee Name]]),"-----",VLOOKUP(LeaveTracker[[#This Row],[Employee Name]],Employees[[Employee Name]:[Office]],6))</f>
        <v>REGULAR</v>
      </c>
      <c r="G2498" s="24">
        <v>44742</v>
      </c>
      <c r="H2498" s="24">
        <v>44748</v>
      </c>
      <c r="I2498" s="19" t="s">
        <v>298</v>
      </c>
      <c r="J2498" s="43" t="s">
        <v>299</v>
      </c>
      <c r="K2498" s="51"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242</v>
      </c>
      <c r="E2499" s="51" t="str">
        <f>IF(ISBLANK(LeaveTracker[[#This Row],[Employee Name]]),"-----",VLOOKUP(LeaveTracker[[#This Row],[Employee Name]],Employees[[Employee Name]:[Office]],7))</f>
        <v>TCCH/TICC</v>
      </c>
      <c r="F2499" s="51" t="str">
        <f>IF(ISBLANK(LeaveTracker[[#This Row],[Employee Name]]),"-----",VLOOKUP(LeaveTracker[[#This Row],[Employee Name]],Employees[[Employee Name]:[Office]],6))</f>
        <v>REGULAR</v>
      </c>
      <c r="G2499" s="24">
        <v>44736</v>
      </c>
      <c r="H2499" s="24">
        <v>44736</v>
      </c>
      <c r="I2499" s="19" t="s">
        <v>81</v>
      </c>
      <c r="K2499" s="51"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538</v>
      </c>
      <c r="E2500" s="51" t="str">
        <f>IF(ISBLANK(LeaveTracker[[#This Row],[Employee Name]]),"-----",VLOOKUP(LeaveTracker[[#This Row],[Employee Name]],Employees[[Employee Name]:[Office]],7))</f>
        <v>LCR</v>
      </c>
      <c r="F2500" s="51" t="str">
        <f>IF(ISBLANK(LeaveTracker[[#This Row],[Employee Name]]),"-----",VLOOKUP(LeaveTracker[[#This Row],[Employee Name]],Employees[[Employee Name]:[Office]],6))</f>
        <v>REGULAR</v>
      </c>
      <c r="G2500" s="24">
        <v>44753</v>
      </c>
      <c r="H2500" s="24">
        <v>44753</v>
      </c>
      <c r="I2500" s="19" t="s">
        <v>81</v>
      </c>
      <c r="K2500" s="51"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1039</v>
      </c>
      <c r="E2501" s="51" t="str">
        <f>IF(ISBLANK(LeaveTracker[[#This Row],[Employee Name]]),"-----",VLOOKUP(LeaveTracker[[#This Row],[Employee Name]],Employees[[Employee Name]:[Office]],7))</f>
        <v>ONT</v>
      </c>
      <c r="F2501" s="51" t="str">
        <f>IF(ISBLANK(LeaveTracker[[#This Row],[Employee Name]]),"-----",VLOOKUP(LeaveTracker[[#This Row],[Employee Name]],Employees[[Employee Name]:[Office]],6))</f>
        <v>REGULAR</v>
      </c>
      <c r="G2501" s="24">
        <v>44704</v>
      </c>
      <c r="H2501" s="24">
        <v>44706</v>
      </c>
      <c r="I2501" s="19" t="s">
        <v>298</v>
      </c>
      <c r="J2501" s="43" t="s">
        <v>1004</v>
      </c>
      <c r="K2501" s="51"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1039</v>
      </c>
      <c r="E2502" s="51" t="str">
        <f>IF(ISBLANK(LeaveTracker[[#This Row],[Employee Name]]),"-----",VLOOKUP(LeaveTracker[[#This Row],[Employee Name]],Employees[[Employee Name]:[Office]],7))</f>
        <v>ONT</v>
      </c>
      <c r="F2502" s="51" t="str">
        <f>IF(ISBLANK(LeaveTracker[[#This Row],[Employee Name]]),"-----",VLOOKUP(LeaveTracker[[#This Row],[Employee Name]],Employees[[Employee Name]:[Office]],6))</f>
        <v>REGULAR</v>
      </c>
      <c r="G2502" s="24">
        <v>44711</v>
      </c>
      <c r="H2502" s="24">
        <v>44712</v>
      </c>
      <c r="I2502" s="19" t="s">
        <v>298</v>
      </c>
      <c r="J2502" s="43" t="s">
        <v>1004</v>
      </c>
      <c r="K2502" s="51"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1044</v>
      </c>
      <c r="E2503" s="51" t="str">
        <f>IF(ISBLANK(LeaveTracker[[#This Row],[Employee Name]]),"-----",VLOOKUP(LeaveTracker[[#This Row],[Employee Name]],Employees[[Employee Name]:[Office]],7))</f>
        <v>ONT</v>
      </c>
      <c r="F2503" s="51" t="str">
        <f>IF(ISBLANK(LeaveTracker[[#This Row],[Employee Name]]),"-----",VLOOKUP(LeaveTracker[[#This Row],[Employee Name]],Employees[[Employee Name]:[Office]],6))</f>
        <v>REGULAR</v>
      </c>
      <c r="G2503" s="24">
        <v>44760</v>
      </c>
      <c r="H2503" s="24">
        <v>44764</v>
      </c>
      <c r="I2503" s="19" t="s">
        <v>81</v>
      </c>
      <c r="K2503" s="51"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569</v>
      </c>
      <c r="E2504" s="51" t="str">
        <f>IF(ISBLANK(LeaveTracker[[#This Row],[Employee Name]]),"-----",VLOOKUP(LeaveTracker[[#This Row],[Employee Name]],Employees[[Employee Name]:[Office]],7))</f>
        <v>CENRO</v>
      </c>
      <c r="F2504" s="51" t="str">
        <f>IF(ISBLANK(LeaveTracker[[#This Row],[Employee Name]]),"-----",VLOOKUP(LeaveTracker[[#This Row],[Employee Name]],Employees[[Employee Name]:[Office]],6))</f>
        <v>REGULAR</v>
      </c>
      <c r="G2504" s="24">
        <v>44755</v>
      </c>
      <c r="H2504" s="24">
        <v>44755</v>
      </c>
      <c r="I2504" s="19" t="s">
        <v>81</v>
      </c>
      <c r="K2504" s="51"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443</v>
      </c>
      <c r="E2505" s="51" t="str">
        <f>IF(ISBLANK(LeaveTracker[[#This Row],[Employee Name]]),"-----",VLOOKUP(LeaveTracker[[#This Row],[Employee Name]],Employees[[Employee Name]:[Office]],7))</f>
        <v>GSO</v>
      </c>
      <c r="F2505" s="51" t="str">
        <f>IF(ISBLANK(LeaveTracker[[#This Row],[Employee Name]]),"-----",VLOOKUP(LeaveTracker[[#This Row],[Employee Name]],Employees[[Employee Name]:[Office]],6))</f>
        <v>REGULAR</v>
      </c>
      <c r="G2505" s="24">
        <v>44767</v>
      </c>
      <c r="H2505" s="24">
        <v>44767</v>
      </c>
      <c r="I2505" s="19" t="s">
        <v>82</v>
      </c>
      <c r="K2505" s="51"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443</v>
      </c>
      <c r="E2506" s="51" t="str">
        <f>IF(ISBLANK(LeaveTracker[[#This Row],[Employee Name]]),"-----",VLOOKUP(LeaveTracker[[#This Row],[Employee Name]],Employees[[Employee Name]:[Office]],7))</f>
        <v>GSO</v>
      </c>
      <c r="F2506" s="51" t="str">
        <f>IF(ISBLANK(LeaveTracker[[#This Row],[Employee Name]]),"-----",VLOOKUP(LeaveTracker[[#This Row],[Employee Name]],Employees[[Employee Name]:[Office]],6))</f>
        <v>REGULAR</v>
      </c>
      <c r="G2506" s="24">
        <v>44754</v>
      </c>
      <c r="H2506" s="24">
        <v>44754</v>
      </c>
      <c r="I2506" s="19" t="s">
        <v>81</v>
      </c>
      <c r="K2506" s="51"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1046</v>
      </c>
      <c r="E2507" s="51" t="str">
        <f>IF(ISBLANK(LeaveTracker[[#This Row],[Employee Name]]),"-----",VLOOKUP(LeaveTracker[[#This Row],[Employee Name]],Employees[[Employee Name]:[Office]],7))</f>
        <v>CENRO</v>
      </c>
      <c r="F2507" s="51" t="str">
        <f>IF(ISBLANK(LeaveTracker[[#This Row],[Employee Name]]),"-----",VLOOKUP(LeaveTracker[[#This Row],[Employee Name]],Employees[[Employee Name]:[Office]],6))</f>
        <v>REGULAR</v>
      </c>
      <c r="G2507" s="24">
        <v>44752</v>
      </c>
      <c r="H2507" s="24">
        <v>44752</v>
      </c>
      <c r="I2507" s="19" t="s">
        <v>81</v>
      </c>
      <c r="K2507" s="51" t="str">
        <f>LeaveTracker[[#This Row],[Days]]&amp;" "&amp;LeaveTracker[[#This Row],[Type of Leave]]</f>
        <v>1 SL</v>
      </c>
      <c r="L2507" s="23">
        <v>1</v>
      </c>
      <c r="M2507" s="27"/>
    </row>
    <row r="2508" spans="1:13" ht="30" customHeight="1" x14ac:dyDescent="0.3">
      <c r="A2508" s="27">
        <f t="shared" si="8"/>
        <v>944</v>
      </c>
      <c r="B2508" s="31">
        <v>44784</v>
      </c>
      <c r="C2508" s="31">
        <v>44761</v>
      </c>
      <c r="D2508" s="19" t="s">
        <v>874</v>
      </c>
      <c r="E2508" s="51" t="str">
        <f>IF(ISBLANK(LeaveTracker[[#This Row],[Employee Name]]),"-----",VLOOKUP(LeaveTracker[[#This Row],[Employee Name]],Employees[[Employee Name]:[Office]],7))</f>
        <v>GSO</v>
      </c>
      <c r="F2508" s="51" t="str">
        <f>IF(ISBLANK(LeaveTracker[[#This Row],[Employee Name]]),"-----",VLOOKUP(LeaveTracker[[#This Row],[Employee Name]],Employees[[Employee Name]:[Office]],6))</f>
        <v>REGULAR</v>
      </c>
      <c r="G2508" s="24">
        <v>44767</v>
      </c>
      <c r="H2508" s="24">
        <v>44767</v>
      </c>
      <c r="I2508" s="19" t="s">
        <v>82</v>
      </c>
      <c r="K2508" s="51"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1049</v>
      </c>
      <c r="E2509" s="51" t="str">
        <f>IF(ISBLANK(LeaveTracker[[#This Row],[Employee Name]]),"-----",VLOOKUP(LeaveTracker[[#This Row],[Employee Name]],Employees[[Employee Name]:[Office]],7))</f>
        <v>PIO</v>
      </c>
      <c r="F2509" s="51" t="str">
        <f>IF(ISBLANK(LeaveTracker[[#This Row],[Employee Name]]),"-----",VLOOKUP(LeaveTracker[[#This Row],[Employee Name]],Employees[[Employee Name]:[Office]],6))</f>
        <v>REGULAR</v>
      </c>
      <c r="G2509" s="24">
        <v>44760</v>
      </c>
      <c r="H2509" s="24">
        <v>44760</v>
      </c>
      <c r="I2509" s="19" t="s">
        <v>82</v>
      </c>
      <c r="K2509" s="51"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1049</v>
      </c>
      <c r="E2510" s="51" t="str">
        <f>IF(ISBLANK(LeaveTracker[[#This Row],[Employee Name]]),"-----",VLOOKUP(LeaveTracker[[#This Row],[Employee Name]],Employees[[Employee Name]:[Office]],7))</f>
        <v>PIO</v>
      </c>
      <c r="F2510" s="51" t="str">
        <f>IF(ISBLANK(LeaveTracker[[#This Row],[Employee Name]]),"-----",VLOOKUP(LeaveTracker[[#This Row],[Employee Name]],Employees[[Employee Name]:[Office]],6))</f>
        <v>REGULAR</v>
      </c>
      <c r="G2510" s="24">
        <v>44782</v>
      </c>
      <c r="H2510" s="24">
        <v>44782</v>
      </c>
      <c r="I2510" s="19" t="s">
        <v>81</v>
      </c>
      <c r="K2510" s="51"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1049</v>
      </c>
      <c r="E2511" s="51" t="str">
        <f>IF(ISBLANK(LeaveTracker[[#This Row],[Employee Name]]),"-----",VLOOKUP(LeaveTracker[[#This Row],[Employee Name]],Employees[[Employee Name]:[Office]],7))</f>
        <v>PIO</v>
      </c>
      <c r="F2511" s="51" t="str">
        <f>IF(ISBLANK(LeaveTracker[[#This Row],[Employee Name]]),"-----",VLOOKUP(LeaveTracker[[#This Row],[Employee Name]],Employees[[Employee Name]:[Office]],6))</f>
        <v>REGULAR</v>
      </c>
      <c r="G2511" s="24">
        <v>44713</v>
      </c>
      <c r="H2511" s="24">
        <v>44715</v>
      </c>
      <c r="I2511" s="19" t="s">
        <v>81</v>
      </c>
      <c r="K2511" s="51"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323</v>
      </c>
      <c r="E2512" s="51" t="str">
        <f>IF(ISBLANK(LeaveTracker[[#This Row],[Employee Name]]),"-----",VLOOKUP(LeaveTracker[[#This Row],[Employee Name]],Employees[[Employee Name]:[Office]],7))</f>
        <v>CEO</v>
      </c>
      <c r="F2512" s="51" t="str">
        <f>IF(ISBLANK(LeaveTracker[[#This Row],[Employee Name]]),"-----",VLOOKUP(LeaveTracker[[#This Row],[Employee Name]],Employees[[Employee Name]:[Office]],6))</f>
        <v>REGULAR</v>
      </c>
      <c r="G2512" s="24">
        <v>44764</v>
      </c>
      <c r="H2512" s="24">
        <v>44764</v>
      </c>
      <c r="I2512" s="19" t="s">
        <v>81</v>
      </c>
      <c r="K2512" s="51"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597</v>
      </c>
      <c r="E2513" s="51" t="str">
        <f>IF(ISBLANK(LeaveTracker[[#This Row],[Employee Name]]),"-----",VLOOKUP(LeaveTracker[[#This Row],[Employee Name]],Employees[[Employee Name]:[Office]],7))</f>
        <v>MAHOGANY MARKET</v>
      </c>
      <c r="F2513" s="51" t="str">
        <f>IF(ISBLANK(LeaveTracker[[#This Row],[Employee Name]]),"-----",VLOOKUP(LeaveTracker[[#This Row],[Employee Name]],Employees[[Employee Name]:[Office]],6))</f>
        <v>REGULAR</v>
      </c>
      <c r="G2513" s="24">
        <v>44775</v>
      </c>
      <c r="H2513" s="24">
        <v>44775</v>
      </c>
      <c r="I2513" s="19" t="s">
        <v>298</v>
      </c>
      <c r="J2513" s="43" t="s">
        <v>158</v>
      </c>
      <c r="K2513" s="51"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1046</v>
      </c>
      <c r="E2514" s="51" t="str">
        <f>IF(ISBLANK(LeaveTracker[[#This Row],[Employee Name]]),"-----",VLOOKUP(LeaveTracker[[#This Row],[Employee Name]],Employees[[Employee Name]:[Office]],7))</f>
        <v>CENRO</v>
      </c>
      <c r="F2514" s="51" t="str">
        <f>IF(ISBLANK(LeaveTracker[[#This Row],[Employee Name]]),"-----",VLOOKUP(LeaveTracker[[#This Row],[Employee Name]],Employees[[Employee Name]:[Office]],6))</f>
        <v>REGULAR</v>
      </c>
      <c r="G2514" s="24">
        <v>44765</v>
      </c>
      <c r="H2514" s="24">
        <v>44766</v>
      </c>
      <c r="I2514" s="19" t="s">
        <v>81</v>
      </c>
      <c r="K2514" s="51" t="str">
        <f>LeaveTracker[[#This Row],[Days]]&amp;" "&amp;LeaveTracker[[#This Row],[Type of Leave]]</f>
        <v>2 SL</v>
      </c>
      <c r="L2514" s="23">
        <v>2</v>
      </c>
      <c r="M2514" s="27"/>
    </row>
    <row r="2515" spans="1:13" ht="30" customHeight="1" x14ac:dyDescent="0.3">
      <c r="A2515" s="27">
        <f t="shared" si="8"/>
        <v>951</v>
      </c>
      <c r="B2515" s="31">
        <v>44784</v>
      </c>
      <c r="C2515" s="31">
        <v>44764</v>
      </c>
      <c r="D2515" s="19" t="s">
        <v>435</v>
      </c>
      <c r="E2515" s="51" t="str">
        <f>IF(ISBLANK(LeaveTracker[[#This Row],[Employee Name]]),"-----",VLOOKUP(LeaveTracker[[#This Row],[Employee Name]],Employees[[Employee Name]:[Office]],7))</f>
        <v>INTERNAL</v>
      </c>
      <c r="F2515" s="51" t="str">
        <f>IF(ISBLANK(LeaveTracker[[#This Row],[Employee Name]]),"-----",VLOOKUP(LeaveTracker[[#This Row],[Employee Name]],Employees[[Employee Name]:[Office]],6))</f>
        <v>REGULAR</v>
      </c>
      <c r="G2515" s="24">
        <v>44761</v>
      </c>
      <c r="H2515" s="24">
        <v>44763</v>
      </c>
      <c r="I2515" s="19" t="s">
        <v>81</v>
      </c>
      <c r="K2515" s="51"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822</v>
      </c>
      <c r="E2516" s="51" t="str">
        <f>IF(ISBLANK(LeaveTracker[[#This Row],[Employee Name]]),"-----",VLOOKUP(LeaveTracker[[#This Row],[Employee Name]],Employees[[Employee Name]:[Office]],7))</f>
        <v>CHO</v>
      </c>
      <c r="F2516" s="51" t="str">
        <f>IF(ISBLANK(LeaveTracker[[#This Row],[Employee Name]]),"-----",VLOOKUP(LeaveTracker[[#This Row],[Employee Name]],Employees[[Employee Name]:[Office]],6))</f>
        <v>REGULAR</v>
      </c>
      <c r="G2516" s="24">
        <v>44762</v>
      </c>
      <c r="H2516" s="24">
        <v>44764</v>
      </c>
      <c r="I2516" s="19" t="s">
        <v>81</v>
      </c>
      <c r="K2516" s="51"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297</v>
      </c>
      <c r="E2517" s="51" t="str">
        <f>IF(ISBLANK(LeaveTracker[[#This Row],[Employee Name]]),"-----",VLOOKUP(LeaveTracker[[#This Row],[Employee Name]],Employees[[Employee Name]:[Office]],7))</f>
        <v>TOPS (ADMIN CSU)</v>
      </c>
      <c r="F2517" s="51" t="str">
        <f>IF(ISBLANK(LeaveTracker[[#This Row],[Employee Name]]),"-----",VLOOKUP(LeaveTracker[[#This Row],[Employee Name]],Employees[[Employee Name]:[Office]],6))</f>
        <v>REGULAR</v>
      </c>
      <c r="G2517" s="24">
        <v>44743</v>
      </c>
      <c r="H2517" s="24">
        <v>44773</v>
      </c>
      <c r="I2517" s="19" t="s">
        <v>81</v>
      </c>
      <c r="K2517" s="51"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477</v>
      </c>
      <c r="E2518" s="51" t="str">
        <f>IF(ISBLANK(LeaveTracker[[#This Row],[Employee Name]]),"-----",VLOOKUP(LeaveTracker[[#This Row],[Employee Name]],Employees[[Employee Name]:[Office]],7))</f>
        <v>ADMIN OFFICE</v>
      </c>
      <c r="F2518" s="51" t="str">
        <f>IF(ISBLANK(LeaveTracker[[#This Row],[Employee Name]]),"-----",VLOOKUP(LeaveTracker[[#This Row],[Employee Name]],Employees[[Employee Name]:[Office]],6))</f>
        <v>REGULAR</v>
      </c>
      <c r="G2518" s="24">
        <v>44747</v>
      </c>
      <c r="H2518" s="24">
        <v>44749</v>
      </c>
      <c r="I2518" s="19" t="s">
        <v>81</v>
      </c>
      <c r="K2518" s="51"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327</v>
      </c>
      <c r="E2519" s="51" t="str">
        <f>IF(ISBLANK(LeaveTracker[[#This Row],[Employee Name]]),"-----",VLOOKUP(LeaveTracker[[#This Row],[Employee Name]],Employees[[Employee Name]:[Office]],7))</f>
        <v>LEGAL</v>
      </c>
      <c r="F2519" s="51" t="str">
        <f>IF(ISBLANK(LeaveTracker[[#This Row],[Employee Name]]),"-----",VLOOKUP(LeaveTracker[[#This Row],[Employee Name]],Employees[[Employee Name]:[Office]],6))</f>
        <v>REGULAR</v>
      </c>
      <c r="G2519" s="24">
        <v>44760</v>
      </c>
      <c r="H2519" s="24">
        <v>44760</v>
      </c>
      <c r="I2519" s="19" t="s">
        <v>81</v>
      </c>
      <c r="K2519" s="51"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1052</v>
      </c>
      <c r="E2520" s="51" t="str">
        <f>IF(ISBLANK(LeaveTracker[[#This Row],[Employee Name]]),"-----",VLOOKUP(LeaveTracker[[#This Row],[Employee Name]],Employees[[Employee Name]:[Office]],7))</f>
        <v>CHO</v>
      </c>
      <c r="F2520" s="51" t="str">
        <f>IF(ISBLANK(LeaveTracker[[#This Row],[Employee Name]]),"-----",VLOOKUP(LeaveTracker[[#This Row],[Employee Name]],Employees[[Employee Name]:[Office]],6))</f>
        <v>CASUAL</v>
      </c>
      <c r="G2520" s="24">
        <v>44757</v>
      </c>
      <c r="H2520" s="24">
        <v>44757</v>
      </c>
      <c r="I2520" s="19" t="s">
        <v>82</v>
      </c>
      <c r="K2520" s="51"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1056</v>
      </c>
      <c r="E2521" s="51" t="str">
        <f>IF(ISBLANK(LeaveTracker[[#This Row],[Employee Name]]),"-----",VLOOKUP(LeaveTracker[[#This Row],[Employee Name]],Employees[[Employee Name]:[Office]],7))</f>
        <v>CTO</v>
      </c>
      <c r="F2521" s="51" t="str">
        <f>IF(ISBLANK(LeaveTracker[[#This Row],[Employee Name]]),"-----",VLOOKUP(LeaveTracker[[#This Row],[Employee Name]],Employees[[Employee Name]:[Office]],6))</f>
        <v>REGULAR</v>
      </c>
      <c r="G2521" s="24">
        <v>44778</v>
      </c>
      <c r="H2521" s="24">
        <v>44778</v>
      </c>
      <c r="I2521" s="19" t="s">
        <v>82</v>
      </c>
      <c r="K2521" s="51"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1056</v>
      </c>
      <c r="E2522" s="51" t="str">
        <f>IF(ISBLANK(LeaveTracker[[#This Row],[Employee Name]]),"-----",VLOOKUP(LeaveTracker[[#This Row],[Employee Name]],Employees[[Employee Name]:[Office]],7))</f>
        <v>CTO</v>
      </c>
      <c r="F2522" s="51" t="str">
        <f>IF(ISBLANK(LeaveTracker[[#This Row],[Employee Name]]),"-----",VLOOKUP(LeaveTracker[[#This Row],[Employee Name]],Employees[[Employee Name]:[Office]],6))</f>
        <v>REGULAR</v>
      </c>
      <c r="G2522" s="24">
        <v>44771</v>
      </c>
      <c r="H2522" s="24">
        <v>44771</v>
      </c>
      <c r="I2522" s="19" t="s">
        <v>81</v>
      </c>
      <c r="K2522" s="51"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1059</v>
      </c>
      <c r="E2523" s="51" t="str">
        <f>IF(ISBLANK(LeaveTracker[[#This Row],[Employee Name]]),"-----",VLOOKUP(LeaveTracker[[#This Row],[Employee Name]],Employees[[Employee Name]:[Office]],7))</f>
        <v>CTO</v>
      </c>
      <c r="F2523" s="51" t="str">
        <f>IF(ISBLANK(LeaveTracker[[#This Row],[Employee Name]]),"-----",VLOOKUP(LeaveTracker[[#This Row],[Employee Name]],Employees[[Employee Name]:[Office]],6))</f>
        <v>REGULAR</v>
      </c>
      <c r="G2523" s="24">
        <v>44770</v>
      </c>
      <c r="H2523" s="24">
        <v>44770</v>
      </c>
      <c r="I2523" s="19" t="s">
        <v>81</v>
      </c>
      <c r="K2523" s="51"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1059</v>
      </c>
      <c r="E2524" s="51" t="str">
        <f>IF(ISBLANK(LeaveTracker[[#This Row],[Employee Name]]),"-----",VLOOKUP(LeaveTracker[[#This Row],[Employee Name]],Employees[[Employee Name]:[Office]],7))</f>
        <v>CTO</v>
      </c>
      <c r="F2524" s="51" t="str">
        <f>IF(ISBLANK(LeaveTracker[[#This Row],[Employee Name]]),"-----",VLOOKUP(LeaveTracker[[#This Row],[Employee Name]],Employees[[Employee Name]:[Office]],6))</f>
        <v>REGULAR</v>
      </c>
      <c r="G2524" s="24">
        <v>44762</v>
      </c>
      <c r="H2524" s="24">
        <v>44762</v>
      </c>
      <c r="I2524" s="19" t="s">
        <v>82</v>
      </c>
      <c r="K2524" s="51"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1059</v>
      </c>
      <c r="E2525" s="51" t="str">
        <f>IF(ISBLANK(LeaveTracker[[#This Row],[Employee Name]]),"-----",VLOOKUP(LeaveTracker[[#This Row],[Employee Name]],Employees[[Employee Name]:[Office]],7))</f>
        <v>CTO</v>
      </c>
      <c r="F2525" s="51" t="str">
        <f>IF(ISBLANK(LeaveTracker[[#This Row],[Employee Name]]),"-----",VLOOKUP(LeaveTracker[[#This Row],[Employee Name]],Employees[[Employee Name]:[Office]],6))</f>
        <v>REGULAR</v>
      </c>
      <c r="G2525" s="24">
        <v>44739</v>
      </c>
      <c r="H2525" s="24">
        <v>44739</v>
      </c>
      <c r="I2525" s="19" t="s">
        <v>298</v>
      </c>
      <c r="J2525" s="43" t="s">
        <v>1003</v>
      </c>
      <c r="K2525" s="51"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1060</v>
      </c>
      <c r="E2526" s="51" t="str">
        <f>IF(ISBLANK(LeaveTracker[[#This Row],[Employee Name]]),"-----",VLOOKUP(LeaveTracker[[#This Row],[Employee Name]],Employees[[Employee Name]:[Office]],7))</f>
        <v>CTO</v>
      </c>
      <c r="F2526" s="51" t="str">
        <f>IF(ISBLANK(LeaveTracker[[#This Row],[Employee Name]]),"-----",VLOOKUP(LeaveTracker[[#This Row],[Employee Name]],Employees[[Employee Name]:[Office]],6))</f>
        <v>REGULAR</v>
      </c>
      <c r="G2526" s="24">
        <v>44785</v>
      </c>
      <c r="H2526" s="24">
        <v>44785</v>
      </c>
      <c r="I2526" s="19" t="s">
        <v>82</v>
      </c>
      <c r="K2526" s="51"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1063</v>
      </c>
      <c r="E2527" s="51" t="str">
        <f>IF(ISBLANK(LeaveTracker[[#This Row],[Employee Name]]),"-----",VLOOKUP(LeaveTracker[[#This Row],[Employee Name]],Employees[[Employee Name]:[Office]],7))</f>
        <v>COA</v>
      </c>
      <c r="F2527" s="51" t="str">
        <f>IF(ISBLANK(LeaveTracker[[#This Row],[Employee Name]]),"-----",VLOOKUP(LeaveTracker[[#This Row],[Employee Name]],Employees[[Employee Name]:[Office]],6))</f>
        <v>REGULAR</v>
      </c>
      <c r="G2527" s="24"/>
      <c r="H2527" s="24"/>
      <c r="I2527" s="19" t="s">
        <v>298</v>
      </c>
      <c r="J2527" s="43" t="s">
        <v>691</v>
      </c>
      <c r="K2527" s="51"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1070</v>
      </c>
      <c r="E2528" s="51" t="str">
        <f>IF(ISBLANK(LeaveTracker[[#This Row],[Employee Name]]),"-----",VLOOKUP(LeaveTracker[[#This Row],[Employee Name]],Employees[[Employee Name]:[Office]],7))</f>
        <v>PIO</v>
      </c>
      <c r="F2528" s="51" t="str">
        <f>IF(ISBLANK(LeaveTracker[[#This Row],[Employee Name]]),"-----",VLOOKUP(LeaveTracker[[#This Row],[Employee Name]],Employees[[Employee Name]:[Office]],6))</f>
        <v>REGULAR</v>
      </c>
      <c r="G2528" s="24">
        <v>44767</v>
      </c>
      <c r="H2528" s="24">
        <v>44768</v>
      </c>
      <c r="I2528" s="19" t="s">
        <v>81</v>
      </c>
      <c r="K2528" s="51"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327</v>
      </c>
      <c r="E2529" s="51" t="str">
        <f>IF(ISBLANK(LeaveTracker[[#This Row],[Employee Name]]),"-----",VLOOKUP(LeaveTracker[[#This Row],[Employee Name]],Employees[[Employee Name]:[Office]],7))</f>
        <v>LEGAL</v>
      </c>
      <c r="F2529" s="51" t="str">
        <f>IF(ISBLANK(LeaveTracker[[#This Row],[Employee Name]]),"-----",VLOOKUP(LeaveTracker[[#This Row],[Employee Name]],Employees[[Employee Name]:[Office]],6))</f>
        <v>REGULAR</v>
      </c>
      <c r="G2529" s="24">
        <v>44771</v>
      </c>
      <c r="H2529" s="24">
        <v>44771</v>
      </c>
      <c r="I2529" s="19" t="s">
        <v>81</v>
      </c>
      <c r="K2529" s="51"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265</v>
      </c>
      <c r="E2530" s="51" t="str">
        <f>IF(ISBLANK(LeaveTracker[[#This Row],[Employee Name]]),"-----",VLOOKUP(LeaveTracker[[#This Row],[Employee Name]],Employees[[Employee Name]:[Office]],7))</f>
        <v>MO</v>
      </c>
      <c r="F2530" s="51" t="str">
        <f>IF(ISBLANK(LeaveTracker[[#This Row],[Employee Name]]),"-----",VLOOKUP(LeaveTracker[[#This Row],[Employee Name]],Employees[[Employee Name]:[Office]],6))</f>
        <v>REGULAR</v>
      </c>
      <c r="G2530" s="24">
        <v>44774</v>
      </c>
      <c r="H2530" s="24">
        <v>44774</v>
      </c>
      <c r="I2530" s="19" t="s">
        <v>81</v>
      </c>
      <c r="K2530" s="51"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612</v>
      </c>
      <c r="E2531" s="51" t="str">
        <f>IF(ISBLANK(LeaveTracker[[#This Row],[Employee Name]]),"-----",VLOOKUP(LeaveTracker[[#This Row],[Employee Name]],Employees[[Employee Name]:[Office]],7))</f>
        <v>CBO</v>
      </c>
      <c r="F2531" s="51" t="str">
        <f>IF(ISBLANK(LeaveTracker[[#This Row],[Employee Name]]),"-----",VLOOKUP(LeaveTracker[[#This Row],[Employee Name]],Employees[[Employee Name]:[Office]],6))</f>
        <v>REGULAR</v>
      </c>
      <c r="G2531" s="24">
        <v>44782</v>
      </c>
      <c r="H2531" s="24">
        <v>44782</v>
      </c>
      <c r="I2531" s="19" t="s">
        <v>298</v>
      </c>
      <c r="J2531" s="43" t="s">
        <v>158</v>
      </c>
      <c r="K2531" s="51"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186</v>
      </c>
      <c r="E2532" s="51" t="str">
        <f>IF(ISBLANK(LeaveTracker[[#This Row],[Employee Name]]),"-----",VLOOKUP(LeaveTracker[[#This Row],[Employee Name]],Employees[[Employee Name]:[Office]],7))</f>
        <v>CBO</v>
      </c>
      <c r="F2532" s="51" t="str">
        <f>IF(ISBLANK(LeaveTracker[[#This Row],[Employee Name]]),"-----",VLOOKUP(LeaveTracker[[#This Row],[Employee Name]],Employees[[Employee Name]:[Office]],6))</f>
        <v>REGULAR</v>
      </c>
      <c r="G2532" s="24">
        <v>44770</v>
      </c>
      <c r="H2532" s="24">
        <v>44771</v>
      </c>
      <c r="I2532" s="19" t="s">
        <v>81</v>
      </c>
      <c r="K2532" s="51"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1072</v>
      </c>
      <c r="E2533" s="51" t="str">
        <f>IF(ISBLANK(LeaveTracker[[#This Row],[Employee Name]]),"-----",VLOOKUP(LeaveTracker[[#This Row],[Employee Name]],Employees[[Employee Name]:[Office]],7))</f>
        <v>CSWDO</v>
      </c>
      <c r="F2533" s="51" t="str">
        <f>IF(ISBLANK(LeaveTracker[[#This Row],[Employee Name]]),"-----",VLOOKUP(LeaveTracker[[#This Row],[Employee Name]],Employees[[Employee Name]:[Office]],6))</f>
        <v>REGULAR</v>
      </c>
      <c r="G2533" s="24">
        <v>44771</v>
      </c>
      <c r="H2533" s="24">
        <v>44771</v>
      </c>
      <c r="I2533" s="19" t="s">
        <v>81</v>
      </c>
      <c r="K2533" s="51"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1076</v>
      </c>
      <c r="E2534" s="51" t="str">
        <f>IF(ISBLANK(LeaveTracker[[#This Row],[Employee Name]]),"-----",VLOOKUP(LeaveTracker[[#This Row],[Employee Name]],Employees[[Employee Name]:[Office]],7))</f>
        <v>CSWDO</v>
      </c>
      <c r="F2534" s="51" t="str">
        <f>IF(ISBLANK(LeaveTracker[[#This Row],[Employee Name]]),"-----",VLOOKUP(LeaveTracker[[#This Row],[Employee Name]],Employees[[Employee Name]:[Office]],6))</f>
        <v>REGULAR</v>
      </c>
      <c r="G2534" s="24">
        <v>44771</v>
      </c>
      <c r="H2534" s="24">
        <v>44771</v>
      </c>
      <c r="I2534" s="19" t="s">
        <v>298</v>
      </c>
      <c r="J2534" s="43" t="s">
        <v>158</v>
      </c>
      <c r="K2534" s="51"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1014</v>
      </c>
      <c r="E2535" s="51" t="str">
        <f>IF(ISBLANK(LeaveTracker[[#This Row],[Employee Name]]),"-----",VLOOKUP(LeaveTracker[[#This Row],[Employee Name]],Employees[[Employee Name]:[Office]],7))</f>
        <v>CSWDO</v>
      </c>
      <c r="F2535" s="51" t="str">
        <f>IF(ISBLANK(LeaveTracker[[#This Row],[Employee Name]]),"-----",VLOOKUP(LeaveTracker[[#This Row],[Employee Name]],Employees[[Employee Name]:[Office]],6))</f>
        <v>REGULAR</v>
      </c>
      <c r="G2535" s="24">
        <v>44774</v>
      </c>
      <c r="H2535" s="24">
        <v>44774</v>
      </c>
      <c r="I2535" s="19" t="s">
        <v>298</v>
      </c>
      <c r="J2535" s="43" t="s">
        <v>158</v>
      </c>
      <c r="K2535" s="51"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1014</v>
      </c>
      <c r="E2536" s="51" t="str">
        <f>IF(ISBLANK(LeaveTracker[[#This Row],[Employee Name]]),"-----",VLOOKUP(LeaveTracker[[#This Row],[Employee Name]],Employees[[Employee Name]:[Office]],7))</f>
        <v>CSWDO</v>
      </c>
      <c r="F2536" s="51" t="str">
        <f>IF(ISBLANK(LeaveTracker[[#This Row],[Employee Name]]),"-----",VLOOKUP(LeaveTracker[[#This Row],[Employee Name]],Employees[[Employee Name]:[Office]],6))</f>
        <v>REGULAR</v>
      </c>
      <c r="G2536" s="24">
        <v>44762</v>
      </c>
      <c r="H2536" s="24">
        <v>44763</v>
      </c>
      <c r="I2536" s="19" t="s">
        <v>81</v>
      </c>
      <c r="K2536" s="51"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231</v>
      </c>
      <c r="E2537" s="51" t="str">
        <f>IF(ISBLANK(LeaveTracker[[#This Row],[Employee Name]]),"-----",VLOOKUP(LeaveTracker[[#This Row],[Employee Name]],Employees[[Employee Name]:[Office]],7))</f>
        <v>CSWDO</v>
      </c>
      <c r="F2537" s="51" t="str">
        <f>IF(ISBLANK(LeaveTracker[[#This Row],[Employee Name]]),"-----",VLOOKUP(LeaveTracker[[#This Row],[Employee Name]],Employees[[Employee Name]:[Office]],6))</f>
        <v>REGULAR</v>
      </c>
      <c r="G2537" s="24">
        <v>44784</v>
      </c>
      <c r="H2537" s="24">
        <v>44784</v>
      </c>
      <c r="I2537" s="19" t="s">
        <v>298</v>
      </c>
      <c r="J2537" s="43" t="s">
        <v>1003</v>
      </c>
      <c r="K2537" s="51"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231</v>
      </c>
      <c r="E2538" s="51" t="str">
        <f>IF(ISBLANK(LeaveTracker[[#This Row],[Employee Name]]),"-----",VLOOKUP(LeaveTracker[[#This Row],[Employee Name]],Employees[[Employee Name]:[Office]],7))</f>
        <v>CSWDO</v>
      </c>
      <c r="F2538" s="51" t="str">
        <f>IF(ISBLANK(LeaveTracker[[#This Row],[Employee Name]]),"-----",VLOOKUP(LeaveTracker[[#This Row],[Employee Name]],Employees[[Employee Name]:[Office]],6))</f>
        <v>REGULAR</v>
      </c>
      <c r="G2538" s="24">
        <v>44777</v>
      </c>
      <c r="H2538" s="24">
        <v>44778</v>
      </c>
      <c r="I2538" s="19" t="s">
        <v>81</v>
      </c>
      <c r="K2538" s="51"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231</v>
      </c>
      <c r="E2539" s="51" t="str">
        <f>IF(ISBLANK(LeaveTracker[[#This Row],[Employee Name]]),"-----",VLOOKUP(LeaveTracker[[#This Row],[Employee Name]],Employees[[Employee Name]:[Office]],7))</f>
        <v>CSWDO</v>
      </c>
      <c r="F2539" s="51" t="str">
        <f>IF(ISBLANK(LeaveTracker[[#This Row],[Employee Name]]),"-----",VLOOKUP(LeaveTracker[[#This Row],[Employee Name]],Employees[[Employee Name]:[Office]],6))</f>
        <v>REGULAR</v>
      </c>
      <c r="G2539" s="24">
        <v>44767</v>
      </c>
      <c r="H2539" s="24">
        <v>44771</v>
      </c>
      <c r="I2539" s="19" t="s">
        <v>81</v>
      </c>
      <c r="K2539" s="51"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771</v>
      </c>
      <c r="E2540" s="51" t="str">
        <f>IF(ISBLANK(LeaveTracker[[#This Row],[Employee Name]]),"-----",VLOOKUP(LeaveTracker[[#This Row],[Employee Name]],Employees[[Employee Name]:[Office]],7))</f>
        <v>CSWDO</v>
      </c>
      <c r="F2540" s="51" t="str">
        <f>IF(ISBLANK(LeaveTracker[[#This Row],[Employee Name]]),"-----",VLOOKUP(LeaveTracker[[#This Row],[Employee Name]],Employees[[Employee Name]:[Office]],6))</f>
        <v>REGULAR</v>
      </c>
      <c r="G2540" s="24">
        <v>44774</v>
      </c>
      <c r="H2540" s="24">
        <v>44778</v>
      </c>
      <c r="I2540" s="19" t="s">
        <v>81</v>
      </c>
      <c r="K2540" s="51"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238</v>
      </c>
      <c r="E2541" s="51" t="str">
        <f>IF(ISBLANK(LeaveTracker[[#This Row],[Employee Name]]),"-----",VLOOKUP(LeaveTracker[[#This Row],[Employee Name]],Employees[[Employee Name]:[Office]],7))</f>
        <v>CSWDO</v>
      </c>
      <c r="F2541" s="51" t="str">
        <f>IF(ISBLANK(LeaveTracker[[#This Row],[Employee Name]]),"-----",VLOOKUP(LeaveTracker[[#This Row],[Employee Name]],Employees[[Employee Name]:[Office]],6))</f>
        <v>REGULAR</v>
      </c>
      <c r="G2541" s="24">
        <v>44774</v>
      </c>
      <c r="H2541" s="24">
        <v>44778</v>
      </c>
      <c r="I2541" s="19" t="s">
        <v>81</v>
      </c>
      <c r="K2541" s="51"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405</v>
      </c>
      <c r="E2542" s="51" t="str">
        <f>IF(ISBLANK(LeaveTracker[[#This Row],[Employee Name]]),"-----",VLOOKUP(LeaveTracker[[#This Row],[Employee Name]],Employees[[Employee Name]:[Office]],7))</f>
        <v>CTO</v>
      </c>
      <c r="F2542" s="51" t="str">
        <f>IF(ISBLANK(LeaveTracker[[#This Row],[Employee Name]]),"-----",VLOOKUP(LeaveTracker[[#This Row],[Employee Name]],Employees[[Employee Name]:[Office]],6))</f>
        <v>REGULAR</v>
      </c>
      <c r="G2542" s="24">
        <v>44783</v>
      </c>
      <c r="H2542" s="24">
        <v>44785</v>
      </c>
      <c r="I2542" s="19" t="s">
        <v>82</v>
      </c>
      <c r="K2542" s="51"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338</v>
      </c>
      <c r="E2543" s="51" t="str">
        <f>IF(ISBLANK(LeaveTracker[[#This Row],[Employee Name]]),"-----",VLOOKUP(LeaveTracker[[#This Row],[Employee Name]],Employees[[Employee Name]:[Office]],7))</f>
        <v>COMELEC</v>
      </c>
      <c r="F2543" s="51" t="str">
        <f>IF(ISBLANK(LeaveTracker[[#This Row],[Employee Name]]),"-----",VLOOKUP(LeaveTracker[[#This Row],[Employee Name]],Employees[[Employee Name]:[Office]],6))</f>
        <v>REGULAR</v>
      </c>
      <c r="G2543" s="24">
        <v>44784</v>
      </c>
      <c r="H2543" s="24">
        <v>44785</v>
      </c>
      <c r="I2543" s="19" t="s">
        <v>81</v>
      </c>
      <c r="K2543" s="51"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394</v>
      </c>
      <c r="E2544" s="51" t="str">
        <f>IF(ISBLANK(LeaveTracker[[#This Row],[Employee Name]]),"-----",VLOOKUP(LeaveTracker[[#This Row],[Employee Name]],Employees[[Employee Name]:[Office]],7))</f>
        <v>CTO</v>
      </c>
      <c r="F2544" s="51" t="str">
        <f>IF(ISBLANK(LeaveTracker[[#This Row],[Employee Name]]),"-----",VLOOKUP(LeaveTracker[[#This Row],[Employee Name]],Employees[[Employee Name]:[Office]],6))</f>
        <v>REGULAR</v>
      </c>
      <c r="G2544" s="24">
        <v>44776</v>
      </c>
      <c r="H2544" s="24">
        <v>44776</v>
      </c>
      <c r="I2544" s="19" t="s">
        <v>298</v>
      </c>
      <c r="J2544" s="43" t="s">
        <v>1003</v>
      </c>
      <c r="K2544" s="51"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398</v>
      </c>
      <c r="E2545" s="51" t="str">
        <f>IF(ISBLANK(LeaveTracker[[#This Row],[Employee Name]]),"-----",VLOOKUP(LeaveTracker[[#This Row],[Employee Name]],Employees[[Employee Name]:[Office]],7))</f>
        <v>CTO</v>
      </c>
      <c r="F2545" s="51" t="str">
        <f>IF(ISBLANK(LeaveTracker[[#This Row],[Employee Name]]),"-----",VLOOKUP(LeaveTracker[[#This Row],[Employee Name]],Employees[[Employee Name]:[Office]],6))</f>
        <v>REGULAR</v>
      </c>
      <c r="G2545" s="24">
        <v>44785</v>
      </c>
      <c r="H2545" s="24">
        <v>44785</v>
      </c>
      <c r="I2545" s="19" t="s">
        <v>81</v>
      </c>
      <c r="K2545" s="51"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398</v>
      </c>
      <c r="E2546" s="51" t="str">
        <f>IF(ISBLANK(LeaveTracker[[#This Row],[Employee Name]]),"-----",VLOOKUP(LeaveTracker[[#This Row],[Employee Name]],Employees[[Employee Name]:[Office]],7))</f>
        <v>CTO</v>
      </c>
      <c r="F2546" s="51" t="str">
        <f>IF(ISBLANK(LeaveTracker[[#This Row],[Employee Name]]),"-----",VLOOKUP(LeaveTracker[[#This Row],[Employee Name]],Employees[[Employee Name]:[Office]],6))</f>
        <v>REGULAR</v>
      </c>
      <c r="G2546" s="24">
        <v>44771</v>
      </c>
      <c r="H2546" s="24">
        <v>44771</v>
      </c>
      <c r="I2546" s="19" t="s">
        <v>81</v>
      </c>
      <c r="K2546" s="51"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398</v>
      </c>
      <c r="E2547" s="51" t="str">
        <f>IF(ISBLANK(LeaveTracker[[#This Row],[Employee Name]]),"-----",VLOOKUP(LeaveTracker[[#This Row],[Employee Name]],Employees[[Employee Name]:[Office]],7))</f>
        <v>CTO</v>
      </c>
      <c r="F2547" s="51" t="str">
        <f>IF(ISBLANK(LeaveTracker[[#This Row],[Employee Name]]),"-----",VLOOKUP(LeaveTracker[[#This Row],[Employee Name]],Employees[[Employee Name]:[Office]],6))</f>
        <v>REGULAR</v>
      </c>
      <c r="G2547" s="24">
        <v>44764</v>
      </c>
      <c r="H2547" s="24">
        <v>44764</v>
      </c>
      <c r="I2547" s="19" t="s">
        <v>82</v>
      </c>
      <c r="K2547" s="51"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1078</v>
      </c>
      <c r="E2548" s="51" t="str">
        <f>IF(ISBLANK(LeaveTracker[[#This Row],[Employee Name]]),"-----",VLOOKUP(LeaveTracker[[#This Row],[Employee Name]],Employees[[Employee Name]:[Office]],7))</f>
        <v>CTO</v>
      </c>
      <c r="F2548" s="51" t="str">
        <f>IF(ISBLANK(LeaveTracker[[#This Row],[Employee Name]]),"-----",VLOOKUP(LeaveTracker[[#This Row],[Employee Name]],Employees[[Employee Name]:[Office]],6))</f>
        <v>REGULAR</v>
      </c>
      <c r="G2548" s="24">
        <v>44763</v>
      </c>
      <c r="H2548" s="24">
        <v>44764</v>
      </c>
      <c r="I2548" s="19" t="s">
        <v>298</v>
      </c>
      <c r="J2548" s="43" t="s">
        <v>644</v>
      </c>
      <c r="K2548" s="51"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411</v>
      </c>
      <c r="E2549" s="51" t="str">
        <f>IF(ISBLANK(LeaveTracker[[#This Row],[Employee Name]]),"-----",VLOOKUP(LeaveTracker[[#This Row],[Employee Name]],Employees[[Employee Name]:[Office]],7))</f>
        <v>CTO</v>
      </c>
      <c r="F2549" s="51" t="str">
        <f>IF(ISBLANK(LeaveTracker[[#This Row],[Employee Name]]),"-----",VLOOKUP(LeaveTracker[[#This Row],[Employee Name]],Employees[[Employee Name]:[Office]],6))</f>
        <v>REGULAR</v>
      </c>
      <c r="G2549" s="24">
        <v>44777</v>
      </c>
      <c r="H2549" s="24">
        <v>44777</v>
      </c>
      <c r="I2549" s="19" t="s">
        <v>81</v>
      </c>
      <c r="K2549" s="51"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411</v>
      </c>
      <c r="E2550" s="51" t="str">
        <f>IF(ISBLANK(LeaveTracker[[#This Row],[Employee Name]]),"-----",VLOOKUP(LeaveTracker[[#This Row],[Employee Name]],Employees[[Employee Name]:[Office]],7))</f>
        <v>CTO</v>
      </c>
      <c r="F2550" s="51" t="str">
        <f>IF(ISBLANK(LeaveTracker[[#This Row],[Employee Name]]),"-----",VLOOKUP(LeaveTracker[[#This Row],[Employee Name]],Employees[[Employee Name]:[Office]],6))</f>
        <v>REGULAR</v>
      </c>
      <c r="G2550" s="24">
        <v>44782</v>
      </c>
      <c r="H2550" s="24">
        <v>44782</v>
      </c>
      <c r="I2550" s="19" t="s">
        <v>81</v>
      </c>
      <c r="K2550" s="51"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418</v>
      </c>
      <c r="E2551" s="51" t="str">
        <f>IF(ISBLANK(LeaveTracker[[#This Row],[Employee Name]]),"-----",VLOOKUP(LeaveTracker[[#This Row],[Employee Name]],Employees[[Employee Name]:[Office]],7))</f>
        <v>CTO</v>
      </c>
      <c r="F2551" s="51" t="str">
        <f>IF(ISBLANK(LeaveTracker[[#This Row],[Employee Name]]),"-----",VLOOKUP(LeaveTracker[[#This Row],[Employee Name]],Employees[[Employee Name]:[Office]],6))</f>
        <v>REGULAR</v>
      </c>
      <c r="G2551" s="24">
        <v>44763</v>
      </c>
      <c r="H2551" s="24">
        <v>44763</v>
      </c>
      <c r="I2551" s="19" t="s">
        <v>81</v>
      </c>
      <c r="K2551" s="51"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1080</v>
      </c>
      <c r="E2552" s="51" t="str">
        <f>IF(ISBLANK(LeaveTracker[[#This Row],[Employee Name]]),"-----",VLOOKUP(LeaveTracker[[#This Row],[Employee Name]],Employees[[Employee Name]:[Office]],7))</f>
        <v>CTO</v>
      </c>
      <c r="F2552" s="51" t="str">
        <f>IF(ISBLANK(LeaveTracker[[#This Row],[Employee Name]]),"-----",VLOOKUP(LeaveTracker[[#This Row],[Employee Name]],Employees[[Employee Name]:[Office]],6))</f>
        <v>REGULAR</v>
      </c>
      <c r="G2552" s="24">
        <v>44769</v>
      </c>
      <c r="H2552" s="24">
        <v>44769</v>
      </c>
      <c r="I2552" s="19" t="s">
        <v>81</v>
      </c>
      <c r="K2552" s="51"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407</v>
      </c>
      <c r="E2553" s="51" t="str">
        <f>IF(ISBLANK(LeaveTracker[[#This Row],[Employee Name]]),"-----",VLOOKUP(LeaveTracker[[#This Row],[Employee Name]],Employees[[Employee Name]:[Office]],7))</f>
        <v>CTO</v>
      </c>
      <c r="F2553" s="51" t="str">
        <f>IF(ISBLANK(LeaveTracker[[#This Row],[Employee Name]]),"-----",VLOOKUP(LeaveTracker[[#This Row],[Employee Name]],Employees[[Employee Name]:[Office]],6))</f>
        <v>REGULAR</v>
      </c>
      <c r="G2553" s="24">
        <v>44769</v>
      </c>
      <c r="H2553" s="24">
        <v>44769</v>
      </c>
      <c r="I2553" s="19" t="s">
        <v>298</v>
      </c>
      <c r="J2553" s="43" t="s">
        <v>1004</v>
      </c>
      <c r="K2553" s="51"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405</v>
      </c>
      <c r="E2554" s="51" t="str">
        <f>IF(ISBLANK(LeaveTracker[[#This Row],[Employee Name]]),"-----",VLOOKUP(LeaveTracker[[#This Row],[Employee Name]],Employees[[Employee Name]:[Office]],7))</f>
        <v>CTO</v>
      </c>
      <c r="F2554" s="51" t="str">
        <f>IF(ISBLANK(LeaveTracker[[#This Row],[Employee Name]]),"-----",VLOOKUP(LeaveTracker[[#This Row],[Employee Name]],Employees[[Employee Name]:[Office]],6))</f>
        <v>REGULAR</v>
      </c>
      <c r="G2554" s="24">
        <v>44762</v>
      </c>
      <c r="H2554" s="24">
        <v>44762</v>
      </c>
      <c r="I2554" s="19" t="s">
        <v>81</v>
      </c>
      <c r="K2554" s="51"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624</v>
      </c>
      <c r="E2555" s="51" t="str">
        <f>IF(ISBLANK(LeaveTracker[[#This Row],[Employee Name]]),"-----",VLOOKUP(LeaveTracker[[#This Row],[Employee Name]],Employees[[Employee Name]:[Office]],7))</f>
        <v>CTO</v>
      </c>
      <c r="F2555" s="51" t="str">
        <f>IF(ISBLANK(LeaveTracker[[#This Row],[Employee Name]]),"-----",VLOOKUP(LeaveTracker[[#This Row],[Employee Name]],Employees[[Employee Name]:[Office]],6))</f>
        <v>REGULAR</v>
      </c>
      <c r="G2555" s="24">
        <v>44764</v>
      </c>
      <c r="H2555" s="24">
        <v>44764</v>
      </c>
      <c r="I2555" s="19" t="s">
        <v>82</v>
      </c>
      <c r="K2555" s="51"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1021</v>
      </c>
      <c r="E2556" s="51" t="str">
        <f>IF(ISBLANK(LeaveTracker[[#This Row],[Employee Name]]),"-----",VLOOKUP(LeaveTracker[[#This Row],[Employee Name]],Employees[[Employee Name]:[Office]],7))</f>
        <v>CTO</v>
      </c>
      <c r="F2556" s="51" t="str">
        <f>IF(ISBLANK(LeaveTracker[[#This Row],[Employee Name]]),"-----",VLOOKUP(LeaveTracker[[#This Row],[Employee Name]],Employees[[Employee Name]:[Office]],6))</f>
        <v>REGULAR</v>
      </c>
      <c r="G2556" s="24">
        <v>44777</v>
      </c>
      <c r="H2556" s="24">
        <v>44777</v>
      </c>
      <c r="I2556" s="19" t="s">
        <v>298</v>
      </c>
      <c r="J2556" s="43" t="s">
        <v>158</v>
      </c>
      <c r="K2556" s="51"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834</v>
      </c>
      <c r="E2557" s="51" t="str">
        <f>IF(ISBLANK(LeaveTracker[[#This Row],[Employee Name]]),"-----",VLOOKUP(LeaveTracker[[#This Row],[Employee Name]],Employees[[Employee Name]:[Office]],7))</f>
        <v>CTO</v>
      </c>
      <c r="F2557" s="51" t="str">
        <f>IF(ISBLANK(LeaveTracker[[#This Row],[Employee Name]]),"-----",VLOOKUP(LeaveTracker[[#This Row],[Employee Name]],Employees[[Employee Name]:[Office]],6))</f>
        <v>REGULAR</v>
      </c>
      <c r="G2557" s="24">
        <v>44774</v>
      </c>
      <c r="H2557" s="24">
        <v>44774</v>
      </c>
      <c r="I2557" s="19" t="s">
        <v>81</v>
      </c>
      <c r="K2557" s="51"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834</v>
      </c>
      <c r="E2558" s="51" t="str">
        <f>IF(ISBLANK(LeaveTracker[[#This Row],[Employee Name]]),"-----",VLOOKUP(LeaveTracker[[#This Row],[Employee Name]],Employees[[Employee Name]:[Office]],7))</f>
        <v>CTO</v>
      </c>
      <c r="F2558" s="51" t="str">
        <f>IF(ISBLANK(LeaveTracker[[#This Row],[Employee Name]]),"-----",VLOOKUP(LeaveTracker[[#This Row],[Employee Name]],Employees[[Employee Name]:[Office]],6))</f>
        <v>REGULAR</v>
      </c>
      <c r="G2558" s="24">
        <v>44771</v>
      </c>
      <c r="H2558" s="24">
        <v>44771</v>
      </c>
      <c r="I2558" s="19" t="s">
        <v>298</v>
      </c>
      <c r="J2558" s="43" t="s">
        <v>1003</v>
      </c>
      <c r="K2558" s="51"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936</v>
      </c>
      <c r="E2559" s="51" t="str">
        <f>IF(ISBLANK(LeaveTracker[[#This Row],[Employee Name]]),"-----",VLOOKUP(LeaveTracker[[#This Row],[Employee Name]],Employees[[Employee Name]:[Office]],7))</f>
        <v>VMO</v>
      </c>
      <c r="F2559" s="51" t="str">
        <f>IF(ISBLANK(LeaveTracker[[#This Row],[Employee Name]]),"-----",VLOOKUP(LeaveTracker[[#This Row],[Employee Name]],Employees[[Employee Name]:[Office]],6))</f>
        <v>CO TERM</v>
      </c>
      <c r="G2559" s="24">
        <v>44739</v>
      </c>
      <c r="H2559" s="24">
        <v>44739</v>
      </c>
      <c r="I2559" s="19" t="s">
        <v>81</v>
      </c>
      <c r="K2559" s="51"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759</v>
      </c>
      <c r="E2560" s="51" t="str">
        <f>IF(ISBLANK(LeaveTracker[[#This Row],[Employee Name]]),"-----",VLOOKUP(LeaveTracker[[#This Row],[Employee Name]],Employees[[Employee Name]:[Office]],7))</f>
        <v>CTO</v>
      </c>
      <c r="F2560" s="51" t="str">
        <f>IF(ISBLANK(LeaveTracker[[#This Row],[Employee Name]]),"-----",VLOOKUP(LeaveTracker[[#This Row],[Employee Name]],Employees[[Employee Name]:[Office]],6))</f>
        <v>REGULAR</v>
      </c>
      <c r="G2560" s="24">
        <v>44778</v>
      </c>
      <c r="H2560" s="24">
        <v>44778</v>
      </c>
      <c r="I2560" s="19" t="s">
        <v>298</v>
      </c>
      <c r="J2560" s="43" t="s">
        <v>1003</v>
      </c>
      <c r="K2560" s="51"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51" t="str">
        <f>IF(ISBLANK(LeaveTracker[[#This Row],[Employee Name]]),"-----",VLOOKUP(LeaveTracker[[#This Row],[Employee Name]],Employees[[Employee Name]:[Office]],7))</f>
        <v>CTO</v>
      </c>
      <c r="F2561" s="51" t="str">
        <f>IF(ISBLANK(LeaveTracker[[#This Row],[Employee Name]]),"-----",VLOOKUP(LeaveTracker[[#This Row],[Employee Name]],Employees[[Employee Name]:[Office]],6))</f>
        <v>REGULAR</v>
      </c>
      <c r="G2561" s="24">
        <v>44778</v>
      </c>
      <c r="H2561" s="24">
        <v>44778</v>
      </c>
      <c r="I2561" s="19" t="s">
        <v>81</v>
      </c>
      <c r="K2561" s="51"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51" t="str">
        <f>IF(ISBLANK(LeaveTracker[[#This Row],[Employee Name]]),"-----",VLOOKUP(LeaveTracker[[#This Row],[Employee Name]],Employees[[Employee Name]:[Office]],7))</f>
        <v>CTO</v>
      </c>
      <c r="F2562" s="51" t="str">
        <f>IF(ISBLANK(LeaveTracker[[#This Row],[Employee Name]]),"-----",VLOOKUP(LeaveTracker[[#This Row],[Employee Name]],Employees[[Employee Name]:[Office]],6))</f>
        <v>REGULAR</v>
      </c>
      <c r="G2562" s="24">
        <v>44784</v>
      </c>
      <c r="H2562" s="24">
        <v>44784</v>
      </c>
      <c r="I2562" s="19" t="s">
        <v>81</v>
      </c>
      <c r="K2562" s="51"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51" t="str">
        <f>IF(ISBLANK(LeaveTracker[[#This Row],[Employee Name]]),"-----",VLOOKUP(LeaveTracker[[#This Row],[Employee Name]],Employees[[Employee Name]:[Office]],7))</f>
        <v>CTO</v>
      </c>
      <c r="F2563" s="51" t="str">
        <f>IF(ISBLANK(LeaveTracker[[#This Row],[Employee Name]]),"-----",VLOOKUP(LeaveTracker[[#This Row],[Employee Name]],Employees[[Employee Name]:[Office]],6))</f>
        <v>REGULAR</v>
      </c>
      <c r="G2563" s="24">
        <v>44771</v>
      </c>
      <c r="H2563" s="24">
        <v>44771</v>
      </c>
      <c r="I2563" s="19" t="s">
        <v>81</v>
      </c>
      <c r="K2563" s="51"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1083</v>
      </c>
      <c r="E2564" s="51" t="str">
        <f>IF(ISBLANK(LeaveTracker[[#This Row],[Employee Name]]),"-----",VLOOKUP(LeaveTracker[[#This Row],[Employee Name]],Employees[[Employee Name]:[Office]],7))</f>
        <v>ACCOUNTING</v>
      </c>
      <c r="F2564" s="51" t="str">
        <f>IF(ISBLANK(LeaveTracker[[#This Row],[Employee Name]]),"-----",VLOOKUP(LeaveTracker[[#This Row],[Employee Name]],Employees[[Employee Name]:[Office]],6))</f>
        <v>REGULAR</v>
      </c>
      <c r="G2564" s="24">
        <v>44672</v>
      </c>
      <c r="H2564" s="24">
        <v>44672</v>
      </c>
      <c r="I2564" s="19" t="s">
        <v>298</v>
      </c>
      <c r="J2564" s="43" t="s">
        <v>1004</v>
      </c>
      <c r="K2564" s="51"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1083</v>
      </c>
      <c r="E2565" s="51" t="str">
        <f>IF(ISBLANK(LeaveTracker[[#This Row],[Employee Name]]),"-----",VLOOKUP(LeaveTracker[[#This Row],[Employee Name]],Employees[[Employee Name]:[Office]],7))</f>
        <v>ACCOUNTING</v>
      </c>
      <c r="F2565" s="51" t="str">
        <f>IF(ISBLANK(LeaveTracker[[#This Row],[Employee Name]]),"-----",VLOOKUP(LeaveTracker[[#This Row],[Employee Name]],Employees[[Employee Name]:[Office]],6))</f>
        <v>REGULAR</v>
      </c>
      <c r="G2565" s="24">
        <v>44726</v>
      </c>
      <c r="H2565" s="24">
        <v>44726</v>
      </c>
      <c r="I2565" s="19" t="s">
        <v>81</v>
      </c>
      <c r="K2565" s="51"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1087</v>
      </c>
      <c r="E2566" s="51" t="str">
        <f>IF(ISBLANK(LeaveTracker[[#This Row],[Employee Name]]),"-----",VLOOKUP(LeaveTracker[[#This Row],[Employee Name]],Employees[[Employee Name]:[Office]],7))</f>
        <v>MO</v>
      </c>
      <c r="F2566" s="51" t="str">
        <f>IF(ISBLANK(LeaveTracker[[#This Row],[Employee Name]]),"-----",VLOOKUP(LeaveTracker[[#This Row],[Employee Name]],Employees[[Employee Name]:[Office]],6))</f>
        <v>REGULAR</v>
      </c>
      <c r="G2566" s="24">
        <v>44770</v>
      </c>
      <c r="H2566" s="24">
        <v>44771</v>
      </c>
      <c r="I2566" s="19" t="s">
        <v>81</v>
      </c>
      <c r="K2566" s="51"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720</v>
      </c>
      <c r="E2567" s="51" t="str">
        <f>IF(ISBLANK(LeaveTracker[[#This Row],[Employee Name]]),"-----",VLOOKUP(LeaveTracker[[#This Row],[Employee Name]],Employees[[Employee Name]:[Office]],7))</f>
        <v>LCR</v>
      </c>
      <c r="F2567" s="51" t="str">
        <f>IF(ISBLANK(LeaveTracker[[#This Row],[Employee Name]]),"-----",VLOOKUP(LeaveTracker[[#This Row],[Employee Name]],Employees[[Employee Name]:[Office]],6))</f>
        <v>REGULAR</v>
      </c>
      <c r="G2567" s="24">
        <v>44762</v>
      </c>
      <c r="H2567" s="24">
        <v>44762</v>
      </c>
      <c r="I2567" s="19" t="s">
        <v>81</v>
      </c>
      <c r="K2567" s="51"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541</v>
      </c>
      <c r="E2568" s="51" t="str">
        <f>IF(ISBLANK(LeaveTracker[[#This Row],[Employee Name]]),"-----",VLOOKUP(LeaveTracker[[#This Row],[Employee Name]],Employees[[Employee Name]:[Office]],7))</f>
        <v>LCR</v>
      </c>
      <c r="F2568" s="51" t="str">
        <f>IF(ISBLANK(LeaveTracker[[#This Row],[Employee Name]]),"-----",VLOOKUP(LeaveTracker[[#This Row],[Employee Name]],Employees[[Employee Name]:[Office]],6))</f>
        <v>REGULAR</v>
      </c>
      <c r="G2568" s="24">
        <v>44782</v>
      </c>
      <c r="H2568" s="24">
        <v>44782</v>
      </c>
      <c r="I2568" s="19" t="s">
        <v>81</v>
      </c>
      <c r="K2568" s="51"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950</v>
      </c>
      <c r="E2569" s="51" t="str">
        <f>IF(ISBLANK(LeaveTracker[[#This Row],[Employee Name]]),"-----",VLOOKUP(LeaveTracker[[#This Row],[Employee Name]],Employees[[Employee Name]:[Office]],7))</f>
        <v>ACCOUNTING</v>
      </c>
      <c r="F2569" s="51" t="str">
        <f>IF(ISBLANK(LeaveTracker[[#This Row],[Employee Name]]),"-----",VLOOKUP(LeaveTracker[[#This Row],[Employee Name]],Employees[[Employee Name]:[Office]],6))</f>
        <v>REGULAR</v>
      </c>
      <c r="G2569" s="24">
        <v>44771</v>
      </c>
      <c r="H2569" s="24">
        <v>44771</v>
      </c>
      <c r="I2569" s="19" t="s">
        <v>81</v>
      </c>
      <c r="K2569" s="51"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868</v>
      </c>
      <c r="E2570" s="51" t="str">
        <f>IF(ISBLANK(LeaveTracker[[#This Row],[Employee Name]]),"-----",VLOOKUP(LeaveTracker[[#This Row],[Employee Name]],Employees[[Employee Name]:[Office]],7))</f>
        <v>ACCOUNTING</v>
      </c>
      <c r="F2570" s="51" t="str">
        <f>IF(ISBLANK(LeaveTracker[[#This Row],[Employee Name]]),"-----",VLOOKUP(LeaveTracker[[#This Row],[Employee Name]],Employees[[Employee Name]:[Office]],6))</f>
        <v>REGULAR</v>
      </c>
      <c r="G2570" s="24">
        <v>44785</v>
      </c>
      <c r="H2570" s="24">
        <v>44785</v>
      </c>
      <c r="I2570" s="19" t="s">
        <v>82</v>
      </c>
      <c r="K2570" s="51"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837</v>
      </c>
      <c r="E2571" s="51" t="str">
        <f>IF(ISBLANK(LeaveTracker[[#This Row],[Employee Name]]),"-----",VLOOKUP(LeaveTracker[[#This Row],[Employee Name]],Employees[[Employee Name]:[Office]],7))</f>
        <v>CTO</v>
      </c>
      <c r="F2571" s="51" t="str">
        <f>IF(ISBLANK(LeaveTracker[[#This Row],[Employee Name]]),"-----",VLOOKUP(LeaveTracker[[#This Row],[Employee Name]],Employees[[Employee Name]:[Office]],6))</f>
        <v>REGULAR</v>
      </c>
      <c r="G2571" s="24">
        <v>44785</v>
      </c>
      <c r="H2571" s="24">
        <v>44785</v>
      </c>
      <c r="I2571" s="19" t="s">
        <v>298</v>
      </c>
      <c r="J2571" s="43" t="s">
        <v>1003</v>
      </c>
      <c r="K2571" s="51"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51" t="str">
        <f>IF(ISBLANK(LeaveTracker[[#This Row],[Employee Name]]),"-----",VLOOKUP(LeaveTracker[[#This Row],[Employee Name]],Employees[[Employee Name]:[Office]],7))</f>
        <v>MO</v>
      </c>
      <c r="F2572" s="51" t="str">
        <f>IF(ISBLANK(LeaveTracker[[#This Row],[Employee Name]]),"-----",VLOOKUP(LeaveTracker[[#This Row],[Employee Name]],Employees[[Employee Name]:[Office]],6))</f>
        <v>REGULAR</v>
      </c>
      <c r="G2572" s="24">
        <v>44769</v>
      </c>
      <c r="H2572" s="24">
        <v>44771</v>
      </c>
      <c r="I2572" s="19" t="s">
        <v>81</v>
      </c>
      <c r="K2572" s="51"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547</v>
      </c>
      <c r="E2573" s="51" t="str">
        <f>IF(ISBLANK(LeaveTracker[[#This Row],[Employee Name]]),"-----",VLOOKUP(LeaveTracker[[#This Row],[Employee Name]],Employees[[Employee Name]:[Office]],7))</f>
        <v>PICNIC GROVE</v>
      </c>
      <c r="F2573" s="51" t="str">
        <f>IF(ISBLANK(LeaveTracker[[#This Row],[Employee Name]]),"-----",VLOOKUP(LeaveTracker[[#This Row],[Employee Name]],Employees[[Employee Name]:[Office]],6))</f>
        <v>REGULAR</v>
      </c>
      <c r="G2573" s="31">
        <v>44804</v>
      </c>
      <c r="H2573" s="31">
        <v>44804</v>
      </c>
      <c r="I2573" s="19" t="s">
        <v>298</v>
      </c>
      <c r="J2573" s="43" t="s">
        <v>1003</v>
      </c>
      <c r="K2573" s="51"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855</v>
      </c>
      <c r="E2574" s="51" t="str">
        <f>IF(ISBLANK(LeaveTracker[[#This Row],[Employee Name]]),"-----",VLOOKUP(LeaveTracker[[#This Row],[Employee Name]],Employees[[Employee Name]:[Office]],7))</f>
        <v>LCR</v>
      </c>
      <c r="F2574" s="51" t="str">
        <f>IF(ISBLANK(LeaveTracker[[#This Row],[Employee Name]]),"-----",VLOOKUP(LeaveTracker[[#This Row],[Employee Name]],Employees[[Employee Name]:[Office]],6))</f>
        <v>REGULAR</v>
      </c>
      <c r="G2574" s="24">
        <v>44760</v>
      </c>
      <c r="H2574" s="24">
        <v>44760</v>
      </c>
      <c r="I2574" s="19" t="s">
        <v>81</v>
      </c>
      <c r="K2574" s="51"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860</v>
      </c>
      <c r="E2575" s="51" t="str">
        <f>IF(ISBLANK(LeaveTracker[[#This Row],[Employee Name]]),"-----",VLOOKUP(LeaveTracker[[#This Row],[Employee Name]],Employees[[Employee Name]:[Office]],7))</f>
        <v>ACCOUNTING</v>
      </c>
      <c r="F2575" s="51" t="str">
        <f>IF(ISBLANK(LeaveTracker[[#This Row],[Employee Name]]),"-----",VLOOKUP(LeaveTracker[[#This Row],[Employee Name]],Employees[[Employee Name]:[Office]],6))</f>
        <v>REGULAR</v>
      </c>
      <c r="G2575" s="24">
        <v>44795</v>
      </c>
      <c r="H2575" s="24">
        <v>44795</v>
      </c>
      <c r="I2575" s="19" t="s">
        <v>298</v>
      </c>
      <c r="J2575" s="43" t="s">
        <v>1003</v>
      </c>
      <c r="K2575" s="51"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860</v>
      </c>
      <c r="E2576" s="51" t="str">
        <f>IF(ISBLANK(LeaveTracker[[#This Row],[Employee Name]]),"-----",VLOOKUP(LeaveTracker[[#This Row],[Employee Name]],Employees[[Employee Name]:[Office]],7))</f>
        <v>ACCOUNTING</v>
      </c>
      <c r="F2576" s="51" t="str">
        <f>IF(ISBLANK(LeaveTracker[[#This Row],[Employee Name]]),"-----",VLOOKUP(LeaveTracker[[#This Row],[Employee Name]],Employees[[Employee Name]:[Office]],6))</f>
        <v>REGULAR</v>
      </c>
      <c r="G2576" s="24">
        <v>44769</v>
      </c>
      <c r="H2576" s="24">
        <v>44769</v>
      </c>
      <c r="I2576" s="19" t="s">
        <v>81</v>
      </c>
      <c r="K2576" s="51"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1091</v>
      </c>
      <c r="E2577" s="51" t="str">
        <f>IF(ISBLANK(LeaveTracker[[#This Row],[Employee Name]]),"-----",VLOOKUP(LeaveTracker[[#This Row],[Employee Name]],Employees[[Employee Name]:[Office]],7))</f>
        <v>ACCOUNTING</v>
      </c>
      <c r="F2577" s="51" t="str">
        <f>IF(ISBLANK(LeaveTracker[[#This Row],[Employee Name]]),"-----",VLOOKUP(LeaveTracker[[#This Row],[Employee Name]],Employees[[Employee Name]:[Office]],6))</f>
        <v>REGULAR</v>
      </c>
      <c r="G2577" s="24">
        <v>44803</v>
      </c>
      <c r="H2577" s="24">
        <v>44803</v>
      </c>
      <c r="I2577" s="19" t="s">
        <v>298</v>
      </c>
      <c r="J2577" s="43" t="s">
        <v>1003</v>
      </c>
      <c r="K2577" s="51"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1091</v>
      </c>
      <c r="E2578" s="51" t="str">
        <f>IF(ISBLANK(LeaveTracker[[#This Row],[Employee Name]]),"-----",VLOOKUP(LeaveTracker[[#This Row],[Employee Name]],Employees[[Employee Name]:[Office]],7))</f>
        <v>ACCOUNTING</v>
      </c>
      <c r="F2578" s="51" t="str">
        <f>IF(ISBLANK(LeaveTracker[[#This Row],[Employee Name]]),"-----",VLOOKUP(LeaveTracker[[#This Row],[Employee Name]],Employees[[Employee Name]:[Office]],6))</f>
        <v>REGULAR</v>
      </c>
      <c r="G2578" s="24">
        <v>44798</v>
      </c>
      <c r="H2578" s="24">
        <v>44799</v>
      </c>
      <c r="I2578" s="19" t="s">
        <v>82</v>
      </c>
      <c r="K2578" s="51"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440</v>
      </c>
      <c r="E2579" s="51" t="str">
        <f>IF(ISBLANK(LeaveTracker[[#This Row],[Employee Name]]),"-----",VLOOKUP(LeaveTracker[[#This Row],[Employee Name]],Employees[[Employee Name]:[Office]],7))</f>
        <v>ACCOUNTING</v>
      </c>
      <c r="F2579" s="51" t="str">
        <f>IF(ISBLANK(LeaveTracker[[#This Row],[Employee Name]]),"-----",VLOOKUP(LeaveTracker[[#This Row],[Employee Name]],Employees[[Employee Name]:[Office]],6))</f>
        <v>REGULAR</v>
      </c>
      <c r="G2579" s="24">
        <v>44782</v>
      </c>
      <c r="H2579" s="24">
        <v>44782</v>
      </c>
      <c r="I2579" s="19" t="s">
        <v>298</v>
      </c>
      <c r="J2579" s="43" t="s">
        <v>1003</v>
      </c>
      <c r="K2579" s="51"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509</v>
      </c>
      <c r="E2580" s="51" t="str">
        <f>IF(ISBLANK(LeaveTracker[[#This Row],[Employee Name]]),"-----",VLOOKUP(LeaveTracker[[#This Row],[Employee Name]],Employees[[Employee Name]:[Office]],7))</f>
        <v>ACCOUNTING</v>
      </c>
      <c r="F2580" s="51" t="str">
        <f>IF(ISBLANK(LeaveTracker[[#This Row],[Employee Name]]),"-----",VLOOKUP(LeaveTracker[[#This Row],[Employee Name]],Employees[[Employee Name]:[Office]],6))</f>
        <v>REGULAR</v>
      </c>
      <c r="G2580" s="24">
        <v>44788</v>
      </c>
      <c r="H2580" s="24">
        <v>44788</v>
      </c>
      <c r="I2580" s="19" t="s">
        <v>82</v>
      </c>
      <c r="K2580" s="51"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519</v>
      </c>
      <c r="E2581" s="51" t="str">
        <f>IF(ISBLANK(LeaveTracker[[#This Row],[Employee Name]]),"-----",VLOOKUP(LeaveTracker[[#This Row],[Employee Name]],Employees[[Employee Name]:[Office]],7))</f>
        <v>ACCOUNTING</v>
      </c>
      <c r="F2581" s="51" t="str">
        <f>IF(ISBLANK(LeaveTracker[[#This Row],[Employee Name]]),"-----",VLOOKUP(LeaveTracker[[#This Row],[Employee Name]],Employees[[Employee Name]:[Office]],6))</f>
        <v>REGULAR</v>
      </c>
      <c r="G2581" s="24">
        <v>44778</v>
      </c>
      <c r="H2581" s="24">
        <v>44778</v>
      </c>
      <c r="I2581" s="19" t="s">
        <v>81</v>
      </c>
      <c r="K2581" s="51"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1092</v>
      </c>
      <c r="E2582" s="51" t="str">
        <f>IF(ISBLANK(LeaveTracker[[#This Row],[Employee Name]]),"-----",VLOOKUP(LeaveTracker[[#This Row],[Employee Name]],Employees[[Employee Name]:[Office]],7))</f>
        <v>ACCOUNTING</v>
      </c>
      <c r="F2582" s="51" t="str">
        <f>IF(ISBLANK(LeaveTracker[[#This Row],[Employee Name]]),"-----",VLOOKUP(LeaveTracker[[#This Row],[Employee Name]],Employees[[Employee Name]:[Office]],6))</f>
        <v>REGULAR</v>
      </c>
      <c r="G2582" s="24">
        <v>44784</v>
      </c>
      <c r="H2582" s="24">
        <v>44784</v>
      </c>
      <c r="I2582" s="19" t="s">
        <v>82</v>
      </c>
      <c r="K2582" s="51"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871</v>
      </c>
      <c r="E2583" s="51" t="str">
        <f>IF(ISBLANK(LeaveTracker[[#This Row],[Employee Name]]),"-----",VLOOKUP(LeaveTracker[[#This Row],[Employee Name]],Employees[[Employee Name]:[Office]],7))</f>
        <v>ACCOUNTING</v>
      </c>
      <c r="F2583" s="51" t="str">
        <f>IF(ISBLANK(LeaveTracker[[#This Row],[Employee Name]]),"-----",VLOOKUP(LeaveTracker[[#This Row],[Employee Name]],Employees[[Employee Name]:[Office]],6))</f>
        <v>REGULAR</v>
      </c>
      <c r="G2583" s="24">
        <v>44781</v>
      </c>
      <c r="H2583" s="24">
        <v>44781</v>
      </c>
      <c r="I2583" s="19" t="s">
        <v>81</v>
      </c>
      <c r="K2583" s="51"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520</v>
      </c>
      <c r="E2584" s="51" t="str">
        <f>IF(ISBLANK(LeaveTracker[[#This Row],[Employee Name]]),"-----",VLOOKUP(LeaveTracker[[#This Row],[Employee Name]],Employees[[Employee Name]:[Office]],7))</f>
        <v>ACCOUNTING</v>
      </c>
      <c r="F2584" s="51" t="str">
        <f>IF(ISBLANK(LeaveTracker[[#This Row],[Employee Name]]),"-----",VLOOKUP(LeaveTracker[[#This Row],[Employee Name]],Employees[[Employee Name]:[Office]],6))</f>
        <v>REGULAR</v>
      </c>
      <c r="G2584" s="24">
        <v>44762</v>
      </c>
      <c r="H2584" s="24">
        <v>44762</v>
      </c>
      <c r="I2584" s="19" t="s">
        <v>81</v>
      </c>
      <c r="K2584" s="51"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520</v>
      </c>
      <c r="E2585" s="51" t="str">
        <f>IF(ISBLANK(LeaveTracker[[#This Row],[Employee Name]]),"-----",VLOOKUP(LeaveTracker[[#This Row],[Employee Name]],Employees[[Employee Name]:[Office]],7))</f>
        <v>ACCOUNTING</v>
      </c>
      <c r="F2585" s="51" t="str">
        <f>IF(ISBLANK(LeaveTracker[[#This Row],[Employee Name]]),"-----",VLOOKUP(LeaveTracker[[#This Row],[Employee Name]],Employees[[Employee Name]:[Office]],6))</f>
        <v>REGULAR</v>
      </c>
      <c r="G2585" s="24">
        <v>44769</v>
      </c>
      <c r="H2585" s="24">
        <v>44769</v>
      </c>
      <c r="I2585" s="19" t="s">
        <v>81</v>
      </c>
      <c r="K2585" s="51"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1008</v>
      </c>
      <c r="E2586" s="51" t="str">
        <f>IF(ISBLANK(LeaveTracker[[#This Row],[Employee Name]]),"-----",VLOOKUP(LeaveTracker[[#This Row],[Employee Name]],Employees[[Employee Name]:[Office]],7))</f>
        <v>ACCOUNTING</v>
      </c>
      <c r="F2586" s="51" t="str">
        <f>IF(ISBLANK(LeaveTracker[[#This Row],[Employee Name]]),"-----",VLOOKUP(LeaveTracker[[#This Row],[Employee Name]],Employees[[Employee Name]:[Office]],6))</f>
        <v>REGULAR</v>
      </c>
      <c r="G2586" s="24">
        <v>44775</v>
      </c>
      <c r="H2586" s="24">
        <v>44775</v>
      </c>
      <c r="I2586" s="19" t="s">
        <v>298</v>
      </c>
      <c r="J2586" s="43" t="s">
        <v>1003</v>
      </c>
      <c r="K2586" s="51"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1008</v>
      </c>
      <c r="E2587" s="51" t="str">
        <f>IF(ISBLANK(LeaveTracker[[#This Row],[Employee Name]]),"-----",VLOOKUP(LeaveTracker[[#This Row],[Employee Name]],Employees[[Employee Name]:[Office]],7))</f>
        <v>ACCOUNTING</v>
      </c>
      <c r="F2587" s="51" t="str">
        <f>IF(ISBLANK(LeaveTracker[[#This Row],[Employee Name]]),"-----",VLOOKUP(LeaveTracker[[#This Row],[Employee Name]],Employees[[Employee Name]:[Office]],6))</f>
        <v>REGULAR</v>
      </c>
      <c r="G2587" s="24">
        <v>44771</v>
      </c>
      <c r="H2587" s="24">
        <v>44771</v>
      </c>
      <c r="I2587" s="19" t="s">
        <v>81</v>
      </c>
      <c r="K2587" s="51"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242</v>
      </c>
      <c r="E2588" s="51" t="str">
        <f>IF(ISBLANK(LeaveTracker[[#This Row],[Employee Name]]),"-----",VLOOKUP(LeaveTracker[[#This Row],[Employee Name]],Employees[[Employee Name]:[Office]],7))</f>
        <v>TCCH/TICC</v>
      </c>
      <c r="F2588" s="51" t="str">
        <f>IF(ISBLANK(LeaveTracker[[#This Row],[Employee Name]]),"-----",VLOOKUP(LeaveTracker[[#This Row],[Employee Name]],Employees[[Employee Name]:[Office]],6))</f>
        <v>REGULAR</v>
      </c>
      <c r="G2588" s="24">
        <v>44782</v>
      </c>
      <c r="H2588" s="24">
        <v>44782</v>
      </c>
      <c r="I2588" s="19" t="s">
        <v>82</v>
      </c>
      <c r="K2588" s="51"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252</v>
      </c>
      <c r="E2589" s="51" t="str">
        <f>IF(ISBLANK(LeaveTracker[[#This Row],[Employee Name]]),"-----",VLOOKUP(LeaveTracker[[#This Row],[Employee Name]],Employees[[Employee Name]:[Office]],7))</f>
        <v>TCCH/TICC</v>
      </c>
      <c r="F2589" s="51" t="str">
        <f>IF(ISBLANK(LeaveTracker[[#This Row],[Employee Name]]),"-----",VLOOKUP(LeaveTracker[[#This Row],[Employee Name]],Employees[[Employee Name]:[Office]],6))</f>
        <v>REGULAR</v>
      </c>
      <c r="G2589" s="24">
        <v>44785</v>
      </c>
      <c r="H2589" s="24">
        <v>44785</v>
      </c>
      <c r="I2589" s="19" t="s">
        <v>298</v>
      </c>
      <c r="J2589" s="43" t="s">
        <v>1003</v>
      </c>
      <c r="K2589" s="51"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246</v>
      </c>
      <c r="E2590" s="51" t="str">
        <f>IF(ISBLANK(LeaveTracker[[#This Row],[Employee Name]]),"-----",VLOOKUP(LeaveTracker[[#This Row],[Employee Name]],Employees[[Employee Name]:[Office]],7))</f>
        <v>TCCH/TICC</v>
      </c>
      <c r="F2590" s="51" t="str">
        <f>IF(ISBLANK(LeaveTracker[[#This Row],[Employee Name]]),"-----",VLOOKUP(LeaveTracker[[#This Row],[Employee Name]],Employees[[Employee Name]:[Office]],6))</f>
        <v>REGULAR</v>
      </c>
      <c r="G2590" s="24">
        <v>44775</v>
      </c>
      <c r="H2590" s="24">
        <v>44775</v>
      </c>
      <c r="I2590" s="19" t="s">
        <v>81</v>
      </c>
      <c r="K2590" s="51"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730</v>
      </c>
      <c r="E2591" s="51" t="str">
        <f>IF(ISBLANK(LeaveTracker[[#This Row],[Employee Name]]),"-----",VLOOKUP(LeaveTracker[[#This Row],[Employee Name]],Employees[[Employee Name]:[Office]],7))</f>
        <v>SP</v>
      </c>
      <c r="F2591" s="51" t="str">
        <f>IF(ISBLANK(LeaveTracker[[#This Row],[Employee Name]]),"-----",VLOOKUP(LeaveTracker[[#This Row],[Employee Name]],Employees[[Employee Name]:[Office]],6))</f>
        <v>REGULAR</v>
      </c>
      <c r="G2591" s="24">
        <v>44743</v>
      </c>
      <c r="H2591" s="24">
        <v>44743</v>
      </c>
      <c r="I2591" s="19" t="s">
        <v>81</v>
      </c>
      <c r="K2591" s="51"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1095</v>
      </c>
      <c r="E2592" s="51" t="str">
        <f>IF(ISBLANK(LeaveTracker[[#This Row],[Employee Name]]),"-----",VLOOKUP(LeaveTracker[[#This Row],[Employee Name]],Employees[[Employee Name]:[Office]],7))</f>
        <v>VMO</v>
      </c>
      <c r="F2592" s="51" t="str">
        <f>IF(ISBLANK(LeaveTracker[[#This Row],[Employee Name]]),"-----",VLOOKUP(LeaveTracker[[#This Row],[Employee Name]],Employees[[Employee Name]:[Office]],6))</f>
        <v>REGULAR</v>
      </c>
      <c r="G2592" s="24">
        <v>44760</v>
      </c>
      <c r="H2592" s="24">
        <v>44762</v>
      </c>
      <c r="I2592" s="19" t="s">
        <v>81</v>
      </c>
      <c r="K2592" s="51"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735</v>
      </c>
      <c r="E2593" s="51" t="str">
        <f>IF(ISBLANK(LeaveTracker[[#This Row],[Employee Name]]),"-----",VLOOKUP(LeaveTracker[[#This Row],[Employee Name]],Employees[[Employee Name]:[Office]],7))</f>
        <v>SP</v>
      </c>
      <c r="F2593" s="51" t="str">
        <f>IF(ISBLANK(LeaveTracker[[#This Row],[Employee Name]]),"-----",VLOOKUP(LeaveTracker[[#This Row],[Employee Name]],Employees[[Employee Name]:[Office]],6))</f>
        <v>REGULAR</v>
      </c>
      <c r="G2593" s="24">
        <v>44769</v>
      </c>
      <c r="H2593" s="24">
        <v>44769</v>
      </c>
      <c r="I2593" s="19" t="s">
        <v>82</v>
      </c>
      <c r="K2593" s="51"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362</v>
      </c>
      <c r="E2594" s="51" t="str">
        <f>IF(ISBLANK(LeaveTracker[[#This Row],[Employee Name]]),"-----",VLOOKUP(LeaveTracker[[#This Row],[Employee Name]],Employees[[Employee Name]:[Office]],7))</f>
        <v>SP</v>
      </c>
      <c r="F2594" s="51" t="str">
        <f>IF(ISBLANK(LeaveTracker[[#This Row],[Employee Name]]),"-----",VLOOKUP(LeaveTracker[[#This Row],[Employee Name]],Employees[[Employee Name]:[Office]],6))</f>
        <v>REGULAR</v>
      </c>
      <c r="G2594" s="24">
        <v>44763</v>
      </c>
      <c r="H2594" s="24">
        <v>44764</v>
      </c>
      <c r="I2594" s="19" t="s">
        <v>81</v>
      </c>
      <c r="K2594" s="51"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362</v>
      </c>
      <c r="E2595" s="51" t="str">
        <f>IF(ISBLANK(LeaveTracker[[#This Row],[Employee Name]]),"-----",VLOOKUP(LeaveTracker[[#This Row],[Employee Name]],Employees[[Employee Name]:[Office]],7))</f>
        <v>SP</v>
      </c>
      <c r="F2595" s="51" t="str">
        <f>IF(ISBLANK(LeaveTracker[[#This Row],[Employee Name]]),"-----",VLOOKUP(LeaveTracker[[#This Row],[Employee Name]],Employees[[Employee Name]:[Office]],6))</f>
        <v>REGULAR</v>
      </c>
      <c r="G2595" s="24">
        <v>44741</v>
      </c>
      <c r="H2595" s="24">
        <v>44742</v>
      </c>
      <c r="I2595" s="19" t="s">
        <v>81</v>
      </c>
      <c r="K2595" s="51"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1095</v>
      </c>
      <c r="E2596" s="51" t="str">
        <f>IF(ISBLANK(LeaveTracker[[#This Row],[Employee Name]]),"-----",VLOOKUP(LeaveTracker[[#This Row],[Employee Name]],Employees[[Employee Name]:[Office]],7))</f>
        <v>VMO</v>
      </c>
      <c r="F2596" s="51" t="str">
        <f>IF(ISBLANK(LeaveTracker[[#This Row],[Employee Name]]),"-----",VLOOKUP(LeaveTracker[[#This Row],[Employee Name]],Employees[[Employee Name]:[Office]],6))</f>
        <v>REGULAR</v>
      </c>
      <c r="G2596" s="24">
        <v>44743</v>
      </c>
      <c r="H2596" s="24">
        <v>44743</v>
      </c>
      <c r="I2596" s="19" t="s">
        <v>81</v>
      </c>
      <c r="K2596" s="51"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1095</v>
      </c>
      <c r="E2597" s="51" t="str">
        <f>IF(ISBLANK(LeaveTracker[[#This Row],[Employee Name]]),"-----",VLOOKUP(LeaveTracker[[#This Row],[Employee Name]],Employees[[Employee Name]:[Office]],7))</f>
        <v>VMO</v>
      </c>
      <c r="F2597" s="51" t="str">
        <f>IF(ISBLANK(LeaveTracker[[#This Row],[Employee Name]]),"-----",VLOOKUP(LeaveTracker[[#This Row],[Employee Name]],Employees[[Employee Name]:[Office]],6))</f>
        <v>REGULAR</v>
      </c>
      <c r="G2597" s="24">
        <v>44746</v>
      </c>
      <c r="H2597" s="24">
        <v>44746</v>
      </c>
      <c r="I2597" s="19" t="s">
        <v>81</v>
      </c>
      <c r="K2597" s="51"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355</v>
      </c>
      <c r="E2598" s="51" t="str">
        <f>IF(ISBLANK(LeaveTracker[[#This Row],[Employee Name]]),"-----",VLOOKUP(LeaveTracker[[#This Row],[Employee Name]],Employees[[Employee Name]:[Office]],7))</f>
        <v>LCR</v>
      </c>
      <c r="F2598" s="51" t="str">
        <f>IF(ISBLANK(LeaveTracker[[#This Row],[Employee Name]]),"-----",VLOOKUP(LeaveTracker[[#This Row],[Employee Name]],Employees[[Employee Name]:[Office]],6))</f>
        <v>REGULAR</v>
      </c>
      <c r="G2598" s="24">
        <v>44775</v>
      </c>
      <c r="H2598" s="24">
        <v>44775</v>
      </c>
      <c r="I2598" s="19" t="s">
        <v>81</v>
      </c>
      <c r="K2598" s="51"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355</v>
      </c>
      <c r="E2599" s="51" t="str">
        <f>IF(ISBLANK(LeaveTracker[[#This Row],[Employee Name]]),"-----",VLOOKUP(LeaveTracker[[#This Row],[Employee Name]],Employees[[Employee Name]:[Office]],7))</f>
        <v>LCR</v>
      </c>
      <c r="F2599" s="51" t="str">
        <f>IF(ISBLANK(LeaveTracker[[#This Row],[Employee Name]]),"-----",VLOOKUP(LeaveTracker[[#This Row],[Employee Name]],Employees[[Employee Name]:[Office]],6))</f>
        <v>REGULAR</v>
      </c>
      <c r="G2599" s="24">
        <v>44769</v>
      </c>
      <c r="H2599" s="24">
        <v>44770</v>
      </c>
      <c r="I2599" s="19" t="s">
        <v>81</v>
      </c>
      <c r="K2599" s="51"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543</v>
      </c>
      <c r="E2600" s="51" t="str">
        <f>IF(ISBLANK(LeaveTracker[[#This Row],[Employee Name]]),"-----",VLOOKUP(LeaveTracker[[#This Row],[Employee Name]],Employees[[Employee Name]:[Office]],7))</f>
        <v>LCR</v>
      </c>
      <c r="F2600" s="51" t="str">
        <f>IF(ISBLANK(LeaveTracker[[#This Row],[Employee Name]]),"-----",VLOOKUP(LeaveTracker[[#This Row],[Employee Name]],Employees[[Employee Name]:[Office]],6))</f>
        <v>REGULAR</v>
      </c>
      <c r="G2600" s="24">
        <v>44771</v>
      </c>
      <c r="H2600" s="24">
        <v>44771</v>
      </c>
      <c r="I2600" s="19" t="s">
        <v>81</v>
      </c>
      <c r="K2600" s="51"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538</v>
      </c>
      <c r="E2601" s="51" t="str">
        <f>IF(ISBLANK(LeaveTracker[[#This Row],[Employee Name]]),"-----",VLOOKUP(LeaveTracker[[#This Row],[Employee Name]],Employees[[Employee Name]:[Office]],7))</f>
        <v>LCR</v>
      </c>
      <c r="F2601" s="51" t="str">
        <f>IF(ISBLANK(LeaveTracker[[#This Row],[Employee Name]]),"-----",VLOOKUP(LeaveTracker[[#This Row],[Employee Name]],Employees[[Employee Name]:[Office]],6))</f>
        <v>REGULAR</v>
      </c>
      <c r="G2601" s="24">
        <v>44774</v>
      </c>
      <c r="H2601" s="24">
        <v>44775</v>
      </c>
      <c r="I2601" s="19" t="s">
        <v>81</v>
      </c>
      <c r="K2601" s="51"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720</v>
      </c>
      <c r="E2602" s="51" t="str">
        <f>IF(ISBLANK(LeaveTracker[[#This Row],[Employee Name]]),"-----",VLOOKUP(LeaveTracker[[#This Row],[Employee Name]],Employees[[Employee Name]:[Office]],7))</f>
        <v>LCR</v>
      </c>
      <c r="F2602" s="51" t="str">
        <f>IF(ISBLANK(LeaveTracker[[#This Row],[Employee Name]]),"-----",VLOOKUP(LeaveTracker[[#This Row],[Employee Name]],Employees[[Employee Name]:[Office]],6))</f>
        <v>REGULAR</v>
      </c>
      <c r="G2602" s="24">
        <v>44770</v>
      </c>
      <c r="H2602" s="24">
        <v>44770</v>
      </c>
      <c r="I2602" s="19" t="s">
        <v>81</v>
      </c>
      <c r="K2602" s="51"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51" t="str">
        <f>IF(ISBLANK(LeaveTracker[[#This Row],[Employee Name]]),"-----",VLOOKUP(LeaveTracker[[#This Row],[Employee Name]],Employees[[Employee Name]:[Office]],7))</f>
        <v>CHO</v>
      </c>
      <c r="F2603" s="51" t="str">
        <f>IF(ISBLANK(LeaveTracker[[#This Row],[Employee Name]]),"-----",VLOOKUP(LeaveTracker[[#This Row],[Employee Name]],Employees[[Employee Name]:[Office]],6))</f>
        <v>REGULAR</v>
      </c>
      <c r="G2603" s="24">
        <v>44754</v>
      </c>
      <c r="H2603" s="24">
        <v>44754</v>
      </c>
      <c r="I2603" s="20" t="s">
        <v>81</v>
      </c>
      <c r="K2603" s="51"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528</v>
      </c>
      <c r="E2604" s="51" t="str">
        <f>IF(ISBLANK(LeaveTracker[[#This Row],[Employee Name]]),"-----",VLOOKUP(LeaveTracker[[#This Row],[Employee Name]],Employees[[Employee Name]:[Office]],7))</f>
        <v>TIPID IMPOK</v>
      </c>
      <c r="F2604" s="51" t="str">
        <f>IF(ISBLANK(LeaveTracker[[#This Row],[Employee Name]]),"-----",VLOOKUP(LeaveTracker[[#This Row],[Employee Name]],Employees[[Employee Name]:[Office]],6))</f>
        <v>REGULAR</v>
      </c>
      <c r="G2604" s="24">
        <v>44775</v>
      </c>
      <c r="H2604" s="24">
        <v>44775</v>
      </c>
      <c r="I2604" s="20" t="s">
        <v>81</v>
      </c>
      <c r="K2604" s="51"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528</v>
      </c>
      <c r="E2605" s="51" t="str">
        <f>IF(ISBLANK(LeaveTracker[[#This Row],[Employee Name]]),"-----",VLOOKUP(LeaveTracker[[#This Row],[Employee Name]],Employees[[Employee Name]:[Office]],7))</f>
        <v>TIPID IMPOK</v>
      </c>
      <c r="F2605" s="51" t="str">
        <f>IF(ISBLANK(LeaveTracker[[#This Row],[Employee Name]]),"-----",VLOOKUP(LeaveTracker[[#This Row],[Employee Name]],Employees[[Employee Name]:[Office]],6))</f>
        <v>REGULAR</v>
      </c>
      <c r="G2605" s="24">
        <v>44778</v>
      </c>
      <c r="H2605" s="24">
        <v>44778</v>
      </c>
      <c r="I2605" s="20" t="s">
        <v>81</v>
      </c>
      <c r="K2605" s="51"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51" t="str">
        <f>IF(ISBLANK(LeaveTracker[[#This Row],[Employee Name]]),"-----",VLOOKUP(LeaveTracker[[#This Row],[Employee Name]],Employees[[Employee Name]:[Office]],7))</f>
        <v>CHO</v>
      </c>
      <c r="F2606" s="51" t="str">
        <f>IF(ISBLANK(LeaveTracker[[#This Row],[Employee Name]]),"-----",VLOOKUP(LeaveTracker[[#This Row],[Employee Name]],Employees[[Employee Name]:[Office]],6))</f>
        <v>REGULAR</v>
      </c>
      <c r="G2606" s="24">
        <v>44775</v>
      </c>
      <c r="H2606" s="24">
        <v>44775</v>
      </c>
      <c r="I2606" s="20" t="s">
        <v>81</v>
      </c>
      <c r="K2606" s="51"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51" t="str">
        <f>IF(ISBLANK(LeaveTracker[[#This Row],[Employee Name]]),"-----",VLOOKUP(LeaveTracker[[#This Row],[Employee Name]],Employees[[Employee Name]:[Office]],7))</f>
        <v>CHO</v>
      </c>
      <c r="F2607" s="51" t="str">
        <f>IF(ISBLANK(LeaveTracker[[#This Row],[Employee Name]]),"-----",VLOOKUP(LeaveTracker[[#This Row],[Employee Name]],Employees[[Employee Name]:[Office]],6))</f>
        <v>REGULAR</v>
      </c>
      <c r="G2607" s="24">
        <v>44764</v>
      </c>
      <c r="H2607" s="24">
        <v>44764</v>
      </c>
      <c r="I2607" s="20" t="s">
        <v>81</v>
      </c>
      <c r="K2607" s="51"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676</v>
      </c>
      <c r="E2608" s="51" t="str">
        <f>IF(ISBLANK(LeaveTracker[[#This Row],[Employee Name]]),"-----",VLOOKUP(LeaveTracker[[#This Row],[Employee Name]],Employees[[Employee Name]:[Office]],7))</f>
        <v>PICNIC GROVE</v>
      </c>
      <c r="F2608" s="51" t="str">
        <f>IF(ISBLANK(LeaveTracker[[#This Row],[Employee Name]]),"-----",VLOOKUP(LeaveTracker[[#This Row],[Employee Name]],Employees[[Employee Name]:[Office]],6))</f>
        <v>REGULAR</v>
      </c>
      <c r="G2608" s="24">
        <v>44788</v>
      </c>
      <c r="H2608" s="24">
        <v>44792</v>
      </c>
      <c r="I2608" s="20" t="s">
        <v>82</v>
      </c>
      <c r="K2608" s="51"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676</v>
      </c>
      <c r="E2609" s="51" t="str">
        <f>IF(ISBLANK(LeaveTracker[[#This Row],[Employee Name]]),"-----",VLOOKUP(LeaveTracker[[#This Row],[Employee Name]],Employees[[Employee Name]:[Office]],7))</f>
        <v>PICNIC GROVE</v>
      </c>
      <c r="F2609" s="51" t="str">
        <f>IF(ISBLANK(LeaveTracker[[#This Row],[Employee Name]]),"-----",VLOOKUP(LeaveTracker[[#This Row],[Employee Name]],Employees[[Employee Name]:[Office]],6))</f>
        <v>REGULAR</v>
      </c>
      <c r="G2609" s="24">
        <v>44795</v>
      </c>
      <c r="H2609" s="24">
        <v>44799</v>
      </c>
      <c r="I2609" s="20" t="s">
        <v>82</v>
      </c>
      <c r="K2609" s="51"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676</v>
      </c>
      <c r="E2610" s="51" t="str">
        <f>IF(ISBLANK(LeaveTracker[[#This Row],[Employee Name]]),"-----",VLOOKUP(LeaveTracker[[#This Row],[Employee Name]],Employees[[Employee Name]:[Office]],7))</f>
        <v>PICNIC GROVE</v>
      </c>
      <c r="F2610" s="51" t="str">
        <f>IF(ISBLANK(LeaveTracker[[#This Row],[Employee Name]]),"-----",VLOOKUP(LeaveTracker[[#This Row],[Employee Name]],Employees[[Employee Name]:[Office]],6))</f>
        <v>REGULAR</v>
      </c>
      <c r="G2610" s="24">
        <v>44803</v>
      </c>
      <c r="H2610" s="24">
        <v>44804</v>
      </c>
      <c r="I2610" s="20" t="s">
        <v>82</v>
      </c>
      <c r="K2610" s="51"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676</v>
      </c>
      <c r="E2611" s="51" t="str">
        <f>IF(ISBLANK(LeaveTracker[[#This Row],[Employee Name]]),"-----",VLOOKUP(LeaveTracker[[#This Row],[Employee Name]],Employees[[Employee Name]:[Office]],7))</f>
        <v>PICNIC GROVE</v>
      </c>
      <c r="F2611" s="51" t="str">
        <f>IF(ISBLANK(LeaveTracker[[#This Row],[Employee Name]]),"-----",VLOOKUP(LeaveTracker[[#This Row],[Employee Name]],Employees[[Employee Name]:[Office]],6))</f>
        <v>REGULAR</v>
      </c>
      <c r="G2611" s="24">
        <v>44781</v>
      </c>
      <c r="H2611" s="24">
        <v>44785</v>
      </c>
      <c r="I2611" s="20" t="s">
        <v>81</v>
      </c>
      <c r="K2611" s="51"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777</v>
      </c>
      <c r="E2612" s="51" t="str">
        <f>IF(ISBLANK(LeaveTracker[[#This Row],[Employee Name]]),"-----",VLOOKUP(LeaveTracker[[#This Row],[Employee Name]],Employees[[Employee Name]:[Office]],7))</f>
        <v>PICNIC GROVE</v>
      </c>
      <c r="F2612" s="51" t="str">
        <f>IF(ISBLANK(LeaveTracker[[#This Row],[Employee Name]]),"-----",VLOOKUP(LeaveTracker[[#This Row],[Employee Name]],Employees[[Employee Name]:[Office]],6))</f>
        <v>REGULAR</v>
      </c>
      <c r="G2612" s="24">
        <v>44772</v>
      </c>
      <c r="H2612" s="24">
        <v>44772</v>
      </c>
      <c r="I2612" s="20" t="s">
        <v>298</v>
      </c>
      <c r="J2612" s="43" t="s">
        <v>1003</v>
      </c>
      <c r="K2612" s="51"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777</v>
      </c>
      <c r="E2613" s="51" t="str">
        <f>IF(ISBLANK(LeaveTracker[[#This Row],[Employee Name]]),"-----",VLOOKUP(LeaveTracker[[#This Row],[Employee Name]],Employees[[Employee Name]:[Office]],7))</f>
        <v>PICNIC GROVE</v>
      </c>
      <c r="F2613" s="51" t="str">
        <f>IF(ISBLANK(LeaveTracker[[#This Row],[Employee Name]]),"-----",VLOOKUP(LeaveTracker[[#This Row],[Employee Name]],Employees[[Employee Name]:[Office]],6))</f>
        <v>REGULAR</v>
      </c>
      <c r="G2613" s="24">
        <v>44779</v>
      </c>
      <c r="H2613" s="24">
        <v>44780</v>
      </c>
      <c r="I2613" s="20" t="s">
        <v>298</v>
      </c>
      <c r="J2613" s="43" t="s">
        <v>1003</v>
      </c>
      <c r="K2613" s="51"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304</v>
      </c>
      <c r="E2614" s="51" t="str">
        <f>IF(ISBLANK(LeaveTracker[[#This Row],[Employee Name]]),"-----",VLOOKUP(LeaveTracker[[#This Row],[Employee Name]],Employees[[Employee Name]:[Office]],7))</f>
        <v>TOPS (ADMIN CSU)</v>
      </c>
      <c r="F2614" s="51" t="str">
        <f>IF(ISBLANK(LeaveTracker[[#This Row],[Employee Name]]),"-----",VLOOKUP(LeaveTracker[[#This Row],[Employee Name]],Employees[[Employee Name]:[Office]],6))</f>
        <v>REGULAR</v>
      </c>
      <c r="G2614" s="24">
        <v>44757</v>
      </c>
      <c r="H2614" s="24">
        <v>44757</v>
      </c>
      <c r="I2614" s="20" t="s">
        <v>298</v>
      </c>
      <c r="J2614" s="43" t="s">
        <v>644</v>
      </c>
      <c r="K2614" s="51"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304</v>
      </c>
      <c r="E2615" s="51" t="str">
        <f>IF(ISBLANK(LeaveTracker[[#This Row],[Employee Name]]),"-----",VLOOKUP(LeaveTracker[[#This Row],[Employee Name]],Employees[[Employee Name]:[Office]],7))</f>
        <v>TOPS (ADMIN CSU)</v>
      </c>
      <c r="F2615" s="51" t="str">
        <f>IF(ISBLANK(LeaveTracker[[#This Row],[Employee Name]]),"-----",VLOOKUP(LeaveTracker[[#This Row],[Employee Name]],Employees[[Employee Name]:[Office]],6))</f>
        <v>REGULAR</v>
      </c>
      <c r="G2615" s="24">
        <v>44760</v>
      </c>
      <c r="H2615" s="24">
        <v>44760</v>
      </c>
      <c r="I2615" s="20" t="s">
        <v>298</v>
      </c>
      <c r="J2615" s="43" t="s">
        <v>644</v>
      </c>
      <c r="K2615" s="51"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304</v>
      </c>
      <c r="E2616" s="51" t="str">
        <f>IF(ISBLANK(LeaveTracker[[#This Row],[Employee Name]]),"-----",VLOOKUP(LeaveTracker[[#This Row],[Employee Name]],Employees[[Employee Name]:[Office]],7))</f>
        <v>TOPS (ADMIN CSU)</v>
      </c>
      <c r="F2616" s="51" t="str">
        <f>IF(ISBLANK(LeaveTracker[[#This Row],[Employee Name]]),"-----",VLOOKUP(LeaveTracker[[#This Row],[Employee Name]],Employees[[Employee Name]:[Office]],6))</f>
        <v>REGULAR</v>
      </c>
      <c r="G2616" s="24">
        <v>44775</v>
      </c>
      <c r="H2616" s="24">
        <v>44775</v>
      </c>
      <c r="I2616" s="20" t="s">
        <v>298</v>
      </c>
      <c r="J2616" s="43" t="s">
        <v>644</v>
      </c>
      <c r="K2616" s="51"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528</v>
      </c>
      <c r="E2617" s="51" t="str">
        <f>IF(ISBLANK(LeaveTracker[[#This Row],[Employee Name]]),"-----",VLOOKUP(LeaveTracker[[#This Row],[Employee Name]],Employees[[Employee Name]:[Office]],7))</f>
        <v>TIPID IMPOK</v>
      </c>
      <c r="F2617" s="51" t="str">
        <f>IF(ISBLANK(LeaveTracker[[#This Row],[Employee Name]]),"-----",VLOOKUP(LeaveTracker[[#This Row],[Employee Name]],Employees[[Employee Name]:[Office]],6))</f>
        <v>REGULAR</v>
      </c>
      <c r="G2617" s="24">
        <v>44763</v>
      </c>
      <c r="H2617" s="24">
        <v>44763</v>
      </c>
      <c r="I2617" s="20" t="s">
        <v>81</v>
      </c>
      <c r="K2617" s="51"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468</v>
      </c>
      <c r="E2618" s="51" t="str">
        <f>IF(ISBLANK(LeaveTracker[[#This Row],[Employee Name]]),"-----",VLOOKUP(LeaveTracker[[#This Row],[Employee Name]],Employees[[Employee Name]:[Office]],7))</f>
        <v>ASSESSORS OFFICE</v>
      </c>
      <c r="F2618" s="51" t="str">
        <f>IF(ISBLANK(LeaveTracker[[#This Row],[Employee Name]]),"-----",VLOOKUP(LeaveTracker[[#This Row],[Employee Name]],Employees[[Employee Name]:[Office]],6))</f>
        <v>REGULAR</v>
      </c>
      <c r="G2618" s="24">
        <v>44760</v>
      </c>
      <c r="H2618" s="24">
        <v>44760</v>
      </c>
      <c r="I2618" s="20" t="s">
        <v>298</v>
      </c>
      <c r="J2618" s="43" t="s">
        <v>1003</v>
      </c>
      <c r="K2618" s="51"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464</v>
      </c>
      <c r="E2619" s="51" t="str">
        <f>IF(ISBLANK(LeaveTracker[[#This Row],[Employee Name]]),"-----",VLOOKUP(LeaveTracker[[#This Row],[Employee Name]],Employees[[Employee Name]:[Office]],7))</f>
        <v>ASSESSORS OFFICE</v>
      </c>
      <c r="F2619" s="51" t="str">
        <f>IF(ISBLANK(LeaveTracker[[#This Row],[Employee Name]]),"-----",VLOOKUP(LeaveTracker[[#This Row],[Employee Name]],Employees[[Employee Name]:[Office]],6))</f>
        <v>REGULAR</v>
      </c>
      <c r="G2619" s="24">
        <v>44762</v>
      </c>
      <c r="H2619" s="24">
        <v>44763</v>
      </c>
      <c r="I2619" s="20" t="s">
        <v>81</v>
      </c>
      <c r="K2619" s="51"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470</v>
      </c>
      <c r="E2620" s="51" t="str">
        <f>IF(ISBLANK(LeaveTracker[[#This Row],[Employee Name]]),"-----",VLOOKUP(LeaveTracker[[#This Row],[Employee Name]],Employees[[Employee Name]:[Office]],7))</f>
        <v>ASSESSORS OFFICE</v>
      </c>
      <c r="F2620" s="51" t="str">
        <f>IF(ISBLANK(LeaveTracker[[#This Row],[Employee Name]]),"-----",VLOOKUP(LeaveTracker[[#This Row],[Employee Name]],Employees[[Employee Name]:[Office]],6))</f>
        <v>REGULAR</v>
      </c>
      <c r="G2620" s="24">
        <v>44771</v>
      </c>
      <c r="H2620" s="24">
        <v>44771</v>
      </c>
      <c r="I2620" s="20" t="s">
        <v>298</v>
      </c>
      <c r="J2620" s="43" t="s">
        <v>1003</v>
      </c>
      <c r="K2620" s="51"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1097</v>
      </c>
      <c r="E2621" s="51" t="str">
        <f>IF(ISBLANK(LeaveTracker[[#This Row],[Employee Name]]),"-----",VLOOKUP(LeaveTracker[[#This Row],[Employee Name]],Employees[[Employee Name]:[Office]],7))</f>
        <v>ADMIN OFFICE</v>
      </c>
      <c r="F2621" s="51" t="str">
        <f>IF(ISBLANK(LeaveTracker[[#This Row],[Employee Name]]),"-----",VLOOKUP(LeaveTracker[[#This Row],[Employee Name]],Employees[[Employee Name]:[Office]],6))</f>
        <v>REGULAR</v>
      </c>
      <c r="G2621" s="24">
        <v>44774</v>
      </c>
      <c r="H2621" s="24">
        <v>44774</v>
      </c>
      <c r="I2621" s="20" t="s">
        <v>81</v>
      </c>
      <c r="K2621" s="51"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1099</v>
      </c>
      <c r="E2622" s="51" t="str">
        <f>IF(ISBLANK(LeaveTracker[[#This Row],[Employee Name]]),"-----",VLOOKUP(LeaveTracker[[#This Row],[Employee Name]],Employees[[Employee Name]:[Office]],7))</f>
        <v>CCT</v>
      </c>
      <c r="F2622" s="51" t="str">
        <f>IF(ISBLANK(LeaveTracker[[#This Row],[Employee Name]]),"-----",VLOOKUP(LeaveTracker[[#This Row],[Employee Name]],Employees[[Employee Name]:[Office]],6))</f>
        <v>REGULAR</v>
      </c>
      <c r="G2622" s="24">
        <v>44771</v>
      </c>
      <c r="H2622" s="24">
        <v>44771</v>
      </c>
      <c r="I2622" s="20" t="s">
        <v>81</v>
      </c>
      <c r="K2622" s="51"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1099</v>
      </c>
      <c r="E2623" s="51" t="str">
        <f>IF(ISBLANK(LeaveTracker[[#This Row],[Employee Name]]),"-----",VLOOKUP(LeaveTracker[[#This Row],[Employee Name]],Employees[[Employee Name]:[Office]],7))</f>
        <v>CCT</v>
      </c>
      <c r="F2623" s="51" t="str">
        <f>IF(ISBLANK(LeaveTracker[[#This Row],[Employee Name]]),"-----",VLOOKUP(LeaveTracker[[#This Row],[Employee Name]],Employees[[Employee Name]:[Office]],6))</f>
        <v>REGULAR</v>
      </c>
      <c r="G2623" s="24">
        <v>44774</v>
      </c>
      <c r="H2623" s="24">
        <v>44774</v>
      </c>
      <c r="I2623" s="20" t="s">
        <v>81</v>
      </c>
      <c r="K2623" s="51"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578</v>
      </c>
      <c r="E2624" s="51" t="str">
        <f>IF(ISBLANK(LeaveTracker[[#This Row],[Employee Name]]),"-----",VLOOKUP(LeaveTracker[[#This Row],[Employee Name]],Employees[[Employee Name]:[Office]],7))</f>
        <v>CCT</v>
      </c>
      <c r="F2624" s="51" t="str">
        <f>IF(ISBLANK(LeaveTracker[[#This Row],[Employee Name]]),"-----",VLOOKUP(LeaveTracker[[#This Row],[Employee Name]],Employees[[Employee Name]:[Office]],6))</f>
        <v>REGULAR</v>
      </c>
      <c r="G2624" s="24">
        <v>44774</v>
      </c>
      <c r="H2624" s="24">
        <v>44774</v>
      </c>
      <c r="I2624" s="20" t="s">
        <v>81</v>
      </c>
      <c r="K2624" s="51"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375</v>
      </c>
      <c r="E2625" s="51" t="str">
        <f>IF(ISBLANK(LeaveTracker[[#This Row],[Employee Name]]),"-----",VLOOKUP(LeaveTracker[[#This Row],[Employee Name]],Employees[[Employee Name]:[Office]],7))</f>
        <v>CCT</v>
      </c>
      <c r="F2625" s="51" t="str">
        <f>IF(ISBLANK(LeaveTracker[[#This Row],[Employee Name]]),"-----",VLOOKUP(LeaveTracker[[#This Row],[Employee Name]],Employees[[Employee Name]:[Office]],6))</f>
        <v>REGULAR</v>
      </c>
      <c r="G2625" s="24">
        <v>44790</v>
      </c>
      <c r="H2625" s="24">
        <v>44792</v>
      </c>
      <c r="I2625" s="20" t="s">
        <v>82</v>
      </c>
      <c r="K2625" s="51"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268</v>
      </c>
      <c r="E2626" s="51" t="str">
        <f>IF(ISBLANK(LeaveTracker[[#This Row],[Employee Name]]),"-----",VLOOKUP(LeaveTracker[[#This Row],[Employee Name]],Employees[[Employee Name]:[Office]],7))</f>
        <v>PICNIC GROVE</v>
      </c>
      <c r="F2626" s="51" t="str">
        <f>IF(ISBLANK(LeaveTracker[[#This Row],[Employee Name]]),"-----",VLOOKUP(LeaveTracker[[#This Row],[Employee Name]],Employees[[Employee Name]:[Office]],6))</f>
        <v>REGULAR</v>
      </c>
      <c r="G2626" s="24">
        <v>44764</v>
      </c>
      <c r="H2626" s="24">
        <v>44766</v>
      </c>
      <c r="I2626" s="20" t="s">
        <v>81</v>
      </c>
      <c r="K2626" s="51"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347</v>
      </c>
      <c r="E2627" s="51" t="str">
        <f>IF(ISBLANK(LeaveTracker[[#This Row],[Employee Name]]),"-----",VLOOKUP(LeaveTracker[[#This Row],[Employee Name]],Employees[[Employee Name]:[Office]],7))</f>
        <v>PICNIC GROVE</v>
      </c>
      <c r="F2627" s="51" t="str">
        <f>IF(ISBLANK(LeaveTracker[[#This Row],[Employee Name]]),"-----",VLOOKUP(LeaveTracker[[#This Row],[Employee Name]],Employees[[Employee Name]:[Office]],6))</f>
        <v>REGULAR</v>
      </c>
      <c r="G2627" s="24">
        <v>44770</v>
      </c>
      <c r="H2627" s="24">
        <v>44771</v>
      </c>
      <c r="I2627" s="20" t="s">
        <v>81</v>
      </c>
      <c r="K2627" s="51"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304</v>
      </c>
      <c r="E2628" s="51" t="str">
        <f>IF(ISBLANK(LeaveTracker[[#This Row],[Employee Name]]),"-----",VLOOKUP(LeaveTracker[[#This Row],[Employee Name]],Employees[[Employee Name]:[Office]],7))</f>
        <v>TOPS (ADMIN CSU)</v>
      </c>
      <c r="F2628" s="51" t="str">
        <f>IF(ISBLANK(LeaveTracker[[#This Row],[Employee Name]]),"-----",VLOOKUP(LeaveTracker[[#This Row],[Employee Name]],Employees[[Employee Name]:[Office]],6))</f>
        <v>REGULAR</v>
      </c>
      <c r="G2628" s="24">
        <v>44790</v>
      </c>
      <c r="H2628" s="24">
        <v>44790</v>
      </c>
      <c r="I2628" s="20" t="s">
        <v>298</v>
      </c>
      <c r="J2628" s="43" t="s">
        <v>1100</v>
      </c>
      <c r="K2628" s="51"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882</v>
      </c>
      <c r="E2629" s="51" t="str">
        <f>IF(ISBLANK(LeaveTracker[[#This Row],[Employee Name]]),"-----",VLOOKUP(LeaveTracker[[#This Row],[Employee Name]],Employees[[Employee Name]:[Office]],7))</f>
        <v>OTM</v>
      </c>
      <c r="F2629" s="51" t="str">
        <f>IF(ISBLANK(LeaveTracker[[#This Row],[Employee Name]]),"-----",VLOOKUP(LeaveTracker[[#This Row],[Employee Name]],Employees[[Employee Name]:[Office]],6))</f>
        <v>REGULAR</v>
      </c>
      <c r="G2629" s="24">
        <v>44797</v>
      </c>
      <c r="H2629" s="24">
        <v>44799</v>
      </c>
      <c r="I2629" s="20" t="s">
        <v>81</v>
      </c>
      <c r="K2629" s="51"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1034</v>
      </c>
      <c r="E2630" s="51" t="str">
        <f>IF(ISBLANK(LeaveTracker[[#This Row],[Employee Name]]),"-----",VLOOKUP(LeaveTracker[[#This Row],[Employee Name]],Employees[[Employee Name]:[Office]],7))</f>
        <v>ONT</v>
      </c>
      <c r="F2630" s="51" t="str">
        <f>IF(ISBLANK(LeaveTracker[[#This Row],[Employee Name]]),"-----",VLOOKUP(LeaveTracker[[#This Row],[Employee Name]],Employees[[Employee Name]:[Office]],6))</f>
        <v>REGULAR</v>
      </c>
      <c r="G2630" s="24">
        <v>44706</v>
      </c>
      <c r="H2630" s="24">
        <v>44706</v>
      </c>
      <c r="I2630" s="19" t="s">
        <v>298</v>
      </c>
      <c r="J2630" s="43" t="s">
        <v>158</v>
      </c>
      <c r="K2630" s="51"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1103</v>
      </c>
      <c r="E2631" s="51" t="str">
        <f>IF(ISBLANK(LeaveTracker[[#This Row],[Employee Name]]),"-----",VLOOKUP(LeaveTracker[[#This Row],[Employee Name]],Employees[[Employee Name]:[Office]],7))</f>
        <v>CPDO</v>
      </c>
      <c r="F2631" s="51" t="str">
        <f>IF(ISBLANK(LeaveTracker[[#This Row],[Employee Name]]),"-----",VLOOKUP(LeaveTracker[[#This Row],[Employee Name]],Employees[[Employee Name]:[Office]],6))</f>
        <v>REGULAR</v>
      </c>
      <c r="G2631" s="24">
        <v>44712</v>
      </c>
      <c r="H2631" s="24">
        <v>44712</v>
      </c>
      <c r="I2631" s="19" t="s">
        <v>298</v>
      </c>
      <c r="J2631" s="43" t="s">
        <v>158</v>
      </c>
      <c r="K2631" s="51"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809</v>
      </c>
      <c r="E2632" s="51" t="str">
        <f>IF(ISBLANK(LeaveTracker[[#This Row],[Employee Name]]),"-----",VLOOKUP(LeaveTracker[[#This Row],[Employee Name]],Employees[[Employee Name]:[Office]],7))</f>
        <v>CHO</v>
      </c>
      <c r="F2632" s="51" t="str">
        <f>IF(ISBLANK(LeaveTracker[[#This Row],[Employee Name]]),"-----",VLOOKUP(LeaveTracker[[#This Row],[Employee Name]],Employees[[Employee Name]:[Office]],6))</f>
        <v>REGULAR</v>
      </c>
      <c r="G2632" s="24">
        <v>44809</v>
      </c>
      <c r="H2632" s="24">
        <v>44813</v>
      </c>
      <c r="I2632" s="19" t="s">
        <v>82</v>
      </c>
      <c r="K2632" s="51"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809</v>
      </c>
      <c r="E2633" s="51" t="str">
        <f>IF(ISBLANK(LeaveTracker[[#This Row],[Employee Name]]),"-----",VLOOKUP(LeaveTracker[[#This Row],[Employee Name]],Employees[[Employee Name]:[Office]],7))</f>
        <v>CHO</v>
      </c>
      <c r="F2633" s="51" t="str">
        <f>IF(ISBLANK(LeaveTracker[[#This Row],[Employee Name]]),"-----",VLOOKUP(LeaveTracker[[#This Row],[Employee Name]],Employees[[Employee Name]:[Office]],6))</f>
        <v>REGULAR</v>
      </c>
      <c r="G2633" s="24">
        <v>44816</v>
      </c>
      <c r="H2633" s="24">
        <v>44820</v>
      </c>
      <c r="I2633" s="19" t="s">
        <v>82</v>
      </c>
      <c r="K2633" s="51"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809</v>
      </c>
      <c r="E2634" s="51" t="str">
        <f>IF(ISBLANK(LeaveTracker[[#This Row],[Employee Name]]),"-----",VLOOKUP(LeaveTracker[[#This Row],[Employee Name]],Employees[[Employee Name]:[Office]],7))</f>
        <v>CHO</v>
      </c>
      <c r="F2634" s="51" t="str">
        <f>IF(ISBLANK(LeaveTracker[[#This Row],[Employee Name]]),"-----",VLOOKUP(LeaveTracker[[#This Row],[Employee Name]],Employees[[Employee Name]:[Office]],6))</f>
        <v>REGULAR</v>
      </c>
      <c r="G2634" s="24">
        <v>44823</v>
      </c>
      <c r="H2634" s="24">
        <v>44824</v>
      </c>
      <c r="I2634" s="19" t="s">
        <v>82</v>
      </c>
      <c r="K2634" s="51"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699</v>
      </c>
      <c r="E2635" s="51" t="str">
        <f>IF(ISBLANK(LeaveTracker[[#This Row],[Employee Name]]),"-----",VLOOKUP(LeaveTracker[[#This Row],[Employee Name]],Employees[[Employee Name]:[Office]],7))</f>
        <v>CEO</v>
      </c>
      <c r="F2635" s="51" t="str">
        <f>IF(ISBLANK(LeaveTracker[[#This Row],[Employee Name]]),"-----",VLOOKUP(LeaveTracker[[#This Row],[Employee Name]],Employees[[Employee Name]:[Office]],6))</f>
        <v>REGULAR</v>
      </c>
      <c r="G2635" s="24">
        <v>44763</v>
      </c>
      <c r="H2635" s="24">
        <v>44763</v>
      </c>
      <c r="I2635" s="19" t="s">
        <v>81</v>
      </c>
      <c r="K2635" s="51"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906</v>
      </c>
      <c r="E2636" s="51" t="str">
        <f>IF(ISBLANK(LeaveTracker[[#This Row],[Employee Name]]),"-----",VLOOKUP(LeaveTracker[[#This Row],[Employee Name]],Employees[[Employee Name]:[Office]],7))</f>
        <v>CEO</v>
      </c>
      <c r="F2636" s="51" t="str">
        <f>IF(ISBLANK(LeaveTracker[[#This Row],[Employee Name]]),"-----",VLOOKUP(LeaveTracker[[#This Row],[Employee Name]],Employees[[Employee Name]:[Office]],6))</f>
        <v>REGULAR</v>
      </c>
      <c r="G2636" s="24">
        <v>44756</v>
      </c>
      <c r="H2636" s="24">
        <v>44756</v>
      </c>
      <c r="I2636" s="19" t="s">
        <v>81</v>
      </c>
      <c r="K2636" s="51"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906</v>
      </c>
      <c r="E2637" s="51" t="str">
        <f>IF(ISBLANK(LeaveTracker[[#This Row],[Employee Name]]),"-----",VLOOKUP(LeaveTracker[[#This Row],[Employee Name]],Employees[[Employee Name]:[Office]],7))</f>
        <v>CEO</v>
      </c>
      <c r="F2637" s="51" t="str">
        <f>IF(ISBLANK(LeaveTracker[[#This Row],[Employee Name]]),"-----",VLOOKUP(LeaveTracker[[#This Row],[Employee Name]],Employees[[Employee Name]:[Office]],6))</f>
        <v>REGULAR</v>
      </c>
      <c r="G2637" s="24">
        <v>44763</v>
      </c>
      <c r="H2637" s="24">
        <v>44763</v>
      </c>
      <c r="I2637" s="19" t="s">
        <v>81</v>
      </c>
      <c r="K2637" s="51"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1106</v>
      </c>
      <c r="E2638" s="51" t="str">
        <f>IF(ISBLANK(LeaveTracker[[#This Row],[Employee Name]]),"-----",VLOOKUP(LeaveTracker[[#This Row],[Employee Name]],Employees[[Employee Name]:[Office]],7))</f>
        <v>HSKB</v>
      </c>
      <c r="F2638" s="51" t="str">
        <f>IF(ISBLANK(LeaveTracker[[#This Row],[Employee Name]]),"-----",VLOOKUP(LeaveTracker[[#This Row],[Employee Name]],Employees[[Employee Name]:[Office]],6))</f>
        <v>REGULAR</v>
      </c>
      <c r="G2638" s="24">
        <v>44928</v>
      </c>
      <c r="H2638" s="24">
        <v>44945</v>
      </c>
      <c r="I2638" s="19" t="s">
        <v>82</v>
      </c>
      <c r="K2638" s="51"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1106</v>
      </c>
      <c r="E2639" s="51" t="str">
        <f>IF(ISBLANK(LeaveTracker[[#This Row],[Employee Name]]),"-----",VLOOKUP(LeaveTracker[[#This Row],[Employee Name]],Employees[[Employee Name]:[Office]],7))</f>
        <v>HSKB</v>
      </c>
      <c r="F2639" s="51" t="str">
        <f>IF(ISBLANK(LeaveTracker[[#This Row],[Employee Name]]),"-----",VLOOKUP(LeaveTracker[[#This Row],[Employee Name]],Employees[[Employee Name]:[Office]],6))</f>
        <v>REGULAR</v>
      </c>
      <c r="G2639" s="24">
        <v>44743</v>
      </c>
      <c r="H2639" s="24">
        <v>44926</v>
      </c>
      <c r="I2639" s="19" t="s">
        <v>82</v>
      </c>
      <c r="K2639" s="51"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569</v>
      </c>
      <c r="E2640" s="51" t="str">
        <f>IF(ISBLANK(LeaveTracker[[#This Row],[Employee Name]]),"-----",VLOOKUP(LeaveTracker[[#This Row],[Employee Name]],Employees[[Employee Name]:[Office]],7))</f>
        <v>CENRO</v>
      </c>
      <c r="F2640" s="51" t="str">
        <f>IF(ISBLANK(LeaveTracker[[#This Row],[Employee Name]]),"-----",VLOOKUP(LeaveTracker[[#This Row],[Employee Name]],Employees[[Employee Name]:[Office]],6))</f>
        <v>REGULAR</v>
      </c>
      <c r="G2640" s="24">
        <v>44770</v>
      </c>
      <c r="H2640" s="24">
        <v>44771</v>
      </c>
      <c r="I2640" s="19" t="s">
        <v>81</v>
      </c>
      <c r="K2640" s="51"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564</v>
      </c>
      <c r="E2641" s="51" t="str">
        <f>IF(ISBLANK(LeaveTracker[[#This Row],[Employee Name]]),"-----",VLOOKUP(LeaveTracker[[#This Row],[Employee Name]],Employees[[Employee Name]:[Office]],7))</f>
        <v>CENRO</v>
      </c>
      <c r="F2641" s="51" t="str">
        <f>IF(ISBLANK(LeaveTracker[[#This Row],[Employee Name]]),"-----",VLOOKUP(LeaveTracker[[#This Row],[Employee Name]],Employees[[Employee Name]:[Office]],6))</f>
        <v>REGULAR</v>
      </c>
      <c r="G2641" s="24">
        <v>44778</v>
      </c>
      <c r="H2641" s="24">
        <v>44778</v>
      </c>
      <c r="I2641" s="19" t="s">
        <v>81</v>
      </c>
      <c r="K2641" s="51"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564</v>
      </c>
      <c r="E2642" s="51" t="str">
        <f>IF(ISBLANK(LeaveTracker[[#This Row],[Employee Name]]),"-----",VLOOKUP(LeaveTracker[[#This Row],[Employee Name]],Employees[[Employee Name]:[Office]],7))</f>
        <v>CENRO</v>
      </c>
      <c r="F2642" s="51" t="str">
        <f>IF(ISBLANK(LeaveTracker[[#This Row],[Employee Name]]),"-----",VLOOKUP(LeaveTracker[[#This Row],[Employee Name]],Employees[[Employee Name]:[Office]],6))</f>
        <v>REGULAR</v>
      </c>
      <c r="G2642" s="24">
        <v>44781</v>
      </c>
      <c r="H2642" s="24">
        <v>44781</v>
      </c>
      <c r="I2642" s="19" t="s">
        <v>81</v>
      </c>
      <c r="K2642" s="51"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482</v>
      </c>
      <c r="E2643" s="51" t="str">
        <f>IF(ISBLANK(LeaveTracker[[#This Row],[Employee Name]]),"-----",VLOOKUP(LeaveTracker[[#This Row],[Employee Name]],Employees[[Employee Name]:[Office]],7))</f>
        <v>COOPERATIVE OFFICE</v>
      </c>
      <c r="F2643" s="51" t="str">
        <f>IF(ISBLANK(LeaveTracker[[#This Row],[Employee Name]]),"-----",VLOOKUP(LeaveTracker[[#This Row],[Employee Name]],Employees[[Employee Name]:[Office]],6))</f>
        <v>REGULAR</v>
      </c>
      <c r="G2643" s="24">
        <v>44823</v>
      </c>
      <c r="H2643" s="24">
        <v>44823</v>
      </c>
      <c r="I2643" s="19" t="s">
        <v>82</v>
      </c>
      <c r="K2643" s="51"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671</v>
      </c>
      <c r="E2644" s="51" t="str">
        <f>IF(ISBLANK(LeaveTracker[[#This Row],[Employee Name]]),"-----",VLOOKUP(LeaveTracker[[#This Row],[Employee Name]],Employees[[Employee Name]:[Office]],7))</f>
        <v>SP</v>
      </c>
      <c r="F2644" s="51" t="str">
        <f>IF(ISBLANK(LeaveTracker[[#This Row],[Employee Name]]),"-----",VLOOKUP(LeaveTracker[[#This Row],[Employee Name]],Employees[[Employee Name]:[Office]],6))</f>
        <v>REGULAR</v>
      </c>
      <c r="G2644" s="24">
        <v>44781</v>
      </c>
      <c r="H2644" s="24">
        <v>44781</v>
      </c>
      <c r="I2644" s="19" t="s">
        <v>81</v>
      </c>
      <c r="K2644" s="51"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730</v>
      </c>
      <c r="E2645" s="51" t="str">
        <f>IF(ISBLANK(LeaveTracker[[#This Row],[Employee Name]]),"-----",VLOOKUP(LeaveTracker[[#This Row],[Employee Name]],Employees[[Employee Name]:[Office]],7))</f>
        <v>SP</v>
      </c>
      <c r="F2645" s="51" t="str">
        <f>IF(ISBLANK(LeaveTracker[[#This Row],[Employee Name]]),"-----",VLOOKUP(LeaveTracker[[#This Row],[Employee Name]],Employees[[Employee Name]:[Office]],6))</f>
        <v>REGULAR</v>
      </c>
      <c r="G2645" s="24">
        <v>44781</v>
      </c>
      <c r="H2645" s="24">
        <v>44783</v>
      </c>
      <c r="I2645" s="19" t="s">
        <v>81</v>
      </c>
      <c r="K2645" s="51"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362</v>
      </c>
      <c r="E2646" s="51" t="str">
        <f>IF(ISBLANK(LeaveTracker[[#This Row],[Employee Name]]),"-----",VLOOKUP(LeaveTracker[[#This Row],[Employee Name]],Employees[[Employee Name]:[Office]],7))</f>
        <v>SP</v>
      </c>
      <c r="F2646" s="51" t="str">
        <f>IF(ISBLANK(LeaveTracker[[#This Row],[Employee Name]]),"-----",VLOOKUP(LeaveTracker[[#This Row],[Employee Name]],Employees[[Employee Name]:[Office]],6))</f>
        <v>REGULAR</v>
      </c>
      <c r="G2646" s="24">
        <v>44782</v>
      </c>
      <c r="H2646" s="24">
        <v>44782</v>
      </c>
      <c r="I2646" s="19" t="s">
        <v>81</v>
      </c>
      <c r="K2646" s="51"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358</v>
      </c>
      <c r="E2647" s="51" t="str">
        <f>IF(ISBLANK(LeaveTracker[[#This Row],[Employee Name]]),"-----",VLOOKUP(LeaveTracker[[#This Row],[Employee Name]],Employees[[Employee Name]:[Office]],7))</f>
        <v>VMO</v>
      </c>
      <c r="F2647" s="51" t="str">
        <f>IF(ISBLANK(LeaveTracker[[#This Row],[Employee Name]]),"-----",VLOOKUP(LeaveTracker[[#This Row],[Employee Name]],Employees[[Employee Name]:[Office]],6))</f>
        <v>REGULAR</v>
      </c>
      <c r="G2647" s="24">
        <v>44781</v>
      </c>
      <c r="H2647" s="24">
        <v>44781</v>
      </c>
      <c r="I2647" s="19" t="s">
        <v>298</v>
      </c>
      <c r="J2647" s="43" t="s">
        <v>1003</v>
      </c>
      <c r="K2647" s="51"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1095</v>
      </c>
      <c r="E2648" s="51" t="str">
        <f>IF(ISBLANK(LeaveTracker[[#This Row],[Employee Name]]),"-----",VLOOKUP(LeaveTracker[[#This Row],[Employee Name]],Employees[[Employee Name]:[Office]],7))</f>
        <v>VMO</v>
      </c>
      <c r="F2648" s="51" t="str">
        <f>IF(ISBLANK(LeaveTracker[[#This Row],[Employee Name]]),"-----",VLOOKUP(LeaveTracker[[#This Row],[Employee Name]],Employees[[Employee Name]:[Office]],6))</f>
        <v>REGULAR</v>
      </c>
      <c r="G2648" s="24">
        <v>44781</v>
      </c>
      <c r="H2648" s="24">
        <v>44783</v>
      </c>
      <c r="I2648" s="19" t="s">
        <v>81</v>
      </c>
      <c r="K2648" s="51"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730</v>
      </c>
      <c r="E2649" s="51" t="str">
        <f>IF(ISBLANK(LeaveTracker[[#This Row],[Employee Name]]),"-----",VLOOKUP(LeaveTracker[[#This Row],[Employee Name]],Employees[[Employee Name]:[Office]],7))</f>
        <v>SP</v>
      </c>
      <c r="F2649" s="51" t="str">
        <f>IF(ISBLANK(LeaveTracker[[#This Row],[Employee Name]]),"-----",VLOOKUP(LeaveTracker[[#This Row],[Employee Name]],Employees[[Employee Name]:[Office]],6))</f>
        <v>REGULAR</v>
      </c>
      <c r="G2649" s="24">
        <v>44769</v>
      </c>
      <c r="H2649" s="24">
        <v>44769</v>
      </c>
      <c r="I2649" s="19" t="s">
        <v>81</v>
      </c>
      <c r="K2649" s="51"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591</v>
      </c>
      <c r="E2650" s="51" t="str">
        <f>IF(ISBLANK(LeaveTracker[[#This Row],[Employee Name]]),"-----",VLOOKUP(LeaveTracker[[#This Row],[Employee Name]],Employees[[Employee Name]:[Office]],7))</f>
        <v>MAHOGANY MARKET</v>
      </c>
      <c r="F2650" s="51" t="str">
        <f>IF(ISBLANK(LeaveTracker[[#This Row],[Employee Name]]),"-----",VLOOKUP(LeaveTracker[[#This Row],[Employee Name]],Employees[[Employee Name]:[Office]],6))</f>
        <v>REGULAR</v>
      </c>
      <c r="G2650" s="24">
        <v>44780</v>
      </c>
      <c r="H2650" s="24">
        <v>44780</v>
      </c>
      <c r="I2650" s="19" t="s">
        <v>81</v>
      </c>
      <c r="K2650" s="51" t="str">
        <f>LeaveTracker[[#This Row],[Days]]&amp;" "&amp;LeaveTracker[[#This Row],[Type of Leave]]</f>
        <v>1 SL</v>
      </c>
      <c r="L2650" s="23">
        <v>1</v>
      </c>
      <c r="M2650" s="27"/>
    </row>
    <row r="2651" spans="1:13" ht="30" customHeight="1" x14ac:dyDescent="0.3">
      <c r="A2651" s="27">
        <f t="shared" si="15"/>
        <v>1072</v>
      </c>
      <c r="B2651" s="31">
        <v>44811</v>
      </c>
      <c r="C2651" s="31">
        <v>44767</v>
      </c>
      <c r="D2651" s="19" t="s">
        <v>1109</v>
      </c>
      <c r="E2651" s="51" t="str">
        <f>IF(ISBLANK(LeaveTracker[[#This Row],[Employee Name]]),"-----",VLOOKUP(LeaveTracker[[#This Row],[Employee Name]],Employees[[Employee Name]:[Office]],7))</f>
        <v>CENRO</v>
      </c>
      <c r="F2651" s="51" t="str">
        <f>IF(ISBLANK(LeaveTracker[[#This Row],[Employee Name]]),"-----",VLOOKUP(LeaveTracker[[#This Row],[Employee Name]],Employees[[Employee Name]:[Office]],6))</f>
        <v>REGULAR</v>
      </c>
      <c r="G2651" s="24">
        <v>44761</v>
      </c>
      <c r="H2651" s="24">
        <v>44764</v>
      </c>
      <c r="I2651" s="19" t="s">
        <v>81</v>
      </c>
      <c r="K2651" s="51"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904</v>
      </c>
      <c r="E2652" s="51" t="str">
        <f>IF(ISBLANK(LeaveTracker[[#This Row],[Employee Name]]),"-----",VLOOKUP(LeaveTracker[[#This Row],[Employee Name]],Employees[[Employee Name]:[Office]],7))</f>
        <v>CEO</v>
      </c>
      <c r="F2652" s="51" t="str">
        <f>IF(ISBLANK(LeaveTracker[[#This Row],[Employee Name]]),"-----",VLOOKUP(LeaveTracker[[#This Row],[Employee Name]],Employees[[Employee Name]:[Office]],6))</f>
        <v>REGULAR</v>
      </c>
      <c r="G2652" s="24">
        <v>44811</v>
      </c>
      <c r="H2652" s="24">
        <v>44811</v>
      </c>
      <c r="I2652" s="19" t="s">
        <v>298</v>
      </c>
      <c r="J2652" s="43" t="s">
        <v>1003</v>
      </c>
      <c r="K2652" s="51"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904</v>
      </c>
      <c r="E2653" s="51" t="str">
        <f>IF(ISBLANK(LeaveTracker[[#This Row],[Employee Name]]),"-----",VLOOKUP(LeaveTracker[[#This Row],[Employee Name]],Employees[[Employee Name]:[Office]],7))</f>
        <v>CEO</v>
      </c>
      <c r="F2653" s="51" t="str">
        <f>IF(ISBLANK(LeaveTracker[[#This Row],[Employee Name]]),"-----",VLOOKUP(LeaveTracker[[#This Row],[Employee Name]],Employees[[Employee Name]:[Office]],6))</f>
        <v>REGULAR</v>
      </c>
      <c r="G2653" s="24">
        <v>44795</v>
      </c>
      <c r="H2653" s="24">
        <v>44795</v>
      </c>
      <c r="I2653" s="19" t="s">
        <v>81</v>
      </c>
      <c r="K2653" s="51"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904</v>
      </c>
      <c r="E2654" s="51" t="str">
        <f>IF(ISBLANK(LeaveTracker[[#This Row],[Employee Name]]),"-----",VLOOKUP(LeaveTracker[[#This Row],[Employee Name]],Employees[[Employee Name]:[Office]],7))</f>
        <v>CEO</v>
      </c>
      <c r="F2654" s="51" t="str">
        <f>IF(ISBLANK(LeaveTracker[[#This Row],[Employee Name]]),"-----",VLOOKUP(LeaveTracker[[#This Row],[Employee Name]],Employees[[Employee Name]:[Office]],6))</f>
        <v>REGULAR</v>
      </c>
      <c r="G2654" s="24">
        <v>44799</v>
      </c>
      <c r="H2654" s="24">
        <v>44799</v>
      </c>
      <c r="I2654" s="19" t="s">
        <v>81</v>
      </c>
      <c r="K2654" s="51"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255</v>
      </c>
      <c r="E2655" s="51" t="str">
        <f>IF(ISBLANK(LeaveTracker[[#This Row],[Employee Name]]),"-----",VLOOKUP(LeaveTracker[[#This Row],[Employee Name]],Employees[[Employee Name]:[Office]],7))</f>
        <v>DA</v>
      </c>
      <c r="F2655" s="51" t="str">
        <f>IF(ISBLANK(LeaveTracker[[#This Row],[Employee Name]]),"-----",VLOOKUP(LeaveTracker[[#This Row],[Employee Name]],Employees[[Employee Name]:[Office]],6))</f>
        <v>REGULAR</v>
      </c>
      <c r="G2655" s="24">
        <v>44789</v>
      </c>
      <c r="H2655" s="24">
        <v>44789</v>
      </c>
      <c r="I2655" s="19" t="s">
        <v>81</v>
      </c>
      <c r="K2655" s="51"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246</v>
      </c>
      <c r="E2656" s="51" t="str">
        <f>IF(ISBLANK(LeaveTracker[[#This Row],[Employee Name]]),"-----",VLOOKUP(LeaveTracker[[#This Row],[Employee Name]],Employees[[Employee Name]:[Office]],7))</f>
        <v>TCCH/TICC</v>
      </c>
      <c r="F2656" s="51" t="str">
        <f>IF(ISBLANK(LeaveTracker[[#This Row],[Employee Name]]),"-----",VLOOKUP(LeaveTracker[[#This Row],[Employee Name]],Employees[[Employee Name]:[Office]],6))</f>
        <v>REGULAR</v>
      </c>
      <c r="G2656" s="24">
        <v>44795</v>
      </c>
      <c r="H2656" s="24">
        <v>44795</v>
      </c>
      <c r="I2656" s="19" t="s">
        <v>81</v>
      </c>
      <c r="K2656" s="51"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51" t="str">
        <f>IF(ISBLANK(LeaveTracker[[#This Row],[Employee Name]]),"-----",VLOOKUP(LeaveTracker[[#This Row],[Employee Name]],Employees[[Employee Name]:[Office]],7))</f>
        <v>HRMO</v>
      </c>
      <c r="F2657" s="51" t="str">
        <f>IF(ISBLANK(LeaveTracker[[#This Row],[Employee Name]]),"-----",VLOOKUP(LeaveTracker[[#This Row],[Employee Name]],Employees[[Employee Name]:[Office]],6))</f>
        <v>REGULAR</v>
      </c>
      <c r="G2657" s="24">
        <v>44776</v>
      </c>
      <c r="H2657" s="24">
        <v>44777</v>
      </c>
      <c r="I2657" s="19" t="s">
        <v>81</v>
      </c>
      <c r="K2657" s="51"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51" t="str">
        <f>IF(ISBLANK(LeaveTracker[[#This Row],[Employee Name]]),"-----",VLOOKUP(LeaveTracker[[#This Row],[Employee Name]],Employees[[Employee Name]:[Office]],7))</f>
        <v>HRMO</v>
      </c>
      <c r="F2658" s="51" t="str">
        <f>IF(ISBLANK(LeaveTracker[[#This Row],[Employee Name]]),"-----",VLOOKUP(LeaveTracker[[#This Row],[Employee Name]],Employees[[Employee Name]:[Office]],6))</f>
        <v>REGULAR</v>
      </c>
      <c r="G2658" s="24">
        <v>44784</v>
      </c>
      <c r="H2658" s="24">
        <v>44784</v>
      </c>
      <c r="I2658" s="19" t="s">
        <v>298</v>
      </c>
      <c r="J2658" s="43" t="s">
        <v>1003</v>
      </c>
      <c r="K2658" s="51"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51" t="str">
        <f>IF(ISBLANK(LeaveTracker[[#This Row],[Employee Name]]),"-----",VLOOKUP(LeaveTracker[[#This Row],[Employee Name]],Employees[[Employee Name]:[Office]],7))</f>
        <v>HRMO</v>
      </c>
      <c r="F2659" s="51" t="str">
        <f>IF(ISBLANK(LeaveTracker[[#This Row],[Employee Name]]),"-----",VLOOKUP(LeaveTracker[[#This Row],[Employee Name]],Employees[[Employee Name]:[Office]],6))</f>
        <v>REGULAR</v>
      </c>
      <c r="G2659" s="24">
        <v>44788</v>
      </c>
      <c r="H2659" s="24">
        <v>44788</v>
      </c>
      <c r="I2659" s="19" t="s">
        <v>298</v>
      </c>
      <c r="J2659" s="43" t="s">
        <v>1003</v>
      </c>
      <c r="K2659" s="51"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402</v>
      </c>
      <c r="E2660" s="51" t="str">
        <f>IF(ISBLANK(LeaveTracker[[#This Row],[Employee Name]]),"-----",VLOOKUP(LeaveTracker[[#This Row],[Employee Name]],Employees[[Employee Name]:[Office]],7))</f>
        <v>CTO</v>
      </c>
      <c r="F2660" s="51" t="str">
        <f>IF(ISBLANK(LeaveTracker[[#This Row],[Employee Name]]),"-----",VLOOKUP(LeaveTracker[[#This Row],[Employee Name]],Employees[[Employee Name]:[Office]],6))</f>
        <v>REGULAR</v>
      </c>
      <c r="G2660" s="24">
        <v>44781</v>
      </c>
      <c r="H2660" s="24">
        <v>44781</v>
      </c>
      <c r="I2660" s="19" t="s">
        <v>81</v>
      </c>
      <c r="K2660" s="51"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1083</v>
      </c>
      <c r="E2661" s="51" t="str">
        <f>IF(ISBLANK(LeaveTracker[[#This Row],[Employee Name]]),"-----",VLOOKUP(LeaveTracker[[#This Row],[Employee Name]],Employees[[Employee Name]:[Office]],7))</f>
        <v>ACCOUNTING</v>
      </c>
      <c r="F2661" s="51" t="str">
        <f>IF(ISBLANK(LeaveTracker[[#This Row],[Employee Name]]),"-----",VLOOKUP(LeaveTracker[[#This Row],[Employee Name]],Employees[[Employee Name]:[Office]],6))</f>
        <v>REGULAR</v>
      </c>
      <c r="G2661" s="24">
        <v>44760</v>
      </c>
      <c r="H2661" s="24">
        <v>44761</v>
      </c>
      <c r="I2661" s="19" t="s">
        <v>298</v>
      </c>
      <c r="J2661" s="43" t="s">
        <v>1003</v>
      </c>
      <c r="K2661" s="51"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1083</v>
      </c>
      <c r="E2662" s="51" t="str">
        <f>IF(ISBLANK(LeaveTracker[[#This Row],[Employee Name]]),"-----",VLOOKUP(LeaveTracker[[#This Row],[Employee Name]],Employees[[Employee Name]:[Office]],7))</f>
        <v>ACCOUNTING</v>
      </c>
      <c r="F2662" s="51" t="str">
        <f>IF(ISBLANK(LeaveTracker[[#This Row],[Employee Name]]),"-----",VLOOKUP(LeaveTracker[[#This Row],[Employee Name]],Employees[[Employee Name]:[Office]],6))</f>
        <v>REGULAR</v>
      </c>
      <c r="G2662" s="24">
        <v>44746</v>
      </c>
      <c r="H2662" s="24">
        <v>44746</v>
      </c>
      <c r="I2662" s="19" t="s">
        <v>298</v>
      </c>
      <c r="J2662" s="43" t="s">
        <v>1004</v>
      </c>
      <c r="K2662" s="51"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1261</v>
      </c>
      <c r="E2663" s="51" t="str">
        <f>IF(ISBLANK(LeaveTracker[[#This Row],[Employee Name]]),"-----",VLOOKUP(LeaveTracker[[#This Row],[Employee Name]],Employees[[Employee Name]:[Office]],7))</f>
        <v>CHO</v>
      </c>
      <c r="F2663" s="51" t="str">
        <f>IF(ISBLANK(LeaveTracker[[#This Row],[Employee Name]]),"-----",VLOOKUP(LeaveTracker[[#This Row],[Employee Name]],Employees[[Employee Name]:[Office]],6))</f>
        <v>REGULAR</v>
      </c>
      <c r="G2663" s="24">
        <v>44791</v>
      </c>
      <c r="H2663" s="24">
        <v>44792</v>
      </c>
      <c r="I2663" s="19" t="s">
        <v>82</v>
      </c>
      <c r="K2663" s="51"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1261</v>
      </c>
      <c r="E2664" s="51" t="str">
        <f>IF(ISBLANK(LeaveTracker[[#This Row],[Employee Name]]),"-----",VLOOKUP(LeaveTracker[[#This Row],[Employee Name]],Employees[[Employee Name]:[Office]],7))</f>
        <v>CHO</v>
      </c>
      <c r="F2664" s="51" t="str">
        <f>IF(ISBLANK(LeaveTracker[[#This Row],[Employee Name]]),"-----",VLOOKUP(LeaveTracker[[#This Row],[Employee Name]],Employees[[Employee Name]:[Office]],6))</f>
        <v>REGULAR</v>
      </c>
      <c r="G2664" s="24">
        <v>44795</v>
      </c>
      <c r="H2664" s="24">
        <v>44799</v>
      </c>
      <c r="I2664" s="19" t="s">
        <v>82</v>
      </c>
      <c r="K2664" s="51"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1265</v>
      </c>
      <c r="E2665" s="51" t="str">
        <f>IF(ISBLANK(LeaveTracker[[#This Row],[Employee Name]]),"-----",VLOOKUP(LeaveTracker[[#This Row],[Employee Name]],Employees[[Employee Name]:[Office]],7))</f>
        <v>BUDGET</v>
      </c>
      <c r="F2665" s="51" t="str">
        <f>IF(ISBLANK(LeaveTracker[[#This Row],[Employee Name]]),"-----",VLOOKUP(LeaveTracker[[#This Row],[Employee Name]],Employees[[Employee Name]:[Office]],6))</f>
        <v>REGULAR</v>
      </c>
      <c r="G2665" s="24">
        <v>44763</v>
      </c>
      <c r="H2665" s="24">
        <v>44763</v>
      </c>
      <c r="I2665" s="19" t="s">
        <v>81</v>
      </c>
      <c r="K2665" s="51"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459</v>
      </c>
      <c r="E2666" s="51" t="str">
        <f>IF(ISBLANK(LeaveTracker[[#This Row],[Employee Name]]),"-----",VLOOKUP(LeaveTracker[[#This Row],[Employee Name]],Employees[[Employee Name]:[Office]],7))</f>
        <v>HRMO</v>
      </c>
      <c r="F2666" s="51" t="str">
        <f>IF(ISBLANK(LeaveTracker[[#This Row],[Employee Name]]),"-----",VLOOKUP(LeaveTracker[[#This Row],[Employee Name]],Employees[[Employee Name]:[Office]],6))</f>
        <v>REGULAR</v>
      </c>
      <c r="G2666" s="24">
        <v>44784</v>
      </c>
      <c r="H2666" s="24">
        <v>44784</v>
      </c>
      <c r="I2666" s="19" t="s">
        <v>81</v>
      </c>
      <c r="K2666" s="51"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1268</v>
      </c>
      <c r="E2667" s="51" t="str">
        <f>IF(ISBLANK(LeaveTracker[[#This Row],[Employee Name]]),"-----",VLOOKUP(LeaveTracker[[#This Row],[Employee Name]],Employees[[Employee Name]:[Office]],7))</f>
        <v>CHO</v>
      </c>
      <c r="F2667" s="51" t="str">
        <f>IF(ISBLANK(LeaveTracker[[#This Row],[Employee Name]]),"-----",VLOOKUP(LeaveTracker[[#This Row],[Employee Name]],Employees[[Employee Name]:[Office]],6))</f>
        <v>REGULAR</v>
      </c>
      <c r="G2667" s="24">
        <v>44796</v>
      </c>
      <c r="H2667" s="24">
        <v>44798</v>
      </c>
      <c r="I2667" s="19" t="s">
        <v>298</v>
      </c>
      <c r="J2667" s="43" t="s">
        <v>1004</v>
      </c>
      <c r="K2667" s="51"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798</v>
      </c>
      <c r="E2668" s="51" t="str">
        <f>IF(ISBLANK(LeaveTracker[[#This Row],[Employee Name]]),"-----",VLOOKUP(LeaveTracker[[#This Row],[Employee Name]],Employees[[Employee Name]:[Office]],7))</f>
        <v>ONT</v>
      </c>
      <c r="F2668" s="51" t="str">
        <f>IF(ISBLANK(LeaveTracker[[#This Row],[Employee Name]]),"-----",VLOOKUP(LeaveTracker[[#This Row],[Employee Name]],Employees[[Employee Name]:[Office]],6))</f>
        <v>REGULAR</v>
      </c>
      <c r="G2668" s="24">
        <v>44777</v>
      </c>
      <c r="H2668" s="24">
        <v>44777</v>
      </c>
      <c r="I2668" s="19" t="s">
        <v>81</v>
      </c>
      <c r="K2668" s="51"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1272</v>
      </c>
      <c r="E2669" s="51" t="str">
        <f>IF(ISBLANK(LeaveTracker[[#This Row],[Employee Name]]),"-----",VLOOKUP(LeaveTracker[[#This Row],[Employee Name]],Employees[[Employee Name]:[Office]],7))</f>
        <v>ONT</v>
      </c>
      <c r="F2669" s="51" t="str">
        <f>IF(ISBLANK(LeaveTracker[[#This Row],[Employee Name]]),"-----",VLOOKUP(LeaveTracker[[#This Row],[Employee Name]],Employees[[Employee Name]:[Office]],6))</f>
        <v>REGULAR</v>
      </c>
      <c r="G2669" s="24">
        <v>44784</v>
      </c>
      <c r="H2669" s="24">
        <v>44784</v>
      </c>
      <c r="I2669" s="19" t="s">
        <v>82</v>
      </c>
      <c r="K2669" s="51"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473</v>
      </c>
      <c r="E2670" s="51" t="str">
        <f>IF(ISBLANK(LeaveTracker[[#This Row],[Employee Name]]),"-----",VLOOKUP(LeaveTracker[[#This Row],[Employee Name]],Employees[[Employee Name]:[Office]],7))</f>
        <v>PIO</v>
      </c>
      <c r="F2670" s="51" t="str">
        <f>IF(ISBLANK(LeaveTracker[[#This Row],[Employee Name]]),"-----",VLOOKUP(LeaveTracker[[#This Row],[Employee Name]],Employees[[Employee Name]:[Office]],6))</f>
        <v>REGULAR</v>
      </c>
      <c r="G2670" s="24">
        <v>44767</v>
      </c>
      <c r="H2670" s="24">
        <v>44770</v>
      </c>
      <c r="I2670" s="19" t="s">
        <v>81</v>
      </c>
      <c r="K2670" s="51"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473</v>
      </c>
      <c r="E2671" s="51" t="str">
        <f>IF(ISBLANK(LeaveTracker[[#This Row],[Employee Name]]),"-----",VLOOKUP(LeaveTracker[[#This Row],[Employee Name]],Employees[[Employee Name]:[Office]],7))</f>
        <v>PIO</v>
      </c>
      <c r="F2671" s="51" t="str">
        <f>IF(ISBLANK(LeaveTracker[[#This Row],[Employee Name]]),"-----",VLOOKUP(LeaveTracker[[#This Row],[Employee Name]],Employees[[Employee Name]:[Office]],6))</f>
        <v>REGULAR</v>
      </c>
      <c r="G2671" s="24">
        <v>44775</v>
      </c>
      <c r="H2671" s="24">
        <v>44776</v>
      </c>
      <c r="I2671" s="19" t="s">
        <v>81</v>
      </c>
      <c r="K2671" s="51"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1049</v>
      </c>
      <c r="E2672" s="51" t="str">
        <f>IF(ISBLANK(LeaveTracker[[#This Row],[Employee Name]]),"-----",VLOOKUP(LeaveTracker[[#This Row],[Employee Name]],Employees[[Employee Name]:[Office]],7))</f>
        <v>PIO</v>
      </c>
      <c r="F2672" s="51" t="str">
        <f>IF(ISBLANK(LeaveTracker[[#This Row],[Employee Name]]),"-----",VLOOKUP(LeaveTracker[[#This Row],[Employee Name]],Employees[[Employee Name]:[Office]],6))</f>
        <v>REGULAR</v>
      </c>
      <c r="G2672" s="24">
        <v>44791</v>
      </c>
      <c r="H2672" s="24">
        <v>44791</v>
      </c>
      <c r="I2672" s="19" t="s">
        <v>81</v>
      </c>
      <c r="K2672" s="51"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522</v>
      </c>
      <c r="E2673" s="51" t="str">
        <f>IF(ISBLANK(LeaveTracker[[#This Row],[Employee Name]]),"-----",VLOOKUP(LeaveTracker[[#This Row],[Employee Name]],Employees[[Employee Name]:[Office]],7))</f>
        <v>PIO</v>
      </c>
      <c r="F2673" s="51" t="str">
        <f>IF(ISBLANK(LeaveTracker[[#This Row],[Employee Name]]),"-----",VLOOKUP(LeaveTracker[[#This Row],[Employee Name]],Employees[[Employee Name]:[Office]],6))</f>
        <v>REGULAR</v>
      </c>
      <c r="G2673" s="24">
        <v>44792</v>
      </c>
      <c r="H2673" s="24">
        <v>44792</v>
      </c>
      <c r="I2673" s="19" t="s">
        <v>298</v>
      </c>
      <c r="J2673" s="43" t="s">
        <v>1035</v>
      </c>
      <c r="K2673" s="51"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51" t="str">
        <f>IF(ISBLANK(LeaveTracker[[#This Row],[Employee Name]]),"-----",VLOOKUP(LeaveTracker[[#This Row],[Employee Name]],Employees[[Employee Name]:[Office]],7))</f>
        <v>CHO</v>
      </c>
      <c r="F2674" s="51" t="str">
        <f>IF(ISBLANK(LeaveTracker[[#This Row],[Employee Name]]),"-----",VLOOKUP(LeaveTracker[[#This Row],[Employee Name]],Employees[[Employee Name]:[Office]],6))</f>
        <v>REGULAR</v>
      </c>
      <c r="G2674" s="24">
        <v>44785</v>
      </c>
      <c r="H2674" s="24">
        <v>44785</v>
      </c>
      <c r="I2674" s="19" t="s">
        <v>81</v>
      </c>
      <c r="K2674" s="51"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1275</v>
      </c>
      <c r="E2675" s="51" t="str">
        <f>IF(ISBLANK(LeaveTracker[[#This Row],[Employee Name]]),"-----",VLOOKUP(LeaveTracker[[#This Row],[Employee Name]],Employees[[Employee Name]:[Office]],7))</f>
        <v>VMO</v>
      </c>
      <c r="F2675" s="51" t="str">
        <f>IF(ISBLANK(LeaveTracker[[#This Row],[Employee Name]]),"-----",VLOOKUP(LeaveTracker[[#This Row],[Employee Name]],Employees[[Employee Name]:[Office]],6))</f>
        <v>REGULAR</v>
      </c>
      <c r="G2675" s="24"/>
      <c r="H2675" s="24"/>
      <c r="I2675" s="19" t="s">
        <v>298</v>
      </c>
      <c r="J2675" s="43" t="s">
        <v>691</v>
      </c>
      <c r="K2675" s="51"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51" t="str">
        <f>IF(ISBLANK(LeaveTracker[[#This Row],[Employee Name]]),"-----",VLOOKUP(LeaveTracker[[#This Row],[Employee Name]],Employees[[Employee Name]:[Office]],7))</f>
        <v>ADMIN OFFICE</v>
      </c>
      <c r="F2676" s="51" t="str">
        <f>IF(ISBLANK(LeaveTracker[[#This Row],[Employee Name]]),"-----",VLOOKUP(LeaveTracker[[#This Row],[Employee Name]],Employees[[Employee Name]:[Office]],6))</f>
        <v>REGULAR</v>
      </c>
      <c r="G2676" s="24">
        <v>44778</v>
      </c>
      <c r="H2676" s="24">
        <v>44778</v>
      </c>
      <c r="I2676" s="19" t="s">
        <v>81</v>
      </c>
      <c r="K2676" s="51"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51" t="str">
        <f>IF(ISBLANK(LeaveTracker[[#This Row],[Employee Name]]),"-----",VLOOKUP(LeaveTracker[[#This Row],[Employee Name]],Employees[[Employee Name]:[Office]],7))</f>
        <v>ADMIN OFFICE</v>
      </c>
      <c r="F2677" s="51" t="str">
        <f>IF(ISBLANK(LeaveTracker[[#This Row],[Employee Name]]),"-----",VLOOKUP(LeaveTracker[[#This Row],[Employee Name]],Employees[[Employee Name]:[Office]],6))</f>
        <v>REGULAR</v>
      </c>
      <c r="G2677" s="24">
        <v>44784</v>
      </c>
      <c r="H2677" s="24">
        <v>44784</v>
      </c>
      <c r="I2677" s="19" t="s">
        <v>81</v>
      </c>
      <c r="K2677" s="51"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287</v>
      </c>
      <c r="E2678" s="51" t="str">
        <f>IF(ISBLANK(LeaveTracker[[#This Row],[Employee Name]]),"-----",VLOOKUP(LeaveTracker[[#This Row],[Employee Name]],Employees[[Employee Name]:[Office]],7))</f>
        <v>EEO/ CITY MARKET</v>
      </c>
      <c r="F2678" s="51" t="str">
        <f>IF(ISBLANK(LeaveTracker[[#This Row],[Employee Name]]),"-----",VLOOKUP(LeaveTracker[[#This Row],[Employee Name]],Employees[[Employee Name]:[Office]],6))</f>
        <v>REGULAR</v>
      </c>
      <c r="G2678" s="24"/>
      <c r="H2678" s="24"/>
      <c r="I2678" s="19" t="s">
        <v>298</v>
      </c>
      <c r="J2678" s="43" t="s">
        <v>691</v>
      </c>
      <c r="K2678" s="51"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1056</v>
      </c>
      <c r="E2679" s="51" t="str">
        <f>IF(ISBLANK(LeaveTracker[[#This Row],[Employee Name]]),"-----",VLOOKUP(LeaveTracker[[#This Row],[Employee Name]],Employees[[Employee Name]:[Office]],7))</f>
        <v>CTO</v>
      </c>
      <c r="F2679" s="51" t="str">
        <f>IF(ISBLANK(LeaveTracker[[#This Row],[Employee Name]]),"-----",VLOOKUP(LeaveTracker[[#This Row],[Employee Name]],Employees[[Employee Name]:[Office]],6))</f>
        <v>REGULAR</v>
      </c>
      <c r="G2679" s="24">
        <v>44795</v>
      </c>
      <c r="H2679" s="24">
        <v>44795</v>
      </c>
      <c r="I2679" s="19" t="s">
        <v>81</v>
      </c>
      <c r="K2679" s="51"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394</v>
      </c>
      <c r="E2680" s="51" t="str">
        <f>IF(ISBLANK(LeaveTracker[[#This Row],[Employee Name]]),"-----",VLOOKUP(LeaveTracker[[#This Row],[Employee Name]],Employees[[Employee Name]:[Office]],7))</f>
        <v>CTO</v>
      </c>
      <c r="F2680" s="51" t="str">
        <f>IF(ISBLANK(LeaveTracker[[#This Row],[Employee Name]]),"-----",VLOOKUP(LeaveTracker[[#This Row],[Employee Name]],Employees[[Employee Name]:[Office]],6))</f>
        <v>REGULAR</v>
      </c>
      <c r="G2680" s="24">
        <v>44792</v>
      </c>
      <c r="H2680" s="24">
        <v>44792</v>
      </c>
      <c r="I2680" s="19" t="s">
        <v>298</v>
      </c>
      <c r="J2680" s="43" t="s">
        <v>1003</v>
      </c>
      <c r="K2680" s="51"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394</v>
      </c>
      <c r="E2681" s="51" t="str">
        <f>IF(ISBLANK(LeaveTracker[[#This Row],[Employee Name]]),"-----",VLOOKUP(LeaveTracker[[#This Row],[Employee Name]],Employees[[Employee Name]:[Office]],7))</f>
        <v>CTO</v>
      </c>
      <c r="F2681" s="51" t="str">
        <f>IF(ISBLANK(LeaveTracker[[#This Row],[Employee Name]]),"-----",VLOOKUP(LeaveTracker[[#This Row],[Employee Name]],Employees[[Employee Name]:[Office]],6))</f>
        <v>REGULAR</v>
      </c>
      <c r="G2681" s="24">
        <v>44792</v>
      </c>
      <c r="H2681" s="24">
        <v>44792</v>
      </c>
      <c r="I2681" s="19" t="s">
        <v>298</v>
      </c>
      <c r="J2681" s="43" t="s">
        <v>1003</v>
      </c>
      <c r="K2681" s="51"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1078</v>
      </c>
      <c r="E2682" s="51" t="str">
        <f>IF(ISBLANK(LeaveTracker[[#This Row],[Employee Name]]),"-----",VLOOKUP(LeaveTracker[[#This Row],[Employee Name]],Employees[[Employee Name]:[Office]],7))</f>
        <v>CTO</v>
      </c>
      <c r="F2682" s="51" t="str">
        <f>IF(ISBLANK(LeaveTracker[[#This Row],[Employee Name]]),"-----",VLOOKUP(LeaveTracker[[#This Row],[Employee Name]],Employees[[Employee Name]:[Office]],6))</f>
        <v>REGULAR</v>
      </c>
      <c r="G2682" s="24">
        <v>44795</v>
      </c>
      <c r="H2682" s="24">
        <v>44795</v>
      </c>
      <c r="I2682" s="19" t="s">
        <v>81</v>
      </c>
      <c r="K2682" s="51"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522</v>
      </c>
      <c r="E2683" s="51" t="str">
        <f>IF(ISBLANK(LeaveTracker[[#This Row],[Employee Name]]),"-----",VLOOKUP(LeaveTracker[[#This Row],[Employee Name]],Employees[[Employee Name]:[Office]],7))</f>
        <v>PIO</v>
      </c>
      <c r="F2683" s="51" t="str">
        <f>IF(ISBLANK(LeaveTracker[[#This Row],[Employee Name]]),"-----",VLOOKUP(LeaveTracker[[#This Row],[Employee Name]],Employees[[Employee Name]:[Office]],6))</f>
        <v>REGULAR</v>
      </c>
      <c r="G2683" s="24">
        <v>44809</v>
      </c>
      <c r="H2683" s="24">
        <v>44809</v>
      </c>
      <c r="I2683" s="19" t="s">
        <v>298</v>
      </c>
      <c r="J2683" s="43" t="s">
        <v>1003</v>
      </c>
      <c r="K2683" s="51"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471</v>
      </c>
      <c r="E2684" s="51" t="str">
        <f>IF(ISBLANK(LeaveTracker[[#This Row],[Employee Name]]),"-----",VLOOKUP(LeaveTracker[[#This Row],[Employee Name]],Employees[[Employee Name]:[Office]],7))</f>
        <v>PIO</v>
      </c>
      <c r="F2684" s="51" t="str">
        <f>IF(ISBLANK(LeaveTracker[[#This Row],[Employee Name]]),"-----",VLOOKUP(LeaveTracker[[#This Row],[Employee Name]],Employees[[Employee Name]:[Office]],6))</f>
        <v>REGULAR</v>
      </c>
      <c r="G2684" s="24">
        <v>44810</v>
      </c>
      <c r="H2684" s="24">
        <v>44810</v>
      </c>
      <c r="I2684" s="19" t="s">
        <v>298</v>
      </c>
      <c r="J2684" s="43" t="s">
        <v>1003</v>
      </c>
      <c r="K2684" s="51"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471</v>
      </c>
      <c r="E2685" s="51" t="str">
        <f>IF(ISBLANK(LeaveTracker[[#This Row],[Employee Name]]),"-----",VLOOKUP(LeaveTracker[[#This Row],[Employee Name]],Employees[[Employee Name]:[Office]],7))</f>
        <v>PIO</v>
      </c>
      <c r="F2685" s="51" t="str">
        <f>IF(ISBLANK(LeaveTracker[[#This Row],[Employee Name]]),"-----",VLOOKUP(LeaveTracker[[#This Row],[Employee Name]],Employees[[Employee Name]:[Office]],6))</f>
        <v>REGULAR</v>
      </c>
      <c r="G2685" s="24">
        <v>44803</v>
      </c>
      <c r="H2685" s="24">
        <v>44803</v>
      </c>
      <c r="I2685" s="19" t="s">
        <v>298</v>
      </c>
      <c r="J2685" s="43" t="s">
        <v>1003</v>
      </c>
      <c r="K2685" s="51"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874</v>
      </c>
      <c r="E2686" s="51" t="str">
        <f>IF(ISBLANK(LeaveTracker[[#This Row],[Employee Name]]),"-----",VLOOKUP(LeaveTracker[[#This Row],[Employee Name]],Employees[[Employee Name]:[Office]],7))</f>
        <v>GSO</v>
      </c>
      <c r="F2686" s="51" t="str">
        <f>IF(ISBLANK(LeaveTracker[[#This Row],[Employee Name]]),"-----",VLOOKUP(LeaveTracker[[#This Row],[Employee Name]],Employees[[Employee Name]:[Office]],6))</f>
        <v>REGULAR</v>
      </c>
      <c r="G2686" s="24">
        <v>44768</v>
      </c>
      <c r="H2686" s="24">
        <v>44768</v>
      </c>
      <c r="I2686" s="19" t="s">
        <v>81</v>
      </c>
      <c r="K2686" s="51"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525</v>
      </c>
      <c r="E2687" s="51" t="str">
        <f>IF(ISBLANK(LeaveTracker[[#This Row],[Employee Name]]),"-----",VLOOKUP(LeaveTracker[[#This Row],[Employee Name]],Employees[[Employee Name]:[Office]],7))</f>
        <v>GSO</v>
      </c>
      <c r="F2687" s="51" t="str">
        <f>IF(ISBLANK(LeaveTracker[[#This Row],[Employee Name]]),"-----",VLOOKUP(LeaveTracker[[#This Row],[Employee Name]],Employees[[Employee Name]:[Office]],6))</f>
        <v>REGULAR</v>
      </c>
      <c r="G2687" s="24">
        <v>44819</v>
      </c>
      <c r="H2687" s="24">
        <v>44819</v>
      </c>
      <c r="I2687" s="19" t="s">
        <v>82</v>
      </c>
      <c r="K2687" s="51"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776</v>
      </c>
      <c r="E2688" s="51" t="str">
        <f>IF(ISBLANK(LeaveTracker[[#This Row],[Employee Name]]),"-----",VLOOKUP(LeaveTracker[[#This Row],[Employee Name]],Employees[[Employee Name]:[Office]],7))</f>
        <v>GSO</v>
      </c>
      <c r="F2688" s="51" t="str">
        <f>IF(ISBLANK(LeaveTracker[[#This Row],[Employee Name]]),"-----",VLOOKUP(LeaveTracker[[#This Row],[Employee Name]],Employees[[Employee Name]:[Office]],6))</f>
        <v>REGULAR</v>
      </c>
      <c r="G2688" s="24">
        <v>44791</v>
      </c>
      <c r="H2688" s="24">
        <v>44792</v>
      </c>
      <c r="I2688" s="19" t="s">
        <v>81</v>
      </c>
      <c r="J2688" s="43" t="s">
        <v>1022</v>
      </c>
      <c r="K2688" s="51"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776</v>
      </c>
      <c r="E2689" s="51" t="str">
        <f>IF(ISBLANK(LeaveTracker[[#This Row],[Employee Name]]),"-----",VLOOKUP(LeaveTracker[[#This Row],[Employee Name]],Employees[[Employee Name]:[Office]],7))</f>
        <v>GSO</v>
      </c>
      <c r="F2689" s="51" t="str">
        <f>IF(ISBLANK(LeaveTracker[[#This Row],[Employee Name]]),"-----",VLOOKUP(LeaveTracker[[#This Row],[Employee Name]],Employees[[Employee Name]:[Office]],6))</f>
        <v>REGULAR</v>
      </c>
      <c r="G2689" s="24">
        <v>44795</v>
      </c>
      <c r="H2689" s="24">
        <v>44796</v>
      </c>
      <c r="I2689" s="19" t="s">
        <v>81</v>
      </c>
      <c r="J2689" s="43" t="s">
        <v>1022</v>
      </c>
      <c r="K2689" s="51"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874</v>
      </c>
      <c r="E2690" s="51" t="str">
        <f>IF(ISBLANK(LeaveTracker[[#This Row],[Employee Name]]),"-----",VLOOKUP(LeaveTracker[[#This Row],[Employee Name]],Employees[[Employee Name]:[Office]],7))</f>
        <v>GSO</v>
      </c>
      <c r="F2690" s="51" t="str">
        <f>IF(ISBLANK(LeaveTracker[[#This Row],[Employee Name]]),"-----",VLOOKUP(LeaveTracker[[#This Row],[Employee Name]],Employees[[Employee Name]:[Office]],6))</f>
        <v>REGULAR</v>
      </c>
      <c r="G2690" s="24">
        <v>44796</v>
      </c>
      <c r="H2690" s="24">
        <v>44796</v>
      </c>
      <c r="I2690" s="19" t="s">
        <v>81</v>
      </c>
      <c r="K2690" s="51"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874</v>
      </c>
      <c r="E2691" s="51" t="str">
        <f>IF(ISBLANK(LeaveTracker[[#This Row],[Employee Name]]),"-----",VLOOKUP(LeaveTracker[[#This Row],[Employee Name]],Employees[[Employee Name]:[Office]],7))</f>
        <v>GSO</v>
      </c>
      <c r="F2691" s="51" t="str">
        <f>IF(ISBLANK(LeaveTracker[[#This Row],[Employee Name]]),"-----",VLOOKUP(LeaveTracker[[#This Row],[Employee Name]],Employees[[Employee Name]:[Office]],6))</f>
        <v>REGULAR</v>
      </c>
      <c r="G2691" s="24">
        <v>44798</v>
      </c>
      <c r="H2691" s="24">
        <v>44798</v>
      </c>
      <c r="I2691" s="19" t="s">
        <v>81</v>
      </c>
      <c r="K2691" s="51"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874</v>
      </c>
      <c r="E2692" s="51" t="str">
        <f>IF(ISBLANK(LeaveTracker[[#This Row],[Employee Name]]),"-----",VLOOKUP(LeaveTracker[[#This Row],[Employee Name]],Employees[[Employee Name]:[Office]],7))</f>
        <v>GSO</v>
      </c>
      <c r="F2692" s="51" t="str">
        <f>IF(ISBLANK(LeaveTracker[[#This Row],[Employee Name]]),"-----",VLOOKUP(LeaveTracker[[#This Row],[Employee Name]],Employees[[Employee Name]:[Office]],6))</f>
        <v>REGULAR</v>
      </c>
      <c r="G2692" s="24">
        <v>44790</v>
      </c>
      <c r="H2692" s="24">
        <v>44792</v>
      </c>
      <c r="I2692" s="19" t="s">
        <v>81</v>
      </c>
      <c r="K2692" s="51"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525</v>
      </c>
      <c r="E2693" s="51" t="str">
        <f>IF(ISBLANK(LeaveTracker[[#This Row],[Employee Name]]),"-----",VLOOKUP(LeaveTracker[[#This Row],[Employee Name]],Employees[[Employee Name]:[Office]],7))</f>
        <v>GSO</v>
      </c>
      <c r="F2693" s="51" t="str">
        <f>IF(ISBLANK(LeaveTracker[[#This Row],[Employee Name]]),"-----",VLOOKUP(LeaveTracker[[#This Row],[Employee Name]],Employees[[Employee Name]:[Office]],6))</f>
        <v>REGULAR</v>
      </c>
      <c r="G2693" s="24">
        <v>44783</v>
      </c>
      <c r="H2693" s="24">
        <v>44783</v>
      </c>
      <c r="I2693" s="19" t="s">
        <v>298</v>
      </c>
      <c r="J2693" s="43" t="s">
        <v>1003</v>
      </c>
      <c r="K2693" s="51"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776</v>
      </c>
      <c r="E2694" s="51" t="str">
        <f>IF(ISBLANK(LeaveTracker[[#This Row],[Employee Name]]),"-----",VLOOKUP(LeaveTracker[[#This Row],[Employee Name]],Employees[[Employee Name]:[Office]],7))</f>
        <v>GSO</v>
      </c>
      <c r="F2694" s="51" t="str">
        <f>IF(ISBLANK(LeaveTracker[[#This Row],[Employee Name]]),"-----",VLOOKUP(LeaveTracker[[#This Row],[Employee Name]],Employees[[Employee Name]:[Office]],6))</f>
        <v>REGULAR</v>
      </c>
      <c r="G2694" s="24">
        <v>44781</v>
      </c>
      <c r="H2694" s="24">
        <v>44781</v>
      </c>
      <c r="I2694" s="19" t="s">
        <v>81</v>
      </c>
      <c r="K2694" s="51"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878</v>
      </c>
      <c r="E2695" s="51" t="str">
        <f>IF(ISBLANK(LeaveTracker[[#This Row],[Employee Name]]),"-----",VLOOKUP(LeaveTracker[[#This Row],[Employee Name]],Employees[[Employee Name]:[Office]],7))</f>
        <v>GSO</v>
      </c>
      <c r="F2695" s="51" t="str">
        <f>IF(ISBLANK(LeaveTracker[[#This Row],[Employee Name]]),"-----",VLOOKUP(LeaveTracker[[#This Row],[Employee Name]],Employees[[Employee Name]:[Office]],6))</f>
        <v>REGULAR</v>
      </c>
      <c r="G2695" s="24">
        <v>44778</v>
      </c>
      <c r="H2695" s="24">
        <v>44778</v>
      </c>
      <c r="I2695" s="19" t="s">
        <v>81</v>
      </c>
      <c r="K2695" s="51"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878</v>
      </c>
      <c r="E2696" s="51" t="str">
        <f>IF(ISBLANK(LeaveTracker[[#This Row],[Employee Name]]),"-----",VLOOKUP(LeaveTracker[[#This Row],[Employee Name]],Employees[[Employee Name]:[Office]],7))</f>
        <v>GSO</v>
      </c>
      <c r="F2696" s="51" t="str">
        <f>IF(ISBLANK(LeaveTracker[[#This Row],[Employee Name]]),"-----",VLOOKUP(LeaveTracker[[#This Row],[Employee Name]],Employees[[Employee Name]:[Office]],6))</f>
        <v>REGULAR</v>
      </c>
      <c r="G2696" s="24">
        <v>44781</v>
      </c>
      <c r="H2696" s="24">
        <v>44782</v>
      </c>
      <c r="I2696" s="19" t="s">
        <v>81</v>
      </c>
      <c r="K2696" s="51"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874</v>
      </c>
      <c r="E2697" s="51" t="str">
        <f>IF(ISBLANK(LeaveTracker[[#This Row],[Employee Name]]),"-----",VLOOKUP(LeaveTracker[[#This Row],[Employee Name]],Employees[[Employee Name]:[Office]],7))</f>
        <v>GSO</v>
      </c>
      <c r="F2697" s="51" t="str">
        <f>IF(ISBLANK(LeaveTracker[[#This Row],[Employee Name]]),"-----",VLOOKUP(LeaveTracker[[#This Row],[Employee Name]],Employees[[Employee Name]:[Office]],6))</f>
        <v>REGULAR</v>
      </c>
      <c r="G2697" s="24">
        <v>44777</v>
      </c>
      <c r="H2697" s="24">
        <v>44777</v>
      </c>
      <c r="I2697" s="19" t="s">
        <v>81</v>
      </c>
      <c r="K2697" s="51"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609</v>
      </c>
      <c r="E2698" s="51" t="str">
        <f>IF(ISBLANK(LeaveTracker[[#This Row],[Employee Name]]),"-----",VLOOKUP(LeaveTracker[[#This Row],[Employee Name]],Employees[[Employee Name]:[Office]],7))</f>
        <v>CBO</v>
      </c>
      <c r="F2698" s="51" t="str">
        <f>IF(ISBLANK(LeaveTracker[[#This Row],[Employee Name]]),"-----",VLOOKUP(LeaveTracker[[#This Row],[Employee Name]],Employees[[Employee Name]:[Office]],6))</f>
        <v>REGULAR</v>
      </c>
      <c r="G2698" s="24">
        <v>44816</v>
      </c>
      <c r="H2698" s="24">
        <v>44816</v>
      </c>
      <c r="I2698" s="19" t="s">
        <v>81</v>
      </c>
      <c r="K2698" s="51"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482</v>
      </c>
      <c r="E2699" s="51" t="str">
        <f>IF(ISBLANK(LeaveTracker[[#This Row],[Employee Name]]),"-----",VLOOKUP(LeaveTracker[[#This Row],[Employee Name]],Employees[[Employee Name]:[Office]],7))</f>
        <v>COOPERATIVE OFFICE</v>
      </c>
      <c r="F2699" s="51" t="str">
        <f>IF(ISBLANK(LeaveTracker[[#This Row],[Employee Name]]),"-----",VLOOKUP(LeaveTracker[[#This Row],[Employee Name]],Employees[[Employee Name]:[Office]],6))</f>
        <v>REGULAR</v>
      </c>
      <c r="G2699" s="24">
        <v>44820</v>
      </c>
      <c r="H2699" s="24">
        <v>44820</v>
      </c>
      <c r="I2699" s="19" t="s">
        <v>82</v>
      </c>
      <c r="K2699" s="51"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278</v>
      </c>
      <c r="E2700" s="51" t="str">
        <f>IF(ISBLANK(LeaveTracker[[#This Row],[Employee Name]]),"-----",VLOOKUP(LeaveTracker[[#This Row],[Employee Name]],Employees[[Employee Name]:[Office]],7))</f>
        <v>PICNIC GROVE</v>
      </c>
      <c r="F2700" s="51" t="str">
        <f>IF(ISBLANK(LeaveTracker[[#This Row],[Employee Name]]),"-----",VLOOKUP(LeaveTracker[[#This Row],[Employee Name]],Employees[[Employee Name]:[Office]],6))</f>
        <v>REGULAR</v>
      </c>
      <c r="G2700" s="24">
        <v>44822</v>
      </c>
      <c r="H2700" s="24">
        <v>44822</v>
      </c>
      <c r="I2700" s="19" t="s">
        <v>298</v>
      </c>
      <c r="J2700" s="43" t="s">
        <v>1003</v>
      </c>
      <c r="K2700" s="51"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1279</v>
      </c>
      <c r="E2701" s="51">
        <f>IF(ISBLANK(LeaveTracker[[#This Row],[Employee Name]]),"-----",VLOOKUP(LeaveTracker[[#This Row],[Employee Name]],Employees[[Employee Name]:[Office]],7))</f>
        <v>0</v>
      </c>
      <c r="F2701" s="51" t="str">
        <f>IF(ISBLANK(LeaveTracker[[#This Row],[Employee Name]]),"-----",VLOOKUP(LeaveTracker[[#This Row],[Employee Name]],Employees[[Employee Name]:[Office]],6))</f>
        <v>REGULAR</v>
      </c>
      <c r="G2701" s="24">
        <v>44804</v>
      </c>
      <c r="H2701" s="24">
        <v>44811</v>
      </c>
      <c r="I2701" s="19" t="s">
        <v>298</v>
      </c>
      <c r="J2701" s="43" t="s">
        <v>1022</v>
      </c>
      <c r="K2701" s="51"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443</v>
      </c>
      <c r="E2702" s="51" t="str">
        <f>IF(ISBLANK(LeaveTracker[[#This Row],[Employee Name]]),"-----",VLOOKUP(LeaveTracker[[#This Row],[Employee Name]],Employees[[Employee Name]:[Office]],7))</f>
        <v>GSO</v>
      </c>
      <c r="F2702" s="51" t="str">
        <f>IF(ISBLANK(LeaveTracker[[#This Row],[Employee Name]]),"-----",VLOOKUP(LeaveTracker[[#This Row],[Employee Name]],Employees[[Employee Name]:[Office]],6))</f>
        <v>REGULAR</v>
      </c>
      <c r="G2702" s="24">
        <v>44775</v>
      </c>
      <c r="H2702" s="24">
        <v>44775</v>
      </c>
      <c r="I2702" s="19" t="s">
        <v>81</v>
      </c>
      <c r="K2702" s="51"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778</v>
      </c>
      <c r="E2703" s="51" t="str">
        <f>IF(ISBLANK(LeaveTracker[[#This Row],[Employee Name]]),"-----",VLOOKUP(LeaveTracker[[#This Row],[Employee Name]],Employees[[Employee Name]:[Office]],7))</f>
        <v>HRMO</v>
      </c>
      <c r="F2703" s="51" t="str">
        <f>IF(ISBLANK(LeaveTracker[[#This Row],[Employee Name]]),"-----",VLOOKUP(LeaveTracker[[#This Row],[Employee Name]],Employees[[Employee Name]:[Office]],6))</f>
        <v>REGULAR</v>
      </c>
      <c r="G2703" s="24">
        <v>44832</v>
      </c>
      <c r="H2703" s="24">
        <v>44833</v>
      </c>
      <c r="I2703" s="19" t="s">
        <v>82</v>
      </c>
      <c r="K2703" s="51"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944</v>
      </c>
      <c r="E2704" s="51" t="str">
        <f>IF(ISBLANK(LeaveTracker[[#This Row],[Employee Name]]),"-----",VLOOKUP(LeaveTracker[[#This Row],[Employee Name]],Employees[[Employee Name]:[Office]],7))</f>
        <v>EEO/ CITY MARKET</v>
      </c>
      <c r="F2704" s="51" t="str">
        <f>IF(ISBLANK(LeaveTracker[[#This Row],[Employee Name]]),"-----",VLOOKUP(LeaveTracker[[#This Row],[Employee Name]],Employees[[Employee Name]:[Office]],6))</f>
        <v>REGULAR</v>
      </c>
      <c r="G2704" s="24">
        <v>44820</v>
      </c>
      <c r="H2704" s="24">
        <v>44820</v>
      </c>
      <c r="I2704" s="19" t="s">
        <v>82</v>
      </c>
      <c r="K2704" s="51"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944</v>
      </c>
      <c r="E2705" s="51" t="str">
        <f>IF(ISBLANK(LeaveTracker[[#This Row],[Employee Name]]),"-----",VLOOKUP(LeaveTracker[[#This Row],[Employee Name]],Employees[[Employee Name]:[Office]],7))</f>
        <v>EEO/ CITY MARKET</v>
      </c>
      <c r="F2705" s="51" t="str">
        <f>IF(ISBLANK(LeaveTracker[[#This Row],[Employee Name]]),"-----",VLOOKUP(LeaveTracker[[#This Row],[Employee Name]],Employees[[Employee Name]:[Office]],6))</f>
        <v>REGULAR</v>
      </c>
      <c r="G2705" s="24">
        <v>44827</v>
      </c>
      <c r="H2705" s="24">
        <v>44827</v>
      </c>
      <c r="I2705" s="19" t="s">
        <v>82</v>
      </c>
      <c r="K2705" s="51"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944</v>
      </c>
      <c r="E2706" s="51" t="str">
        <f>IF(ISBLANK(LeaveTracker[[#This Row],[Employee Name]]),"-----",VLOOKUP(LeaveTracker[[#This Row],[Employee Name]],Employees[[Employee Name]:[Office]],7))</f>
        <v>EEO/ CITY MARKET</v>
      </c>
      <c r="F2706" s="51" t="str">
        <f>IF(ISBLANK(LeaveTracker[[#This Row],[Employee Name]]),"-----",VLOOKUP(LeaveTracker[[#This Row],[Employee Name]],Employees[[Employee Name]:[Office]],6))</f>
        <v>REGULAR</v>
      </c>
      <c r="G2706" s="24">
        <v>44834</v>
      </c>
      <c r="H2706" s="24">
        <v>44834</v>
      </c>
      <c r="I2706" s="19" t="s">
        <v>82</v>
      </c>
      <c r="K2706" s="51"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693</v>
      </c>
      <c r="E2707" s="51" t="str">
        <f>IF(ISBLANK(LeaveTracker[[#This Row],[Employee Name]]),"-----",VLOOKUP(LeaveTracker[[#This Row],[Employee Name]],Employees[[Employee Name]:[Office]],7))</f>
        <v>VMO</v>
      </c>
      <c r="F2707" s="51" t="str">
        <f>IF(ISBLANK(LeaveTracker[[#This Row],[Employee Name]]),"-----",VLOOKUP(LeaveTracker[[#This Row],[Employee Name]],Employees[[Employee Name]:[Office]],6))</f>
        <v>REGULAR</v>
      </c>
      <c r="G2707" s="24">
        <v>44806</v>
      </c>
      <c r="H2707" s="24">
        <v>44806</v>
      </c>
      <c r="I2707" s="19" t="s">
        <v>81</v>
      </c>
      <c r="K2707" s="51"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693</v>
      </c>
      <c r="E2708" s="51" t="str">
        <f>IF(ISBLANK(LeaveTracker[[#This Row],[Employee Name]]),"-----",VLOOKUP(LeaveTracker[[#This Row],[Employee Name]],Employees[[Employee Name]:[Office]],7))</f>
        <v>VMO</v>
      </c>
      <c r="F2708" s="51" t="str">
        <f>IF(ISBLANK(LeaveTracker[[#This Row],[Employee Name]]),"-----",VLOOKUP(LeaveTracker[[#This Row],[Employee Name]],Employees[[Employee Name]:[Office]],6))</f>
        <v>REGULAR</v>
      </c>
      <c r="G2708" s="24">
        <v>44809</v>
      </c>
      <c r="H2708" s="24">
        <v>44813</v>
      </c>
      <c r="I2708" s="19" t="s">
        <v>81</v>
      </c>
      <c r="K2708" s="51"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51" t="str">
        <f>IF(ISBLANK(LeaveTracker[[#This Row],[Employee Name]]),"-----",VLOOKUP(LeaveTracker[[#This Row],[Employee Name]],Employees[[Employee Name]:[Office]],7))</f>
        <v>HRMO</v>
      </c>
      <c r="F2709" s="51" t="str">
        <f>IF(ISBLANK(LeaveTracker[[#This Row],[Employee Name]]),"-----",VLOOKUP(LeaveTracker[[#This Row],[Employee Name]],Employees[[Employee Name]:[Office]],6))</f>
        <v>REGULAR</v>
      </c>
      <c r="G2709" s="24">
        <v>44809</v>
      </c>
      <c r="H2709" s="24">
        <v>44813</v>
      </c>
      <c r="I2709" s="19" t="s">
        <v>81</v>
      </c>
      <c r="K2709" s="51"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688</v>
      </c>
      <c r="E2710" s="51" t="str">
        <f>IF(ISBLANK(LeaveTracker[[#This Row],[Employee Name]]),"-----",VLOOKUP(LeaveTracker[[#This Row],[Employee Name]],Employees[[Employee Name]:[Office]],7))</f>
        <v>CITY HEALTH OFFICE</v>
      </c>
      <c r="F2710" s="51" t="str">
        <f>IF(ISBLANK(LeaveTracker[[#This Row],[Employee Name]]),"-----",VLOOKUP(LeaveTracker[[#This Row],[Employee Name]],Employees[[Employee Name]:[Office]],6))</f>
        <v>REGULAR</v>
      </c>
      <c r="G2710" s="24">
        <v>44788</v>
      </c>
      <c r="H2710" s="24">
        <v>44789</v>
      </c>
      <c r="I2710" s="19" t="s">
        <v>81</v>
      </c>
      <c r="K2710" s="51"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826</v>
      </c>
      <c r="E2711" s="51" t="str">
        <f>IF(ISBLANK(LeaveTracker[[#This Row],[Employee Name]]),"-----",VLOOKUP(LeaveTracker[[#This Row],[Employee Name]],Employees[[Employee Name]:[Office]],7))</f>
        <v>CHO</v>
      </c>
      <c r="F2711" s="51" t="str">
        <f>IF(ISBLANK(LeaveTracker[[#This Row],[Employee Name]]),"-----",VLOOKUP(LeaveTracker[[#This Row],[Employee Name]],Employees[[Employee Name]:[Office]],6))</f>
        <v>REGULAR</v>
      </c>
      <c r="G2711" s="24">
        <v>44784</v>
      </c>
      <c r="H2711" s="24">
        <v>44785</v>
      </c>
      <c r="I2711" s="19" t="s">
        <v>81</v>
      </c>
      <c r="K2711" s="51"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1282</v>
      </c>
      <c r="E2712" s="51" t="str">
        <f>IF(ISBLANK(LeaveTracker[[#This Row],[Employee Name]]),"-----",VLOOKUP(LeaveTracker[[#This Row],[Employee Name]],Employees[[Employee Name]:[Office]],7))</f>
        <v>HRMO</v>
      </c>
      <c r="F2712" s="51" t="str">
        <f>IF(ISBLANK(LeaveTracker[[#This Row],[Employee Name]]),"-----",VLOOKUP(LeaveTracker[[#This Row],[Employee Name]],Employees[[Employee Name]:[Office]],6))</f>
        <v>REGULAR</v>
      </c>
      <c r="G2712" s="24">
        <v>44778</v>
      </c>
      <c r="H2712" s="24">
        <v>44778</v>
      </c>
      <c r="I2712" s="19" t="s">
        <v>82</v>
      </c>
      <c r="K2712" s="51"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1282</v>
      </c>
      <c r="E2713" s="51" t="str">
        <f>IF(ISBLANK(LeaveTracker[[#This Row],[Employee Name]]),"-----",VLOOKUP(LeaveTracker[[#This Row],[Employee Name]],Employees[[Employee Name]:[Office]],7))</f>
        <v>HRMO</v>
      </c>
      <c r="F2713" s="51" t="str">
        <f>IF(ISBLANK(LeaveTracker[[#This Row],[Employee Name]]),"-----",VLOOKUP(LeaveTracker[[#This Row],[Employee Name]],Employees[[Employee Name]:[Office]],6))</f>
        <v>REGULAR</v>
      </c>
      <c r="G2713" s="24">
        <v>44783</v>
      </c>
      <c r="H2713" s="24">
        <v>44785</v>
      </c>
      <c r="I2713" s="19" t="s">
        <v>82</v>
      </c>
      <c r="K2713" s="51"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464</v>
      </c>
      <c r="E2714" s="51" t="str">
        <f>IF(ISBLANK(LeaveTracker[[#This Row],[Employee Name]]),"-----",VLOOKUP(LeaveTracker[[#This Row],[Employee Name]],Employees[[Employee Name]:[Office]],7))</f>
        <v>ASSESSORS OFFICE</v>
      </c>
      <c r="F2714" s="51" t="str">
        <f>IF(ISBLANK(LeaveTracker[[#This Row],[Employee Name]]),"-----",VLOOKUP(LeaveTracker[[#This Row],[Employee Name]],Employees[[Employee Name]:[Office]],6))</f>
        <v>REGULAR</v>
      </c>
      <c r="G2714" s="24">
        <v>44798</v>
      </c>
      <c r="H2714" s="24">
        <v>44799</v>
      </c>
      <c r="I2714" s="19" t="s">
        <v>82</v>
      </c>
      <c r="K2714" s="51"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509</v>
      </c>
      <c r="E2715" s="51" t="str">
        <f>IF(ISBLANK(LeaveTracker[[#This Row],[Employee Name]]),"-----",VLOOKUP(LeaveTracker[[#This Row],[Employee Name]],Employees[[Employee Name]:[Office]],7))</f>
        <v>ACCOUNTING</v>
      </c>
      <c r="F2715" s="51" t="str">
        <f>IF(ISBLANK(LeaveTracker[[#This Row],[Employee Name]]),"-----",VLOOKUP(LeaveTracker[[#This Row],[Employee Name]],Employees[[Employee Name]:[Office]],6))</f>
        <v>REGULAR</v>
      </c>
      <c r="G2715" s="24">
        <v>44795</v>
      </c>
      <c r="H2715" s="24">
        <v>44795</v>
      </c>
      <c r="I2715" s="19" t="s">
        <v>82</v>
      </c>
      <c r="K2715" s="51"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509</v>
      </c>
      <c r="E2716" s="51" t="str">
        <f>IF(ISBLANK(LeaveTracker[[#This Row],[Employee Name]]),"-----",VLOOKUP(LeaveTracker[[#This Row],[Employee Name]],Employees[[Employee Name]:[Office]],7))</f>
        <v>ACCOUNTING</v>
      </c>
      <c r="F2716" s="51" t="str">
        <f>IF(ISBLANK(LeaveTracker[[#This Row],[Employee Name]]),"-----",VLOOKUP(LeaveTracker[[#This Row],[Employee Name]],Employees[[Employee Name]:[Office]],6))</f>
        <v>REGULAR</v>
      </c>
      <c r="G2716" s="24">
        <v>44785</v>
      </c>
      <c r="H2716" s="24">
        <v>44785</v>
      </c>
      <c r="I2716" s="19" t="s">
        <v>298</v>
      </c>
      <c r="J2716" s="43" t="s">
        <v>1003</v>
      </c>
      <c r="K2716" s="51"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519</v>
      </c>
      <c r="E2717" s="51" t="str">
        <f>IF(ISBLANK(LeaveTracker[[#This Row],[Employee Name]]),"-----",VLOOKUP(LeaveTracker[[#This Row],[Employee Name]],Employees[[Employee Name]:[Office]],7))</f>
        <v>ACCOUNTING</v>
      </c>
      <c r="F2717" s="51" t="str">
        <f>IF(ISBLANK(LeaveTracker[[#This Row],[Employee Name]]),"-----",VLOOKUP(LeaveTracker[[#This Row],[Employee Name]],Employees[[Employee Name]:[Office]],6))</f>
        <v>REGULAR</v>
      </c>
      <c r="G2717" s="24">
        <v>44789</v>
      </c>
      <c r="H2717" s="24">
        <v>44790</v>
      </c>
      <c r="I2717" s="19" t="s">
        <v>81</v>
      </c>
      <c r="K2717" s="51"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506</v>
      </c>
      <c r="E2718" s="51" t="str">
        <f>IF(ISBLANK(LeaveTracker[[#This Row],[Employee Name]]),"-----",VLOOKUP(LeaveTracker[[#This Row],[Employee Name]],Employees[[Employee Name]:[Office]],7))</f>
        <v>ACCOUNTING</v>
      </c>
      <c r="F2718" s="51" t="str">
        <f>IF(ISBLANK(LeaveTracker[[#This Row],[Employee Name]]),"-----",VLOOKUP(LeaveTracker[[#This Row],[Employee Name]],Employees[[Employee Name]:[Office]],6))</f>
        <v>REGULAR</v>
      </c>
      <c r="G2718" s="24">
        <v>44782</v>
      </c>
      <c r="H2718" s="24">
        <v>44782</v>
      </c>
      <c r="I2718" s="19" t="s">
        <v>81</v>
      </c>
      <c r="K2718" s="51"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1092</v>
      </c>
      <c r="E2719" s="51" t="str">
        <f>IF(ISBLANK(LeaveTracker[[#This Row],[Employee Name]]),"-----",VLOOKUP(LeaveTracker[[#This Row],[Employee Name]],Employees[[Employee Name]:[Office]],7))</f>
        <v>ACCOUNTING</v>
      </c>
      <c r="F2719" s="51" t="str">
        <f>IF(ISBLANK(LeaveTracker[[#This Row],[Employee Name]]),"-----",VLOOKUP(LeaveTracker[[#This Row],[Employee Name]],Employees[[Employee Name]:[Office]],6))</f>
        <v>REGULAR</v>
      </c>
      <c r="G2719" s="24">
        <v>44795</v>
      </c>
      <c r="H2719" s="24">
        <v>44795</v>
      </c>
      <c r="I2719" s="19" t="s">
        <v>298</v>
      </c>
      <c r="J2719" s="43" t="s">
        <v>1003</v>
      </c>
      <c r="K2719" s="51"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470</v>
      </c>
      <c r="E2720" s="51" t="str">
        <f>IF(ISBLANK(LeaveTracker[[#This Row],[Employee Name]]),"-----",VLOOKUP(LeaveTracker[[#This Row],[Employee Name]],Employees[[Employee Name]:[Office]],7))</f>
        <v>ASSESSORS OFFICE</v>
      </c>
      <c r="F2720" s="51" t="str">
        <f>IF(ISBLANK(LeaveTracker[[#This Row],[Employee Name]]),"-----",VLOOKUP(LeaveTracker[[#This Row],[Employee Name]],Employees[[Employee Name]:[Office]],6))</f>
        <v>REGULAR</v>
      </c>
      <c r="G2720" s="24">
        <v>44790</v>
      </c>
      <c r="H2720" s="24">
        <v>44790</v>
      </c>
      <c r="I2720" s="19" t="s">
        <v>81</v>
      </c>
      <c r="K2720" s="51"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748</v>
      </c>
      <c r="E2721" s="51" t="str">
        <f>IF(ISBLANK(LeaveTracker[[#This Row],[Employee Name]]),"-----",VLOOKUP(LeaveTracker[[#This Row],[Employee Name]],Employees[[Employee Name]:[Office]],7))</f>
        <v>CSWDO</v>
      </c>
      <c r="F2721" s="51" t="str">
        <f>IF(ISBLANK(LeaveTracker[[#This Row],[Employee Name]]),"-----",VLOOKUP(LeaveTracker[[#This Row],[Employee Name]],Employees[[Employee Name]:[Office]],6))</f>
        <v>REGULAR</v>
      </c>
      <c r="G2721" s="24">
        <v>44788</v>
      </c>
      <c r="H2721" s="24">
        <v>44790</v>
      </c>
      <c r="I2721" s="19" t="s">
        <v>81</v>
      </c>
      <c r="K2721" s="51"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1283</v>
      </c>
      <c r="E2722" s="51" t="str">
        <f>IF(ISBLANK(LeaveTracker[[#This Row],[Employee Name]]),"-----",VLOOKUP(LeaveTracker[[#This Row],[Employee Name]],Employees[[Employee Name]:[Office]],7))</f>
        <v>MO</v>
      </c>
      <c r="F2722" s="51" t="str">
        <f>IF(ISBLANK(LeaveTracker[[#This Row],[Employee Name]]),"-----",VLOOKUP(LeaveTracker[[#This Row],[Employee Name]],Employees[[Employee Name]:[Office]],6))</f>
        <v>REGULAR</v>
      </c>
      <c r="G2722" s="24">
        <v>44783</v>
      </c>
      <c r="H2722" s="24">
        <v>44783</v>
      </c>
      <c r="I2722" s="19" t="s">
        <v>298</v>
      </c>
      <c r="J2722" s="43" t="s">
        <v>1004</v>
      </c>
      <c r="K2722" s="51"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1283</v>
      </c>
      <c r="E2723" s="51" t="str">
        <f>IF(ISBLANK(LeaveTracker[[#This Row],[Employee Name]]),"-----",VLOOKUP(LeaveTracker[[#This Row],[Employee Name]],Employees[[Employee Name]:[Office]],7))</f>
        <v>MO</v>
      </c>
      <c r="F2723" s="51" t="str">
        <f>IF(ISBLANK(LeaveTracker[[#This Row],[Employee Name]]),"-----",VLOOKUP(LeaveTracker[[#This Row],[Employee Name]],Employees[[Employee Name]:[Office]],6))</f>
        <v>REGULAR</v>
      </c>
      <c r="G2723" s="24">
        <v>44790</v>
      </c>
      <c r="H2723" s="24">
        <v>44790</v>
      </c>
      <c r="I2723" s="19" t="s">
        <v>298</v>
      </c>
      <c r="J2723" s="43" t="s">
        <v>1004</v>
      </c>
      <c r="K2723" s="51"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960</v>
      </c>
      <c r="E2724" s="51" t="str">
        <f>IF(ISBLANK(LeaveTracker[[#This Row],[Employee Name]]),"-----",VLOOKUP(LeaveTracker[[#This Row],[Employee Name]],Employees[[Employee Name]:[Office]],7))</f>
        <v>ASSESSORS OFFICE</v>
      </c>
      <c r="F2724" s="51" t="str">
        <f>IF(ISBLANK(LeaveTracker[[#This Row],[Employee Name]]),"-----",VLOOKUP(LeaveTracker[[#This Row],[Employee Name]],Employees[[Employee Name]:[Office]],6))</f>
        <v>REGULAR</v>
      </c>
      <c r="G2724" s="24">
        <v>44803</v>
      </c>
      <c r="H2724" s="24">
        <v>44804</v>
      </c>
      <c r="I2724" s="19" t="s">
        <v>298</v>
      </c>
      <c r="J2724" s="43" t="s">
        <v>1003</v>
      </c>
      <c r="K2724" s="51"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464</v>
      </c>
      <c r="E2725" s="51" t="str">
        <f>IF(ISBLANK(LeaveTracker[[#This Row],[Employee Name]]),"-----",VLOOKUP(LeaveTracker[[#This Row],[Employee Name]],Employees[[Employee Name]:[Office]],7))</f>
        <v>ASSESSORS OFFICE</v>
      </c>
      <c r="F2725" s="51" t="str">
        <f>IF(ISBLANK(LeaveTracker[[#This Row],[Employee Name]]),"-----",VLOOKUP(LeaveTracker[[#This Row],[Employee Name]],Employees[[Employee Name]:[Office]],6))</f>
        <v>REGULAR</v>
      </c>
      <c r="G2725" s="24">
        <v>44778</v>
      </c>
      <c r="H2725" s="24">
        <v>44778</v>
      </c>
      <c r="I2725" s="19" t="s">
        <v>81</v>
      </c>
      <c r="K2725" s="51"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722</v>
      </c>
      <c r="E2726" s="51" t="str">
        <f>IF(ISBLANK(LeaveTracker[[#This Row],[Employee Name]]),"-----",VLOOKUP(LeaveTracker[[#This Row],[Employee Name]],Employees[[Employee Name]:[Office]],7))</f>
        <v>LCR</v>
      </c>
      <c r="F2726" s="51" t="str">
        <f>IF(ISBLANK(LeaveTracker[[#This Row],[Employee Name]]),"-----",VLOOKUP(LeaveTracker[[#This Row],[Employee Name]],Employees[[Employee Name]:[Office]],6))</f>
        <v>REGULAR</v>
      </c>
      <c r="G2726" s="24">
        <v>44803</v>
      </c>
      <c r="H2726" s="24">
        <v>44804</v>
      </c>
      <c r="I2726" s="19" t="s">
        <v>82</v>
      </c>
      <c r="K2726" s="51"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722</v>
      </c>
      <c r="E2727" s="51" t="str">
        <f>IF(ISBLANK(LeaveTracker[[#This Row],[Employee Name]]),"-----",VLOOKUP(LeaveTracker[[#This Row],[Employee Name]],Employees[[Employee Name]:[Office]],7))</f>
        <v>LCR</v>
      </c>
      <c r="F2727" s="51" t="str">
        <f>IF(ISBLANK(LeaveTracker[[#This Row],[Employee Name]]),"-----",VLOOKUP(LeaveTracker[[#This Row],[Employee Name]],Employees[[Employee Name]:[Office]],6))</f>
        <v>REGULAR</v>
      </c>
      <c r="G2727" s="24">
        <v>44811</v>
      </c>
      <c r="H2727" s="24">
        <v>44813</v>
      </c>
      <c r="I2727" s="19" t="s">
        <v>82</v>
      </c>
      <c r="K2727" s="51"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849</v>
      </c>
      <c r="E2728" s="51" t="str">
        <f>IF(ISBLANK(LeaveTracker[[#This Row],[Employee Name]]),"-----",VLOOKUP(LeaveTracker[[#This Row],[Employee Name]],Employees[[Employee Name]:[Office]],7))</f>
        <v>MO</v>
      </c>
      <c r="F2728" s="51" t="str">
        <f>IF(ISBLANK(LeaveTracker[[#This Row],[Employee Name]]),"-----",VLOOKUP(LeaveTracker[[#This Row],[Employee Name]],Employees[[Employee Name]:[Office]],6))</f>
        <v>REGULAR</v>
      </c>
      <c r="G2728" s="24">
        <v>44788</v>
      </c>
      <c r="H2728" s="24">
        <v>44789</v>
      </c>
      <c r="I2728" s="19" t="s">
        <v>298</v>
      </c>
      <c r="J2728" s="43" t="s">
        <v>1003</v>
      </c>
      <c r="K2728" s="51"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51" t="str">
        <f>IF(ISBLANK(LeaveTracker[[#This Row],[Employee Name]]),"-----",VLOOKUP(LeaveTracker[[#This Row],[Employee Name]],Employees[[Employee Name]:[Office]],7))</f>
        <v>CHARACTER OFFICE</v>
      </c>
      <c r="F2729" s="51" t="str">
        <f>IF(ISBLANK(LeaveTracker[[#This Row],[Employee Name]]),"-----",VLOOKUP(LeaveTracker[[#This Row],[Employee Name]],Employees[[Employee Name]:[Office]],6))</f>
        <v>REGULAR</v>
      </c>
      <c r="G2729" s="24">
        <v>44790</v>
      </c>
      <c r="H2729" s="24">
        <v>44790</v>
      </c>
      <c r="I2729" s="19" t="s">
        <v>81</v>
      </c>
      <c r="K2729" s="51"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265</v>
      </c>
      <c r="E2730" s="51" t="str">
        <f>IF(ISBLANK(LeaveTracker[[#This Row],[Employee Name]]),"-----",VLOOKUP(LeaveTracker[[#This Row],[Employee Name]],Employees[[Employee Name]:[Office]],7))</f>
        <v>MO</v>
      </c>
      <c r="F2730" s="51" t="str">
        <f>IF(ISBLANK(LeaveTracker[[#This Row],[Employee Name]]),"-----",VLOOKUP(LeaveTracker[[#This Row],[Employee Name]],Employees[[Employee Name]:[Office]],6))</f>
        <v>REGULAR</v>
      </c>
      <c r="G2730" s="24">
        <v>44788</v>
      </c>
      <c r="H2730" s="24">
        <v>44790</v>
      </c>
      <c r="I2730" s="19" t="s">
        <v>81</v>
      </c>
      <c r="K2730" s="51"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242</v>
      </c>
      <c r="E2731" s="51" t="str">
        <f>IF(ISBLANK(LeaveTracker[[#This Row],[Employee Name]]),"-----",VLOOKUP(LeaveTracker[[#This Row],[Employee Name]],Employees[[Employee Name]:[Office]],7))</f>
        <v>TCCH/TICC</v>
      </c>
      <c r="F2731" s="51" t="str">
        <f>IF(ISBLANK(LeaveTracker[[#This Row],[Employee Name]]),"-----",VLOOKUP(LeaveTracker[[#This Row],[Employee Name]],Employees[[Employee Name]:[Office]],6))</f>
        <v>REGULAR</v>
      </c>
      <c r="G2731" s="24">
        <v>44806</v>
      </c>
      <c r="H2731" s="24">
        <v>44806</v>
      </c>
      <c r="I2731" s="19" t="s">
        <v>82</v>
      </c>
      <c r="K2731" s="51"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809</v>
      </c>
      <c r="E2732" s="51" t="str">
        <f>IF(ISBLANK(LeaveTracker[[#This Row],[Employee Name]]),"-----",VLOOKUP(LeaveTracker[[#This Row],[Employee Name]],Employees[[Employee Name]:[Office]],7))</f>
        <v>CHO</v>
      </c>
      <c r="F2732" s="51" t="str">
        <f>IF(ISBLANK(LeaveTracker[[#This Row],[Employee Name]]),"-----",VLOOKUP(LeaveTracker[[#This Row],[Employee Name]],Employees[[Employee Name]:[Office]],6))</f>
        <v>REGULAR</v>
      </c>
      <c r="G2732" s="24">
        <v>44809</v>
      </c>
      <c r="H2732" s="24">
        <v>44813</v>
      </c>
      <c r="I2732" s="19" t="s">
        <v>82</v>
      </c>
      <c r="K2732" s="51"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809</v>
      </c>
      <c r="E2733" s="51" t="str">
        <f>IF(ISBLANK(LeaveTracker[[#This Row],[Employee Name]]),"-----",VLOOKUP(LeaveTracker[[#This Row],[Employee Name]],Employees[[Employee Name]:[Office]],7))</f>
        <v>CHO</v>
      </c>
      <c r="F2733" s="51" t="str">
        <f>IF(ISBLANK(LeaveTracker[[#This Row],[Employee Name]]),"-----",VLOOKUP(LeaveTracker[[#This Row],[Employee Name]],Employees[[Employee Name]:[Office]],6))</f>
        <v>REGULAR</v>
      </c>
      <c r="G2733" s="24">
        <v>44816</v>
      </c>
      <c r="H2733" s="24">
        <v>44820</v>
      </c>
      <c r="I2733" s="19" t="s">
        <v>82</v>
      </c>
      <c r="K2733" s="51"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809</v>
      </c>
      <c r="E2734" s="51" t="str">
        <f>IF(ISBLANK(LeaveTracker[[#This Row],[Employee Name]]),"-----",VLOOKUP(LeaveTracker[[#This Row],[Employee Name]],Employees[[Employee Name]:[Office]],7))</f>
        <v>CHO</v>
      </c>
      <c r="F2734" s="51" t="str">
        <f>IF(ISBLANK(LeaveTracker[[#This Row],[Employee Name]]),"-----",VLOOKUP(LeaveTracker[[#This Row],[Employee Name]],Employees[[Employee Name]:[Office]],6))</f>
        <v>REGULAR</v>
      </c>
      <c r="G2734" s="24">
        <v>44823</v>
      </c>
      <c r="H2734" s="24">
        <v>44824</v>
      </c>
      <c r="I2734" s="19" t="s">
        <v>82</v>
      </c>
      <c r="K2734" s="51"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944</v>
      </c>
      <c r="E2735" s="51" t="str">
        <f>IF(ISBLANK(LeaveTracker[[#This Row],[Employee Name]]),"-----",VLOOKUP(LeaveTracker[[#This Row],[Employee Name]],Employees[[Employee Name]:[Office]],7))</f>
        <v>EEO/ CITY MARKET</v>
      </c>
      <c r="F2735" s="51" t="str">
        <f>IF(ISBLANK(LeaveTracker[[#This Row],[Employee Name]]),"-----",VLOOKUP(LeaveTracker[[#This Row],[Employee Name]],Employees[[Employee Name]:[Office]],6))</f>
        <v>REGULAR</v>
      </c>
      <c r="G2735" s="24">
        <v>44791</v>
      </c>
      <c r="H2735" s="24">
        <v>44791</v>
      </c>
      <c r="I2735" s="19" t="s">
        <v>298</v>
      </c>
      <c r="J2735" s="43" t="s">
        <v>1003</v>
      </c>
      <c r="K2735" s="51"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1223</v>
      </c>
      <c r="E2736" s="51" t="str">
        <f>IF(ISBLANK(LeaveTracker[[#This Row],[Employee Name]]),"-----",VLOOKUP(LeaveTracker[[#This Row],[Employee Name]],Employees[[Employee Name]:[Office]],7))</f>
        <v>PICNIC GROVE</v>
      </c>
      <c r="F2736" s="51" t="str">
        <f>IF(ISBLANK(LeaveTracker[[#This Row],[Employee Name]]),"-----",VLOOKUP(LeaveTracker[[#This Row],[Employee Name]],Employees[[Employee Name]:[Office]],6))</f>
        <v>REGULAR</v>
      </c>
      <c r="G2736" s="24">
        <v>44788</v>
      </c>
      <c r="H2736" s="24">
        <v>44788</v>
      </c>
      <c r="I2736" s="19" t="s">
        <v>298</v>
      </c>
      <c r="J2736" s="43" t="s">
        <v>1003</v>
      </c>
      <c r="K2736" s="51"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1223</v>
      </c>
      <c r="E2737" s="51" t="str">
        <f>IF(ISBLANK(LeaveTracker[[#This Row],[Employee Name]]),"-----",VLOOKUP(LeaveTracker[[#This Row],[Employee Name]],Employees[[Employee Name]:[Office]],7))</f>
        <v>PICNIC GROVE</v>
      </c>
      <c r="F2737" s="51" t="str">
        <f>IF(ISBLANK(LeaveTracker[[#This Row],[Employee Name]]),"-----",VLOOKUP(LeaveTracker[[#This Row],[Employee Name]],Employees[[Employee Name]:[Office]],6))</f>
        <v>REGULAR</v>
      </c>
      <c r="G2737" s="24">
        <v>44791</v>
      </c>
      <c r="H2737" s="24">
        <v>44791</v>
      </c>
      <c r="I2737" s="19" t="s">
        <v>298</v>
      </c>
      <c r="J2737" s="43" t="s">
        <v>1003</v>
      </c>
      <c r="K2737" s="51"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1223</v>
      </c>
      <c r="E2738" s="51" t="str">
        <f>IF(ISBLANK(LeaveTracker[[#This Row],[Employee Name]]),"-----",VLOOKUP(LeaveTracker[[#This Row],[Employee Name]],Employees[[Employee Name]:[Office]],7))</f>
        <v>PICNIC GROVE</v>
      </c>
      <c r="F2738" s="51" t="str">
        <f>IF(ISBLANK(LeaveTracker[[#This Row],[Employee Name]]),"-----",VLOOKUP(LeaveTracker[[#This Row],[Employee Name]],Employees[[Employee Name]:[Office]],6))</f>
        <v>REGULAR</v>
      </c>
      <c r="G2738" s="24">
        <v>44793</v>
      </c>
      <c r="H2738" s="24">
        <v>44793</v>
      </c>
      <c r="I2738" s="19" t="s">
        <v>298</v>
      </c>
      <c r="J2738" s="43" t="s">
        <v>1003</v>
      </c>
      <c r="K2738" s="51"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338</v>
      </c>
      <c r="E2739" s="51" t="str">
        <f>IF(ISBLANK(LeaveTracker[[#This Row],[Employee Name]]),"-----",VLOOKUP(LeaveTracker[[#This Row],[Employee Name]],Employees[[Employee Name]:[Office]],7))</f>
        <v>COMELEC</v>
      </c>
      <c r="F2739" s="51" t="str">
        <f>IF(ISBLANK(LeaveTracker[[#This Row],[Employee Name]]),"-----",VLOOKUP(LeaveTracker[[#This Row],[Employee Name]],Employees[[Employee Name]:[Office]],6))</f>
        <v>REGULAR</v>
      </c>
      <c r="G2739" s="24">
        <v>44799</v>
      </c>
      <c r="H2739" s="24">
        <v>44799</v>
      </c>
      <c r="I2739" s="19" t="s">
        <v>298</v>
      </c>
      <c r="J2739" s="43" t="s">
        <v>1003</v>
      </c>
      <c r="K2739" s="51"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726</v>
      </c>
      <c r="E2740" s="51" t="str">
        <f>IF(ISBLANK(LeaveTracker[[#This Row],[Employee Name]]),"-----",VLOOKUP(LeaveTracker[[#This Row],[Employee Name]],Employees[[Employee Name]:[Office]],7))</f>
        <v>SP</v>
      </c>
      <c r="F2740" s="51" t="str">
        <f>IF(ISBLANK(LeaveTracker[[#This Row],[Employee Name]]),"-----",VLOOKUP(LeaveTracker[[#This Row],[Employee Name]],Employees[[Employee Name]:[Office]],6))</f>
        <v>REGULAR</v>
      </c>
      <c r="G2740" s="24">
        <v>44792</v>
      </c>
      <c r="H2740" s="24">
        <v>44792</v>
      </c>
      <c r="I2740" s="19" t="s">
        <v>81</v>
      </c>
      <c r="K2740" s="51"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362</v>
      </c>
      <c r="E2741" s="51" t="str">
        <f>IF(ISBLANK(LeaveTracker[[#This Row],[Employee Name]]),"-----",VLOOKUP(LeaveTracker[[#This Row],[Employee Name]],Employees[[Employee Name]:[Office]],7))</f>
        <v>SP</v>
      </c>
      <c r="F2741" s="51" t="str">
        <f>IF(ISBLANK(LeaveTracker[[#This Row],[Employee Name]]),"-----",VLOOKUP(LeaveTracker[[#This Row],[Employee Name]],Employees[[Employee Name]:[Office]],6))</f>
        <v>REGULAR</v>
      </c>
      <c r="G2741" s="24">
        <v>44790</v>
      </c>
      <c r="H2741" s="24">
        <v>44792</v>
      </c>
      <c r="I2741" s="19" t="s">
        <v>298</v>
      </c>
      <c r="J2741" s="43" t="s">
        <v>1003</v>
      </c>
      <c r="K2741" s="51"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51" t="str">
        <f>IF(ISBLANK(LeaveTracker[[#This Row],[Employee Name]]),"-----",VLOOKUP(LeaveTracker[[#This Row],[Employee Name]],Employees[[Employee Name]:[Office]],7))</f>
        <v>HRMO</v>
      </c>
      <c r="F2742" s="51" t="str">
        <f>IF(ISBLANK(LeaveTracker[[#This Row],[Employee Name]]),"-----",VLOOKUP(LeaveTracker[[#This Row],[Employee Name]],Employees[[Employee Name]:[Office]],6))</f>
        <v>REGULAR</v>
      </c>
      <c r="G2742" s="24">
        <v>44792</v>
      </c>
      <c r="H2742" s="24">
        <v>44792</v>
      </c>
      <c r="I2742" s="19" t="s">
        <v>81</v>
      </c>
      <c r="K2742" s="51"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51" t="str">
        <f>IF(ISBLANK(LeaveTracker[[#This Row],[Employee Name]]),"-----",VLOOKUP(LeaveTracker[[#This Row],[Employee Name]],Employees[[Employee Name]:[Office]],7))</f>
        <v>HRMO</v>
      </c>
      <c r="F2743" s="51" t="str">
        <f>IF(ISBLANK(LeaveTracker[[#This Row],[Employee Name]]),"-----",VLOOKUP(LeaveTracker[[#This Row],[Employee Name]],Employees[[Employee Name]:[Office]],6))</f>
        <v>REGULAR</v>
      </c>
      <c r="G2743" s="24">
        <v>44795</v>
      </c>
      <c r="H2743" s="24">
        <v>44795</v>
      </c>
      <c r="I2743" s="19" t="s">
        <v>81</v>
      </c>
      <c r="K2743" s="51"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615</v>
      </c>
      <c r="E2744" s="51" t="str">
        <f>IF(ISBLANK(LeaveTracker[[#This Row],[Employee Name]]),"-----",VLOOKUP(LeaveTracker[[#This Row],[Employee Name]],Employees[[Employee Name]:[Office]],7))</f>
        <v>CBO</v>
      </c>
      <c r="F2744" s="51" t="str">
        <f>IF(ISBLANK(LeaveTracker[[#This Row],[Employee Name]]),"-----",VLOOKUP(LeaveTracker[[#This Row],[Employee Name]],Employees[[Employee Name]:[Office]],6))</f>
        <v>REGULAR</v>
      </c>
      <c r="G2744" s="24">
        <v>44795</v>
      </c>
      <c r="H2744" s="24">
        <v>44795</v>
      </c>
      <c r="I2744" s="19" t="s">
        <v>298</v>
      </c>
      <c r="J2744" s="43" t="s">
        <v>1003</v>
      </c>
      <c r="K2744" s="51"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477</v>
      </c>
      <c r="E2745" s="51" t="str">
        <f>IF(ISBLANK(LeaveTracker[[#This Row],[Employee Name]]),"-----",VLOOKUP(LeaveTracker[[#This Row],[Employee Name]],Employees[[Employee Name]:[Office]],7))</f>
        <v>ADMIN OFFICE</v>
      </c>
      <c r="F2745" s="51" t="str">
        <f>IF(ISBLANK(LeaveTracker[[#This Row],[Employee Name]]),"-----",VLOOKUP(LeaveTracker[[#This Row],[Employee Name]],Employees[[Employee Name]:[Office]],6))</f>
        <v>REGULAR</v>
      </c>
      <c r="G2745" s="24">
        <v>44792</v>
      </c>
      <c r="H2745" s="24">
        <v>44792</v>
      </c>
      <c r="I2745" s="19" t="s">
        <v>82</v>
      </c>
      <c r="K2745" s="51"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477</v>
      </c>
      <c r="E2746" s="51" t="str">
        <f>IF(ISBLANK(LeaveTracker[[#This Row],[Employee Name]]),"-----",VLOOKUP(LeaveTracker[[#This Row],[Employee Name]],Employees[[Employee Name]:[Office]],7))</f>
        <v>ADMIN OFFICE</v>
      </c>
      <c r="F2746" s="51" t="str">
        <f>IF(ISBLANK(LeaveTracker[[#This Row],[Employee Name]]),"-----",VLOOKUP(LeaveTracker[[#This Row],[Employee Name]],Employees[[Employee Name]:[Office]],6))</f>
        <v>REGULAR</v>
      </c>
      <c r="G2746" s="24">
        <v>44781</v>
      </c>
      <c r="H2746" s="24">
        <v>44781</v>
      </c>
      <c r="I2746" s="19" t="s">
        <v>298</v>
      </c>
      <c r="J2746" s="43" t="s">
        <v>1003</v>
      </c>
      <c r="K2746" s="51"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553</v>
      </c>
      <c r="E2747" s="51" t="str">
        <f>IF(ISBLANK(LeaveTracker[[#This Row],[Employee Name]]),"-----",VLOOKUP(LeaveTracker[[#This Row],[Employee Name]],Employees[[Employee Name]:[Office]],7))</f>
        <v>CENRO</v>
      </c>
      <c r="F2747" s="51" t="str">
        <f>IF(ISBLANK(LeaveTracker[[#This Row],[Employee Name]]),"-----",VLOOKUP(LeaveTracker[[#This Row],[Employee Name]],Employees[[Employee Name]:[Office]],6))</f>
        <v>REGULAR</v>
      </c>
      <c r="G2747" s="24">
        <v>44788</v>
      </c>
      <c r="H2747" s="24">
        <v>44788</v>
      </c>
      <c r="I2747" s="19" t="s">
        <v>81</v>
      </c>
      <c r="K2747" s="51"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1286</v>
      </c>
      <c r="E2748" s="51" t="str">
        <f>IF(ISBLANK(LeaveTracker[[#This Row],[Employee Name]]),"-----",VLOOKUP(LeaveTracker[[#This Row],[Employee Name]],Employees[[Employee Name]:[Office]],7))</f>
        <v>CTO</v>
      </c>
      <c r="F2748" s="51" t="str">
        <f>IF(ISBLANK(LeaveTracker[[#This Row],[Employee Name]]),"-----",VLOOKUP(LeaveTracker[[#This Row],[Employee Name]],Employees[[Employee Name]:[Office]],6))</f>
        <v>REGULAR</v>
      </c>
      <c r="G2748" s="24">
        <v>44792</v>
      </c>
      <c r="H2748" s="24">
        <v>44792</v>
      </c>
      <c r="I2748" s="19" t="s">
        <v>298</v>
      </c>
      <c r="J2748" s="43" t="s">
        <v>1003</v>
      </c>
      <c r="K2748" s="51"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1286</v>
      </c>
      <c r="E2749" s="51" t="str">
        <f>IF(ISBLANK(LeaveTracker[[#This Row],[Employee Name]]),"-----",VLOOKUP(LeaveTracker[[#This Row],[Employee Name]],Employees[[Employee Name]:[Office]],7))</f>
        <v>CTO</v>
      </c>
      <c r="F2749" s="51" t="str">
        <f>IF(ISBLANK(LeaveTracker[[#This Row],[Employee Name]]),"-----",VLOOKUP(LeaveTracker[[#This Row],[Employee Name]],Employees[[Employee Name]:[Office]],6))</f>
        <v>REGULAR</v>
      </c>
      <c r="G2749" s="24">
        <v>44795</v>
      </c>
      <c r="H2749" s="24">
        <v>44795</v>
      </c>
      <c r="I2749" s="19" t="s">
        <v>298</v>
      </c>
      <c r="J2749" s="43" t="s">
        <v>1003</v>
      </c>
      <c r="K2749" s="51"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1295</v>
      </c>
      <c r="E2750" s="51" t="str">
        <f>IF(ISBLANK(LeaveTracker[[#This Row],[Employee Name]]),"-----",VLOOKUP(LeaveTracker[[#This Row],[Employee Name]],Employees[[Employee Name]:[Office]],7))</f>
        <v>EEO/ CITY MARKET</v>
      </c>
      <c r="F2750" s="51" t="str">
        <f>IF(ISBLANK(LeaveTracker[[#This Row],[Employee Name]]),"-----",VLOOKUP(LeaveTracker[[#This Row],[Employee Name]],Employees[[Employee Name]:[Office]],6))</f>
        <v>REGULAR</v>
      </c>
      <c r="G2750" s="24"/>
      <c r="H2750" s="24"/>
      <c r="I2750" s="19" t="s">
        <v>298</v>
      </c>
      <c r="J2750" s="43" t="s">
        <v>691</v>
      </c>
      <c r="K2750" s="51"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735</v>
      </c>
      <c r="E2751" s="51" t="str">
        <f>IF(ISBLANK(LeaveTracker[[#This Row],[Employee Name]]),"-----",VLOOKUP(LeaveTracker[[#This Row],[Employee Name]],Employees[[Employee Name]:[Office]],7))</f>
        <v>SP</v>
      </c>
      <c r="F2751" s="51" t="str">
        <f>IF(ISBLANK(LeaveTracker[[#This Row],[Employee Name]]),"-----",VLOOKUP(LeaveTracker[[#This Row],[Employee Name]],Employees[[Employee Name]:[Office]],6))</f>
        <v>REGULAR</v>
      </c>
      <c r="G2751" s="24">
        <v>44816</v>
      </c>
      <c r="H2751" s="24">
        <v>44819</v>
      </c>
      <c r="I2751" s="19" t="s">
        <v>81</v>
      </c>
      <c r="K2751" s="51"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1297</v>
      </c>
      <c r="E2752" s="51" t="str">
        <f>IF(ISBLANK(LeaveTracker[[#This Row],[Employee Name]]),"-----",VLOOKUP(LeaveTracker[[#This Row],[Employee Name]],Employees[[Employee Name]:[Office]],7))</f>
        <v>CTO</v>
      </c>
      <c r="F2752" s="51" t="str">
        <f>IF(ISBLANK(LeaveTracker[[#This Row],[Employee Name]]),"-----",VLOOKUP(LeaveTracker[[#This Row],[Employee Name]],Employees[[Employee Name]:[Office]],6))</f>
        <v>REGULAR</v>
      </c>
      <c r="G2752" s="24">
        <v>44795</v>
      </c>
      <c r="H2752" s="24">
        <v>44795</v>
      </c>
      <c r="I2752" s="19" t="s">
        <v>298</v>
      </c>
      <c r="J2752" s="43" t="s">
        <v>1003</v>
      </c>
      <c r="K2752" s="51"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385</v>
      </c>
      <c r="E2753" s="51" t="str">
        <f>IF(ISBLANK(LeaveTracker[[#This Row],[Employee Name]]),"-----",VLOOKUP(LeaveTracker[[#This Row],[Employee Name]],Employees[[Employee Name]:[Office]],7))</f>
        <v>ONT</v>
      </c>
      <c r="F2753" s="51" t="str">
        <f>IF(ISBLANK(LeaveTracker[[#This Row],[Employee Name]]),"-----",VLOOKUP(LeaveTracker[[#This Row],[Employee Name]],Employees[[Employee Name]:[Office]],6))</f>
        <v>REGULAR</v>
      </c>
      <c r="G2753" s="24">
        <v>44803</v>
      </c>
      <c r="H2753" s="24">
        <v>44803</v>
      </c>
      <c r="I2753" s="19" t="s">
        <v>298</v>
      </c>
      <c r="J2753" s="43" t="s">
        <v>158</v>
      </c>
      <c r="K2753" s="51"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630</v>
      </c>
      <c r="E2754" s="51" t="str">
        <f>IF(ISBLANK(LeaveTracker[[#This Row],[Employee Name]]),"-----",VLOOKUP(LeaveTracker[[#This Row],[Employee Name]],Employees[[Employee Name]:[Office]],7))</f>
        <v>CCT</v>
      </c>
      <c r="F2754" s="51" t="str">
        <f>IF(ISBLANK(LeaveTracker[[#This Row],[Employee Name]]),"-----",VLOOKUP(LeaveTracker[[#This Row],[Employee Name]],Employees[[Employee Name]:[Office]],6))</f>
        <v>REGULAR</v>
      </c>
      <c r="G2754" s="24">
        <v>44827</v>
      </c>
      <c r="H2754" s="24">
        <v>44827</v>
      </c>
      <c r="I2754" s="19" t="s">
        <v>298</v>
      </c>
      <c r="J2754" s="43" t="s">
        <v>1035</v>
      </c>
      <c r="K2754" s="51"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231</v>
      </c>
      <c r="E2755" s="51" t="str">
        <f>IF(ISBLANK(LeaveTracker[[#This Row],[Employee Name]]),"-----",VLOOKUP(LeaveTracker[[#This Row],[Employee Name]],Employees[[Employee Name]:[Office]],7))</f>
        <v>CSWDO</v>
      </c>
      <c r="F2755" s="51" t="str">
        <f>IF(ISBLANK(LeaveTracker[[#This Row],[Employee Name]]),"-----",VLOOKUP(LeaveTracker[[#This Row],[Employee Name]],Employees[[Employee Name]:[Office]],6))</f>
        <v>REGULAR</v>
      </c>
      <c r="G2755" s="24">
        <v>44824</v>
      </c>
      <c r="H2755" s="24">
        <v>44825</v>
      </c>
      <c r="I2755" s="19" t="s">
        <v>81</v>
      </c>
      <c r="K2755" s="51"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735</v>
      </c>
      <c r="E2756" s="51" t="str">
        <f>IF(ISBLANK(LeaveTracker[[#This Row],[Employee Name]]),"-----",VLOOKUP(LeaveTracker[[#This Row],[Employee Name]],Employees[[Employee Name]:[Office]],7))</f>
        <v>SP</v>
      </c>
      <c r="F2756" s="51" t="str">
        <f>IF(ISBLANK(LeaveTracker[[#This Row],[Employee Name]]),"-----",VLOOKUP(LeaveTracker[[#This Row],[Employee Name]],Employees[[Employee Name]:[Office]],6))</f>
        <v>REGULAR</v>
      </c>
      <c r="G2756" s="24">
        <v>44747</v>
      </c>
      <c r="H2756" s="24">
        <v>44747</v>
      </c>
      <c r="I2756" s="19" t="s">
        <v>81</v>
      </c>
      <c r="K2756" s="51"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246</v>
      </c>
      <c r="E2757" s="51" t="str">
        <f>IF(ISBLANK(LeaveTracker[[#This Row],[Employee Name]]),"-----",VLOOKUP(LeaveTracker[[#This Row],[Employee Name]],Employees[[Employee Name]:[Office]],7))</f>
        <v>TCCH/TICC</v>
      </c>
      <c r="F2757" s="51" t="str">
        <f>IF(ISBLANK(LeaveTracker[[#This Row],[Employee Name]]),"-----",VLOOKUP(LeaveTracker[[#This Row],[Employee Name]],Employees[[Employee Name]:[Office]],6))</f>
        <v>REGULAR</v>
      </c>
      <c r="G2757" s="24">
        <v>44811</v>
      </c>
      <c r="H2757" s="24">
        <v>44811</v>
      </c>
      <c r="I2757" s="19" t="s">
        <v>81</v>
      </c>
      <c r="K2757" s="51"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418</v>
      </c>
      <c r="E2758" s="51" t="str">
        <f>IF(ISBLANK(LeaveTracker[[#This Row],[Employee Name]]),"-----",VLOOKUP(LeaveTracker[[#This Row],[Employee Name]],Employees[[Employee Name]:[Office]],7))</f>
        <v>CTO</v>
      </c>
      <c r="F2758" s="51" t="str">
        <f>IF(ISBLANK(LeaveTracker[[#This Row],[Employee Name]]),"-----",VLOOKUP(LeaveTracker[[#This Row],[Employee Name]],Employees[[Employee Name]:[Office]],6))</f>
        <v>REGULAR</v>
      </c>
      <c r="G2758" s="24">
        <v>44838</v>
      </c>
      <c r="H2758" s="24">
        <v>44838</v>
      </c>
      <c r="I2758" s="19" t="s">
        <v>298</v>
      </c>
      <c r="J2758" s="43" t="s">
        <v>1004</v>
      </c>
      <c r="K2758" s="51"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1021</v>
      </c>
      <c r="E2759" s="51" t="str">
        <f>IF(ISBLANK(LeaveTracker[[#This Row],[Employee Name]]),"-----",VLOOKUP(LeaveTracker[[#This Row],[Employee Name]],Employees[[Employee Name]:[Office]],7))</f>
        <v>CTO</v>
      </c>
      <c r="F2759" s="51" t="str">
        <f>IF(ISBLANK(LeaveTracker[[#This Row],[Employee Name]]),"-----",VLOOKUP(LeaveTracker[[#This Row],[Employee Name]],Employees[[Employee Name]:[Office]],6))</f>
        <v>REGULAR</v>
      </c>
      <c r="G2759" s="24">
        <v>44832</v>
      </c>
      <c r="H2759" s="24">
        <v>44832</v>
      </c>
      <c r="I2759" s="19" t="s">
        <v>81</v>
      </c>
      <c r="K2759" s="51"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722</v>
      </c>
      <c r="E2760" s="51" t="str">
        <f>IF(ISBLANK(LeaveTracker[[#This Row],[Employee Name]]),"-----",VLOOKUP(LeaveTracker[[#This Row],[Employee Name]],Employees[[Employee Name]:[Office]],7))</f>
        <v>LCR</v>
      </c>
      <c r="F2760" s="51" t="str">
        <f>IF(ISBLANK(LeaveTracker[[#This Row],[Employee Name]]),"-----",VLOOKUP(LeaveTracker[[#This Row],[Employee Name]],Employees[[Employee Name]:[Office]],6))</f>
        <v>REGULAR</v>
      </c>
      <c r="G2760" s="24">
        <v>44816</v>
      </c>
      <c r="H2760" s="24">
        <v>44820</v>
      </c>
      <c r="I2760" s="19" t="s">
        <v>81</v>
      </c>
      <c r="K2760" s="51"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722</v>
      </c>
      <c r="E2761" s="51" t="str">
        <f>IF(ISBLANK(LeaveTracker[[#This Row],[Employee Name]]),"-----",VLOOKUP(LeaveTracker[[#This Row],[Employee Name]],Employees[[Employee Name]:[Office]],7))</f>
        <v>LCR</v>
      </c>
      <c r="F2761" s="51" t="str">
        <f>IF(ISBLANK(LeaveTracker[[#This Row],[Employee Name]]),"-----",VLOOKUP(LeaveTracker[[#This Row],[Employee Name]],Employees[[Employee Name]:[Office]],6))</f>
        <v>REGULAR</v>
      </c>
      <c r="G2761" s="24">
        <v>44823</v>
      </c>
      <c r="H2761" s="24">
        <v>44823</v>
      </c>
      <c r="I2761" s="19" t="s">
        <v>81</v>
      </c>
      <c r="K2761" s="51"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722</v>
      </c>
      <c r="E2762" s="51" t="str">
        <f>IF(ISBLANK(LeaveTracker[[#This Row],[Employee Name]]),"-----",VLOOKUP(LeaveTracker[[#This Row],[Employee Name]],Employees[[Employee Name]:[Office]],7))</f>
        <v>LCR</v>
      </c>
      <c r="F2762" s="51" t="str">
        <f>IF(ISBLANK(LeaveTracker[[#This Row],[Employee Name]]),"-----",VLOOKUP(LeaveTracker[[#This Row],[Employee Name]],Employees[[Employee Name]:[Office]],6))</f>
        <v>REGULAR</v>
      </c>
      <c r="G2762" s="24">
        <v>44826</v>
      </c>
      <c r="H2762" s="24">
        <v>44826</v>
      </c>
      <c r="I2762" s="19" t="s">
        <v>81</v>
      </c>
      <c r="K2762" s="51"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950</v>
      </c>
      <c r="E2763" s="51" t="str">
        <f>IF(ISBLANK(LeaveTracker[[#This Row],[Employee Name]]),"-----",VLOOKUP(LeaveTracker[[#This Row],[Employee Name]],Employees[[Employee Name]:[Office]],7))</f>
        <v>ACCOUNTING</v>
      </c>
      <c r="F2763" s="51" t="str">
        <f>IF(ISBLANK(LeaveTracker[[#This Row],[Employee Name]]),"-----",VLOOKUP(LeaveTracker[[#This Row],[Employee Name]],Employees[[Employee Name]:[Office]],6))</f>
        <v>REGULAR</v>
      </c>
      <c r="G2763" s="24">
        <v>44809</v>
      </c>
      <c r="H2763" s="24">
        <v>44809</v>
      </c>
      <c r="I2763" s="19" t="s">
        <v>81</v>
      </c>
      <c r="K2763" s="51"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950</v>
      </c>
      <c r="E2764" s="51" t="str">
        <f>IF(ISBLANK(LeaveTracker[[#This Row],[Employee Name]]),"-----",VLOOKUP(LeaveTracker[[#This Row],[Employee Name]],Employees[[Employee Name]:[Office]],7))</f>
        <v>ACCOUNTING</v>
      </c>
      <c r="F2764" s="51" t="str">
        <f>IF(ISBLANK(LeaveTracker[[#This Row],[Employee Name]]),"-----",VLOOKUP(LeaveTracker[[#This Row],[Employee Name]],Employees[[Employee Name]:[Office]],6))</f>
        <v>REGULAR</v>
      </c>
      <c r="G2764" s="24">
        <v>44812</v>
      </c>
      <c r="H2764" s="24">
        <v>44812</v>
      </c>
      <c r="I2764" s="19" t="s">
        <v>81</v>
      </c>
      <c r="K2764" s="51"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1300</v>
      </c>
      <c r="E2765" s="51" t="str">
        <f>IF(ISBLANK(LeaveTracker[[#This Row],[Employee Name]]),"-----",VLOOKUP(LeaveTracker[[#This Row],[Employee Name]],Employees[[Employee Name]:[Office]],7))</f>
        <v>ONT</v>
      </c>
      <c r="F2765" s="51" t="str">
        <f>IF(ISBLANK(LeaveTracker[[#This Row],[Employee Name]]),"-----",VLOOKUP(LeaveTracker[[#This Row],[Employee Name]],Employees[[Employee Name]:[Office]],6))</f>
        <v>CASUAL</v>
      </c>
      <c r="G2765" s="24">
        <v>44806</v>
      </c>
      <c r="H2765" s="24">
        <v>44807</v>
      </c>
      <c r="I2765" s="19" t="s">
        <v>81</v>
      </c>
      <c r="K2765" s="51"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772</v>
      </c>
      <c r="E2766" s="51" t="str">
        <f>IF(ISBLANK(LeaveTracker[[#This Row],[Employee Name]]),"-----",VLOOKUP(LeaveTracker[[#This Row],[Employee Name]],Employees[[Employee Name]:[Office]],7))</f>
        <v>ONT</v>
      </c>
      <c r="F2766" s="51" t="str">
        <f>IF(ISBLANK(LeaveTracker[[#This Row],[Employee Name]]),"-----",VLOOKUP(LeaveTracker[[#This Row],[Employee Name]],Employees[[Employee Name]:[Office]],6))</f>
        <v>REGULAR</v>
      </c>
      <c r="G2766" s="24">
        <v>44833</v>
      </c>
      <c r="H2766" s="24">
        <v>44833</v>
      </c>
      <c r="I2766" s="19" t="s">
        <v>81</v>
      </c>
      <c r="K2766" s="51"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471</v>
      </c>
      <c r="E2767" s="51" t="str">
        <f>IF(ISBLANK(LeaveTracker[[#This Row],[Employee Name]]),"-----",VLOOKUP(LeaveTracker[[#This Row],[Employee Name]],Employees[[Employee Name]:[Office]],7))</f>
        <v>PIO</v>
      </c>
      <c r="F2767" s="51" t="str">
        <f>IF(ISBLANK(LeaveTracker[[#This Row],[Employee Name]]),"-----",VLOOKUP(LeaveTracker[[#This Row],[Employee Name]],Employees[[Employee Name]:[Office]],6))</f>
        <v>REGULAR</v>
      </c>
      <c r="G2767" s="24">
        <v>44826</v>
      </c>
      <c r="H2767" s="24">
        <v>44827</v>
      </c>
      <c r="I2767" s="19" t="s">
        <v>81</v>
      </c>
      <c r="K2767" s="51"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855</v>
      </c>
      <c r="E2768" s="51" t="str">
        <f>IF(ISBLANK(LeaveTracker[[#This Row],[Employee Name]]),"-----",VLOOKUP(LeaveTracker[[#This Row],[Employee Name]],Employees[[Employee Name]:[Office]],7))</f>
        <v>LCR</v>
      </c>
      <c r="F2768" s="51" t="str">
        <f>IF(ISBLANK(LeaveTracker[[#This Row],[Employee Name]]),"-----",VLOOKUP(LeaveTracker[[#This Row],[Employee Name]],Employees[[Employee Name]:[Office]],6))</f>
        <v>REGULAR</v>
      </c>
      <c r="G2768" s="24">
        <v>44823</v>
      </c>
      <c r="H2768" s="24">
        <v>44823</v>
      </c>
      <c r="I2768" s="19" t="s">
        <v>81</v>
      </c>
      <c r="K2768" s="51"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855</v>
      </c>
      <c r="E2769" s="51" t="str">
        <f>IF(ISBLANK(LeaveTracker[[#This Row],[Employee Name]]),"-----",VLOOKUP(LeaveTracker[[#This Row],[Employee Name]],Employees[[Employee Name]:[Office]],7))</f>
        <v>LCR</v>
      </c>
      <c r="F2769" s="51" t="str">
        <f>IF(ISBLANK(LeaveTracker[[#This Row],[Employee Name]]),"-----",VLOOKUP(LeaveTracker[[#This Row],[Employee Name]],Employees[[Employee Name]:[Office]],6))</f>
        <v>REGULAR</v>
      </c>
      <c r="G2769" s="24">
        <v>44827</v>
      </c>
      <c r="H2769" s="24">
        <v>44827</v>
      </c>
      <c r="I2769" s="19" t="s">
        <v>81</v>
      </c>
      <c r="K2769" s="51"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925</v>
      </c>
      <c r="E2770" s="51" t="str">
        <f>IF(ISBLANK(LeaveTracker[[#This Row],[Employee Name]]),"-----",VLOOKUP(LeaveTracker[[#This Row],[Employee Name]],Employees[[Employee Name]:[Office]],7))</f>
        <v>TCNHS</v>
      </c>
      <c r="F2770" s="51" t="str">
        <f>IF(ISBLANK(LeaveTracker[[#This Row],[Employee Name]]),"-----",VLOOKUP(LeaveTracker[[#This Row],[Employee Name]],Employees[[Employee Name]:[Office]],6))</f>
        <v>REGULAR</v>
      </c>
      <c r="G2770" s="24">
        <v>44868</v>
      </c>
      <c r="H2770" s="24">
        <v>44869</v>
      </c>
      <c r="I2770" s="19" t="s">
        <v>82</v>
      </c>
      <c r="J2770" s="43" t="s">
        <v>1301</v>
      </c>
      <c r="K2770" s="51"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925</v>
      </c>
      <c r="E2771" s="51" t="str">
        <f>IF(ISBLANK(LeaveTracker[[#This Row],[Employee Name]]),"-----",VLOOKUP(LeaveTracker[[#This Row],[Employee Name]],Employees[[Employee Name]:[Office]],7))</f>
        <v>TCNHS</v>
      </c>
      <c r="F2771" s="51" t="str">
        <f>IF(ISBLANK(LeaveTracker[[#This Row],[Employee Name]]),"-----",VLOOKUP(LeaveTracker[[#This Row],[Employee Name]],Employees[[Employee Name]:[Office]],6))</f>
        <v>REGULAR</v>
      </c>
      <c r="G2771" s="24">
        <v>44872</v>
      </c>
      <c r="H2771" s="24">
        <v>44876</v>
      </c>
      <c r="I2771" s="19" t="s">
        <v>82</v>
      </c>
      <c r="J2771" s="43" t="s">
        <v>1301</v>
      </c>
      <c r="K2771" s="51"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925</v>
      </c>
      <c r="E2772" s="51" t="str">
        <f>IF(ISBLANK(LeaveTracker[[#This Row],[Employee Name]]),"-----",VLOOKUP(LeaveTracker[[#This Row],[Employee Name]],Employees[[Employee Name]:[Office]],7))</f>
        <v>TCNHS</v>
      </c>
      <c r="F2772" s="51" t="str">
        <f>IF(ISBLANK(LeaveTracker[[#This Row],[Employee Name]]),"-----",VLOOKUP(LeaveTracker[[#This Row],[Employee Name]],Employees[[Employee Name]:[Office]],6))</f>
        <v>REGULAR</v>
      </c>
      <c r="G2772" s="24">
        <v>44879</v>
      </c>
      <c r="H2772" s="24">
        <v>44880</v>
      </c>
      <c r="I2772" s="19" t="s">
        <v>82</v>
      </c>
      <c r="J2772" s="43" t="s">
        <v>1301</v>
      </c>
      <c r="K2772" s="51"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925</v>
      </c>
      <c r="E2773" s="51" t="str">
        <f>IF(ISBLANK(LeaveTracker[[#This Row],[Employee Name]]),"-----",VLOOKUP(LeaveTracker[[#This Row],[Employee Name]],Employees[[Employee Name]:[Office]],7))</f>
        <v>TCNHS</v>
      </c>
      <c r="F2773" s="51" t="str">
        <f>IF(ISBLANK(LeaveTracker[[#This Row],[Employee Name]]),"-----",VLOOKUP(LeaveTracker[[#This Row],[Employee Name]],Employees[[Employee Name]:[Office]],6))</f>
        <v>REGULAR</v>
      </c>
      <c r="G2773" s="24">
        <v>44858</v>
      </c>
      <c r="H2773" s="24">
        <v>44862</v>
      </c>
      <c r="I2773" s="19" t="s">
        <v>82</v>
      </c>
      <c r="J2773" s="43" t="s">
        <v>1301</v>
      </c>
      <c r="K2773" s="51"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925</v>
      </c>
      <c r="E2774" s="51" t="str">
        <f>IF(ISBLANK(LeaveTracker[[#This Row],[Employee Name]]),"-----",VLOOKUP(LeaveTracker[[#This Row],[Employee Name]],Employees[[Employee Name]:[Office]],7))</f>
        <v>TCNHS</v>
      </c>
      <c r="F2774" s="51" t="str">
        <f>IF(ISBLANK(LeaveTracker[[#This Row],[Employee Name]]),"-----",VLOOKUP(LeaveTracker[[#This Row],[Employee Name]],Employees[[Employee Name]:[Office]],6))</f>
        <v>REGULAR</v>
      </c>
      <c r="G2774" s="24">
        <v>44865</v>
      </c>
      <c r="H2774" s="24">
        <v>44865</v>
      </c>
      <c r="I2774" s="19" t="s">
        <v>82</v>
      </c>
      <c r="J2774" s="43" t="s">
        <v>1301</v>
      </c>
      <c r="K2774" s="51"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871</v>
      </c>
      <c r="E2775" s="51" t="str">
        <f>IF(ISBLANK(LeaveTracker[[#This Row],[Employee Name]]),"-----",VLOOKUP(LeaveTracker[[#This Row],[Employee Name]],Employees[[Employee Name]:[Office]],7))</f>
        <v>ACCOUNTING</v>
      </c>
      <c r="F2775" s="51" t="str">
        <f>IF(ISBLANK(LeaveTracker[[#This Row],[Employee Name]]),"-----",VLOOKUP(LeaveTracker[[#This Row],[Employee Name]],Employees[[Employee Name]:[Office]],6))</f>
        <v>REGULAR</v>
      </c>
      <c r="G2775" s="24">
        <v>44838</v>
      </c>
      <c r="H2775" s="24">
        <v>44838</v>
      </c>
      <c r="I2775" s="19" t="s">
        <v>82</v>
      </c>
      <c r="K2775" s="51"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871</v>
      </c>
      <c r="E2776" s="51" t="str">
        <f>IF(ISBLANK(LeaveTracker[[#This Row],[Employee Name]]),"-----",VLOOKUP(LeaveTracker[[#This Row],[Employee Name]],Employees[[Employee Name]:[Office]],7))</f>
        <v>ACCOUNTING</v>
      </c>
      <c r="F2776" s="51" t="str">
        <f>IF(ISBLANK(LeaveTracker[[#This Row],[Employee Name]]),"-----",VLOOKUP(LeaveTracker[[#This Row],[Employee Name]],Employees[[Employee Name]:[Office]],6))</f>
        <v>REGULAR</v>
      </c>
      <c r="G2776" s="24">
        <v>44831</v>
      </c>
      <c r="H2776" s="24">
        <v>44831</v>
      </c>
      <c r="I2776" s="19" t="s">
        <v>81</v>
      </c>
      <c r="K2776" s="51"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1092</v>
      </c>
      <c r="E2777" s="51" t="str">
        <f>IF(ISBLANK(LeaveTracker[[#This Row],[Employee Name]]),"-----",VLOOKUP(LeaveTracker[[#This Row],[Employee Name]],Employees[[Employee Name]:[Office]],7))</f>
        <v>ACCOUNTING</v>
      </c>
      <c r="F2777" s="51" t="str">
        <f>IF(ISBLANK(LeaveTracker[[#This Row],[Employee Name]]),"-----",VLOOKUP(LeaveTracker[[#This Row],[Employee Name]],Employees[[Employee Name]:[Office]],6))</f>
        <v>REGULAR</v>
      </c>
      <c r="G2777" s="24">
        <v>44837</v>
      </c>
      <c r="H2777" s="24">
        <v>44838</v>
      </c>
      <c r="I2777" s="19" t="s">
        <v>82</v>
      </c>
      <c r="K2777" s="51"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950</v>
      </c>
      <c r="E2778" s="51" t="str">
        <f>IF(ISBLANK(LeaveTracker[[#This Row],[Employee Name]]),"-----",VLOOKUP(LeaveTracker[[#This Row],[Employee Name]],Employees[[Employee Name]:[Office]],7))</f>
        <v>ACCOUNTING</v>
      </c>
      <c r="F2778" s="51" t="str">
        <f>IF(ISBLANK(LeaveTracker[[#This Row],[Employee Name]]),"-----",VLOOKUP(LeaveTracker[[#This Row],[Employee Name]],Employees[[Employee Name]:[Office]],6))</f>
        <v>REGULAR</v>
      </c>
      <c r="G2778" s="24">
        <v>44824</v>
      </c>
      <c r="H2778" s="24">
        <v>44824</v>
      </c>
      <c r="I2778" s="19" t="s">
        <v>82</v>
      </c>
      <c r="K2778" s="51"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950</v>
      </c>
      <c r="E2779" s="51" t="str">
        <f>IF(ISBLANK(LeaveTracker[[#This Row],[Employee Name]]),"-----",VLOOKUP(LeaveTracker[[#This Row],[Employee Name]],Employees[[Employee Name]:[Office]],7))</f>
        <v>ACCOUNTING</v>
      </c>
      <c r="F2779" s="51" t="str">
        <f>IF(ISBLANK(LeaveTracker[[#This Row],[Employee Name]]),"-----",VLOOKUP(LeaveTracker[[#This Row],[Employee Name]],Employees[[Employee Name]:[Office]],6))</f>
        <v>REGULAR</v>
      </c>
      <c r="G2779" s="24">
        <v>44826</v>
      </c>
      <c r="H2779" s="24">
        <v>44826</v>
      </c>
      <c r="I2779" s="19" t="s">
        <v>82</v>
      </c>
      <c r="K2779" s="51"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519</v>
      </c>
      <c r="E2780" s="51" t="str">
        <f>IF(ISBLANK(LeaveTracker[[#This Row],[Employee Name]]),"-----",VLOOKUP(LeaveTracker[[#This Row],[Employee Name]],Employees[[Employee Name]:[Office]],7))</f>
        <v>ACCOUNTING</v>
      </c>
      <c r="F2780" s="51" t="str">
        <f>IF(ISBLANK(LeaveTracker[[#This Row],[Employee Name]]),"-----",VLOOKUP(LeaveTracker[[#This Row],[Employee Name]],Employees[[Employee Name]:[Office]],6))</f>
        <v>REGULAR</v>
      </c>
      <c r="G2780" s="24">
        <v>44823</v>
      </c>
      <c r="H2780" s="24">
        <v>44823</v>
      </c>
      <c r="I2780" s="19" t="s">
        <v>81</v>
      </c>
      <c r="K2780" s="51"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1092</v>
      </c>
      <c r="E2781" s="51" t="str">
        <f>IF(ISBLANK(LeaveTracker[[#This Row],[Employee Name]]),"-----",VLOOKUP(LeaveTracker[[#This Row],[Employee Name]],Employees[[Employee Name]:[Office]],7))</f>
        <v>ACCOUNTING</v>
      </c>
      <c r="F2781" s="51" t="str">
        <f>IF(ISBLANK(LeaveTracker[[#This Row],[Employee Name]]),"-----",VLOOKUP(LeaveTracker[[#This Row],[Employee Name]],Employees[[Employee Name]:[Office]],6))</f>
        <v>REGULAR</v>
      </c>
      <c r="G2781" s="24">
        <v>44809</v>
      </c>
      <c r="H2781" s="24">
        <v>44809</v>
      </c>
      <c r="I2781" s="19" t="s">
        <v>81</v>
      </c>
      <c r="K2781" s="51"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1092</v>
      </c>
      <c r="E2782" s="51" t="str">
        <f>IF(ISBLANK(LeaveTracker[[#This Row],[Employee Name]]),"-----",VLOOKUP(LeaveTracker[[#This Row],[Employee Name]],Employees[[Employee Name]:[Office]],7))</f>
        <v>ACCOUNTING</v>
      </c>
      <c r="F2782" s="51" t="str">
        <f>IF(ISBLANK(LeaveTracker[[#This Row],[Employee Name]]),"-----",VLOOKUP(LeaveTracker[[#This Row],[Employee Name]],Employees[[Employee Name]:[Office]],6))</f>
        <v>REGULAR</v>
      </c>
      <c r="G2782" s="24">
        <v>44812</v>
      </c>
      <c r="H2782" s="24">
        <v>44812</v>
      </c>
      <c r="I2782" s="19" t="s">
        <v>81</v>
      </c>
      <c r="K2782" s="51"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1164</v>
      </c>
      <c r="E2783" s="51" t="str">
        <f>IF(ISBLANK(LeaveTracker[[#This Row],[Employee Name]]),"-----",VLOOKUP(LeaveTracker[[#This Row],[Employee Name]],Employees[[Employee Name]:[Office]],7))</f>
        <v>CSWDO</v>
      </c>
      <c r="F2783" s="51" t="str">
        <f>IF(ISBLANK(LeaveTracker[[#This Row],[Employee Name]]),"-----",VLOOKUP(LeaveTracker[[#This Row],[Employee Name]],Employees[[Employee Name]:[Office]],6))</f>
        <v>REGULAR</v>
      </c>
      <c r="G2783" s="24">
        <v>44823</v>
      </c>
      <c r="H2783" s="24">
        <v>44825</v>
      </c>
      <c r="I2783" s="19" t="s">
        <v>81</v>
      </c>
      <c r="K2783" s="51"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1034</v>
      </c>
      <c r="E2784" s="51" t="str">
        <f>IF(ISBLANK(LeaveTracker[[#This Row],[Employee Name]]),"-----",VLOOKUP(LeaveTracker[[#This Row],[Employee Name]],Employees[[Employee Name]:[Office]],7))</f>
        <v>ONT</v>
      </c>
      <c r="F2784" s="51" t="str">
        <f>IF(ISBLANK(LeaveTracker[[#This Row],[Employee Name]]),"-----",VLOOKUP(LeaveTracker[[#This Row],[Employee Name]],Employees[[Employee Name]:[Office]],6))</f>
        <v>REGULAR</v>
      </c>
      <c r="G2784" s="24">
        <v>44824</v>
      </c>
      <c r="H2784" s="24">
        <v>44829</v>
      </c>
      <c r="I2784" s="19" t="s">
        <v>81</v>
      </c>
      <c r="K2784" s="51" t="str">
        <f>LeaveTracker[[#This Row],[Days]]&amp;" "&amp;LeaveTracker[[#This Row],[Type of Leave]]</f>
        <v>6 SL</v>
      </c>
      <c r="L2784" s="23">
        <v>6</v>
      </c>
      <c r="M2784" s="27"/>
    </row>
    <row r="2785" spans="1:13" ht="30" customHeight="1" x14ac:dyDescent="0.3">
      <c r="A2785" s="27">
        <v>1178</v>
      </c>
      <c r="B2785" s="31">
        <v>44845</v>
      </c>
      <c r="C2785" s="31">
        <v>44831</v>
      </c>
      <c r="D2785" s="19" t="s">
        <v>710</v>
      </c>
      <c r="E2785" s="51" t="str">
        <f>IF(ISBLANK(LeaveTracker[[#This Row],[Employee Name]]),"-----",VLOOKUP(LeaveTracker[[#This Row],[Employee Name]],Employees[[Employee Name]:[Office]],7))</f>
        <v>ONT</v>
      </c>
      <c r="F2785" s="51" t="str">
        <f>IF(ISBLANK(LeaveTracker[[#This Row],[Employee Name]]),"-----",VLOOKUP(LeaveTracker[[#This Row],[Employee Name]],Employees[[Employee Name]:[Office]],6))</f>
        <v>REGULAR</v>
      </c>
      <c r="G2785" s="24">
        <v>44823</v>
      </c>
      <c r="H2785" s="24">
        <v>44823</v>
      </c>
      <c r="I2785" s="19" t="s">
        <v>81</v>
      </c>
      <c r="K2785" s="51"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710</v>
      </c>
      <c r="E2786" s="51" t="str">
        <f>IF(ISBLANK(LeaveTracker[[#This Row],[Employee Name]]),"-----",VLOOKUP(LeaveTracker[[#This Row],[Employee Name]],Employees[[Employee Name]:[Office]],7))</f>
        <v>ONT</v>
      </c>
      <c r="F2786" s="51" t="str">
        <f>IF(ISBLANK(LeaveTracker[[#This Row],[Employee Name]]),"-----",VLOOKUP(LeaveTracker[[#This Row],[Employee Name]],Employees[[Employee Name]:[Office]],6))</f>
        <v>REGULAR</v>
      </c>
      <c r="G2786" s="24">
        <v>44826</v>
      </c>
      <c r="H2786" s="24">
        <v>44829</v>
      </c>
      <c r="I2786" s="19" t="s">
        <v>81</v>
      </c>
      <c r="K2786" s="51" t="str">
        <f>LeaveTracker[[#This Row],[Days]]&amp;" "&amp;LeaveTracker[[#This Row],[Type of Leave]]</f>
        <v>4 SL</v>
      </c>
      <c r="L2786" s="23">
        <v>4</v>
      </c>
      <c r="M2786" s="27"/>
    </row>
    <row r="2787" spans="1:13" ht="30" customHeight="1" x14ac:dyDescent="0.3">
      <c r="A2787" s="27">
        <v>1179</v>
      </c>
      <c r="B2787" s="31">
        <v>44845</v>
      </c>
      <c r="C2787" s="31">
        <v>44820</v>
      </c>
      <c r="D2787" s="19" t="s">
        <v>1306</v>
      </c>
      <c r="E2787" s="51" t="str">
        <f>IF(ISBLANK(LeaveTracker[[#This Row],[Employee Name]]),"-----",VLOOKUP(LeaveTracker[[#This Row],[Employee Name]],Employees[[Employee Name]:[Office]],7))</f>
        <v>ONT</v>
      </c>
      <c r="F2787" s="51" t="str">
        <f>IF(ISBLANK(LeaveTracker[[#This Row],[Employee Name]]),"-----",VLOOKUP(LeaveTracker[[#This Row],[Employee Name]],Employees[[Employee Name]:[Office]],6))</f>
        <v>REGULAR</v>
      </c>
      <c r="G2787" s="24">
        <v>44857</v>
      </c>
      <c r="H2787" s="24">
        <v>44858</v>
      </c>
      <c r="I2787" s="19" t="s">
        <v>82</v>
      </c>
      <c r="K2787" s="51" t="str">
        <f>LeaveTracker[[#This Row],[Days]]&amp;" "&amp;LeaveTracker[[#This Row],[Type of Leave]]</f>
        <v>2 VL</v>
      </c>
      <c r="L2787" s="23">
        <v>2</v>
      </c>
      <c r="M2787" s="27"/>
    </row>
    <row r="2788" spans="1:13" ht="30" customHeight="1" x14ac:dyDescent="0.3">
      <c r="A2788" s="27">
        <v>1180</v>
      </c>
      <c r="B2788" s="31">
        <v>44845</v>
      </c>
      <c r="C2788" s="31">
        <v>44820</v>
      </c>
      <c r="D2788" s="19" t="s">
        <v>1306</v>
      </c>
      <c r="E2788" s="51" t="str">
        <f>IF(ISBLANK(LeaveTracker[[#This Row],[Employee Name]]),"-----",VLOOKUP(LeaveTracker[[#This Row],[Employee Name]],Employees[[Employee Name]:[Office]],7))</f>
        <v>ONT</v>
      </c>
      <c r="F2788" s="51" t="str">
        <f>IF(ISBLANK(LeaveTracker[[#This Row],[Employee Name]]),"-----",VLOOKUP(LeaveTracker[[#This Row],[Employee Name]],Employees[[Employee Name]:[Office]],6))</f>
        <v>REGULAR</v>
      </c>
      <c r="G2788" s="24">
        <v>44842</v>
      </c>
      <c r="H2788" s="24">
        <v>44843</v>
      </c>
      <c r="I2788" s="19" t="s">
        <v>298</v>
      </c>
      <c r="J2788" s="43" t="s">
        <v>1003</v>
      </c>
      <c r="K2788" s="51" t="str">
        <f>LeaveTracker[[#This Row],[Days]]&amp;" "&amp;LeaveTracker[[#This Row],[Type of Leave]]</f>
        <v>2 OTHER</v>
      </c>
      <c r="L2788" s="23">
        <v>2</v>
      </c>
      <c r="M2788" s="27"/>
    </row>
    <row r="2789" spans="1:13" ht="30" customHeight="1" x14ac:dyDescent="0.3">
      <c r="A2789" s="27">
        <v>1181</v>
      </c>
      <c r="B2789" s="31">
        <v>44845</v>
      </c>
      <c r="C2789" s="31">
        <v>44821</v>
      </c>
      <c r="D2789" s="19" t="s">
        <v>1039</v>
      </c>
      <c r="E2789" s="51" t="str">
        <f>IF(ISBLANK(LeaveTracker[[#This Row],[Employee Name]]),"-----",VLOOKUP(LeaveTracker[[#This Row],[Employee Name]],Employees[[Employee Name]:[Office]],7))</f>
        <v>ONT</v>
      </c>
      <c r="F2789" s="51" t="str">
        <f>IF(ISBLANK(LeaveTracker[[#This Row],[Employee Name]]),"-----",VLOOKUP(LeaveTracker[[#This Row],[Employee Name]],Employees[[Employee Name]:[Office]],6))</f>
        <v>REGULAR</v>
      </c>
      <c r="G2789" s="24">
        <v>44837</v>
      </c>
      <c r="H2789" s="24">
        <v>44838</v>
      </c>
      <c r="I2789" s="19" t="s">
        <v>82</v>
      </c>
      <c r="K2789" s="51"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798</v>
      </c>
      <c r="E2790" s="51" t="str">
        <f>IF(ISBLANK(LeaveTracker[[#This Row],[Employee Name]]),"-----",VLOOKUP(LeaveTracker[[#This Row],[Employee Name]],Employees[[Employee Name]:[Office]],7))</f>
        <v>ONT</v>
      </c>
      <c r="F2790" s="51" t="str">
        <f>IF(ISBLANK(LeaveTracker[[#This Row],[Employee Name]]),"-----",VLOOKUP(LeaveTracker[[#This Row],[Employee Name]],Employees[[Employee Name]:[Office]],6))</f>
        <v>REGULAR</v>
      </c>
      <c r="G2790" s="24">
        <v>44823</v>
      </c>
      <c r="H2790" s="24">
        <v>44823</v>
      </c>
      <c r="I2790" s="19" t="s">
        <v>81</v>
      </c>
      <c r="K2790" s="51"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578</v>
      </c>
      <c r="E2791" s="51" t="str">
        <f>IF(ISBLANK(LeaveTracker[[#This Row],[Employee Name]]),"-----",VLOOKUP(LeaveTracker[[#This Row],[Employee Name]],Employees[[Employee Name]:[Office]],7))</f>
        <v>CCT</v>
      </c>
      <c r="F2791" s="51" t="str">
        <f>IF(ISBLANK(LeaveTracker[[#This Row],[Employee Name]]),"-----",VLOOKUP(LeaveTracker[[#This Row],[Employee Name]],Employees[[Employee Name]:[Office]],6))</f>
        <v>REGULAR</v>
      </c>
      <c r="G2791" s="24">
        <v>44823</v>
      </c>
      <c r="H2791" s="24">
        <v>44827</v>
      </c>
      <c r="I2791" s="19" t="s">
        <v>81</v>
      </c>
      <c r="K2791" s="51"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578</v>
      </c>
      <c r="E2792" s="51" t="str">
        <f>IF(ISBLANK(LeaveTracker[[#This Row],[Employee Name]]),"-----",VLOOKUP(LeaveTracker[[#This Row],[Employee Name]],Employees[[Employee Name]:[Office]],7))</f>
        <v>CCT</v>
      </c>
      <c r="F2792" s="51" t="str">
        <f>IF(ISBLANK(LeaveTracker[[#This Row],[Employee Name]]),"-----",VLOOKUP(LeaveTracker[[#This Row],[Employee Name]],Employees[[Employee Name]:[Office]],6))</f>
        <v>REGULAR</v>
      </c>
      <c r="G2792" s="24">
        <v>44831</v>
      </c>
      <c r="H2792" s="24">
        <v>44831</v>
      </c>
      <c r="I2792" s="19" t="s">
        <v>81</v>
      </c>
      <c r="K2792" s="51"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341</v>
      </c>
      <c r="E2793" s="51" t="str">
        <f>IF(ISBLANK(LeaveTracker[[#This Row],[Employee Name]]),"-----",VLOOKUP(LeaveTracker[[#This Row],[Employee Name]],Employees[[Employee Name]:[Office]],7))</f>
        <v>MO</v>
      </c>
      <c r="F2793" s="51" t="str">
        <f>IF(ISBLANK(LeaveTracker[[#This Row],[Employee Name]]),"-----",VLOOKUP(LeaveTracker[[#This Row],[Employee Name]],Employees[[Employee Name]:[Office]],6))</f>
        <v>REGULAR</v>
      </c>
      <c r="G2793" s="24">
        <v>44825</v>
      </c>
      <c r="H2793" s="24">
        <v>44827</v>
      </c>
      <c r="I2793" s="19" t="s">
        <v>298</v>
      </c>
      <c r="J2793" s="43" t="s">
        <v>1003</v>
      </c>
      <c r="K2793" s="51"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530</v>
      </c>
      <c r="E2794" s="51" t="str">
        <f>IF(ISBLANK(LeaveTracker[[#This Row],[Employee Name]]),"-----",VLOOKUP(LeaveTracker[[#This Row],[Employee Name]],Employees[[Employee Name]:[Office]],7))</f>
        <v>GSO</v>
      </c>
      <c r="F2794" s="51" t="str">
        <f>IF(ISBLANK(LeaveTracker[[#This Row],[Employee Name]]),"-----",VLOOKUP(LeaveTracker[[#This Row],[Employee Name]],Employees[[Employee Name]:[Office]],6))</f>
        <v>REGULAR</v>
      </c>
      <c r="G2794" s="24">
        <v>44824</v>
      </c>
      <c r="H2794" s="24">
        <v>44824</v>
      </c>
      <c r="I2794" s="19" t="s">
        <v>81</v>
      </c>
      <c r="K2794" s="51"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443</v>
      </c>
      <c r="E2795" s="51" t="str">
        <f>IF(ISBLANK(LeaveTracker[[#This Row],[Employee Name]]),"-----",VLOOKUP(LeaveTracker[[#This Row],[Employee Name]],Employees[[Employee Name]:[Office]],7))</f>
        <v>GSO</v>
      </c>
      <c r="F2795" s="51" t="str">
        <f>IF(ISBLANK(LeaveTracker[[#This Row],[Employee Name]]),"-----",VLOOKUP(LeaveTracker[[#This Row],[Employee Name]],Employees[[Employee Name]:[Office]],6))</f>
        <v>REGULAR</v>
      </c>
      <c r="G2795" s="24">
        <v>44838</v>
      </c>
      <c r="H2795" s="24">
        <v>44838</v>
      </c>
      <c r="I2795" s="19" t="s">
        <v>298</v>
      </c>
      <c r="J2795" s="43" t="s">
        <v>1004</v>
      </c>
      <c r="K2795" s="51"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51" t="str">
        <f>IF(ISBLANK(LeaveTracker[[#This Row],[Employee Name]]),"-----",VLOOKUP(LeaveTracker[[#This Row],[Employee Name]],Employees[[Employee Name]:[Office]],7))</f>
        <v>CTO</v>
      </c>
      <c r="F2796" s="51" t="str">
        <f>IF(ISBLANK(LeaveTracker[[#This Row],[Employee Name]]),"-----",VLOOKUP(LeaveTracker[[#This Row],[Employee Name]],Employees[[Employee Name]:[Office]],6))</f>
        <v>REGULAR</v>
      </c>
      <c r="G2796" s="24">
        <v>44830</v>
      </c>
      <c r="H2796" s="24">
        <v>44832</v>
      </c>
      <c r="I2796" s="19" t="s">
        <v>82</v>
      </c>
      <c r="K2796" s="51"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51" t="str">
        <f>IF(ISBLANK(LeaveTracker[[#This Row],[Employee Name]]),"-----",VLOOKUP(LeaveTracker[[#This Row],[Employee Name]],Employees[[Employee Name]:[Office]],7))</f>
        <v>CTO</v>
      </c>
      <c r="F2797" s="51" t="str">
        <f>IF(ISBLANK(LeaveTracker[[#This Row],[Employee Name]]),"-----",VLOOKUP(LeaveTracker[[#This Row],[Employee Name]],Employees[[Employee Name]:[Office]],6))</f>
        <v>REGULAR</v>
      </c>
      <c r="G2797" s="24">
        <v>44819</v>
      </c>
      <c r="H2797" s="24">
        <v>44819</v>
      </c>
      <c r="I2797" s="19" t="s">
        <v>81</v>
      </c>
      <c r="K2797" s="51"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51" t="str">
        <f>IF(ISBLANK(LeaveTracker[[#This Row],[Employee Name]]),"-----",VLOOKUP(LeaveTracker[[#This Row],[Employee Name]],Employees[[Employee Name]:[Office]],7))</f>
        <v>CTO</v>
      </c>
      <c r="F2798" s="51" t="str">
        <f>IF(ISBLANK(LeaveTracker[[#This Row],[Employee Name]]),"-----",VLOOKUP(LeaveTracker[[#This Row],[Employee Name]],Employees[[Employee Name]:[Office]],6))</f>
        <v>REGULAR</v>
      </c>
      <c r="G2798" s="24">
        <v>44825</v>
      </c>
      <c r="H2798" s="24">
        <v>44825</v>
      </c>
      <c r="I2798" s="19" t="s">
        <v>81</v>
      </c>
      <c r="K2798" s="51"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1056</v>
      </c>
      <c r="E2799" s="51" t="str">
        <f>IF(ISBLANK(LeaveTracker[[#This Row],[Employee Name]]),"-----",VLOOKUP(LeaveTracker[[#This Row],[Employee Name]],Employees[[Employee Name]:[Office]],7))</f>
        <v>CTO</v>
      </c>
      <c r="F2799" s="51" t="str">
        <f>IF(ISBLANK(LeaveTracker[[#This Row],[Employee Name]]),"-----",VLOOKUP(LeaveTracker[[#This Row],[Employee Name]],Employees[[Employee Name]:[Office]],6))</f>
        <v>REGULAR</v>
      </c>
      <c r="G2799" s="24">
        <v>44824</v>
      </c>
      <c r="H2799" s="24">
        <v>44824</v>
      </c>
      <c r="I2799" s="19" t="s">
        <v>81</v>
      </c>
      <c r="K2799" s="51"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1060</v>
      </c>
      <c r="E2800" s="51" t="str">
        <f>IF(ISBLANK(LeaveTracker[[#This Row],[Employee Name]]),"-----",VLOOKUP(LeaveTracker[[#This Row],[Employee Name]],Employees[[Employee Name]:[Office]],7))</f>
        <v>CTO</v>
      </c>
      <c r="F2800" s="51" t="str">
        <f>IF(ISBLANK(LeaveTracker[[#This Row],[Employee Name]]),"-----",VLOOKUP(LeaveTracker[[#This Row],[Employee Name]],Employees[[Employee Name]:[Office]],6))</f>
        <v>REGULAR</v>
      </c>
      <c r="G2800" s="24">
        <v>44824</v>
      </c>
      <c r="H2800" s="24">
        <v>44825</v>
      </c>
      <c r="I2800" s="19" t="s">
        <v>298</v>
      </c>
      <c r="J2800" s="43" t="s">
        <v>1003</v>
      </c>
      <c r="K2800" s="51"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762</v>
      </c>
      <c r="E2801" s="51" t="str">
        <f>IF(ISBLANK(LeaveTracker[[#This Row],[Employee Name]]),"-----",VLOOKUP(LeaveTracker[[#This Row],[Employee Name]],Employees[[Employee Name]:[Office]],7))</f>
        <v>CTO</v>
      </c>
      <c r="F2801" s="51" t="str">
        <f>IF(ISBLANK(LeaveTracker[[#This Row],[Employee Name]]),"-----",VLOOKUP(LeaveTracker[[#This Row],[Employee Name]],Employees[[Employee Name]:[Office]],6))</f>
        <v>REGULAR</v>
      </c>
      <c r="G2801" s="24">
        <v>44826</v>
      </c>
      <c r="H2801" s="24">
        <v>44826</v>
      </c>
      <c r="I2801" s="19" t="s">
        <v>298</v>
      </c>
      <c r="J2801" s="43" t="s">
        <v>1003</v>
      </c>
      <c r="K2801" s="51"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1017</v>
      </c>
      <c r="E2802" s="51" t="str">
        <f>IF(ISBLANK(LeaveTracker[[#This Row],[Employee Name]]),"-----",VLOOKUP(LeaveTracker[[#This Row],[Employee Name]],Employees[[Employee Name]:[Office]],7))</f>
        <v>LANDTAX</v>
      </c>
      <c r="F2802" s="51" t="str">
        <f>IF(ISBLANK(LeaveTracker[[#This Row],[Employee Name]]),"-----",VLOOKUP(LeaveTracker[[#This Row],[Employee Name]],Employees[[Employee Name]:[Office]],6))</f>
        <v>REGULAR</v>
      </c>
      <c r="G2802" s="24">
        <v>44826</v>
      </c>
      <c r="H2802" s="24">
        <v>44826</v>
      </c>
      <c r="I2802" s="19" t="s">
        <v>298</v>
      </c>
      <c r="J2802" s="43" t="s">
        <v>1003</v>
      </c>
      <c r="K2802" s="51"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1060</v>
      </c>
      <c r="E2803" s="51" t="str">
        <f>IF(ISBLANK(LeaveTracker[[#This Row],[Employee Name]]),"-----",VLOOKUP(LeaveTracker[[#This Row],[Employee Name]],Employees[[Employee Name]:[Office]],7))</f>
        <v>CTO</v>
      </c>
      <c r="F2803" s="51" t="str">
        <f>IF(ISBLANK(LeaveTracker[[#This Row],[Employee Name]]),"-----",VLOOKUP(LeaveTracker[[#This Row],[Employee Name]],Employees[[Employee Name]:[Office]],6))</f>
        <v>REGULAR</v>
      </c>
      <c r="G2803" s="24">
        <v>44827</v>
      </c>
      <c r="H2803" s="24">
        <v>44827</v>
      </c>
      <c r="I2803" s="19" t="s">
        <v>81</v>
      </c>
      <c r="K2803" s="51"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1308</v>
      </c>
      <c r="E2804" s="51" t="str">
        <f>IF(ISBLANK(LeaveTracker[[#This Row],[Employee Name]]),"-----",VLOOKUP(LeaveTracker[[#This Row],[Employee Name]],Employees[[Employee Name]:[Office]],7))</f>
        <v>CTO</v>
      </c>
      <c r="F2804" s="51" t="str">
        <f>IF(ISBLANK(LeaveTracker[[#This Row],[Employee Name]]),"-----",VLOOKUP(LeaveTracker[[#This Row],[Employee Name]],Employees[[Employee Name]:[Office]],6))</f>
        <v>REGULAR</v>
      </c>
      <c r="G2804" s="24">
        <v>44827</v>
      </c>
      <c r="H2804" s="24">
        <v>44827</v>
      </c>
      <c r="I2804" s="19" t="s">
        <v>298</v>
      </c>
      <c r="J2804" s="43" t="s">
        <v>1004</v>
      </c>
      <c r="K2804" s="51"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1286</v>
      </c>
      <c r="E2805" s="51" t="str">
        <f>IF(ISBLANK(LeaveTracker[[#This Row],[Employee Name]]),"-----",VLOOKUP(LeaveTracker[[#This Row],[Employee Name]],Employees[[Employee Name]:[Office]],7))</f>
        <v>CTO</v>
      </c>
      <c r="F2805" s="51" t="str">
        <f>IF(ISBLANK(LeaveTracker[[#This Row],[Employee Name]]),"-----",VLOOKUP(LeaveTracker[[#This Row],[Employee Name]],Employees[[Employee Name]:[Office]],6))</f>
        <v>REGULAR</v>
      </c>
      <c r="G2805" s="24">
        <v>44833</v>
      </c>
      <c r="H2805" s="24">
        <v>44833</v>
      </c>
      <c r="I2805" s="19" t="s">
        <v>298</v>
      </c>
      <c r="J2805" s="43" t="s">
        <v>1003</v>
      </c>
      <c r="K2805" s="51"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1297</v>
      </c>
      <c r="E2806" s="51" t="str">
        <f>IF(ISBLANK(LeaveTracker[[#This Row],[Employee Name]]),"-----",VLOOKUP(LeaveTracker[[#This Row],[Employee Name]],Employees[[Employee Name]:[Office]],7))</f>
        <v>CTO</v>
      </c>
      <c r="F2806" s="51" t="str">
        <f>IF(ISBLANK(LeaveTracker[[#This Row],[Employee Name]]),"-----",VLOOKUP(LeaveTracker[[#This Row],[Employee Name]],Employees[[Employee Name]:[Office]],6))</f>
        <v>REGULAR</v>
      </c>
      <c r="G2806" s="24">
        <v>44833</v>
      </c>
      <c r="H2806" s="24">
        <v>44833</v>
      </c>
      <c r="I2806" s="19" t="s">
        <v>298</v>
      </c>
      <c r="J2806" s="43" t="s">
        <v>1004</v>
      </c>
      <c r="K2806" s="51"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1017</v>
      </c>
      <c r="E2807" s="51" t="str">
        <f>IF(ISBLANK(LeaveTracker[[#This Row],[Employee Name]]),"-----",VLOOKUP(LeaveTracker[[#This Row],[Employee Name]],Employees[[Employee Name]:[Office]],7))</f>
        <v>LANDTAX</v>
      </c>
      <c r="F2807" s="51" t="str">
        <f>IF(ISBLANK(LeaveTracker[[#This Row],[Employee Name]]),"-----",VLOOKUP(LeaveTracker[[#This Row],[Employee Name]],Employees[[Employee Name]:[Office]],6))</f>
        <v>REGULAR</v>
      </c>
      <c r="G2807" s="24">
        <v>44844</v>
      </c>
      <c r="H2807" s="24">
        <v>44846</v>
      </c>
      <c r="I2807" s="19" t="s">
        <v>82</v>
      </c>
      <c r="K2807" s="51"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1311</v>
      </c>
      <c r="E2808" s="51" t="str">
        <f>IF(ISBLANK(LeaveTracker[[#This Row],[Employee Name]]),"-----",VLOOKUP(LeaveTracker[[#This Row],[Employee Name]],Employees[[Employee Name]:[Office]],7))</f>
        <v>CEO</v>
      </c>
      <c r="F2808" s="51" t="str">
        <f>IF(ISBLANK(LeaveTracker[[#This Row],[Employee Name]]),"-----",VLOOKUP(LeaveTracker[[#This Row],[Employee Name]],Employees[[Employee Name]:[Office]],6))</f>
        <v>REGULAR</v>
      </c>
      <c r="G2808" s="24">
        <v>44833</v>
      </c>
      <c r="H2808" s="24">
        <v>44834</v>
      </c>
      <c r="I2808" s="19" t="s">
        <v>298</v>
      </c>
      <c r="J2808" s="43" t="s">
        <v>1004</v>
      </c>
      <c r="K2808" s="51"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323</v>
      </c>
      <c r="E2809" s="51" t="str">
        <f>IF(ISBLANK(LeaveTracker[[#This Row],[Employee Name]]),"-----",VLOOKUP(LeaveTracker[[#This Row],[Employee Name]],Employees[[Employee Name]:[Office]],7))</f>
        <v>CEO</v>
      </c>
      <c r="F2809" s="51" t="str">
        <f>IF(ISBLANK(LeaveTracker[[#This Row],[Employee Name]]),"-----",VLOOKUP(LeaveTracker[[#This Row],[Employee Name]],Employees[[Employee Name]:[Office]],6))</f>
        <v>REGULAR</v>
      </c>
      <c r="G2809" s="24">
        <v>44826</v>
      </c>
      <c r="H2809" s="24">
        <v>44826</v>
      </c>
      <c r="I2809" s="19" t="s">
        <v>81</v>
      </c>
      <c r="K2809" s="51"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868</v>
      </c>
      <c r="E2810" s="51" t="str">
        <f>IF(ISBLANK(LeaveTracker[[#This Row],[Employee Name]]),"-----",VLOOKUP(LeaveTracker[[#This Row],[Employee Name]],Employees[[Employee Name]:[Office]],7))</f>
        <v>ACCOUNTING</v>
      </c>
      <c r="F2810" s="51" t="str">
        <f>IF(ISBLANK(LeaveTracker[[#This Row],[Employee Name]]),"-----",VLOOKUP(LeaveTracker[[#This Row],[Employee Name]],Employees[[Employee Name]:[Office]],6))</f>
        <v>REGULAR</v>
      </c>
      <c r="G2810" s="24">
        <v>44809</v>
      </c>
      <c r="H2810" s="24">
        <v>44809</v>
      </c>
      <c r="I2810" s="19" t="s">
        <v>81</v>
      </c>
      <c r="K2810" s="51"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1008</v>
      </c>
      <c r="E2811" s="51" t="str">
        <f>IF(ISBLANK(LeaveTracker[[#This Row],[Employee Name]]),"-----",VLOOKUP(LeaveTracker[[#This Row],[Employee Name]],Employees[[Employee Name]:[Office]],7))</f>
        <v>ACCOUNTING</v>
      </c>
      <c r="F2811" s="51" t="str">
        <f>IF(ISBLANK(LeaveTracker[[#This Row],[Employee Name]]),"-----",VLOOKUP(LeaveTracker[[#This Row],[Employee Name]],Employees[[Employee Name]:[Office]],6))</f>
        <v>REGULAR</v>
      </c>
      <c r="G2811" s="24">
        <v>44816</v>
      </c>
      <c r="H2811" s="24">
        <v>44816</v>
      </c>
      <c r="I2811" s="19" t="s">
        <v>81</v>
      </c>
      <c r="K2811" s="51"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776</v>
      </c>
      <c r="E2812" s="51" t="str">
        <f>IF(ISBLANK(LeaveTracker[[#This Row],[Employee Name]]),"-----",VLOOKUP(LeaveTracker[[#This Row],[Employee Name]],Employees[[Employee Name]:[Office]],7))</f>
        <v>GSO</v>
      </c>
      <c r="F2812" s="51" t="str">
        <f>IF(ISBLANK(LeaveTracker[[#This Row],[Employee Name]]),"-----",VLOOKUP(LeaveTracker[[#This Row],[Employee Name]],Employees[[Employee Name]:[Office]],6))</f>
        <v>REGULAR</v>
      </c>
      <c r="G2812" s="24">
        <v>44841</v>
      </c>
      <c r="H2812" s="24">
        <v>44841</v>
      </c>
      <c r="I2812" s="19" t="s">
        <v>81</v>
      </c>
      <c r="K2812" s="51"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776</v>
      </c>
      <c r="E2813" s="51" t="str">
        <f>IF(ISBLANK(LeaveTracker[[#This Row],[Employee Name]]),"-----",VLOOKUP(LeaveTracker[[#This Row],[Employee Name]],Employees[[Employee Name]:[Office]],7))</f>
        <v>GSO</v>
      </c>
      <c r="F2813" s="51" t="str">
        <f>IF(ISBLANK(LeaveTracker[[#This Row],[Employee Name]]),"-----",VLOOKUP(LeaveTracker[[#This Row],[Employee Name]],Employees[[Employee Name]:[Office]],6))</f>
        <v>REGULAR</v>
      </c>
      <c r="G2813" s="24">
        <v>44844</v>
      </c>
      <c r="H2813" s="24">
        <v>44844</v>
      </c>
      <c r="I2813" s="19" t="s">
        <v>81</v>
      </c>
      <c r="K2813" s="51"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553</v>
      </c>
      <c r="E2814" s="51" t="str">
        <f>IF(ISBLANK(LeaveTracker[[#This Row],[Employee Name]]),"-----",VLOOKUP(LeaveTracker[[#This Row],[Employee Name]],Employees[[Employee Name]:[Office]],7))</f>
        <v>CENRO</v>
      </c>
      <c r="F2814" s="51" t="str">
        <f>IF(ISBLANK(LeaveTracker[[#This Row],[Employee Name]]),"-----",VLOOKUP(LeaveTracker[[#This Row],[Employee Name]],Employees[[Employee Name]:[Office]],6))</f>
        <v>REGULAR</v>
      </c>
      <c r="G2814" s="24">
        <v>44813</v>
      </c>
      <c r="H2814" s="24">
        <v>44813</v>
      </c>
      <c r="I2814" s="19" t="s">
        <v>81</v>
      </c>
      <c r="K2814" s="51"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1059</v>
      </c>
      <c r="E2815" s="51" t="str">
        <f>IF(ISBLANK(LeaveTracker[[#This Row],[Employee Name]]),"-----",VLOOKUP(LeaveTracker[[#This Row],[Employee Name]],Employees[[Employee Name]:[Office]],7))</f>
        <v>CTO</v>
      </c>
      <c r="F2815" s="51" t="str">
        <f>IF(ISBLANK(LeaveTracker[[#This Row],[Employee Name]]),"-----",VLOOKUP(LeaveTracker[[#This Row],[Employee Name]],Employees[[Employee Name]:[Office]],6))</f>
        <v>REGULAR</v>
      </c>
      <c r="G2815" s="24">
        <v>44839</v>
      </c>
      <c r="H2815" s="24">
        <v>44839</v>
      </c>
      <c r="I2815" s="19" t="s">
        <v>81</v>
      </c>
      <c r="K2815" s="51"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1021</v>
      </c>
      <c r="E2816" s="51" t="str">
        <f>IF(ISBLANK(LeaveTracker[[#This Row],[Employee Name]]),"-----",VLOOKUP(LeaveTracker[[#This Row],[Employee Name]],Employees[[Employee Name]:[Office]],7))</f>
        <v>CTO</v>
      </c>
      <c r="F2816" s="51" t="str">
        <f>IF(ISBLANK(LeaveTracker[[#This Row],[Employee Name]]),"-----",VLOOKUP(LeaveTracker[[#This Row],[Employee Name]],Employees[[Employee Name]:[Office]],6))</f>
        <v>REGULAR</v>
      </c>
      <c r="G2816" s="24">
        <v>44845</v>
      </c>
      <c r="H2816" s="24">
        <v>44845</v>
      </c>
      <c r="I2816" s="19" t="s">
        <v>298</v>
      </c>
      <c r="J2816" s="43" t="s">
        <v>1004</v>
      </c>
      <c r="K2816" s="51"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506</v>
      </c>
      <c r="E2817" s="51" t="str">
        <f>IF(ISBLANK(LeaveTracker[[#This Row],[Employee Name]]),"-----",VLOOKUP(LeaveTracker[[#This Row],[Employee Name]],Employees[[Employee Name]:[Office]],7))</f>
        <v>ACCOUNTING</v>
      </c>
      <c r="F2817" s="51" t="str">
        <f>IF(ISBLANK(LeaveTracker[[#This Row],[Employee Name]]),"-----",VLOOKUP(LeaveTracker[[#This Row],[Employee Name]],Employees[[Employee Name]:[Office]],6))</f>
        <v>REGULAR</v>
      </c>
      <c r="G2817" s="24">
        <v>44827</v>
      </c>
      <c r="H2817" s="24">
        <v>44827</v>
      </c>
      <c r="I2817" s="19" t="s">
        <v>81</v>
      </c>
      <c r="K2817" s="51"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506</v>
      </c>
      <c r="E2818" s="51" t="str">
        <f>IF(ISBLANK(LeaveTracker[[#This Row],[Employee Name]]),"-----",VLOOKUP(LeaveTracker[[#This Row],[Employee Name]],Employees[[Employee Name]:[Office]],7))</f>
        <v>ACCOUNTING</v>
      </c>
      <c r="F2818" s="51" t="str">
        <f>IF(ISBLANK(LeaveTracker[[#This Row],[Employee Name]]),"-----",VLOOKUP(LeaveTracker[[#This Row],[Employee Name]],Employees[[Employee Name]:[Office]],6))</f>
        <v>REGULAR</v>
      </c>
      <c r="G2818" s="24">
        <v>44834</v>
      </c>
      <c r="H2818" s="24">
        <v>44834</v>
      </c>
      <c r="I2818" s="19" t="s">
        <v>81</v>
      </c>
      <c r="K2818" s="51"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950</v>
      </c>
      <c r="E2819" s="51" t="str">
        <f>IF(ISBLANK(LeaveTracker[[#This Row],[Employee Name]]),"-----",VLOOKUP(LeaveTracker[[#This Row],[Employee Name]],Employees[[Employee Name]:[Office]],7))</f>
        <v>ACCOUNTING</v>
      </c>
      <c r="F2819" s="51" t="str">
        <f>IF(ISBLANK(LeaveTracker[[#This Row],[Employee Name]]),"-----",VLOOKUP(LeaveTracker[[#This Row],[Employee Name]],Employees[[Employee Name]:[Office]],6))</f>
        <v>REGULAR</v>
      </c>
      <c r="G2819" s="24">
        <v>44838</v>
      </c>
      <c r="H2819" s="24">
        <v>44841</v>
      </c>
      <c r="I2819" s="19" t="s">
        <v>81</v>
      </c>
      <c r="K2819" s="51"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509</v>
      </c>
      <c r="E2820" s="51" t="str">
        <f>IF(ISBLANK(LeaveTracker[[#This Row],[Employee Name]]),"-----",VLOOKUP(LeaveTracker[[#This Row],[Employee Name]],Employees[[Employee Name]:[Office]],7))</f>
        <v>ACCOUNTING</v>
      </c>
      <c r="F2820" s="51" t="str">
        <f>IF(ISBLANK(LeaveTracker[[#This Row],[Employee Name]]),"-----",VLOOKUP(LeaveTracker[[#This Row],[Employee Name]],Employees[[Employee Name]:[Office]],6))</f>
        <v>REGULAR</v>
      </c>
      <c r="G2820" s="24">
        <v>44858</v>
      </c>
      <c r="H2820" s="24">
        <v>44858</v>
      </c>
      <c r="I2820" s="19" t="s">
        <v>82</v>
      </c>
      <c r="K2820" s="51"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1083</v>
      </c>
      <c r="E2821" s="51" t="str">
        <f>IF(ISBLANK(LeaveTracker[[#This Row],[Employee Name]]),"-----",VLOOKUP(LeaveTracker[[#This Row],[Employee Name]],Employees[[Employee Name]:[Office]],7))</f>
        <v>ACCOUNTING</v>
      </c>
      <c r="F2821" s="51" t="str">
        <f>IF(ISBLANK(LeaveTracker[[#This Row],[Employee Name]]),"-----",VLOOKUP(LeaveTracker[[#This Row],[Employee Name]],Employees[[Employee Name]:[Office]],6))</f>
        <v>REGULAR</v>
      </c>
      <c r="G2821" s="24">
        <v>44855</v>
      </c>
      <c r="H2821" s="24">
        <v>44855</v>
      </c>
      <c r="I2821" s="19" t="s">
        <v>82</v>
      </c>
      <c r="K2821" s="51"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863</v>
      </c>
      <c r="E2822" s="51" t="str">
        <f>IF(ISBLANK(LeaveTracker[[#This Row],[Employee Name]]),"-----",VLOOKUP(LeaveTracker[[#This Row],[Employee Name]],Employees[[Employee Name]:[Office]],7))</f>
        <v>ACCOUNTING</v>
      </c>
      <c r="F2822" s="51" t="str">
        <f>IF(ISBLANK(LeaveTracker[[#This Row],[Employee Name]]),"-----",VLOOKUP(LeaveTracker[[#This Row],[Employee Name]],Employees[[Employee Name]:[Office]],6))</f>
        <v>REGULAR</v>
      </c>
      <c r="G2822" s="24">
        <v>44858</v>
      </c>
      <c r="H2822" s="24">
        <v>44859</v>
      </c>
      <c r="I2822" s="19" t="s">
        <v>298</v>
      </c>
      <c r="J2822" s="43" t="s">
        <v>1004</v>
      </c>
      <c r="K2822" s="51"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304</v>
      </c>
      <c r="E2823" s="51" t="str">
        <f>IF(ISBLANK(LeaveTracker[[#This Row],[Employee Name]]),"-----",VLOOKUP(LeaveTracker[[#This Row],[Employee Name]],Employees[[Employee Name]:[Office]],7))</f>
        <v>TOPS (ADMIN CSU)</v>
      </c>
      <c r="F2823" s="51" t="str">
        <f>IF(ISBLANK(LeaveTracker[[#This Row],[Employee Name]]),"-----",VLOOKUP(LeaveTracker[[#This Row],[Employee Name]],Employees[[Employee Name]:[Office]],6))</f>
        <v>REGULAR</v>
      </c>
      <c r="G2823" s="24">
        <v>44841</v>
      </c>
      <c r="H2823" s="24">
        <v>44841</v>
      </c>
      <c r="I2823" s="19" t="s">
        <v>81</v>
      </c>
      <c r="K2823" s="51"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231</v>
      </c>
      <c r="E2824" s="51" t="str">
        <f>IF(ISBLANK(LeaveTracker[[#This Row],[Employee Name]]),"-----",VLOOKUP(LeaveTracker[[#This Row],[Employee Name]],Employees[[Employee Name]:[Office]],7))</f>
        <v>CSWDO</v>
      </c>
      <c r="F2824" s="51" t="str">
        <f>IF(ISBLANK(LeaveTracker[[#This Row],[Employee Name]]),"-----",VLOOKUP(LeaveTracker[[#This Row],[Employee Name]],Employees[[Employee Name]:[Office]],6))</f>
        <v>REGULAR</v>
      </c>
      <c r="G2824" s="24">
        <v>44847</v>
      </c>
      <c r="H2824" s="24">
        <v>44848</v>
      </c>
      <c r="I2824" s="19" t="s">
        <v>82</v>
      </c>
      <c r="K2824" s="51"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1099</v>
      </c>
      <c r="E2825" s="51" t="str">
        <f>IF(ISBLANK(LeaveTracker[[#This Row],[Employee Name]]),"-----",VLOOKUP(LeaveTracker[[#This Row],[Employee Name]],Employees[[Employee Name]:[Office]],7))</f>
        <v>CCT</v>
      </c>
      <c r="F2825" s="51" t="str">
        <f>IF(ISBLANK(LeaveTracker[[#This Row],[Employee Name]]),"-----",VLOOKUP(LeaveTracker[[#This Row],[Employee Name]],Employees[[Employee Name]:[Office]],6))</f>
        <v>REGULAR</v>
      </c>
      <c r="G2825" s="24"/>
      <c r="H2825" s="24"/>
      <c r="I2825" s="19" t="s">
        <v>298</v>
      </c>
      <c r="J2825" s="43" t="s">
        <v>691</v>
      </c>
      <c r="K2825" s="51"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1321</v>
      </c>
      <c r="E2826" s="51" t="str">
        <f>IF(ISBLANK(LeaveTracker[[#This Row],[Employee Name]]),"-----",VLOOKUP(LeaveTracker[[#This Row],[Employee Name]],Employees[[Employee Name]:[Office]],7))</f>
        <v>CHO</v>
      </c>
      <c r="F2826" s="51" t="str">
        <f>IF(ISBLANK(LeaveTracker[[#This Row],[Employee Name]]),"-----",VLOOKUP(LeaveTracker[[#This Row],[Employee Name]],Employees[[Employee Name]:[Office]],6))</f>
        <v>REGULAR</v>
      </c>
      <c r="G2826" s="24">
        <v>44823</v>
      </c>
      <c r="H2826" s="24">
        <v>44824</v>
      </c>
      <c r="I2826" s="19" t="s">
        <v>82</v>
      </c>
      <c r="K2826" s="51"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744</v>
      </c>
      <c r="E2827" s="51" t="str">
        <f>IF(ISBLANK(LeaveTracker[[#This Row],[Employee Name]]),"-----",VLOOKUP(LeaveTracker[[#This Row],[Employee Name]],Employees[[Employee Name]:[Office]],7))</f>
        <v>CSWDO</v>
      </c>
      <c r="F2827" s="51" t="str">
        <f>IF(ISBLANK(LeaveTracker[[#This Row],[Employee Name]]),"-----",VLOOKUP(LeaveTracker[[#This Row],[Employee Name]],Employees[[Employee Name]:[Office]],6))</f>
        <v>REGULAR</v>
      </c>
      <c r="G2827" s="24">
        <v>44812</v>
      </c>
      <c r="H2827" s="24">
        <v>44812</v>
      </c>
      <c r="I2827" s="19" t="s">
        <v>81</v>
      </c>
      <c r="K2827" s="51"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829</v>
      </c>
      <c r="E2828" s="51" t="str">
        <f>IF(ISBLANK(LeaveTracker[[#This Row],[Employee Name]]),"-----",VLOOKUP(LeaveTracker[[#This Row],[Employee Name]],Employees[[Employee Name]:[Office]],7))</f>
        <v>CHO</v>
      </c>
      <c r="F2828" s="51" t="str">
        <f>IF(ISBLANK(LeaveTracker[[#This Row],[Employee Name]]),"-----",VLOOKUP(LeaveTracker[[#This Row],[Employee Name]],Employees[[Employee Name]:[Office]],6))</f>
        <v>REGULAR</v>
      </c>
      <c r="G2828" s="24">
        <v>44799</v>
      </c>
      <c r="H2828" s="24">
        <v>44799</v>
      </c>
      <c r="I2828" s="19" t="s">
        <v>81</v>
      </c>
      <c r="K2828" s="51"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1326</v>
      </c>
      <c r="E2829" s="51" t="str">
        <f>IF(ISBLANK(LeaveTracker[[#This Row],[Employee Name]]),"-----",VLOOKUP(LeaveTracker[[#This Row],[Employee Name]],Employees[[Employee Name]:[Office]],7))</f>
        <v>CHO</v>
      </c>
      <c r="F2829" s="51" t="str">
        <f>IF(ISBLANK(LeaveTracker[[#This Row],[Employee Name]]),"-----",VLOOKUP(LeaveTracker[[#This Row],[Employee Name]],Employees[[Employee Name]:[Office]],6))</f>
        <v>REGULAR</v>
      </c>
      <c r="G2829" s="24">
        <v>44798</v>
      </c>
      <c r="H2829" s="24">
        <v>44799</v>
      </c>
      <c r="I2829" s="19" t="s">
        <v>81</v>
      </c>
      <c r="K2829" s="51"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396</v>
      </c>
      <c r="E2830" s="51" t="str">
        <f>IF(ISBLANK(LeaveTracker[[#This Row],[Employee Name]]),"-----",VLOOKUP(LeaveTracker[[#This Row],[Employee Name]],Employees[[Employee Name]:[Office]],7))</f>
        <v>CTO</v>
      </c>
      <c r="F2830" s="51" t="str">
        <f>IF(ISBLANK(LeaveTracker[[#This Row],[Employee Name]]),"-----",VLOOKUP(LeaveTracker[[#This Row],[Employee Name]],Employees[[Employee Name]:[Office]],6))</f>
        <v>REGULAR</v>
      </c>
      <c r="G2830" s="24">
        <v>44803</v>
      </c>
      <c r="H2830" s="24">
        <v>44803</v>
      </c>
      <c r="I2830" s="19" t="s">
        <v>81</v>
      </c>
      <c r="K2830" s="51"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612</v>
      </c>
      <c r="E2831" s="51" t="str">
        <f>IF(ISBLANK(LeaveTracker[[#This Row],[Employee Name]]),"-----",VLOOKUP(LeaveTracker[[#This Row],[Employee Name]],Employees[[Employee Name]:[Office]],7))</f>
        <v>CBO</v>
      </c>
      <c r="F2831" s="51" t="str">
        <f>IF(ISBLANK(LeaveTracker[[#This Row],[Employee Name]]),"-----",VLOOKUP(LeaveTracker[[#This Row],[Employee Name]],Employees[[Employee Name]:[Office]],6))</f>
        <v>REGULAR</v>
      </c>
      <c r="G2831" s="24">
        <v>44803</v>
      </c>
      <c r="H2831" s="24">
        <v>44803</v>
      </c>
      <c r="I2831" s="19" t="s">
        <v>81</v>
      </c>
      <c r="K2831" s="51"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327</v>
      </c>
      <c r="E2832" s="51" t="str">
        <f>IF(ISBLANK(LeaveTracker[[#This Row],[Employee Name]]),"-----",VLOOKUP(LeaveTracker[[#This Row],[Employee Name]],Employees[[Employee Name]:[Office]],7))</f>
        <v>LEGAL</v>
      </c>
      <c r="F2832" s="51" t="str">
        <f>IF(ISBLANK(LeaveTracker[[#This Row],[Employee Name]]),"-----",VLOOKUP(LeaveTracker[[#This Row],[Employee Name]],Employees[[Employee Name]:[Office]],6))</f>
        <v>REGULAR</v>
      </c>
      <c r="G2832" s="24">
        <v>44795</v>
      </c>
      <c r="H2832" s="24">
        <v>44795</v>
      </c>
      <c r="I2832" s="19" t="s">
        <v>81</v>
      </c>
      <c r="K2832" s="51"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327</v>
      </c>
      <c r="E2833" s="51" t="str">
        <f>IF(ISBLANK(LeaveTracker[[#This Row],[Employee Name]]),"-----",VLOOKUP(LeaveTracker[[#This Row],[Employee Name]],Employees[[Employee Name]:[Office]],7))</f>
        <v>LEGAL</v>
      </c>
      <c r="F2833" s="51" t="str">
        <f>IF(ISBLANK(LeaveTracker[[#This Row],[Employee Name]]),"-----",VLOOKUP(LeaveTracker[[#This Row],[Employee Name]],Employees[[Employee Name]:[Office]],6))</f>
        <v>REGULAR</v>
      </c>
      <c r="G2833" s="24">
        <v>44798</v>
      </c>
      <c r="H2833" s="24">
        <v>44799</v>
      </c>
      <c r="I2833" s="19" t="s">
        <v>81</v>
      </c>
      <c r="K2833" s="51"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1329</v>
      </c>
      <c r="E2834" s="51" t="str">
        <f>IF(ISBLANK(LeaveTracker[[#This Row],[Employee Name]]),"-----",VLOOKUP(LeaveTracker[[#This Row],[Employee Name]],Employees[[Employee Name]:[Office]],7))</f>
        <v>ONT</v>
      </c>
      <c r="F2834" s="51" t="str">
        <f>IF(ISBLANK(LeaveTracker[[#This Row],[Employee Name]]),"-----",VLOOKUP(LeaveTracker[[#This Row],[Employee Name]],Employees[[Employee Name]:[Office]],6))</f>
        <v>REGULAR</v>
      </c>
      <c r="G2834" s="24">
        <v>44817</v>
      </c>
      <c r="H2834" s="24">
        <v>44819</v>
      </c>
      <c r="I2834" s="19" t="s">
        <v>82</v>
      </c>
      <c r="K2834" s="51"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615</v>
      </c>
      <c r="E2835" s="51" t="str">
        <f>IF(ISBLANK(LeaveTracker[[#This Row],[Employee Name]]),"-----",VLOOKUP(LeaveTracker[[#This Row],[Employee Name]],Employees[[Employee Name]:[Office]],7))</f>
        <v>CBO</v>
      </c>
      <c r="F2835" s="51" t="str">
        <f>IF(ISBLANK(LeaveTracker[[#This Row],[Employee Name]]),"-----",VLOOKUP(LeaveTracker[[#This Row],[Employee Name]],Employees[[Employee Name]:[Office]],6))</f>
        <v>REGULAR</v>
      </c>
      <c r="G2835" s="24">
        <v>44804</v>
      </c>
      <c r="H2835" s="24">
        <v>44804</v>
      </c>
      <c r="I2835" s="19" t="s">
        <v>81</v>
      </c>
      <c r="K2835" s="51"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519</v>
      </c>
      <c r="E2836" s="51" t="str">
        <f>IF(ISBLANK(LeaveTracker[[#This Row],[Employee Name]]),"-----",VLOOKUP(LeaveTracker[[#This Row],[Employee Name]],Employees[[Employee Name]:[Office]],7))</f>
        <v>ACCOUNTING</v>
      </c>
      <c r="F2836" s="51" t="str">
        <f>IF(ISBLANK(LeaveTracker[[#This Row],[Employee Name]]),"-----",VLOOKUP(LeaveTracker[[#This Row],[Employee Name]],Employees[[Employee Name]:[Office]],6))</f>
        <v>REGULAR</v>
      </c>
      <c r="G2836" s="24">
        <v>44799</v>
      </c>
      <c r="H2836" s="24">
        <v>44799</v>
      </c>
      <c r="I2836" s="19" t="s">
        <v>81</v>
      </c>
      <c r="K2836" s="51"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1008</v>
      </c>
      <c r="E2837" s="51" t="str">
        <f>IF(ISBLANK(LeaveTracker[[#This Row],[Employee Name]]),"-----",VLOOKUP(LeaveTracker[[#This Row],[Employee Name]],Employees[[Employee Name]:[Office]],7))</f>
        <v>ACCOUNTING</v>
      </c>
      <c r="F2837" s="51" t="str">
        <f>IF(ISBLANK(LeaveTracker[[#This Row],[Employee Name]]),"-----",VLOOKUP(LeaveTracker[[#This Row],[Employee Name]],Employees[[Employee Name]:[Office]],6))</f>
        <v>REGULAR</v>
      </c>
      <c r="G2837" s="24">
        <v>44796</v>
      </c>
      <c r="H2837" s="24">
        <v>44796</v>
      </c>
      <c r="I2837" s="19" t="s">
        <v>81</v>
      </c>
      <c r="K2837" s="51"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863</v>
      </c>
      <c r="E2838" s="51" t="str">
        <f>IF(ISBLANK(LeaveTracker[[#This Row],[Employee Name]]),"-----",VLOOKUP(LeaveTracker[[#This Row],[Employee Name]],Employees[[Employee Name]:[Office]],7))</f>
        <v>ACCOUNTING</v>
      </c>
      <c r="F2838" s="51" t="str">
        <f>IF(ISBLANK(LeaveTracker[[#This Row],[Employee Name]]),"-----",VLOOKUP(LeaveTracker[[#This Row],[Employee Name]],Employees[[Employee Name]:[Office]],6))</f>
        <v>REGULAR</v>
      </c>
      <c r="G2838" s="24">
        <v>44791</v>
      </c>
      <c r="H2838" s="24">
        <v>44791</v>
      </c>
      <c r="I2838" s="19" t="s">
        <v>81</v>
      </c>
      <c r="K2838" s="51"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863</v>
      </c>
      <c r="E2839" s="51" t="str">
        <f>IF(ISBLANK(LeaveTracker[[#This Row],[Employee Name]]),"-----",VLOOKUP(LeaveTracker[[#This Row],[Employee Name]],Employees[[Employee Name]:[Office]],7))</f>
        <v>ACCOUNTING</v>
      </c>
      <c r="F2839" s="51" t="str">
        <f>IF(ISBLANK(LeaveTracker[[#This Row],[Employee Name]]),"-----",VLOOKUP(LeaveTracker[[#This Row],[Employee Name]],Employees[[Employee Name]:[Office]],6))</f>
        <v>REGULAR</v>
      </c>
      <c r="G2839" s="24">
        <v>44795</v>
      </c>
      <c r="H2839" s="24">
        <v>44795</v>
      </c>
      <c r="I2839" s="19" t="s">
        <v>81</v>
      </c>
      <c r="K2839" s="51"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871</v>
      </c>
      <c r="E2840" s="51" t="str">
        <f>IF(ISBLANK(LeaveTracker[[#This Row],[Employee Name]]),"-----",VLOOKUP(LeaveTracker[[#This Row],[Employee Name]],Employees[[Employee Name]:[Office]],7))</f>
        <v>ACCOUNTING</v>
      </c>
      <c r="F2840" s="51" t="str">
        <f>IF(ISBLANK(LeaveTracker[[#This Row],[Employee Name]]),"-----",VLOOKUP(LeaveTracker[[#This Row],[Employee Name]],Employees[[Employee Name]:[Office]],6))</f>
        <v>REGULAR</v>
      </c>
      <c r="G2840" s="24">
        <v>44795</v>
      </c>
      <c r="H2840" s="24">
        <v>44795</v>
      </c>
      <c r="I2840" s="19" t="s">
        <v>81</v>
      </c>
      <c r="K2840" s="51"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538</v>
      </c>
      <c r="E2841" s="51" t="str">
        <f>IF(ISBLANK(LeaveTracker[[#This Row],[Employee Name]]),"-----",VLOOKUP(LeaveTracker[[#This Row],[Employee Name]],Employees[[Employee Name]:[Office]],7))</f>
        <v>LCR</v>
      </c>
      <c r="F2841" s="51" t="str">
        <f>IF(ISBLANK(LeaveTracker[[#This Row],[Employee Name]]),"-----",VLOOKUP(LeaveTracker[[#This Row],[Employee Name]],Employees[[Employee Name]:[Office]],6))</f>
        <v>REGULAR</v>
      </c>
      <c r="G2841" s="24">
        <v>44795</v>
      </c>
      <c r="H2841" s="24">
        <v>44796</v>
      </c>
      <c r="I2841" s="19" t="s">
        <v>81</v>
      </c>
      <c r="K2841" s="51"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874</v>
      </c>
      <c r="E2842" s="51" t="str">
        <f>IF(ISBLANK(LeaveTracker[[#This Row],[Employee Name]]),"-----",VLOOKUP(LeaveTracker[[#This Row],[Employee Name]],Employees[[Employee Name]:[Office]],7))</f>
        <v>GSO</v>
      </c>
      <c r="F2842" s="51" t="str">
        <f>IF(ISBLANK(LeaveTracker[[#This Row],[Employee Name]]),"-----",VLOOKUP(LeaveTracker[[#This Row],[Employee Name]],Employees[[Employee Name]:[Office]],6))</f>
        <v>REGULAR</v>
      </c>
      <c r="G2842" s="24">
        <v>44799</v>
      </c>
      <c r="H2842" s="24">
        <v>44799</v>
      </c>
      <c r="I2842" s="19" t="s">
        <v>81</v>
      </c>
      <c r="K2842" s="51"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1308</v>
      </c>
      <c r="E2843" s="51" t="str">
        <f>IF(ISBLANK(LeaveTracker[[#This Row],[Employee Name]]),"-----",VLOOKUP(LeaveTracker[[#This Row],[Employee Name]],Employees[[Employee Name]:[Office]],7))</f>
        <v>CTO</v>
      </c>
      <c r="F2843" s="51" t="str">
        <f>IF(ISBLANK(LeaveTracker[[#This Row],[Employee Name]]),"-----",VLOOKUP(LeaveTracker[[#This Row],[Employee Name]],Employees[[Employee Name]:[Office]],6))</f>
        <v>REGULAR</v>
      </c>
      <c r="G2843" s="24">
        <v>44799</v>
      </c>
      <c r="H2843" s="24">
        <v>44799</v>
      </c>
      <c r="I2843" s="19" t="s">
        <v>298</v>
      </c>
      <c r="J2843" s="43" t="s">
        <v>1004</v>
      </c>
      <c r="K2843" s="51"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1017</v>
      </c>
      <c r="E2844" s="51" t="str">
        <f>IF(ISBLANK(LeaveTracker[[#This Row],[Employee Name]]),"-----",VLOOKUP(LeaveTracker[[#This Row],[Employee Name]],Employees[[Employee Name]:[Office]],7))</f>
        <v>LANDTAX</v>
      </c>
      <c r="F2844" s="51" t="str">
        <f>IF(ISBLANK(LeaveTracker[[#This Row],[Employee Name]]),"-----",VLOOKUP(LeaveTracker[[#This Row],[Employee Name]],Employees[[Employee Name]:[Office]],6))</f>
        <v>REGULAR</v>
      </c>
      <c r="G2844" s="24">
        <v>44797</v>
      </c>
      <c r="H2844" s="24">
        <v>44797</v>
      </c>
      <c r="I2844" s="19" t="s">
        <v>81</v>
      </c>
      <c r="K2844" s="51"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1017</v>
      </c>
      <c r="E2845" s="51" t="str">
        <f>IF(ISBLANK(LeaveTracker[[#This Row],[Employee Name]]),"-----",VLOOKUP(LeaveTracker[[#This Row],[Employee Name]],Employees[[Employee Name]:[Office]],7))</f>
        <v>LANDTAX</v>
      </c>
      <c r="F2845" s="51" t="str">
        <f>IF(ISBLANK(LeaveTracker[[#This Row],[Employee Name]]),"-----",VLOOKUP(LeaveTracker[[#This Row],[Employee Name]],Employees[[Employee Name]:[Office]],6))</f>
        <v>REGULAR</v>
      </c>
      <c r="G2845" s="24">
        <v>44784</v>
      </c>
      <c r="H2845" s="24">
        <v>44785</v>
      </c>
      <c r="I2845" s="19" t="s">
        <v>82</v>
      </c>
      <c r="K2845" s="51"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762</v>
      </c>
      <c r="E2846" s="51" t="str">
        <f>IF(ISBLANK(LeaveTracker[[#This Row],[Employee Name]]),"-----",VLOOKUP(LeaveTracker[[#This Row],[Employee Name]],Employees[[Employee Name]:[Office]],7))</f>
        <v>CTO</v>
      </c>
      <c r="F2846" s="51" t="str">
        <f>IF(ISBLANK(LeaveTracker[[#This Row],[Employee Name]]),"-----",VLOOKUP(LeaveTracker[[#This Row],[Employee Name]],Employees[[Employee Name]:[Office]],6))</f>
        <v>REGULAR</v>
      </c>
      <c r="G2846" s="24">
        <v>44798</v>
      </c>
      <c r="H2846" s="24">
        <v>44798</v>
      </c>
      <c r="I2846" s="19" t="s">
        <v>298</v>
      </c>
      <c r="J2846" s="43" t="s">
        <v>158</v>
      </c>
      <c r="K2846" s="51"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762</v>
      </c>
      <c r="E2847" s="51" t="str">
        <f>IF(ISBLANK(LeaveTracker[[#This Row],[Employee Name]]),"-----",VLOOKUP(LeaveTracker[[#This Row],[Employee Name]],Employees[[Employee Name]:[Office]],7))</f>
        <v>CTO</v>
      </c>
      <c r="F2847" s="51" t="str">
        <f>IF(ISBLANK(LeaveTracker[[#This Row],[Employee Name]]),"-----",VLOOKUP(LeaveTracker[[#This Row],[Employee Name]],Employees[[Employee Name]:[Office]],6))</f>
        <v>REGULAR</v>
      </c>
      <c r="G2847" s="24">
        <v>44799</v>
      </c>
      <c r="H2847" s="24">
        <v>44799</v>
      </c>
      <c r="I2847" s="19" t="s">
        <v>298</v>
      </c>
      <c r="J2847" s="43" t="s">
        <v>1004</v>
      </c>
      <c r="K2847" s="51"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1333</v>
      </c>
      <c r="E2848" s="51" t="str">
        <f>IF(ISBLANK(LeaveTracker[[#This Row],[Employee Name]]),"-----",VLOOKUP(LeaveTracker[[#This Row],[Employee Name]],Employees[[Employee Name]:[Office]],7))</f>
        <v>CHO</v>
      </c>
      <c r="F2848" s="51" t="str">
        <f>IF(ISBLANK(LeaveTracker[[#This Row],[Employee Name]]),"-----",VLOOKUP(LeaveTracker[[#This Row],[Employee Name]],Employees[[Employee Name]:[Office]],6))</f>
        <v>REGULAR</v>
      </c>
      <c r="G2848" s="24"/>
      <c r="H2848" s="24"/>
      <c r="I2848" s="19" t="s">
        <v>298</v>
      </c>
      <c r="J2848" s="43" t="s">
        <v>691</v>
      </c>
      <c r="K2848" s="51"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391</v>
      </c>
      <c r="E2849" s="51" t="str">
        <f>IF(ISBLANK(LeaveTracker[[#This Row],[Employee Name]]),"-----",VLOOKUP(LeaveTracker[[#This Row],[Employee Name]],Employees[[Employee Name]:[Office]],7))</f>
        <v>CTO</v>
      </c>
      <c r="F2849" s="51" t="str">
        <f>IF(ISBLANK(LeaveTracker[[#This Row],[Employee Name]]),"-----",VLOOKUP(LeaveTracker[[#This Row],[Employee Name]],Employees[[Employee Name]:[Office]],6))</f>
        <v>REGULAR</v>
      </c>
      <c r="G2849" s="24">
        <v>44784</v>
      </c>
      <c r="H2849" s="24">
        <v>44785</v>
      </c>
      <c r="I2849" s="19" t="s">
        <v>81</v>
      </c>
      <c r="K2849" s="51"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391</v>
      </c>
      <c r="E2850" s="51" t="str">
        <f>IF(ISBLANK(LeaveTracker[[#This Row],[Employee Name]]),"-----",VLOOKUP(LeaveTracker[[#This Row],[Employee Name]],Employees[[Employee Name]:[Office]],7))</f>
        <v>CTO</v>
      </c>
      <c r="F2850" s="51" t="str">
        <f>IF(ISBLANK(LeaveTracker[[#This Row],[Employee Name]]),"-----",VLOOKUP(LeaveTracker[[#This Row],[Employee Name]],Employees[[Employee Name]:[Office]],6))</f>
        <v>REGULAR</v>
      </c>
      <c r="G2850" s="24">
        <v>44789</v>
      </c>
      <c r="H2850" s="24">
        <v>44790</v>
      </c>
      <c r="I2850" s="19" t="s">
        <v>81</v>
      </c>
      <c r="K2850" s="51"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1060</v>
      </c>
      <c r="E2851" s="51" t="str">
        <f>IF(ISBLANK(LeaveTracker[[#This Row],[Employee Name]]),"-----",VLOOKUP(LeaveTracker[[#This Row],[Employee Name]],Employees[[Employee Name]:[Office]],7))</f>
        <v>CTO</v>
      </c>
      <c r="F2851" s="51" t="str">
        <f>IF(ISBLANK(LeaveTracker[[#This Row],[Employee Name]]),"-----",VLOOKUP(LeaveTracker[[#This Row],[Employee Name]],Employees[[Employee Name]:[Office]],6))</f>
        <v>REGULAR</v>
      </c>
      <c r="G2851" s="24">
        <v>44803</v>
      </c>
      <c r="H2851" s="24">
        <v>44803</v>
      </c>
      <c r="I2851" s="19" t="s">
        <v>81</v>
      </c>
      <c r="K2851" s="51"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422</v>
      </c>
      <c r="E2852" s="51" t="str">
        <f>IF(ISBLANK(LeaveTracker[[#This Row],[Employee Name]]),"-----",VLOOKUP(LeaveTracker[[#This Row],[Employee Name]],Employees[[Employee Name]:[Office]],7))</f>
        <v>CTO</v>
      </c>
      <c r="F2852" s="51" t="str">
        <f>IF(ISBLANK(LeaveTracker[[#This Row],[Employee Name]]),"-----",VLOOKUP(LeaveTracker[[#This Row],[Employee Name]],Employees[[Employee Name]:[Office]],6))</f>
        <v>REGULAR</v>
      </c>
      <c r="G2852" s="24">
        <v>44798</v>
      </c>
      <c r="H2852" s="24">
        <v>44798</v>
      </c>
      <c r="I2852" s="19" t="s">
        <v>81</v>
      </c>
      <c r="K2852" s="51"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564</v>
      </c>
      <c r="E2853" s="51" t="str">
        <f>IF(ISBLANK(LeaveTracker[[#This Row],[Employee Name]]),"-----",VLOOKUP(LeaveTracker[[#This Row],[Employee Name]],Employees[[Employee Name]:[Office]],7))</f>
        <v>CENRO</v>
      </c>
      <c r="F2853" s="51" t="str">
        <f>IF(ISBLANK(LeaveTracker[[#This Row],[Employee Name]]),"-----",VLOOKUP(LeaveTracker[[#This Row],[Employee Name]],Employees[[Employee Name]:[Office]],6))</f>
        <v>REGULAR</v>
      </c>
      <c r="G2853" s="24">
        <v>44797</v>
      </c>
      <c r="H2853" s="24">
        <v>44797</v>
      </c>
      <c r="I2853" s="19" t="s">
        <v>81</v>
      </c>
      <c r="K2853" s="51"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564</v>
      </c>
      <c r="E2854" s="51" t="str">
        <f>IF(ISBLANK(LeaveTracker[[#This Row],[Employee Name]]),"-----",VLOOKUP(LeaveTracker[[#This Row],[Employee Name]],Employees[[Employee Name]:[Office]],7))</f>
        <v>CENRO</v>
      </c>
      <c r="F2854" s="51" t="str">
        <f>IF(ISBLANK(LeaveTracker[[#This Row],[Employee Name]]),"-----",VLOOKUP(LeaveTracker[[#This Row],[Employee Name]],Employees[[Employee Name]:[Office]],6))</f>
        <v>REGULAR</v>
      </c>
      <c r="G2854" s="24">
        <v>44803</v>
      </c>
      <c r="H2854" s="24">
        <v>44803</v>
      </c>
      <c r="I2854" s="19" t="s">
        <v>81</v>
      </c>
      <c r="K2854" s="51"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569</v>
      </c>
      <c r="E2855" s="51" t="str">
        <f>IF(ISBLANK(LeaveTracker[[#This Row],[Employee Name]]),"-----",VLOOKUP(LeaveTracker[[#This Row],[Employee Name]],Employees[[Employee Name]:[Office]],7))</f>
        <v>CENRO</v>
      </c>
      <c r="F2855" s="51" t="str">
        <f>IF(ISBLANK(LeaveTracker[[#This Row],[Employee Name]]),"-----",VLOOKUP(LeaveTracker[[#This Row],[Employee Name]],Employees[[Employee Name]:[Office]],6))</f>
        <v>REGULAR</v>
      </c>
      <c r="G2855" s="24">
        <v>44803</v>
      </c>
      <c r="H2855" s="24">
        <v>44803</v>
      </c>
      <c r="I2855" s="19" t="s">
        <v>81</v>
      </c>
      <c r="K2855" s="51"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776</v>
      </c>
      <c r="E2856" s="51" t="str">
        <f>IF(ISBLANK(LeaveTracker[[#This Row],[Employee Name]]),"-----",VLOOKUP(LeaveTracker[[#This Row],[Employee Name]],Employees[[Employee Name]:[Office]],7))</f>
        <v>GSO</v>
      </c>
      <c r="F2856" s="51" t="str">
        <f>IF(ISBLANK(LeaveTracker[[#This Row],[Employee Name]]),"-----",VLOOKUP(LeaveTracker[[#This Row],[Employee Name]],Employees[[Employee Name]:[Office]],6))</f>
        <v>REGULAR</v>
      </c>
      <c r="G2856" s="24">
        <v>44799</v>
      </c>
      <c r="H2856" s="24">
        <v>44799</v>
      </c>
      <c r="I2856" s="19" t="s">
        <v>81</v>
      </c>
      <c r="K2856" s="51"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776</v>
      </c>
      <c r="E2857" s="51" t="str">
        <f>IF(ISBLANK(LeaveTracker[[#This Row],[Employee Name]]),"-----",VLOOKUP(LeaveTracker[[#This Row],[Employee Name]],Employees[[Employee Name]:[Office]],7))</f>
        <v>GSO</v>
      </c>
      <c r="F2857" s="51" t="str">
        <f>IF(ISBLANK(LeaveTracker[[#This Row],[Employee Name]]),"-----",VLOOKUP(LeaveTracker[[#This Row],[Employee Name]],Employees[[Employee Name]:[Office]],6))</f>
        <v>REGULAR</v>
      </c>
      <c r="G2857" s="24">
        <v>44803</v>
      </c>
      <c r="H2857" s="24">
        <v>44804</v>
      </c>
      <c r="I2857" s="19" t="s">
        <v>81</v>
      </c>
      <c r="K2857" s="51"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1311</v>
      </c>
      <c r="E2858" s="51" t="str">
        <f>IF(ISBLANK(LeaveTracker[[#This Row],[Employee Name]]),"-----",VLOOKUP(LeaveTracker[[#This Row],[Employee Name]],Employees[[Employee Name]:[Office]],7))</f>
        <v>CEO</v>
      </c>
      <c r="F2858" s="51" t="str">
        <f>IF(ISBLANK(LeaveTracker[[#This Row],[Employee Name]]),"-----",VLOOKUP(LeaveTracker[[#This Row],[Employee Name]],Employees[[Employee Name]:[Office]],6))</f>
        <v>REGULAR</v>
      </c>
      <c r="G2858" s="24">
        <v>44736</v>
      </c>
      <c r="H2858" s="24">
        <v>44736</v>
      </c>
      <c r="I2858" s="19" t="s">
        <v>81</v>
      </c>
      <c r="K2858" s="51"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1265</v>
      </c>
      <c r="E2859" s="51" t="str">
        <f>IF(ISBLANK(LeaveTracker[[#This Row],[Employee Name]]),"-----",VLOOKUP(LeaveTracker[[#This Row],[Employee Name]],Employees[[Employee Name]:[Office]],7))</f>
        <v>BUDGET</v>
      </c>
      <c r="F2859" s="51" t="str">
        <f>IF(ISBLANK(LeaveTracker[[#This Row],[Employee Name]]),"-----",VLOOKUP(LeaveTracker[[#This Row],[Employee Name]],Employees[[Employee Name]:[Office]],6))</f>
        <v>REGULAR</v>
      </c>
      <c r="G2859" s="24">
        <v>44749</v>
      </c>
      <c r="H2859" s="24">
        <v>44749</v>
      </c>
      <c r="I2859" s="19" t="s">
        <v>81</v>
      </c>
      <c r="K2859" s="51"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1297</v>
      </c>
      <c r="E2860" s="51" t="str">
        <f>IF(ISBLANK(LeaveTracker[[#This Row],[Employee Name]]),"-----",VLOOKUP(LeaveTracker[[#This Row],[Employee Name]],Employees[[Employee Name]:[Office]],7))</f>
        <v>CTO</v>
      </c>
      <c r="F2860" s="51" t="str">
        <f>IF(ISBLANK(LeaveTracker[[#This Row],[Employee Name]]),"-----",VLOOKUP(LeaveTracker[[#This Row],[Employee Name]],Employees[[Employee Name]:[Office]],6))</f>
        <v>REGULAR</v>
      </c>
      <c r="G2860" s="24">
        <v>44739</v>
      </c>
      <c r="H2860" s="24">
        <v>44739</v>
      </c>
      <c r="I2860" s="19" t="s">
        <v>298</v>
      </c>
      <c r="J2860" s="43" t="s">
        <v>1003</v>
      </c>
      <c r="K2860" s="51"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1297</v>
      </c>
      <c r="E2861" s="51" t="str">
        <f>IF(ISBLANK(LeaveTracker[[#This Row],[Employee Name]]),"-----",VLOOKUP(LeaveTracker[[#This Row],[Employee Name]],Employees[[Employee Name]:[Office]],7))</f>
        <v>CTO</v>
      </c>
      <c r="F2861" s="51" t="str">
        <f>IF(ISBLANK(LeaveTracker[[#This Row],[Employee Name]]),"-----",VLOOKUP(LeaveTracker[[#This Row],[Employee Name]],Employees[[Employee Name]:[Office]],6))</f>
        <v>REGULAR</v>
      </c>
      <c r="G2861" s="24">
        <v>44770</v>
      </c>
      <c r="H2861" s="24">
        <v>44770</v>
      </c>
      <c r="I2861" s="19" t="s">
        <v>298</v>
      </c>
      <c r="J2861" s="43" t="s">
        <v>1004</v>
      </c>
      <c r="K2861" s="51"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1297</v>
      </c>
      <c r="E2862" s="51" t="str">
        <f>IF(ISBLANK(LeaveTracker[[#This Row],[Employee Name]]),"-----",VLOOKUP(LeaveTracker[[#This Row],[Employee Name]],Employees[[Employee Name]:[Office]],7))</f>
        <v>CTO</v>
      </c>
      <c r="F2862" s="51" t="str">
        <f>IF(ISBLANK(LeaveTracker[[#This Row],[Employee Name]]),"-----",VLOOKUP(LeaveTracker[[#This Row],[Employee Name]],Employees[[Employee Name]:[Office]],6))</f>
        <v>REGULAR</v>
      </c>
      <c r="G2862" s="24">
        <v>44781</v>
      </c>
      <c r="H2862" s="24">
        <v>44781</v>
      </c>
      <c r="I2862" s="19" t="s">
        <v>298</v>
      </c>
      <c r="J2862" s="43" t="s">
        <v>1004</v>
      </c>
      <c r="K2862" s="51"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1308</v>
      </c>
      <c r="E2863" s="51" t="str">
        <f>IF(ISBLANK(LeaveTracker[[#This Row],[Employee Name]]),"-----",VLOOKUP(LeaveTracker[[#This Row],[Employee Name]],Employees[[Employee Name]:[Office]],7))</f>
        <v>CTO</v>
      </c>
      <c r="F2863" s="51" t="str">
        <f>IF(ISBLANK(LeaveTracker[[#This Row],[Employee Name]]),"-----",VLOOKUP(LeaveTracker[[#This Row],[Employee Name]],Employees[[Employee Name]:[Office]],6))</f>
        <v>REGULAR</v>
      </c>
      <c r="G2863" s="24">
        <v>44749</v>
      </c>
      <c r="H2863" s="24">
        <v>44749</v>
      </c>
      <c r="I2863" s="19" t="s">
        <v>298</v>
      </c>
      <c r="J2863" s="43" t="s">
        <v>1004</v>
      </c>
      <c r="K2863" s="51"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1308</v>
      </c>
      <c r="E2864" s="51" t="str">
        <f>IF(ISBLANK(LeaveTracker[[#This Row],[Employee Name]]),"-----",VLOOKUP(LeaveTracker[[#This Row],[Employee Name]],Employees[[Employee Name]:[Office]],7))</f>
        <v>CTO</v>
      </c>
      <c r="F2864" s="51" t="str">
        <f>IF(ISBLANK(LeaveTracker[[#This Row],[Employee Name]]),"-----",VLOOKUP(LeaveTracker[[#This Row],[Employee Name]],Employees[[Employee Name]:[Office]],6))</f>
        <v>REGULAR</v>
      </c>
      <c r="G2864" s="24">
        <v>44762</v>
      </c>
      <c r="H2864" s="24">
        <v>44762</v>
      </c>
      <c r="I2864" s="19" t="s">
        <v>81</v>
      </c>
      <c r="K2864" s="51"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1060</v>
      </c>
      <c r="E2865" s="51" t="str">
        <f>IF(ISBLANK(LeaveTracker[[#This Row],[Employee Name]]),"-----",VLOOKUP(LeaveTracker[[#This Row],[Employee Name]],Employees[[Employee Name]:[Office]],7))</f>
        <v>CTO</v>
      </c>
      <c r="F2865" s="51" t="str">
        <f>IF(ISBLANK(LeaveTracker[[#This Row],[Employee Name]]),"-----",VLOOKUP(LeaveTracker[[#This Row],[Employee Name]],Employees[[Employee Name]:[Office]],6))</f>
        <v>REGULAR</v>
      </c>
      <c r="G2865" s="24">
        <v>44762</v>
      </c>
      <c r="H2865" s="24">
        <v>44762</v>
      </c>
      <c r="I2865" s="19" t="s">
        <v>81</v>
      </c>
      <c r="K2865" s="51"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1286</v>
      </c>
      <c r="E2866" s="51" t="str">
        <f>IF(ISBLANK(LeaveTracker[[#This Row],[Employee Name]]),"-----",VLOOKUP(LeaveTracker[[#This Row],[Employee Name]],Employees[[Employee Name]:[Office]],7))</f>
        <v>CTO</v>
      </c>
      <c r="F2866" s="51" t="str">
        <f>IF(ISBLANK(LeaveTracker[[#This Row],[Employee Name]]),"-----",VLOOKUP(LeaveTracker[[#This Row],[Employee Name]],Employees[[Employee Name]:[Office]],6))</f>
        <v>REGULAR</v>
      </c>
      <c r="G2866" s="24">
        <v>44761</v>
      </c>
      <c r="H2866" s="24">
        <v>44761</v>
      </c>
      <c r="I2866" s="19" t="s">
        <v>82</v>
      </c>
      <c r="K2866" s="51"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1286</v>
      </c>
      <c r="E2867" s="51" t="str">
        <f>IF(ISBLANK(LeaveTracker[[#This Row],[Employee Name]]),"-----",VLOOKUP(LeaveTracker[[#This Row],[Employee Name]],Employees[[Employee Name]:[Office]],7))</f>
        <v>CTO</v>
      </c>
      <c r="F2867" s="51" t="str">
        <f>IF(ISBLANK(LeaveTracker[[#This Row],[Employee Name]]),"-----",VLOOKUP(LeaveTracker[[#This Row],[Employee Name]],Employees[[Employee Name]:[Office]],6))</f>
        <v>REGULAR</v>
      </c>
      <c r="G2867" s="24">
        <v>44781</v>
      </c>
      <c r="H2867" s="24">
        <v>44781</v>
      </c>
      <c r="I2867" s="19" t="s">
        <v>82</v>
      </c>
      <c r="K2867" s="51"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1286</v>
      </c>
      <c r="E2868" s="51" t="str">
        <f>IF(ISBLANK(LeaveTracker[[#This Row],[Employee Name]]),"-----",VLOOKUP(LeaveTracker[[#This Row],[Employee Name]],Employees[[Employee Name]:[Office]],7))</f>
        <v>CTO</v>
      </c>
      <c r="F2868" s="51" t="str">
        <f>IF(ISBLANK(LeaveTracker[[#This Row],[Employee Name]]),"-----",VLOOKUP(LeaveTracker[[#This Row],[Employee Name]],Employees[[Employee Name]:[Office]],6))</f>
        <v>REGULAR</v>
      </c>
      <c r="G2868" s="24">
        <v>44783</v>
      </c>
      <c r="H2868" s="24">
        <v>44783</v>
      </c>
      <c r="I2868" s="19" t="s">
        <v>82</v>
      </c>
      <c r="K2868" s="51"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1295</v>
      </c>
      <c r="E2869" s="51" t="str">
        <f>IF(ISBLANK(LeaveTracker[[#This Row],[Employee Name]]),"-----",VLOOKUP(LeaveTracker[[#This Row],[Employee Name]],Employees[[Employee Name]:[Office]],7))</f>
        <v>EEO/ CITY MARKET</v>
      </c>
      <c r="F2869" s="51" t="str">
        <f>IF(ISBLANK(LeaveTracker[[#This Row],[Employee Name]]),"-----",VLOOKUP(LeaveTracker[[#This Row],[Employee Name]],Employees[[Employee Name]:[Office]],6))</f>
        <v>REGULAR</v>
      </c>
      <c r="G2869" s="24">
        <v>44830</v>
      </c>
      <c r="H2869" s="24">
        <v>44834</v>
      </c>
      <c r="I2869" s="19" t="s">
        <v>298</v>
      </c>
      <c r="J2869" s="43" t="s">
        <v>691</v>
      </c>
      <c r="K2869" s="51"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1295</v>
      </c>
      <c r="E2870" s="51" t="str">
        <f>IF(ISBLANK(LeaveTracker[[#This Row],[Employee Name]]),"-----",VLOOKUP(LeaveTracker[[#This Row],[Employee Name]],Employees[[Employee Name]:[Office]],7))</f>
        <v>EEO/ CITY MARKET</v>
      </c>
      <c r="F2870" s="51" t="str">
        <f>IF(ISBLANK(LeaveTracker[[#This Row],[Employee Name]]),"-----",VLOOKUP(LeaveTracker[[#This Row],[Employee Name]],Employees[[Employee Name]:[Office]],6))</f>
        <v>REGULAR</v>
      </c>
      <c r="G2870" s="24">
        <v>44837</v>
      </c>
      <c r="H2870" s="24">
        <v>44841</v>
      </c>
      <c r="I2870" s="19" t="s">
        <v>298</v>
      </c>
      <c r="J2870" s="43" t="s">
        <v>691</v>
      </c>
      <c r="K2870" s="51"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1295</v>
      </c>
      <c r="E2871" s="51" t="str">
        <f>IF(ISBLANK(LeaveTracker[[#This Row],[Employee Name]]),"-----",VLOOKUP(LeaveTracker[[#This Row],[Employee Name]],Employees[[Employee Name]:[Office]],7))</f>
        <v>EEO/ CITY MARKET</v>
      </c>
      <c r="F2871" s="51" t="str">
        <f>IF(ISBLANK(LeaveTracker[[#This Row],[Employee Name]]),"-----",VLOOKUP(LeaveTracker[[#This Row],[Employee Name]],Employees[[Employee Name]:[Office]],6))</f>
        <v>REGULAR</v>
      </c>
      <c r="G2871" s="24">
        <v>44844</v>
      </c>
      <c r="H2871" s="24">
        <v>44848</v>
      </c>
      <c r="I2871" s="19" t="s">
        <v>298</v>
      </c>
      <c r="J2871" s="43" t="s">
        <v>691</v>
      </c>
      <c r="K2871" s="51"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1295</v>
      </c>
      <c r="E2872" s="51" t="str">
        <f>IF(ISBLANK(LeaveTracker[[#This Row],[Employee Name]]),"-----",VLOOKUP(LeaveTracker[[#This Row],[Employee Name]],Employees[[Employee Name]:[Office]],7))</f>
        <v>EEO/ CITY MARKET</v>
      </c>
      <c r="F2872" s="51" t="str">
        <f>IF(ISBLANK(LeaveTracker[[#This Row],[Employee Name]]),"-----",VLOOKUP(LeaveTracker[[#This Row],[Employee Name]],Employees[[Employee Name]:[Office]],6))</f>
        <v>REGULAR</v>
      </c>
      <c r="G2872" s="24">
        <v>44851</v>
      </c>
      <c r="H2872" s="24">
        <v>44855</v>
      </c>
      <c r="I2872" s="19" t="s">
        <v>298</v>
      </c>
      <c r="J2872" s="43" t="s">
        <v>691</v>
      </c>
      <c r="K2872" s="51"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1295</v>
      </c>
      <c r="E2873" s="51" t="str">
        <f>IF(ISBLANK(LeaveTracker[[#This Row],[Employee Name]]),"-----",VLOOKUP(LeaveTracker[[#This Row],[Employee Name]],Employees[[Employee Name]:[Office]],7))</f>
        <v>EEO/ CITY MARKET</v>
      </c>
      <c r="F2873" s="51" t="str">
        <f>IF(ISBLANK(LeaveTracker[[#This Row],[Employee Name]]),"-----",VLOOKUP(LeaveTracker[[#This Row],[Employee Name]],Employees[[Employee Name]:[Office]],6))</f>
        <v>REGULAR</v>
      </c>
      <c r="G2873" s="24">
        <v>44858</v>
      </c>
      <c r="H2873" s="24">
        <v>44862</v>
      </c>
      <c r="I2873" s="19" t="s">
        <v>298</v>
      </c>
      <c r="J2873" s="43" t="s">
        <v>691</v>
      </c>
      <c r="K2873" s="51"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459</v>
      </c>
      <c r="E2874" s="51" t="str">
        <f>IF(ISBLANK(LeaveTracker[[#This Row],[Employee Name]]),"-----",VLOOKUP(LeaveTracker[[#This Row],[Employee Name]],Employees[[Employee Name]:[Office]],7))</f>
        <v>HRMO</v>
      </c>
      <c r="F2874" s="51" t="str">
        <f>IF(ISBLANK(LeaveTracker[[#This Row],[Employee Name]]),"-----",VLOOKUP(LeaveTracker[[#This Row],[Employee Name]],Employees[[Employee Name]:[Office]],6))</f>
        <v>REGULAR</v>
      </c>
      <c r="G2874" s="24">
        <v>44795</v>
      </c>
      <c r="H2874" s="24">
        <v>44795</v>
      </c>
      <c r="I2874" s="19" t="s">
        <v>82</v>
      </c>
      <c r="K2874" s="51"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778</v>
      </c>
      <c r="E2875" s="51" t="str">
        <f>IF(ISBLANK(LeaveTracker[[#This Row],[Employee Name]]),"-----",VLOOKUP(LeaveTracker[[#This Row],[Employee Name]],Employees[[Employee Name]:[Office]],7))</f>
        <v>HRMO</v>
      </c>
      <c r="F2875" s="51" t="str">
        <f>IF(ISBLANK(LeaveTracker[[#This Row],[Employee Name]]),"-----",VLOOKUP(LeaveTracker[[#This Row],[Employee Name]],Employees[[Employee Name]:[Office]],6))</f>
        <v>REGULAR</v>
      </c>
      <c r="G2875" s="24">
        <v>44810</v>
      </c>
      <c r="H2875" s="24">
        <v>44810</v>
      </c>
      <c r="I2875" s="19" t="s">
        <v>298</v>
      </c>
      <c r="J2875" s="43" t="s">
        <v>1003</v>
      </c>
      <c r="K2875" s="51"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1283</v>
      </c>
      <c r="E2876" s="51" t="str">
        <f>IF(ISBLANK(LeaveTracker[[#This Row],[Employee Name]]),"-----",VLOOKUP(LeaveTracker[[#This Row],[Employee Name]],Employees[[Employee Name]:[Office]],7))</f>
        <v>MO</v>
      </c>
      <c r="F2876" s="51" t="str">
        <f>IF(ISBLANK(LeaveTracker[[#This Row],[Employee Name]]),"-----",VLOOKUP(LeaveTracker[[#This Row],[Employee Name]],Employees[[Employee Name]:[Office]],6))</f>
        <v>REGULAR</v>
      </c>
      <c r="G2876" s="24">
        <v>44838</v>
      </c>
      <c r="H2876" s="24">
        <v>44839</v>
      </c>
      <c r="I2876" s="19" t="s">
        <v>82</v>
      </c>
      <c r="K2876" s="51"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1283</v>
      </c>
      <c r="E2877" s="51" t="str">
        <f>IF(ISBLANK(LeaveTracker[[#This Row],[Employee Name]]),"-----",VLOOKUP(LeaveTracker[[#This Row],[Employee Name]],Employees[[Employee Name]:[Office]],7))</f>
        <v>MO</v>
      </c>
      <c r="F2877" s="51" t="str">
        <f>IF(ISBLANK(LeaveTracker[[#This Row],[Employee Name]]),"-----",VLOOKUP(LeaveTracker[[#This Row],[Employee Name]],Employees[[Employee Name]:[Office]],6))</f>
        <v>REGULAR</v>
      </c>
      <c r="G2877" s="24">
        <v>44827</v>
      </c>
      <c r="H2877" s="24">
        <v>44827</v>
      </c>
      <c r="I2877" s="19" t="s">
        <v>81</v>
      </c>
      <c r="K2877" s="51"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51" t="str">
        <f>IF(ISBLANK(LeaveTracker[[#This Row],[Employee Name]]),"-----",VLOOKUP(LeaveTracker[[#This Row],[Employee Name]],Employees[[Employee Name]:[Office]],7))</f>
        <v>CHARACTER OFFICE</v>
      </c>
      <c r="F2878" s="51" t="str">
        <f>IF(ISBLANK(LeaveTracker[[#This Row],[Employee Name]]),"-----",VLOOKUP(LeaveTracker[[#This Row],[Employee Name]],Employees[[Employee Name]:[Office]],6))</f>
        <v>REGULAR</v>
      </c>
      <c r="G2878" s="24">
        <v>44838</v>
      </c>
      <c r="H2878" s="24">
        <v>44838</v>
      </c>
      <c r="I2878" s="19" t="s">
        <v>81</v>
      </c>
      <c r="K2878" s="51"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51" t="str">
        <f>IF(ISBLANK(LeaveTracker[[#This Row],[Employee Name]]),"-----",VLOOKUP(LeaveTracker[[#This Row],[Employee Name]],Employees[[Employee Name]:[Office]],7))</f>
        <v>CHARACTER OFFICE</v>
      </c>
      <c r="F2879" s="51" t="str">
        <f>IF(ISBLANK(LeaveTracker[[#This Row],[Employee Name]]),"-----",VLOOKUP(LeaveTracker[[#This Row],[Employee Name]],Employees[[Employee Name]:[Office]],6))</f>
        <v>REGULAR</v>
      </c>
      <c r="G2879" s="24">
        <v>44783</v>
      </c>
      <c r="H2879" s="24">
        <v>44784</v>
      </c>
      <c r="I2879" s="19" t="s">
        <v>81</v>
      </c>
      <c r="K2879" s="51"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268</v>
      </c>
      <c r="E2880" s="51" t="str">
        <f>IF(ISBLANK(LeaveTracker[[#This Row],[Employee Name]]),"-----",VLOOKUP(LeaveTracker[[#This Row],[Employee Name]],Employees[[Employee Name]:[Office]],7))</f>
        <v>PICNIC GROVE</v>
      </c>
      <c r="F2880" s="51" t="str">
        <f>IF(ISBLANK(LeaveTracker[[#This Row],[Employee Name]]),"-----",VLOOKUP(LeaveTracker[[#This Row],[Employee Name]],Employees[[Employee Name]:[Office]],6))</f>
        <v>REGULAR</v>
      </c>
      <c r="G2880" s="24">
        <v>44795</v>
      </c>
      <c r="H2880" s="24">
        <v>44797</v>
      </c>
      <c r="I2880" s="19" t="s">
        <v>298</v>
      </c>
      <c r="J2880" s="43" t="s">
        <v>1035</v>
      </c>
      <c r="K2880" s="51"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1336</v>
      </c>
      <c r="E2881" s="51" t="str">
        <f>IF(ISBLANK(LeaveTracker[[#This Row],[Employee Name]]),"-----",VLOOKUP(LeaveTracker[[#This Row],[Employee Name]],Employees[[Employee Name]:[Office]],7))</f>
        <v>BPLO</v>
      </c>
      <c r="F2881" s="51" t="str">
        <f>IF(ISBLANK(LeaveTracker[[#This Row],[Employee Name]]),"-----",VLOOKUP(LeaveTracker[[#This Row],[Employee Name]],Employees[[Employee Name]:[Office]],6))</f>
        <v>REGULAR</v>
      </c>
      <c r="G2881" s="24">
        <v>44851</v>
      </c>
      <c r="H2881" s="24">
        <v>44855</v>
      </c>
      <c r="I2881" s="19" t="s">
        <v>82</v>
      </c>
      <c r="K2881" s="51"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778</v>
      </c>
      <c r="E2882" s="51" t="str">
        <f>IF(ISBLANK(LeaveTracker[[#This Row],[Employee Name]]),"-----",VLOOKUP(LeaveTracker[[#This Row],[Employee Name]],Employees[[Employee Name]:[Office]],7))</f>
        <v>HRMO</v>
      </c>
      <c r="F2882" s="51" t="str">
        <f>IF(ISBLANK(LeaveTracker[[#This Row],[Employee Name]]),"-----",VLOOKUP(LeaveTracker[[#This Row],[Employee Name]],Employees[[Employee Name]:[Office]],6))</f>
        <v>REGULAR</v>
      </c>
      <c r="G2882" s="24">
        <v>44889</v>
      </c>
      <c r="H2882" s="24">
        <v>1124</v>
      </c>
      <c r="I2882" s="19" t="s">
        <v>82</v>
      </c>
      <c r="K2882" s="51" t="str">
        <f ca="1">LeaveTracker[[#This Row],[Days]]&amp;" "&amp;LeaveTracker[[#This Row],[Type of Leave]]</f>
        <v>-31258 VL</v>
      </c>
      <c r="L2882" s="23">
        <f ca="1">NETWORKDAYS(LeaveTracker[[#This Row],[Start Date]],LeaveTracker[[#This Row],[End Date]],lstHolidays)</f>
        <v>-31258</v>
      </c>
      <c r="M2882" s="27"/>
    </row>
    <row r="2883" spans="1:13" ht="30" customHeight="1" x14ac:dyDescent="0.3">
      <c r="A2883" s="27">
        <f t="shared" si="19"/>
        <v>1261</v>
      </c>
      <c r="B2883" s="31">
        <v>44893</v>
      </c>
      <c r="C2883" s="31">
        <v>44868</v>
      </c>
      <c r="D2883" s="19" t="s">
        <v>778</v>
      </c>
      <c r="E2883" s="51" t="str">
        <f>IF(ISBLANK(LeaveTracker[[#This Row],[Employee Name]]),"-----",VLOOKUP(LeaveTracker[[#This Row],[Employee Name]],Employees[[Employee Name]:[Office]],7))</f>
        <v>HRMO</v>
      </c>
      <c r="F2883" s="51" t="str">
        <f>IF(ISBLANK(LeaveTracker[[#This Row],[Employee Name]]),"-----",VLOOKUP(LeaveTracker[[#This Row],[Employee Name]],Employees[[Employee Name]:[Office]],6))</f>
        <v>REGULAR</v>
      </c>
      <c r="G2883" s="24">
        <v>44904</v>
      </c>
      <c r="H2883" s="24">
        <v>44904</v>
      </c>
      <c r="I2883" s="19" t="s">
        <v>82</v>
      </c>
      <c r="K2883" s="51"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778</v>
      </c>
      <c r="E2884" s="51" t="str">
        <f>IF(ISBLANK(LeaveTracker[[#This Row],[Employee Name]]),"-----",VLOOKUP(LeaveTracker[[#This Row],[Employee Name]],Employees[[Employee Name]:[Office]],7))</f>
        <v>HRMO</v>
      </c>
      <c r="F2884" s="51" t="str">
        <f>IF(ISBLANK(LeaveTracker[[#This Row],[Employee Name]]),"-----",VLOOKUP(LeaveTracker[[#This Row],[Employee Name]],Employees[[Employee Name]:[Office]],6))</f>
        <v>REGULAR</v>
      </c>
      <c r="G2884" s="24">
        <v>44909</v>
      </c>
      <c r="H2884" s="24">
        <v>44909</v>
      </c>
      <c r="I2884" s="19" t="s">
        <v>82</v>
      </c>
      <c r="K2884" s="51"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459</v>
      </c>
      <c r="E2885" s="51" t="str">
        <f>IF(ISBLANK(LeaveTracker[[#This Row],[Employee Name]]),"-----",VLOOKUP(LeaveTracker[[#This Row],[Employee Name]],Employees[[Employee Name]:[Office]],7))</f>
        <v>HRMO</v>
      </c>
      <c r="F2885" s="51" t="str">
        <f>IF(ISBLANK(LeaveTracker[[#This Row],[Employee Name]]),"-----",VLOOKUP(LeaveTracker[[#This Row],[Employee Name]],Employees[[Employee Name]:[Office]],6))</f>
        <v>REGULAR</v>
      </c>
      <c r="G2885" s="24">
        <v>44901</v>
      </c>
      <c r="H2885" s="24">
        <v>44901</v>
      </c>
      <c r="I2885" s="19" t="s">
        <v>82</v>
      </c>
      <c r="K2885" s="51"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459</v>
      </c>
      <c r="E2886" s="51" t="str">
        <f>IF(ISBLANK(LeaveTracker[[#This Row],[Employee Name]]),"-----",VLOOKUP(LeaveTracker[[#This Row],[Employee Name]],Employees[[Employee Name]:[Office]],7))</f>
        <v>HRMO</v>
      </c>
      <c r="F2886" s="51" t="str">
        <f>IF(ISBLANK(LeaveTracker[[#This Row],[Employee Name]]),"-----",VLOOKUP(LeaveTracker[[#This Row],[Employee Name]],Employees[[Employee Name]:[Office]],6))</f>
        <v>REGULAR</v>
      </c>
      <c r="G2886" s="24">
        <v>44918</v>
      </c>
      <c r="H2886" s="24">
        <v>44918</v>
      </c>
      <c r="I2886" s="19" t="s">
        <v>82</v>
      </c>
      <c r="K2886" s="51"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1265</v>
      </c>
      <c r="E2887" s="51" t="str">
        <f>IF(ISBLANK(LeaveTracker[[#This Row],[Employee Name]]),"-----",VLOOKUP(LeaveTracker[[#This Row],[Employee Name]],Employees[[Employee Name]:[Office]],7))</f>
        <v>BUDGET</v>
      </c>
      <c r="F2887" s="51" t="str">
        <f>IF(ISBLANK(LeaveTracker[[#This Row],[Employee Name]]),"-----",VLOOKUP(LeaveTracker[[#This Row],[Employee Name]],Employees[[Employee Name]:[Office]],6))</f>
        <v>REGULAR</v>
      </c>
      <c r="G2887" s="24">
        <v>44834</v>
      </c>
      <c r="H2887" s="24">
        <v>44834</v>
      </c>
      <c r="I2887" s="19" t="s">
        <v>81</v>
      </c>
      <c r="K2887" s="51"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1265</v>
      </c>
      <c r="E2888" s="51" t="str">
        <f>IF(ISBLANK(LeaveTracker[[#This Row],[Employee Name]]),"-----",VLOOKUP(LeaveTracker[[#This Row],[Employee Name]],Employees[[Employee Name]:[Office]],7))</f>
        <v>BUDGET</v>
      </c>
      <c r="F2888" s="51" t="str">
        <f>IF(ISBLANK(LeaveTracker[[#This Row],[Employee Name]]),"-----",VLOOKUP(LeaveTracker[[#This Row],[Employee Name]],Employees[[Employee Name]:[Office]],6))</f>
        <v>REGULAR</v>
      </c>
      <c r="G2888" s="24">
        <v>44887</v>
      </c>
      <c r="H2888" s="24">
        <v>44887</v>
      </c>
      <c r="I2888" s="19" t="s">
        <v>298</v>
      </c>
      <c r="J2888" s="43" t="s">
        <v>1003</v>
      </c>
      <c r="K2888" s="51"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615</v>
      </c>
      <c r="E2889" s="51" t="str">
        <f>IF(ISBLANK(LeaveTracker[[#This Row],[Employee Name]]),"-----",VLOOKUP(LeaveTracker[[#This Row],[Employee Name]],Employees[[Employee Name]:[Office]],7))</f>
        <v>CBO</v>
      </c>
      <c r="F2889" s="51" t="str">
        <f>IF(ISBLANK(LeaveTracker[[#This Row],[Employee Name]]),"-----",VLOOKUP(LeaveTracker[[#This Row],[Employee Name]],Employees[[Employee Name]:[Office]],6))</f>
        <v>REGULAR</v>
      </c>
      <c r="G2889" s="24">
        <v>44894</v>
      </c>
      <c r="H2889" s="24">
        <v>44894</v>
      </c>
      <c r="I2889" s="19" t="s">
        <v>82</v>
      </c>
      <c r="J2889" s="43" t="s">
        <v>1004</v>
      </c>
      <c r="K2889" s="51"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615</v>
      </c>
      <c r="E2890" s="51" t="str">
        <f>IF(ISBLANK(LeaveTracker[[#This Row],[Employee Name]]),"-----",VLOOKUP(LeaveTracker[[#This Row],[Employee Name]],Employees[[Employee Name]:[Office]],7))</f>
        <v>CBO</v>
      </c>
      <c r="F2890" s="51" t="str">
        <f>IF(ISBLANK(LeaveTracker[[#This Row],[Employee Name]]),"-----",VLOOKUP(LeaveTracker[[#This Row],[Employee Name]],Employees[[Employee Name]:[Office]],6))</f>
        <v>REGULAR</v>
      </c>
      <c r="G2890" s="24">
        <v>44911</v>
      </c>
      <c r="H2890" s="24">
        <v>44911</v>
      </c>
      <c r="I2890" s="19" t="s">
        <v>82</v>
      </c>
      <c r="J2890" s="43" t="s">
        <v>1004</v>
      </c>
      <c r="K2890" s="51"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615</v>
      </c>
      <c r="E2891" s="51" t="str">
        <f>IF(ISBLANK(LeaveTracker[[#This Row],[Employee Name]]),"-----",VLOOKUP(LeaveTracker[[#This Row],[Employee Name]],Employees[[Employee Name]:[Office]],7))</f>
        <v>CBO</v>
      </c>
      <c r="F2891" s="51" t="str">
        <f>IF(ISBLANK(LeaveTracker[[#This Row],[Employee Name]]),"-----",VLOOKUP(LeaveTracker[[#This Row],[Employee Name]],Employees[[Employee Name]:[Office]],6))</f>
        <v>REGULAR</v>
      </c>
      <c r="G2891" s="24">
        <v>44921</v>
      </c>
      <c r="H2891" s="24">
        <v>44921</v>
      </c>
      <c r="I2891" s="19" t="s">
        <v>82</v>
      </c>
      <c r="J2891" s="43" t="s">
        <v>1004</v>
      </c>
      <c r="K2891" s="51"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615</v>
      </c>
      <c r="E2892" s="51" t="str">
        <f>IF(ISBLANK(LeaveTracker[[#This Row],[Employee Name]]),"-----",VLOOKUP(LeaveTracker[[#This Row],[Employee Name]],Employees[[Employee Name]:[Office]],7))</f>
        <v>CBO</v>
      </c>
      <c r="F2892" s="51" t="str">
        <f>IF(ISBLANK(LeaveTracker[[#This Row],[Employee Name]]),"-----",VLOOKUP(LeaveTracker[[#This Row],[Employee Name]],Employees[[Employee Name]:[Office]],6))</f>
        <v>REGULAR</v>
      </c>
      <c r="G2892" s="24">
        <v>44876</v>
      </c>
      <c r="H2892" s="24">
        <v>44876</v>
      </c>
      <c r="I2892" s="19" t="s">
        <v>298</v>
      </c>
      <c r="J2892" s="43" t="s">
        <v>1003</v>
      </c>
      <c r="K2892" s="51"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612</v>
      </c>
      <c r="E2893" s="51" t="str">
        <f>IF(ISBLANK(LeaveTracker[[#This Row],[Employee Name]]),"-----",VLOOKUP(LeaveTracker[[#This Row],[Employee Name]],Employees[[Employee Name]:[Office]],7))</f>
        <v>CBO</v>
      </c>
      <c r="F2893" s="51" t="str">
        <f>IF(ISBLANK(LeaveTracker[[#This Row],[Employee Name]]),"-----",VLOOKUP(LeaveTracker[[#This Row],[Employee Name]],Employees[[Employee Name]:[Office]],6))</f>
        <v>REGULAR</v>
      </c>
      <c r="G2893" s="24">
        <v>44872</v>
      </c>
      <c r="H2893" s="24">
        <v>44873</v>
      </c>
      <c r="I2893" s="19" t="s">
        <v>81</v>
      </c>
      <c r="K2893" s="51"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612</v>
      </c>
      <c r="E2894" s="51" t="str">
        <f>IF(ISBLANK(LeaveTracker[[#This Row],[Employee Name]]),"-----",VLOOKUP(LeaveTracker[[#This Row],[Employee Name]],Employees[[Employee Name]:[Office]],7))</f>
        <v>CBO</v>
      </c>
      <c r="F2894" s="51" t="str">
        <f>IF(ISBLANK(LeaveTracker[[#This Row],[Employee Name]]),"-----",VLOOKUP(LeaveTracker[[#This Row],[Employee Name]],Employees[[Employee Name]:[Office]],6))</f>
        <v>REGULAR</v>
      </c>
      <c r="G2894" s="24">
        <v>44869</v>
      </c>
      <c r="H2894" s="24">
        <v>44869</v>
      </c>
      <c r="I2894" s="19" t="s">
        <v>82</v>
      </c>
      <c r="K2894" s="51"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609</v>
      </c>
      <c r="E2895" s="51" t="str">
        <f>IF(ISBLANK(LeaveTracker[[#This Row],[Employee Name]]),"-----",VLOOKUP(LeaveTracker[[#This Row],[Employee Name]],Employees[[Employee Name]:[Office]],7))</f>
        <v>CBO</v>
      </c>
      <c r="F2895" s="51" t="str">
        <f>IF(ISBLANK(LeaveTracker[[#This Row],[Employee Name]]),"-----",VLOOKUP(LeaveTracker[[#This Row],[Employee Name]],Employees[[Employee Name]:[Office]],6))</f>
        <v>REGULAR</v>
      </c>
      <c r="G2895" s="24">
        <v>44859</v>
      </c>
      <c r="H2895" s="24">
        <v>44859</v>
      </c>
      <c r="I2895" s="19" t="s">
        <v>82</v>
      </c>
      <c r="K2895" s="51"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609</v>
      </c>
      <c r="E2896" s="51" t="str">
        <f>IF(ISBLANK(LeaveTracker[[#This Row],[Employee Name]]),"-----",VLOOKUP(LeaveTracker[[#This Row],[Employee Name]],Employees[[Employee Name]:[Office]],7))</f>
        <v>CBO</v>
      </c>
      <c r="F2896" s="51" t="str">
        <f>IF(ISBLANK(LeaveTracker[[#This Row],[Employee Name]]),"-----",VLOOKUP(LeaveTracker[[#This Row],[Employee Name]],Employees[[Employee Name]:[Office]],6))</f>
        <v>REGULAR</v>
      </c>
      <c r="G2896" s="24">
        <v>44890</v>
      </c>
      <c r="H2896" s="24">
        <v>44890</v>
      </c>
      <c r="I2896" s="19" t="s">
        <v>82</v>
      </c>
      <c r="K2896" s="51"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609</v>
      </c>
      <c r="E2897" s="51" t="str">
        <f>IF(ISBLANK(LeaveTracker[[#This Row],[Employee Name]]),"-----",VLOOKUP(LeaveTracker[[#This Row],[Employee Name]],Employees[[Employee Name]:[Office]],7))</f>
        <v>CBO</v>
      </c>
      <c r="F2897" s="51" t="str">
        <f>IF(ISBLANK(LeaveTracker[[#This Row],[Employee Name]]),"-----",VLOOKUP(LeaveTracker[[#This Row],[Employee Name]],Employees[[Employee Name]:[Office]],6))</f>
        <v>REGULAR</v>
      </c>
      <c r="G2897" s="24">
        <v>44918</v>
      </c>
      <c r="H2897" s="24">
        <v>44918</v>
      </c>
      <c r="I2897" s="19" t="s">
        <v>82</v>
      </c>
      <c r="K2897" s="51"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609</v>
      </c>
      <c r="E2898" s="51" t="str">
        <f>IF(ISBLANK(LeaveTracker[[#This Row],[Employee Name]]),"-----",VLOOKUP(LeaveTracker[[#This Row],[Employee Name]],Employees[[Employee Name]:[Office]],7))</f>
        <v>CBO</v>
      </c>
      <c r="F2898" s="51" t="str">
        <f>IF(ISBLANK(LeaveTracker[[#This Row],[Employee Name]]),"-----",VLOOKUP(LeaveTracker[[#This Row],[Employee Name]],Employees[[Employee Name]:[Office]],6))</f>
        <v>REGULAR</v>
      </c>
      <c r="G2898" s="24">
        <v>44924</v>
      </c>
      <c r="H2898" s="24">
        <v>44924</v>
      </c>
      <c r="I2898" s="19" t="s">
        <v>82</v>
      </c>
      <c r="K2898" s="51"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186</v>
      </c>
      <c r="E2899" s="51" t="str">
        <f>IF(ISBLANK(LeaveTracker[[#This Row],[Employee Name]]),"-----",VLOOKUP(LeaveTracker[[#This Row],[Employee Name]],Employees[[Employee Name]:[Office]],7))</f>
        <v>CBO</v>
      </c>
      <c r="F2899" s="51" t="str">
        <f>IF(ISBLANK(LeaveTracker[[#This Row],[Employee Name]]),"-----",VLOOKUP(LeaveTracker[[#This Row],[Employee Name]],Employees[[Employee Name]:[Office]],6))</f>
        <v>REGULAR</v>
      </c>
      <c r="G2899" s="24">
        <v>44858</v>
      </c>
      <c r="H2899" s="24">
        <v>44858</v>
      </c>
      <c r="I2899" s="19" t="s">
        <v>81</v>
      </c>
      <c r="K2899" s="51"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186</v>
      </c>
      <c r="E2900" s="51" t="str">
        <f>IF(ISBLANK(LeaveTracker[[#This Row],[Employee Name]]),"-----",VLOOKUP(LeaveTracker[[#This Row],[Employee Name]],Employees[[Employee Name]:[Office]],7))</f>
        <v>CBO</v>
      </c>
      <c r="F2900" s="51" t="str">
        <f>IF(ISBLANK(LeaveTracker[[#This Row],[Employee Name]]),"-----",VLOOKUP(LeaveTracker[[#This Row],[Employee Name]],Employees[[Employee Name]:[Office]],6))</f>
        <v>REGULAR</v>
      </c>
      <c r="G2900" s="24">
        <v>44889</v>
      </c>
      <c r="H2900" s="24">
        <v>44889</v>
      </c>
      <c r="I2900" s="19" t="s">
        <v>298</v>
      </c>
      <c r="J2900" s="43" t="s">
        <v>1003</v>
      </c>
      <c r="K2900" s="51"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186</v>
      </c>
      <c r="E2901" s="51" t="str">
        <f>IF(ISBLANK(LeaveTracker[[#This Row],[Employee Name]]),"-----",VLOOKUP(LeaveTracker[[#This Row],[Employee Name]],Employees[[Employee Name]:[Office]],7))</f>
        <v>CBO</v>
      </c>
      <c r="F2901" s="51" t="str">
        <f>IF(ISBLANK(LeaveTracker[[#This Row],[Employee Name]]),"-----",VLOOKUP(LeaveTracker[[#This Row],[Employee Name]],Employees[[Employee Name]:[Office]],6))</f>
        <v>REGULAR</v>
      </c>
      <c r="G2901" s="24">
        <v>44894</v>
      </c>
      <c r="H2901" s="24">
        <v>44894</v>
      </c>
      <c r="I2901" s="19" t="s">
        <v>298</v>
      </c>
      <c r="J2901" s="43" t="s">
        <v>1003</v>
      </c>
      <c r="K2901" s="51"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186</v>
      </c>
      <c r="E2902" s="51" t="str">
        <f>IF(ISBLANK(LeaveTracker[[#This Row],[Employee Name]]),"-----",VLOOKUP(LeaveTracker[[#This Row],[Employee Name]],Employees[[Employee Name]:[Office]],7))</f>
        <v>CBO</v>
      </c>
      <c r="F2902" s="51" t="str">
        <f>IF(ISBLANK(LeaveTracker[[#This Row],[Employee Name]]),"-----",VLOOKUP(LeaveTracker[[#This Row],[Employee Name]],Employees[[Employee Name]:[Office]],6))</f>
        <v>REGULAR</v>
      </c>
      <c r="G2902" s="24">
        <v>44897</v>
      </c>
      <c r="H2902" s="24">
        <v>44897</v>
      </c>
      <c r="I2902" s="19" t="s">
        <v>82</v>
      </c>
      <c r="K2902" s="51"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714</v>
      </c>
      <c r="E2903" s="51" t="str">
        <f>IF(ISBLANK(LeaveTracker[[#This Row],[Employee Name]]),"-----",VLOOKUP(LeaveTracker[[#This Row],[Employee Name]],Employees[[Employee Name]:[Office]],7))</f>
        <v>CBO</v>
      </c>
      <c r="F2903" s="51" t="str">
        <f>IF(ISBLANK(LeaveTracker[[#This Row],[Employee Name]]),"-----",VLOOKUP(LeaveTracker[[#This Row],[Employee Name]],Employees[[Employee Name]:[Office]],6))</f>
        <v>REGULAR</v>
      </c>
      <c r="G2903" s="24">
        <v>44848</v>
      </c>
      <c r="H2903" s="24">
        <v>44848</v>
      </c>
      <c r="I2903" s="19" t="s">
        <v>81</v>
      </c>
      <c r="K2903" s="51"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714</v>
      </c>
      <c r="E2904" s="51" t="str">
        <f>IF(ISBLANK(LeaveTracker[[#This Row],[Employee Name]]),"-----",VLOOKUP(LeaveTracker[[#This Row],[Employee Name]],Employees[[Employee Name]:[Office]],7))</f>
        <v>CBO</v>
      </c>
      <c r="F2904" s="51" t="str">
        <f>IF(ISBLANK(LeaveTracker[[#This Row],[Employee Name]]),"-----",VLOOKUP(LeaveTracker[[#This Row],[Employee Name]],Employees[[Employee Name]:[Office]],6))</f>
        <v>REGULAR</v>
      </c>
      <c r="G2904" s="24">
        <v>44879</v>
      </c>
      <c r="H2904" s="24">
        <v>44879</v>
      </c>
      <c r="I2904" s="19" t="s">
        <v>298</v>
      </c>
      <c r="J2904" s="43" t="s">
        <v>1003</v>
      </c>
      <c r="K2904" s="51"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714</v>
      </c>
      <c r="E2905" s="51" t="str">
        <f>IF(ISBLANK(LeaveTracker[[#This Row],[Employee Name]]),"-----",VLOOKUP(LeaveTracker[[#This Row],[Employee Name]],Employees[[Employee Name]:[Office]],7))</f>
        <v>CBO</v>
      </c>
      <c r="F2905" s="51" t="str">
        <f>IF(ISBLANK(LeaveTracker[[#This Row],[Employee Name]]),"-----",VLOOKUP(LeaveTracker[[#This Row],[Employee Name]],Employees[[Employee Name]:[Office]],6))</f>
        <v>REGULAR</v>
      </c>
      <c r="G2905" s="24">
        <v>44881</v>
      </c>
      <c r="H2905" s="24">
        <v>44881</v>
      </c>
      <c r="I2905" s="19" t="s">
        <v>82</v>
      </c>
      <c r="K2905" s="51"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711</v>
      </c>
      <c r="E2906" s="51" t="str">
        <f>IF(ISBLANK(LeaveTracker[[#This Row],[Employee Name]]),"-----",VLOOKUP(LeaveTracker[[#This Row],[Employee Name]],Employees[[Employee Name]:[Office]],7))</f>
        <v>CBO</v>
      </c>
      <c r="F2906" s="51" t="str">
        <f>IF(ISBLANK(LeaveTracker[[#This Row],[Employee Name]]),"-----",VLOOKUP(LeaveTracker[[#This Row],[Employee Name]],Employees[[Employee Name]:[Office]],6))</f>
        <v>REGULAR</v>
      </c>
      <c r="G2906" s="24">
        <v>44868</v>
      </c>
      <c r="H2906" s="24">
        <v>44869</v>
      </c>
      <c r="I2906" s="19" t="s">
        <v>81</v>
      </c>
      <c r="K2906" s="51"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711</v>
      </c>
      <c r="E2907" s="51" t="str">
        <f>IF(ISBLANK(LeaveTracker[[#This Row],[Employee Name]]),"-----",VLOOKUP(LeaveTracker[[#This Row],[Employee Name]],Employees[[Employee Name]:[Office]],7))</f>
        <v>CBO</v>
      </c>
      <c r="F2907" s="51" t="str">
        <f>IF(ISBLANK(LeaveTracker[[#This Row],[Employee Name]]),"-----",VLOOKUP(LeaveTracker[[#This Row],[Employee Name]],Employees[[Employee Name]:[Office]],6))</f>
        <v>REGULAR</v>
      </c>
      <c r="G2907" s="24">
        <v>44890</v>
      </c>
      <c r="H2907" s="24">
        <v>44890</v>
      </c>
      <c r="I2907" s="19" t="s">
        <v>82</v>
      </c>
      <c r="J2907" s="43" t="s">
        <v>1004</v>
      </c>
      <c r="K2907" s="51"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711</v>
      </c>
      <c r="E2908" s="51" t="str">
        <f>IF(ISBLANK(LeaveTracker[[#This Row],[Employee Name]]),"-----",VLOOKUP(LeaveTracker[[#This Row],[Employee Name]],Employees[[Employee Name]:[Office]],7))</f>
        <v>CBO</v>
      </c>
      <c r="F2908" s="51" t="str">
        <f>IF(ISBLANK(LeaveTracker[[#This Row],[Employee Name]]),"-----",VLOOKUP(LeaveTracker[[#This Row],[Employee Name]],Employees[[Employee Name]:[Office]],6))</f>
        <v>REGULAR</v>
      </c>
      <c r="G2908" s="24">
        <v>44826</v>
      </c>
      <c r="H2908" s="24">
        <v>44826</v>
      </c>
      <c r="I2908" s="19" t="s">
        <v>82</v>
      </c>
      <c r="K2908" s="51"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615</v>
      </c>
      <c r="E2909" s="51" t="str">
        <f>IF(ISBLANK(LeaveTracker[[#This Row],[Employee Name]]),"-----",VLOOKUP(LeaveTracker[[#This Row],[Employee Name]],Employees[[Employee Name]:[Office]],7))</f>
        <v>CBO</v>
      </c>
      <c r="F2909" s="51" t="str">
        <f>IF(ISBLANK(LeaveTracker[[#This Row],[Employee Name]]),"-----",VLOOKUP(LeaveTracker[[#This Row],[Employee Name]],Employees[[Employee Name]:[Office]],6))</f>
        <v>REGULAR</v>
      </c>
      <c r="G2909" s="24">
        <v>44833</v>
      </c>
      <c r="H2909" s="24">
        <v>44833</v>
      </c>
      <c r="I2909" s="19" t="s">
        <v>81</v>
      </c>
      <c r="K2909" s="51"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714</v>
      </c>
      <c r="E2910" s="51" t="str">
        <f>IF(ISBLANK(LeaveTracker[[#This Row],[Employee Name]]),"-----",VLOOKUP(LeaveTracker[[#This Row],[Employee Name]],Employees[[Employee Name]:[Office]],7))</f>
        <v>CBO</v>
      </c>
      <c r="F2910" s="51" t="str">
        <f>IF(ISBLANK(LeaveTracker[[#This Row],[Employee Name]]),"-----",VLOOKUP(LeaveTracker[[#This Row],[Employee Name]],Employees[[Employee Name]:[Office]],6))</f>
        <v>REGULAR</v>
      </c>
      <c r="G2910" s="24">
        <v>44816</v>
      </c>
      <c r="H2910" s="24">
        <v>44816</v>
      </c>
      <c r="I2910" s="19" t="s">
        <v>298</v>
      </c>
      <c r="J2910" s="43" t="s">
        <v>1003</v>
      </c>
      <c r="K2910" s="51"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186</v>
      </c>
      <c r="E2911" s="51" t="str">
        <f>IF(ISBLANK(LeaveTracker[[#This Row],[Employee Name]]),"-----",VLOOKUP(LeaveTracker[[#This Row],[Employee Name]],Employees[[Employee Name]:[Office]],7))</f>
        <v>CBO</v>
      </c>
      <c r="F2911" s="51" t="str">
        <f>IF(ISBLANK(LeaveTracker[[#This Row],[Employee Name]]),"-----",VLOOKUP(LeaveTracker[[#This Row],[Employee Name]],Employees[[Employee Name]:[Office]],6))</f>
        <v>REGULAR</v>
      </c>
      <c r="G2911" s="24">
        <v>44809</v>
      </c>
      <c r="H2911" s="24">
        <v>44811</v>
      </c>
      <c r="I2911" s="19" t="s">
        <v>81</v>
      </c>
      <c r="K2911" s="51"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186</v>
      </c>
      <c r="E2912" s="51" t="str">
        <f>IF(ISBLANK(LeaveTracker[[#This Row],[Employee Name]]),"-----",VLOOKUP(LeaveTracker[[#This Row],[Employee Name]],Employees[[Employee Name]:[Office]],7))</f>
        <v>CBO</v>
      </c>
      <c r="F2912" s="51" t="str">
        <f>IF(ISBLANK(LeaveTracker[[#This Row],[Employee Name]]),"-----",VLOOKUP(LeaveTracker[[#This Row],[Employee Name]],Employees[[Employee Name]:[Office]],6))</f>
        <v>REGULAR</v>
      </c>
      <c r="G2912" s="24">
        <v>44788</v>
      </c>
      <c r="H2912" s="24">
        <v>44788</v>
      </c>
      <c r="I2912" s="19" t="s">
        <v>81</v>
      </c>
      <c r="K2912" s="51"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612</v>
      </c>
      <c r="E2913" s="51" t="str">
        <f>IF(ISBLANK(LeaveTracker[[#This Row],[Employee Name]]),"-----",VLOOKUP(LeaveTracker[[#This Row],[Employee Name]],Employees[[Employee Name]:[Office]],7))</f>
        <v>CBO</v>
      </c>
      <c r="F2913" s="51" t="str">
        <f>IF(ISBLANK(LeaveTracker[[#This Row],[Employee Name]]),"-----",VLOOKUP(LeaveTracker[[#This Row],[Employee Name]],Employees[[Employee Name]:[Office]],6))</f>
        <v>REGULAR</v>
      </c>
      <c r="G2913" s="24">
        <v>44824</v>
      </c>
      <c r="H2913" s="24">
        <v>44824</v>
      </c>
      <c r="I2913" s="19" t="s">
        <v>81</v>
      </c>
      <c r="K2913" s="51"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612</v>
      </c>
      <c r="E2914" s="51" t="str">
        <f>IF(ISBLANK(LeaveTracker[[#This Row],[Employee Name]]),"-----",VLOOKUP(LeaveTracker[[#This Row],[Employee Name]],Employees[[Employee Name]:[Office]],7))</f>
        <v>CBO</v>
      </c>
      <c r="F2914" s="51" t="str">
        <f>IF(ISBLANK(LeaveTracker[[#This Row],[Employee Name]]),"-----",VLOOKUP(LeaveTracker[[#This Row],[Employee Name]],Employees[[Employee Name]:[Office]],6))</f>
        <v>REGULAR</v>
      </c>
      <c r="G2914" s="24">
        <v>44809</v>
      </c>
      <c r="H2914" s="24">
        <v>44809</v>
      </c>
      <c r="I2914" s="19" t="s">
        <v>81</v>
      </c>
      <c r="K2914" s="51"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1265</v>
      </c>
      <c r="E2915" s="51" t="str">
        <f>IF(ISBLANK(LeaveTracker[[#This Row],[Employee Name]]),"-----",VLOOKUP(LeaveTracker[[#This Row],[Employee Name]],Employees[[Employee Name]:[Office]],7))</f>
        <v>BUDGET</v>
      </c>
      <c r="F2915" s="51" t="str">
        <f>IF(ISBLANK(LeaveTracker[[#This Row],[Employee Name]]),"-----",VLOOKUP(LeaveTracker[[#This Row],[Employee Name]],Employees[[Employee Name]:[Office]],6))</f>
        <v>REGULAR</v>
      </c>
      <c r="G2915" s="24">
        <v>44790</v>
      </c>
      <c r="H2915" s="24">
        <v>44790</v>
      </c>
      <c r="I2915" s="19" t="s">
        <v>81</v>
      </c>
      <c r="K2915" s="51"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459</v>
      </c>
      <c r="E2916" s="51" t="str">
        <f>IF(ISBLANK(LeaveTracker[[#This Row],[Employee Name]]),"-----",VLOOKUP(LeaveTracker[[#This Row],[Employee Name]],Employees[[Employee Name]:[Office]],7))</f>
        <v>HRMO</v>
      </c>
      <c r="F2916" s="51" t="str">
        <f>IF(ISBLANK(LeaveTracker[[#This Row],[Employee Name]]),"-----",VLOOKUP(LeaveTracker[[#This Row],[Employee Name]],Employees[[Employee Name]:[Office]],6))</f>
        <v>REGULAR</v>
      </c>
      <c r="G2916" s="24">
        <v>44901</v>
      </c>
      <c r="H2916" s="24">
        <v>44901</v>
      </c>
      <c r="I2916" s="19" t="s">
        <v>82</v>
      </c>
      <c r="K2916" s="51"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459</v>
      </c>
      <c r="E2917" s="51" t="str">
        <f>IF(ISBLANK(LeaveTracker[[#This Row],[Employee Name]]),"-----",VLOOKUP(LeaveTracker[[#This Row],[Employee Name]],Employees[[Employee Name]:[Office]],7))</f>
        <v>HRMO</v>
      </c>
      <c r="F2917" s="51" t="str">
        <f>IF(ISBLANK(LeaveTracker[[#This Row],[Employee Name]]),"-----",VLOOKUP(LeaveTracker[[#This Row],[Employee Name]],Employees[[Employee Name]:[Office]],6))</f>
        <v>REGULAR</v>
      </c>
      <c r="G2917" s="24">
        <v>44918</v>
      </c>
      <c r="H2917" s="24">
        <v>44918</v>
      </c>
      <c r="I2917" s="19" t="s">
        <v>82</v>
      </c>
      <c r="K2917" s="51"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1056</v>
      </c>
      <c r="E2918" s="51" t="str">
        <f>IF(ISBLANK(LeaveTracker[[#This Row],[Employee Name]]),"-----",VLOOKUP(LeaveTracker[[#This Row],[Employee Name]],Employees[[Employee Name]:[Office]],7))</f>
        <v>CTO</v>
      </c>
      <c r="F2918" s="51" t="str">
        <f>IF(ISBLANK(LeaveTracker[[#This Row],[Employee Name]]),"-----",VLOOKUP(LeaveTracker[[#This Row],[Employee Name]],Employees[[Employee Name]:[Office]],6))</f>
        <v>REGULAR</v>
      </c>
      <c r="G2918" s="24">
        <v>44812</v>
      </c>
      <c r="H2918" s="24">
        <v>44813</v>
      </c>
      <c r="I2918" s="19" t="s">
        <v>81</v>
      </c>
      <c r="K2918" s="51"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1056</v>
      </c>
      <c r="E2919" s="51" t="str">
        <f>IF(ISBLANK(LeaveTracker[[#This Row],[Employee Name]]),"-----",VLOOKUP(LeaveTracker[[#This Row],[Employee Name]],Employees[[Employee Name]:[Office]],7))</f>
        <v>CTO</v>
      </c>
      <c r="F2919" s="51" t="str">
        <f>IF(ISBLANK(LeaveTracker[[#This Row],[Employee Name]]),"-----",VLOOKUP(LeaveTracker[[#This Row],[Employee Name]],Employees[[Employee Name]:[Office]],6))</f>
        <v>REGULAR</v>
      </c>
      <c r="G2919" s="24">
        <v>44862</v>
      </c>
      <c r="H2919" s="24">
        <v>44862</v>
      </c>
      <c r="I2919" s="19" t="s">
        <v>82</v>
      </c>
      <c r="J2919" s="43" t="s">
        <v>1004</v>
      </c>
      <c r="K2919" s="51"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777</v>
      </c>
      <c r="E2920" s="51" t="str">
        <f>IF(ISBLANK(LeaveTracker[[#This Row],[Employee Name]]),"-----",VLOOKUP(LeaveTracker[[#This Row],[Employee Name]],Employees[[Employee Name]:[Office]],7))</f>
        <v>PICNIC GROVE</v>
      </c>
      <c r="F2920" s="51" t="str">
        <f>IF(ISBLANK(LeaveTracker[[#This Row],[Employee Name]]),"-----",VLOOKUP(LeaveTracker[[#This Row],[Employee Name]],Employees[[Employee Name]:[Office]],6))</f>
        <v>REGULAR</v>
      </c>
      <c r="G2920" s="24">
        <v>44856</v>
      </c>
      <c r="H2920" s="24">
        <v>44856</v>
      </c>
      <c r="I2920" s="19" t="s">
        <v>81</v>
      </c>
      <c r="K2920" s="51" t="str">
        <f>LeaveTracker[[#This Row],[Days]]&amp;" "&amp;LeaveTracker[[#This Row],[Type of Leave]]</f>
        <v>1 SL</v>
      </c>
      <c r="L2920" s="23">
        <v>1</v>
      </c>
      <c r="M2920" s="27"/>
    </row>
    <row r="2921" spans="1:13" ht="30" customHeight="1" x14ac:dyDescent="0.3">
      <c r="A2921" s="27">
        <v>1292</v>
      </c>
      <c r="B2921" s="31">
        <v>44893</v>
      </c>
      <c r="C2921" s="31">
        <v>44865</v>
      </c>
      <c r="D2921" s="19" t="s">
        <v>777</v>
      </c>
      <c r="E2921" s="51" t="str">
        <f>IF(ISBLANK(LeaveTracker[[#This Row],[Employee Name]]),"-----",VLOOKUP(LeaveTracker[[#This Row],[Employee Name]],Employees[[Employee Name]:[Office]],7))</f>
        <v>PICNIC GROVE</v>
      </c>
      <c r="F2921" s="51" t="str">
        <f>IF(ISBLANK(LeaveTracker[[#This Row],[Employee Name]]),"-----",VLOOKUP(LeaveTracker[[#This Row],[Employee Name]],Employees[[Employee Name]:[Office]],6))</f>
        <v>REGULAR</v>
      </c>
      <c r="G2921" s="24">
        <v>44863</v>
      </c>
      <c r="H2921" s="24">
        <v>44863</v>
      </c>
      <c r="I2921" s="19" t="s">
        <v>81</v>
      </c>
      <c r="K2921" s="51" t="str">
        <f>LeaveTracker[[#This Row],[Days]]&amp;" "&amp;LeaveTracker[[#This Row],[Type of Leave]]</f>
        <v>1 SL</v>
      </c>
      <c r="L2921" s="23">
        <v>1</v>
      </c>
      <c r="M2921" s="27"/>
    </row>
    <row r="2922" spans="1:13" ht="30" customHeight="1" x14ac:dyDescent="0.3">
      <c r="A2922" s="27">
        <f t="shared" si="19"/>
        <v>1293</v>
      </c>
      <c r="B2922" s="31">
        <v>44893</v>
      </c>
      <c r="C2922" s="31">
        <v>44862</v>
      </c>
      <c r="D2922" s="19" t="s">
        <v>283</v>
      </c>
      <c r="E2922" s="51" t="str">
        <f>IF(ISBLANK(LeaveTracker[[#This Row],[Employee Name]]),"-----",VLOOKUP(LeaveTracker[[#This Row],[Employee Name]],Employees[[Employee Name]:[Office]],7))</f>
        <v>PICNIC GROVE</v>
      </c>
      <c r="F2922" s="51" t="str">
        <f>IF(ISBLANK(LeaveTracker[[#This Row],[Employee Name]]),"-----",VLOOKUP(LeaveTracker[[#This Row],[Employee Name]],Employees[[Employee Name]:[Office]],6))</f>
        <v>REGULAR</v>
      </c>
      <c r="G2922" s="24">
        <v>44904</v>
      </c>
      <c r="H2922" s="24">
        <v>44904</v>
      </c>
      <c r="I2922" s="19" t="s">
        <v>82</v>
      </c>
      <c r="K2922" s="51"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283</v>
      </c>
      <c r="E2923" s="51" t="str">
        <f>IF(ISBLANK(LeaveTracker[[#This Row],[Employee Name]]),"-----",VLOOKUP(LeaveTracker[[#This Row],[Employee Name]],Employees[[Employee Name]:[Office]],7))</f>
        <v>PICNIC GROVE</v>
      </c>
      <c r="F2923" s="51" t="str">
        <f>IF(ISBLANK(LeaveTracker[[#This Row],[Employee Name]]),"-----",VLOOKUP(LeaveTracker[[#This Row],[Employee Name]],Employees[[Employee Name]:[Office]],6))</f>
        <v>REGULAR</v>
      </c>
      <c r="G2923" s="24">
        <v>44911</v>
      </c>
      <c r="H2923" s="24">
        <v>44911</v>
      </c>
      <c r="I2923" s="19" t="s">
        <v>82</v>
      </c>
      <c r="K2923" s="51"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283</v>
      </c>
      <c r="E2924" s="51" t="str">
        <f>IF(ISBLANK(LeaveTracker[[#This Row],[Employee Name]]),"-----",VLOOKUP(LeaveTracker[[#This Row],[Employee Name]],Employees[[Employee Name]:[Office]],7))</f>
        <v>PICNIC GROVE</v>
      </c>
      <c r="F2924" s="51" t="str">
        <f>IF(ISBLANK(LeaveTracker[[#This Row],[Employee Name]]),"-----",VLOOKUP(LeaveTracker[[#This Row],[Employee Name]],Employees[[Employee Name]:[Office]],6))</f>
        <v>REGULAR</v>
      </c>
      <c r="G2924" s="24">
        <v>44876</v>
      </c>
      <c r="H2924" s="24">
        <v>44876</v>
      </c>
      <c r="I2924" s="19" t="s">
        <v>82</v>
      </c>
      <c r="K2924" s="51"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283</v>
      </c>
      <c r="E2925" s="51" t="str">
        <f>IF(ISBLANK(LeaveTracker[[#This Row],[Employee Name]]),"-----",VLOOKUP(LeaveTracker[[#This Row],[Employee Name]],Employees[[Employee Name]:[Office]],7))</f>
        <v>PICNIC GROVE</v>
      </c>
      <c r="F2925" s="51" t="str">
        <f>IF(ISBLANK(LeaveTracker[[#This Row],[Employee Name]]),"-----",VLOOKUP(LeaveTracker[[#This Row],[Employee Name]],Employees[[Employee Name]:[Office]],6))</f>
        <v>REGULAR</v>
      </c>
      <c r="G2925" s="24">
        <v>44883</v>
      </c>
      <c r="H2925" s="24">
        <v>44883</v>
      </c>
      <c r="I2925" s="19" t="s">
        <v>82</v>
      </c>
      <c r="K2925" s="51"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283</v>
      </c>
      <c r="E2926" s="51" t="str">
        <f>IF(ISBLANK(LeaveTracker[[#This Row],[Employee Name]]),"-----",VLOOKUP(LeaveTracker[[#This Row],[Employee Name]],Employees[[Employee Name]:[Office]],7))</f>
        <v>PICNIC GROVE</v>
      </c>
      <c r="F2926" s="51" t="str">
        <f>IF(ISBLANK(LeaveTracker[[#This Row],[Employee Name]]),"-----",VLOOKUP(LeaveTracker[[#This Row],[Employee Name]],Employees[[Employee Name]:[Office]],6))</f>
        <v>REGULAR</v>
      </c>
      <c r="G2926" s="24">
        <v>44890</v>
      </c>
      <c r="H2926" s="24">
        <v>44890</v>
      </c>
      <c r="I2926" s="19" t="s">
        <v>82</v>
      </c>
      <c r="K2926" s="51"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283</v>
      </c>
      <c r="E2927" s="51" t="str">
        <f>IF(ISBLANK(LeaveTracker[[#This Row],[Employee Name]]),"-----",VLOOKUP(LeaveTracker[[#This Row],[Employee Name]],Employees[[Employee Name]:[Office]],7))</f>
        <v>PICNIC GROVE</v>
      </c>
      <c r="F2927" s="51" t="str">
        <f>IF(ISBLANK(LeaveTracker[[#This Row],[Employee Name]]),"-----",VLOOKUP(LeaveTracker[[#This Row],[Employee Name]],Employees[[Employee Name]:[Office]],6))</f>
        <v>REGULAR</v>
      </c>
      <c r="G2927" s="24">
        <v>44897</v>
      </c>
      <c r="H2927" s="24">
        <v>44897</v>
      </c>
      <c r="I2927" s="19" t="s">
        <v>298</v>
      </c>
      <c r="J2927" s="43" t="s">
        <v>1003</v>
      </c>
      <c r="K2927" s="51"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283</v>
      </c>
      <c r="E2928" s="51" t="str">
        <f>IF(ISBLANK(LeaveTracker[[#This Row],[Employee Name]]),"-----",VLOOKUP(LeaveTracker[[#This Row],[Employee Name]],Employees[[Employee Name]:[Office]],7))</f>
        <v>PICNIC GROVE</v>
      </c>
      <c r="F2928" s="51" t="str">
        <f>IF(ISBLANK(LeaveTracker[[#This Row],[Employee Name]]),"-----",VLOOKUP(LeaveTracker[[#This Row],[Employee Name]],Employees[[Employee Name]:[Office]],6))</f>
        <v>REGULAR</v>
      </c>
      <c r="G2928" s="24">
        <v>44918</v>
      </c>
      <c r="H2928" s="24">
        <v>44918</v>
      </c>
      <c r="I2928" s="19" t="s">
        <v>298</v>
      </c>
      <c r="J2928" s="43" t="s">
        <v>1003</v>
      </c>
      <c r="K2928" s="51"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547</v>
      </c>
      <c r="E2929" s="51" t="str">
        <f>IF(ISBLANK(LeaveTracker[[#This Row],[Employee Name]]),"-----",VLOOKUP(LeaveTracker[[#This Row],[Employee Name]],Employees[[Employee Name]:[Office]],7))</f>
        <v>PICNIC GROVE</v>
      </c>
      <c r="F2929" s="51" t="str">
        <f>IF(ISBLANK(LeaveTracker[[#This Row],[Employee Name]]),"-----",VLOOKUP(LeaveTracker[[#This Row],[Employee Name]],Employees[[Employee Name]:[Office]],6))</f>
        <v>REGULAR</v>
      </c>
      <c r="G2929" s="24">
        <v>44908</v>
      </c>
      <c r="H2929" s="24">
        <v>44908</v>
      </c>
      <c r="I2929" s="19" t="s">
        <v>82</v>
      </c>
      <c r="K2929" s="51"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547</v>
      </c>
      <c r="E2930" s="51" t="str">
        <f>IF(ISBLANK(LeaveTracker[[#This Row],[Employee Name]]),"-----",VLOOKUP(LeaveTracker[[#This Row],[Employee Name]],Employees[[Employee Name]:[Office]],7))</f>
        <v>PICNIC GROVE</v>
      </c>
      <c r="F2930" s="51" t="str">
        <f>IF(ISBLANK(LeaveTracker[[#This Row],[Employee Name]]),"-----",VLOOKUP(LeaveTracker[[#This Row],[Employee Name]],Employees[[Employee Name]:[Office]],6))</f>
        <v>REGULAR</v>
      </c>
      <c r="G2930" s="24">
        <v>44911</v>
      </c>
      <c r="H2930" s="24">
        <v>44911</v>
      </c>
      <c r="I2930" s="19" t="s">
        <v>82</v>
      </c>
      <c r="K2930" s="51"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278</v>
      </c>
      <c r="E2931" s="51" t="str">
        <f>IF(ISBLANK(LeaveTracker[[#This Row],[Employee Name]]),"-----",VLOOKUP(LeaveTracker[[#This Row],[Employee Name]],Employees[[Employee Name]:[Office]],7))</f>
        <v>PICNIC GROVE</v>
      </c>
      <c r="F2931" s="51" t="str">
        <f>IF(ISBLANK(LeaveTracker[[#This Row],[Employee Name]]),"-----",VLOOKUP(LeaveTracker[[#This Row],[Employee Name]],Employees[[Employee Name]:[Office]],6))</f>
        <v>REGULAR</v>
      </c>
      <c r="G2931" s="24">
        <v>44872</v>
      </c>
      <c r="H2931" s="24">
        <v>44876</v>
      </c>
      <c r="I2931" s="19" t="s">
        <v>82</v>
      </c>
      <c r="K2931" s="51"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547</v>
      </c>
      <c r="E2932" s="51" t="str">
        <f>IF(ISBLANK(LeaveTracker[[#This Row],[Employee Name]]),"-----",VLOOKUP(LeaveTracker[[#This Row],[Employee Name]],Employees[[Employee Name]:[Office]],7))</f>
        <v>PICNIC GROVE</v>
      </c>
      <c r="F2932" s="51" t="str">
        <f>IF(ISBLANK(LeaveTracker[[#This Row],[Employee Name]]),"-----",VLOOKUP(LeaveTracker[[#This Row],[Employee Name]],Employees[[Employee Name]:[Office]],6))</f>
        <v>REGULAR</v>
      </c>
      <c r="G2932" s="24">
        <v>44873</v>
      </c>
      <c r="H2932" s="24">
        <v>44873</v>
      </c>
      <c r="I2932" s="19" t="s">
        <v>298</v>
      </c>
      <c r="J2932" s="43" t="s">
        <v>1003</v>
      </c>
      <c r="K2932" s="51"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547</v>
      </c>
      <c r="E2933" s="51" t="str">
        <f>IF(ISBLANK(LeaveTracker[[#This Row],[Employee Name]]),"-----",VLOOKUP(LeaveTracker[[#This Row],[Employee Name]],Employees[[Employee Name]:[Office]],7))</f>
        <v>PICNIC GROVE</v>
      </c>
      <c r="F2933" s="51" t="str">
        <f>IF(ISBLANK(LeaveTracker[[#This Row],[Employee Name]]),"-----",VLOOKUP(LeaveTracker[[#This Row],[Employee Name]],Employees[[Employee Name]:[Office]],6))</f>
        <v>REGULAR</v>
      </c>
      <c r="G2933" s="24">
        <v>44894</v>
      </c>
      <c r="H2933" s="24">
        <v>44894</v>
      </c>
      <c r="I2933" s="19" t="s">
        <v>81</v>
      </c>
      <c r="K2933" s="51"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547</v>
      </c>
      <c r="E2934" s="51" t="str">
        <f>IF(ISBLANK(LeaveTracker[[#This Row],[Employee Name]]),"-----",VLOOKUP(LeaveTracker[[#This Row],[Employee Name]],Employees[[Employee Name]:[Office]],7))</f>
        <v>PICNIC GROVE</v>
      </c>
      <c r="F2934" s="51" t="str">
        <f>IF(ISBLANK(LeaveTracker[[#This Row],[Employee Name]]),"-----",VLOOKUP(LeaveTracker[[#This Row],[Employee Name]],Employees[[Employee Name]:[Office]],6))</f>
        <v>REGULAR</v>
      </c>
      <c r="G2934" s="24">
        <v>44880</v>
      </c>
      <c r="H2934" s="24">
        <v>44880</v>
      </c>
      <c r="I2934" s="19" t="s">
        <v>81</v>
      </c>
      <c r="K2934" s="51"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280</v>
      </c>
      <c r="E2935" s="51" t="str">
        <f>IF(ISBLANK(LeaveTracker[[#This Row],[Employee Name]]),"-----",VLOOKUP(LeaveTracker[[#This Row],[Employee Name]],Employees[[Employee Name]:[Office]],7))</f>
        <v>PICNIC GROVE</v>
      </c>
      <c r="F2935" s="51" t="str">
        <f>IF(ISBLANK(LeaveTracker[[#This Row],[Employee Name]]),"-----",VLOOKUP(LeaveTracker[[#This Row],[Employee Name]],Employees[[Employee Name]:[Office]],6))</f>
        <v>REGULAR</v>
      </c>
      <c r="G2935" s="24">
        <v>44851</v>
      </c>
      <c r="H2935" s="24">
        <v>44852</v>
      </c>
      <c r="I2935" s="19" t="s">
        <v>82</v>
      </c>
      <c r="J2935" s="43" t="s">
        <v>1004</v>
      </c>
      <c r="K2935" s="51"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280</v>
      </c>
      <c r="E2936" s="51" t="str">
        <f>IF(ISBLANK(LeaveTracker[[#This Row],[Employee Name]]),"-----",VLOOKUP(LeaveTracker[[#This Row],[Employee Name]],Employees[[Employee Name]:[Office]],7))</f>
        <v>PICNIC GROVE</v>
      </c>
      <c r="F2936" s="51" t="str">
        <f>IF(ISBLANK(LeaveTracker[[#This Row],[Employee Name]]),"-----",VLOOKUP(LeaveTracker[[#This Row],[Employee Name]],Employees[[Employee Name]:[Office]],6))</f>
        <v>REGULAR</v>
      </c>
      <c r="G2936" s="24">
        <v>44868</v>
      </c>
      <c r="H2936" s="24">
        <v>44869</v>
      </c>
      <c r="I2936" s="19"/>
      <c r="K2936" s="51"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347</v>
      </c>
      <c r="E2937" s="51" t="str">
        <f>IF(ISBLANK(LeaveTracker[[#This Row],[Employee Name]]),"-----",VLOOKUP(LeaveTracker[[#This Row],[Employee Name]],Employees[[Employee Name]:[Office]],7))</f>
        <v>PICNIC GROVE</v>
      </c>
      <c r="F2937" s="51" t="str">
        <f>IF(ISBLANK(LeaveTracker[[#This Row],[Employee Name]]),"-----",VLOOKUP(LeaveTracker[[#This Row],[Employee Name]],Employees[[Employee Name]:[Office]],6))</f>
        <v>REGULAR</v>
      </c>
      <c r="G2937" s="24">
        <v>44837</v>
      </c>
      <c r="H2937" s="24">
        <v>44838</v>
      </c>
      <c r="I2937" s="19" t="s">
        <v>81</v>
      </c>
      <c r="K2937" s="51"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347</v>
      </c>
      <c r="E2938" s="51" t="str">
        <f>IF(ISBLANK(LeaveTracker[[#This Row],[Employee Name]]),"-----",VLOOKUP(LeaveTracker[[#This Row],[Employee Name]],Employees[[Employee Name]:[Office]],7))</f>
        <v>PICNIC GROVE</v>
      </c>
      <c r="F2938" s="51" t="str">
        <f>IF(ISBLANK(LeaveTracker[[#This Row],[Employee Name]]),"-----",VLOOKUP(LeaveTracker[[#This Row],[Employee Name]],Employees[[Employee Name]:[Office]],6))</f>
        <v>REGULAR</v>
      </c>
      <c r="G2938" s="24">
        <v>44841</v>
      </c>
      <c r="H2938" s="24">
        <v>44841</v>
      </c>
      <c r="I2938" s="19" t="s">
        <v>81</v>
      </c>
      <c r="K2938" s="51"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347</v>
      </c>
      <c r="E2939" s="51" t="str">
        <f>IF(ISBLANK(LeaveTracker[[#This Row],[Employee Name]]),"-----",VLOOKUP(LeaveTracker[[#This Row],[Employee Name]],Employees[[Employee Name]:[Office]],7))</f>
        <v>PICNIC GROVE</v>
      </c>
      <c r="F2939" s="51" t="str">
        <f>IF(ISBLANK(LeaveTracker[[#This Row],[Employee Name]]),"-----",VLOOKUP(LeaveTracker[[#This Row],[Employee Name]],Employees[[Employee Name]:[Office]],6))</f>
        <v>REGULAR</v>
      </c>
      <c r="G2939" s="24">
        <v>44861</v>
      </c>
      <c r="H2939" s="24">
        <v>44862</v>
      </c>
      <c r="I2939" s="19" t="s">
        <v>81</v>
      </c>
      <c r="K2939" s="51"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676</v>
      </c>
      <c r="E2940" s="51" t="str">
        <f>IF(ISBLANK(LeaveTracker[[#This Row],[Employee Name]]),"-----",VLOOKUP(LeaveTracker[[#This Row],[Employee Name]],Employees[[Employee Name]:[Office]],7))</f>
        <v>PICNIC GROVE</v>
      </c>
      <c r="F2940" s="51" t="str">
        <f>IF(ISBLANK(LeaveTracker[[#This Row],[Employee Name]]),"-----",VLOOKUP(LeaveTracker[[#This Row],[Employee Name]],Employees[[Employee Name]:[Office]],6))</f>
        <v>REGULAR</v>
      </c>
      <c r="G2940" s="24">
        <v>44817</v>
      </c>
      <c r="H2940" s="24">
        <v>44834</v>
      </c>
      <c r="I2940" s="19" t="s">
        <v>82</v>
      </c>
      <c r="K2940" s="51"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676</v>
      </c>
      <c r="E2941" s="51" t="str">
        <f>IF(ISBLANK(LeaveTracker[[#This Row],[Employee Name]]),"-----",VLOOKUP(LeaveTracker[[#This Row],[Employee Name]],Employees[[Employee Name]:[Office]],7))</f>
        <v>PICNIC GROVE</v>
      </c>
      <c r="F2941" s="51" t="str">
        <f>IF(ISBLANK(LeaveTracker[[#This Row],[Employee Name]]),"-----",VLOOKUP(LeaveTracker[[#This Row],[Employee Name]],Employees[[Employee Name]:[Office]],6))</f>
        <v>REGULAR</v>
      </c>
      <c r="G2941" s="24">
        <v>44812</v>
      </c>
      <c r="H2941" s="24">
        <v>44814</v>
      </c>
      <c r="I2941" s="19" t="s">
        <v>81</v>
      </c>
      <c r="K2941" s="51" t="str">
        <f>LeaveTracker[[#This Row],[Days]]&amp;" "&amp;LeaveTracker[[#This Row],[Type of Leave]]</f>
        <v>3 SL</v>
      </c>
      <c r="L2941" s="23">
        <v>3</v>
      </c>
      <c r="M2941" s="27"/>
    </row>
    <row r="2942" spans="1:13" ht="30" customHeight="1" x14ac:dyDescent="0.3">
      <c r="A2942" s="27">
        <f t="shared" si="20"/>
        <v>1307</v>
      </c>
      <c r="B2942" s="31">
        <v>44893</v>
      </c>
      <c r="C2942" s="31">
        <v>44893</v>
      </c>
      <c r="D2942" s="19" t="s">
        <v>676</v>
      </c>
      <c r="E2942" s="51" t="str">
        <f>IF(ISBLANK(LeaveTracker[[#This Row],[Employee Name]]),"-----",VLOOKUP(LeaveTracker[[#This Row],[Employee Name]],Employees[[Employee Name]:[Office]],7))</f>
        <v>PICNIC GROVE</v>
      </c>
      <c r="F2942" s="51" t="str">
        <f>IF(ISBLANK(LeaveTracker[[#This Row],[Employee Name]]),"-----",VLOOKUP(LeaveTracker[[#This Row],[Employee Name]],Employees[[Employee Name]:[Office]],6))</f>
        <v>REGULAR</v>
      </c>
      <c r="G2942" s="24">
        <v>44844</v>
      </c>
      <c r="H2942" s="24">
        <v>44848</v>
      </c>
      <c r="I2942" s="19" t="s">
        <v>81</v>
      </c>
      <c r="K2942" s="51"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268</v>
      </c>
      <c r="E2943" s="51" t="str">
        <f>IF(ISBLANK(LeaveTracker[[#This Row],[Employee Name]]),"-----",VLOOKUP(LeaveTracker[[#This Row],[Employee Name]],Employees[[Employee Name]:[Office]],7))</f>
        <v>PICNIC GROVE</v>
      </c>
      <c r="F2943" s="51" t="str">
        <f>IF(ISBLANK(LeaveTracker[[#This Row],[Employee Name]]),"-----",VLOOKUP(LeaveTracker[[#This Row],[Employee Name]],Employees[[Employee Name]:[Office]],6))</f>
        <v>REGULAR</v>
      </c>
      <c r="G2943" s="24">
        <v>44816</v>
      </c>
      <c r="H2943" s="24">
        <v>44818</v>
      </c>
      <c r="I2943" s="19" t="s">
        <v>81</v>
      </c>
      <c r="K2943" s="51"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268</v>
      </c>
      <c r="E2944" s="51" t="str">
        <f>IF(ISBLANK(LeaveTracker[[#This Row],[Employee Name]]),"-----",VLOOKUP(LeaveTracker[[#This Row],[Employee Name]],Employees[[Employee Name]:[Office]],7))</f>
        <v>PICNIC GROVE</v>
      </c>
      <c r="F2944" s="51" t="str">
        <f>IF(ISBLANK(LeaveTracker[[#This Row],[Employee Name]]),"-----",VLOOKUP(LeaveTracker[[#This Row],[Employee Name]],Employees[[Employee Name]:[Office]],6))</f>
        <v>REGULAR</v>
      </c>
      <c r="G2944" s="24">
        <v>44861</v>
      </c>
      <c r="H2944" s="24">
        <v>44864</v>
      </c>
      <c r="I2944" s="19" t="s">
        <v>298</v>
      </c>
      <c r="J2944" s="43" t="s">
        <v>1035</v>
      </c>
      <c r="K2944" s="51" t="str">
        <f>LeaveTracker[[#This Row],[Days]]&amp;" "&amp;LeaveTracker[[#This Row],[Type of Leave]]</f>
        <v>4 OTHER</v>
      </c>
      <c r="L2944" s="23">
        <v>4</v>
      </c>
      <c r="M2944" s="27"/>
    </row>
    <row r="2945" spans="1:13" ht="30" customHeight="1" x14ac:dyDescent="0.3">
      <c r="A2945" s="27">
        <f t="shared" si="20"/>
        <v>1310</v>
      </c>
      <c r="B2945" s="31">
        <v>44893</v>
      </c>
      <c r="C2945" s="31">
        <v>44850</v>
      </c>
      <c r="D2945" s="19" t="s">
        <v>268</v>
      </c>
      <c r="E2945" s="51" t="str">
        <f>IF(ISBLANK(LeaveTracker[[#This Row],[Employee Name]]),"-----",VLOOKUP(LeaveTracker[[#This Row],[Employee Name]],Employees[[Employee Name]:[Office]],7))</f>
        <v>PICNIC GROVE</v>
      </c>
      <c r="F2945" s="51" t="str">
        <f>IF(ISBLANK(LeaveTracker[[#This Row],[Employee Name]]),"-----",VLOOKUP(LeaveTracker[[#This Row],[Employee Name]],Employees[[Employee Name]:[Office]],6))</f>
        <v>REGULAR</v>
      </c>
      <c r="G2945" s="24">
        <v>44903</v>
      </c>
      <c r="H2945" s="24">
        <v>44903</v>
      </c>
      <c r="I2945" s="19" t="s">
        <v>298</v>
      </c>
      <c r="J2945" s="43" t="s">
        <v>1003</v>
      </c>
      <c r="K2945" s="51"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268</v>
      </c>
      <c r="E2946" s="51" t="str">
        <f>IF(ISBLANK(LeaveTracker[[#This Row],[Employee Name]]),"-----",VLOOKUP(LeaveTracker[[#This Row],[Employee Name]],Employees[[Employee Name]:[Office]],7))</f>
        <v>PICNIC GROVE</v>
      </c>
      <c r="F2946" s="51" t="str">
        <f>IF(ISBLANK(LeaveTracker[[#This Row],[Employee Name]]),"-----",VLOOKUP(LeaveTracker[[#This Row],[Employee Name]],Employees[[Employee Name]:[Office]],6))</f>
        <v>REGULAR</v>
      </c>
      <c r="G2946" s="24">
        <v>44864</v>
      </c>
      <c r="H2946" s="24">
        <v>44864</v>
      </c>
      <c r="I2946" s="19" t="s">
        <v>298</v>
      </c>
      <c r="J2946" s="43" t="s">
        <v>1003</v>
      </c>
      <c r="K2946" s="51"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624</v>
      </c>
      <c r="E2947" s="51" t="str">
        <f>IF(ISBLANK(LeaveTracker[[#This Row],[Employee Name]]),"-----",VLOOKUP(LeaveTracker[[#This Row],[Employee Name]],Employees[[Employee Name]:[Office]],7))</f>
        <v>CTO</v>
      </c>
      <c r="F2947" s="51" t="str">
        <f>IF(ISBLANK(LeaveTracker[[#This Row],[Employee Name]]),"-----",VLOOKUP(LeaveTracker[[#This Row],[Employee Name]],Employees[[Employee Name]:[Office]],6))</f>
        <v>REGULAR</v>
      </c>
      <c r="G2947" s="24">
        <v>44820</v>
      </c>
      <c r="H2947" s="24">
        <v>44820</v>
      </c>
      <c r="I2947" s="19" t="s">
        <v>82</v>
      </c>
      <c r="K2947" s="51"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624</v>
      </c>
      <c r="E2948" s="51" t="str">
        <f>IF(ISBLANK(LeaveTracker[[#This Row],[Employee Name]]),"-----",VLOOKUP(LeaveTracker[[#This Row],[Employee Name]],Employees[[Employee Name]:[Office]],7))</f>
        <v>CTO</v>
      </c>
      <c r="F2948" s="51" t="str">
        <f>IF(ISBLANK(LeaveTracker[[#This Row],[Employee Name]]),"-----",VLOOKUP(LeaveTracker[[#This Row],[Employee Name]],Employees[[Employee Name]:[Office]],6))</f>
        <v>REGULAR</v>
      </c>
      <c r="G2948" s="24">
        <v>44789</v>
      </c>
      <c r="H2948" s="24">
        <v>44789</v>
      </c>
      <c r="I2948" s="19" t="s">
        <v>82</v>
      </c>
      <c r="K2948" s="51"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624</v>
      </c>
      <c r="E2949" s="51" t="str">
        <f>IF(ISBLANK(LeaveTracker[[#This Row],[Employee Name]]),"-----",VLOOKUP(LeaveTracker[[#This Row],[Employee Name]],Employees[[Employee Name]:[Office]],7))</f>
        <v>CTO</v>
      </c>
      <c r="F2949" s="51" t="str">
        <f>IF(ISBLANK(LeaveTracker[[#This Row],[Employee Name]]),"-----",VLOOKUP(LeaveTracker[[#This Row],[Employee Name]],Employees[[Employee Name]:[Office]],6))</f>
        <v>REGULAR</v>
      </c>
      <c r="G2949" s="24">
        <v>44810</v>
      </c>
      <c r="H2949" s="24">
        <v>44810</v>
      </c>
      <c r="I2949" s="19" t="s">
        <v>82</v>
      </c>
      <c r="K2949" s="51"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624</v>
      </c>
      <c r="E2950" s="51" t="str">
        <f>IF(ISBLANK(LeaveTracker[[#This Row],[Employee Name]]),"-----",VLOOKUP(LeaveTracker[[#This Row],[Employee Name]],Employees[[Employee Name]:[Office]],7))</f>
        <v>CTO</v>
      </c>
      <c r="F2950" s="51" t="str">
        <f>IF(ISBLANK(LeaveTracker[[#This Row],[Employee Name]]),"-----",VLOOKUP(LeaveTracker[[#This Row],[Employee Name]],Employees[[Employee Name]:[Office]],6))</f>
        <v>REGULAR</v>
      </c>
      <c r="G2950" s="24">
        <v>44833</v>
      </c>
      <c r="H2950" s="24">
        <v>44834</v>
      </c>
      <c r="I2950" s="19" t="s">
        <v>81</v>
      </c>
      <c r="K2950" s="51"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624</v>
      </c>
      <c r="E2951" s="51" t="str">
        <f>IF(ISBLANK(LeaveTracker[[#This Row],[Employee Name]]),"-----",VLOOKUP(LeaveTracker[[#This Row],[Employee Name]],Employees[[Employee Name]:[Office]],7))</f>
        <v>CTO</v>
      </c>
      <c r="F2951" s="51" t="str">
        <f>IF(ISBLANK(LeaveTracker[[#This Row],[Employee Name]]),"-----",VLOOKUP(LeaveTracker[[#This Row],[Employee Name]],Employees[[Employee Name]:[Office]],6))</f>
        <v>REGULAR</v>
      </c>
      <c r="G2951" s="24">
        <v>44853</v>
      </c>
      <c r="H2951" s="24">
        <v>44853</v>
      </c>
      <c r="I2951" s="19" t="s">
        <v>81</v>
      </c>
      <c r="K2951" s="51"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624</v>
      </c>
      <c r="E2952" s="51" t="str">
        <f>IF(ISBLANK(LeaveTracker[[#This Row],[Employee Name]]),"-----",VLOOKUP(LeaveTracker[[#This Row],[Employee Name]],Employees[[Employee Name]:[Office]],7))</f>
        <v>CTO</v>
      </c>
      <c r="F2952" s="51" t="str">
        <f>IF(ISBLANK(LeaveTracker[[#This Row],[Employee Name]]),"-----",VLOOKUP(LeaveTracker[[#This Row],[Employee Name]],Employees[[Employee Name]:[Office]],6))</f>
        <v>REGULAR</v>
      </c>
      <c r="G2952" s="24">
        <v>44879</v>
      </c>
      <c r="H2952" s="24">
        <v>44879</v>
      </c>
      <c r="I2952" s="19" t="s">
        <v>82</v>
      </c>
      <c r="K2952" s="51"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396</v>
      </c>
      <c r="E2953" s="51" t="str">
        <f>IF(ISBLANK(LeaveTracker[[#This Row],[Employee Name]]),"-----",VLOOKUP(LeaveTracker[[#This Row],[Employee Name]],Employees[[Employee Name]:[Office]],7))</f>
        <v>CTO</v>
      </c>
      <c r="F2953" s="51" t="str">
        <f>IF(ISBLANK(LeaveTracker[[#This Row],[Employee Name]]),"-----",VLOOKUP(LeaveTracker[[#This Row],[Employee Name]],Employees[[Employee Name]:[Office]],6))</f>
        <v>REGULAR</v>
      </c>
      <c r="G2953" s="24">
        <v>44858</v>
      </c>
      <c r="H2953" s="24">
        <v>44859</v>
      </c>
      <c r="I2953" s="19" t="s">
        <v>81</v>
      </c>
      <c r="K2953" s="51"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396</v>
      </c>
      <c r="E2954" s="51" t="str">
        <f>IF(ISBLANK(LeaveTracker[[#This Row],[Employee Name]]),"-----",VLOOKUP(LeaveTracker[[#This Row],[Employee Name]],Employees[[Employee Name]:[Office]],7))</f>
        <v>CTO</v>
      </c>
      <c r="F2954" s="51" t="str">
        <f>IF(ISBLANK(LeaveTracker[[#This Row],[Employee Name]]),"-----",VLOOKUP(LeaveTracker[[#This Row],[Employee Name]],Employees[[Employee Name]:[Office]],6))</f>
        <v>REGULAR</v>
      </c>
      <c r="G2954" s="24">
        <v>44851</v>
      </c>
      <c r="H2954" s="24">
        <v>44851</v>
      </c>
      <c r="I2954" s="19" t="s">
        <v>81</v>
      </c>
      <c r="K2954" s="51"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422</v>
      </c>
      <c r="E2955" s="51" t="str">
        <f>IF(ISBLANK(LeaveTracker[[#This Row],[Employee Name]]),"-----",VLOOKUP(LeaveTracker[[#This Row],[Employee Name]],Employees[[Employee Name]:[Office]],7))</f>
        <v>CTO</v>
      </c>
      <c r="F2955" s="51" t="str">
        <f>IF(ISBLANK(LeaveTracker[[#This Row],[Employee Name]]),"-----",VLOOKUP(LeaveTracker[[#This Row],[Employee Name]],Employees[[Employee Name]:[Office]],6))</f>
        <v>REGULAR</v>
      </c>
      <c r="G2955" s="24">
        <v>44873</v>
      </c>
      <c r="H2955" s="24">
        <v>44873</v>
      </c>
      <c r="I2955" s="19" t="s">
        <v>81</v>
      </c>
      <c r="K2955" s="51"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396</v>
      </c>
      <c r="E2956" s="51" t="str">
        <f>IF(ISBLANK(LeaveTracker[[#This Row],[Employee Name]]),"-----",VLOOKUP(LeaveTracker[[#This Row],[Employee Name]],Employees[[Employee Name]:[Office]],7))</f>
        <v>CTO</v>
      </c>
      <c r="F2956" s="51" t="str">
        <f>IF(ISBLANK(LeaveTracker[[#This Row],[Employee Name]]),"-----",VLOOKUP(LeaveTracker[[#This Row],[Employee Name]],Employees[[Employee Name]:[Office]],6))</f>
        <v>REGULAR</v>
      </c>
      <c r="G2956" s="24">
        <v>44872</v>
      </c>
      <c r="H2956" s="24">
        <v>44872</v>
      </c>
      <c r="I2956" s="19" t="s">
        <v>81</v>
      </c>
      <c r="K2956" s="51"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396</v>
      </c>
      <c r="E2957" s="51" t="str">
        <f>IF(ISBLANK(LeaveTracker[[#This Row],[Employee Name]]),"-----",VLOOKUP(LeaveTracker[[#This Row],[Employee Name]],Employees[[Employee Name]:[Office]],7))</f>
        <v>CTO</v>
      </c>
      <c r="F2957" s="51" t="str">
        <f>IF(ISBLANK(LeaveTracker[[#This Row],[Employee Name]]),"-----",VLOOKUP(LeaveTracker[[#This Row],[Employee Name]],Employees[[Employee Name]:[Office]],6))</f>
        <v>REGULAR</v>
      </c>
      <c r="G2957" s="24">
        <v>44777</v>
      </c>
      <c r="H2957" s="24">
        <v>44778</v>
      </c>
      <c r="I2957" s="19" t="s">
        <v>81</v>
      </c>
      <c r="K2957" s="51"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396</v>
      </c>
      <c r="E2958" s="51" t="str">
        <f>IF(ISBLANK(LeaveTracker[[#This Row],[Employee Name]]),"-----",VLOOKUP(LeaveTracker[[#This Row],[Employee Name]],Employees[[Employee Name]:[Office]],7))</f>
        <v>CTO</v>
      </c>
      <c r="F2958" s="51" t="str">
        <f>IF(ISBLANK(LeaveTracker[[#This Row],[Employee Name]]),"-----",VLOOKUP(LeaveTracker[[#This Row],[Employee Name]],Employees[[Employee Name]:[Office]],6))</f>
        <v>REGULAR</v>
      </c>
      <c r="G2958" s="24">
        <v>44816</v>
      </c>
      <c r="H2958" s="24">
        <v>44817</v>
      </c>
      <c r="I2958" s="19" t="s">
        <v>81</v>
      </c>
      <c r="K2958" s="51"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714</v>
      </c>
      <c r="E2959" s="51" t="str">
        <f>IF(ISBLANK(LeaveTracker[[#This Row],[Employee Name]]),"-----",VLOOKUP(LeaveTracker[[#This Row],[Employee Name]],Employees[[Employee Name]:[Office]],7))</f>
        <v>CBO</v>
      </c>
      <c r="F2959" s="51" t="str">
        <f>IF(ISBLANK(LeaveTracker[[#This Row],[Employee Name]]),"-----",VLOOKUP(LeaveTracker[[#This Row],[Employee Name]],Employees[[Employee Name]:[Office]],6))</f>
        <v>REGULAR</v>
      </c>
      <c r="G2959" s="24">
        <v>44798</v>
      </c>
      <c r="H2959" s="24">
        <v>44798</v>
      </c>
      <c r="I2959" s="19" t="s">
        <v>82</v>
      </c>
      <c r="K2959" s="51"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1056</v>
      </c>
      <c r="E2960" s="51" t="str">
        <f>IF(ISBLANK(LeaveTracker[[#This Row],[Employee Name]]),"-----",VLOOKUP(LeaveTracker[[#This Row],[Employee Name]],Employees[[Employee Name]:[Office]],7))</f>
        <v>CTO</v>
      </c>
      <c r="F2960" s="51" t="str">
        <f>IF(ISBLANK(LeaveTracker[[#This Row],[Employee Name]]),"-----",VLOOKUP(LeaveTracker[[#This Row],[Employee Name]],Employees[[Employee Name]:[Office]],6))</f>
        <v>REGULAR</v>
      </c>
      <c r="G2960" s="24">
        <v>44882</v>
      </c>
      <c r="H2960" s="24">
        <v>44882</v>
      </c>
      <c r="I2960" s="19" t="s">
        <v>298</v>
      </c>
      <c r="J2960" s="43" t="s">
        <v>1003</v>
      </c>
      <c r="K2960" s="51"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1056</v>
      </c>
      <c r="E2961" s="51" t="str">
        <f>IF(ISBLANK(LeaveTracker[[#This Row],[Employee Name]]),"-----",VLOOKUP(LeaveTracker[[#This Row],[Employee Name]],Employees[[Employee Name]:[Office]],7))</f>
        <v>CTO</v>
      </c>
      <c r="F2961" s="51" t="str">
        <f>IF(ISBLANK(LeaveTracker[[#This Row],[Employee Name]]),"-----",VLOOKUP(LeaveTracker[[#This Row],[Employee Name]],Employees[[Employee Name]:[Office]],6))</f>
        <v>REGULAR</v>
      </c>
      <c r="G2961" s="24">
        <v>44858</v>
      </c>
      <c r="H2961" s="24">
        <v>44858</v>
      </c>
      <c r="I2961" s="19" t="s">
        <v>82</v>
      </c>
      <c r="J2961" s="43" t="s">
        <v>1004</v>
      </c>
      <c r="K2961" s="51"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394</v>
      </c>
      <c r="E2962" s="51" t="str">
        <f>IF(ISBLANK(LeaveTracker[[#This Row],[Employee Name]]),"-----",VLOOKUP(LeaveTracker[[#This Row],[Employee Name]],Employees[[Employee Name]:[Office]],7))</f>
        <v>CTO</v>
      </c>
      <c r="F2962" s="51" t="str">
        <f>IF(ISBLANK(LeaveTracker[[#This Row],[Employee Name]]),"-----",VLOOKUP(LeaveTracker[[#This Row],[Employee Name]],Employees[[Employee Name]:[Office]],6))</f>
        <v>REGULAR</v>
      </c>
      <c r="G2962" s="24">
        <v>44810</v>
      </c>
      <c r="H2962" s="24">
        <v>44810</v>
      </c>
      <c r="I2962" s="19" t="s">
        <v>81</v>
      </c>
      <c r="K2962" s="51"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394</v>
      </c>
      <c r="E2963" s="51" t="str">
        <f>IF(ISBLANK(LeaveTracker[[#This Row],[Employee Name]]),"-----",VLOOKUP(LeaveTracker[[#This Row],[Employee Name]],Employees[[Employee Name]:[Office]],7))</f>
        <v>CTO</v>
      </c>
      <c r="F2963" s="51" t="str">
        <f>IF(ISBLANK(LeaveTracker[[#This Row],[Employee Name]]),"-----",VLOOKUP(LeaveTracker[[#This Row],[Employee Name]],Employees[[Employee Name]:[Office]],6))</f>
        <v>REGULAR</v>
      </c>
      <c r="G2963" s="24">
        <v>44823</v>
      </c>
      <c r="H2963" s="24">
        <v>44823</v>
      </c>
      <c r="I2963" s="19" t="s">
        <v>81</v>
      </c>
      <c r="K2963" s="51"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394</v>
      </c>
      <c r="E2964" s="51" t="str">
        <f>IF(ISBLANK(LeaveTracker[[#This Row],[Employee Name]]),"-----",VLOOKUP(LeaveTracker[[#This Row],[Employee Name]],Employees[[Employee Name]:[Office]],7))</f>
        <v>CTO</v>
      </c>
      <c r="F2964" s="51" t="str">
        <f>IF(ISBLANK(LeaveTracker[[#This Row],[Employee Name]]),"-----",VLOOKUP(LeaveTracker[[#This Row],[Employee Name]],Employees[[Employee Name]:[Office]],6))</f>
        <v>REGULAR</v>
      </c>
      <c r="G2964" s="24">
        <v>44816</v>
      </c>
      <c r="H2964" s="24">
        <v>44817</v>
      </c>
      <c r="I2964" s="19" t="s">
        <v>81</v>
      </c>
      <c r="K2964" s="51"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422</v>
      </c>
      <c r="E2965" s="51" t="str">
        <f>IF(ISBLANK(LeaveTracker[[#This Row],[Employee Name]]),"-----",VLOOKUP(LeaveTracker[[#This Row],[Employee Name]],Employees[[Employee Name]:[Office]],7))</f>
        <v>CTO</v>
      </c>
      <c r="F2965" s="51" t="str">
        <f>IF(ISBLANK(LeaveTracker[[#This Row],[Employee Name]]),"-----",VLOOKUP(LeaveTracker[[#This Row],[Employee Name]],Employees[[Employee Name]:[Office]],6))</f>
        <v>REGULAR</v>
      </c>
      <c r="G2965" s="24">
        <v>44845</v>
      </c>
      <c r="H2965" s="24">
        <v>44845</v>
      </c>
      <c r="I2965" s="19" t="s">
        <v>81</v>
      </c>
      <c r="K2965" s="51"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422</v>
      </c>
      <c r="E2966" s="51" t="str">
        <f>IF(ISBLANK(LeaveTracker[[#This Row],[Employee Name]]),"-----",VLOOKUP(LeaveTracker[[#This Row],[Employee Name]],Employees[[Employee Name]:[Office]],7))</f>
        <v>CTO</v>
      </c>
      <c r="F2966" s="51" t="str">
        <f>IF(ISBLANK(LeaveTracker[[#This Row],[Employee Name]]),"-----",VLOOKUP(LeaveTracker[[#This Row],[Employee Name]],Employees[[Employee Name]:[Office]],6))</f>
        <v>REGULAR</v>
      </c>
      <c r="G2966" s="24">
        <v>44832</v>
      </c>
      <c r="H2966" s="24">
        <v>44832</v>
      </c>
      <c r="I2966" s="19" t="s">
        <v>82</v>
      </c>
      <c r="J2966" s="43" t="s">
        <v>1004</v>
      </c>
      <c r="K2966" s="51"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422</v>
      </c>
      <c r="E2967" s="51" t="str">
        <f>IF(ISBLANK(LeaveTracker[[#This Row],[Employee Name]]),"-----",VLOOKUP(LeaveTracker[[#This Row],[Employee Name]],Employees[[Employee Name]:[Office]],7))</f>
        <v>CTO</v>
      </c>
      <c r="F2967" s="51" t="str">
        <f>IF(ISBLANK(LeaveTracker[[#This Row],[Employee Name]]),"-----",VLOOKUP(LeaveTracker[[#This Row],[Employee Name]],Employees[[Employee Name]:[Office]],6))</f>
        <v>REGULAR</v>
      </c>
      <c r="G2967" s="24">
        <v>44833</v>
      </c>
      <c r="H2967" s="24">
        <v>44834</v>
      </c>
      <c r="I2967" s="19" t="s">
        <v>81</v>
      </c>
      <c r="K2967" s="51"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1059</v>
      </c>
      <c r="E2968" s="51" t="str">
        <f>IF(ISBLANK(LeaveTracker[[#This Row],[Employee Name]]),"-----",VLOOKUP(LeaveTracker[[#This Row],[Employee Name]],Employees[[Employee Name]:[Office]],7))</f>
        <v>CTO</v>
      </c>
      <c r="F2968" s="51" t="str">
        <f>IF(ISBLANK(LeaveTracker[[#This Row],[Employee Name]]),"-----",VLOOKUP(LeaveTracker[[#This Row],[Employee Name]],Employees[[Employee Name]:[Office]],6))</f>
        <v>REGULAR</v>
      </c>
      <c r="G2968" s="24">
        <v>44837</v>
      </c>
      <c r="H2968" s="24">
        <v>44837</v>
      </c>
      <c r="I2968" s="19" t="s">
        <v>81</v>
      </c>
      <c r="K2968" s="51"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1059</v>
      </c>
      <c r="E2969" s="51" t="str">
        <f>IF(ISBLANK(LeaveTracker[[#This Row],[Employee Name]]),"-----",VLOOKUP(LeaveTracker[[#This Row],[Employee Name]],Employees[[Employee Name]:[Office]],7))</f>
        <v>CTO</v>
      </c>
      <c r="F2969" s="51" t="str">
        <f>IF(ISBLANK(LeaveTracker[[#This Row],[Employee Name]]),"-----",VLOOKUP(LeaveTracker[[#This Row],[Employee Name]],Employees[[Employee Name]:[Office]],6))</f>
        <v>REGULAR</v>
      </c>
      <c r="G2969" s="24">
        <v>44890</v>
      </c>
      <c r="H2969" s="24">
        <v>44890</v>
      </c>
      <c r="I2969" s="19" t="s">
        <v>82</v>
      </c>
      <c r="J2969" s="43" t="s">
        <v>1004</v>
      </c>
      <c r="K2969" s="51"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1059</v>
      </c>
      <c r="E2970" s="51" t="str">
        <f>IF(ISBLANK(LeaveTracker[[#This Row],[Employee Name]]),"-----",VLOOKUP(LeaveTracker[[#This Row],[Employee Name]],Employees[[Employee Name]:[Office]],7))</f>
        <v>CTO</v>
      </c>
      <c r="F2970" s="51" t="str">
        <f>IF(ISBLANK(LeaveTracker[[#This Row],[Employee Name]]),"-----",VLOOKUP(LeaveTracker[[#This Row],[Employee Name]],Employees[[Employee Name]:[Office]],6))</f>
        <v>REGULAR</v>
      </c>
      <c r="G2970" s="24">
        <v>44831</v>
      </c>
      <c r="H2970" s="24">
        <v>44834</v>
      </c>
      <c r="I2970" s="19" t="s">
        <v>82</v>
      </c>
      <c r="K2970" s="51"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1059</v>
      </c>
      <c r="E2971" s="51" t="str">
        <f>IF(ISBLANK(LeaveTracker[[#This Row],[Employee Name]]),"-----",VLOOKUP(LeaveTracker[[#This Row],[Employee Name]],Employees[[Employee Name]:[Office]],7))</f>
        <v>CTO</v>
      </c>
      <c r="F2971" s="51" t="str">
        <f>IF(ISBLANK(LeaveTracker[[#This Row],[Employee Name]]),"-----",VLOOKUP(LeaveTracker[[#This Row],[Employee Name]],Employees[[Employee Name]:[Office]],6))</f>
        <v>REGULAR</v>
      </c>
      <c r="G2971" s="24">
        <v>44830</v>
      </c>
      <c r="H2971" s="24">
        <v>44832</v>
      </c>
      <c r="I2971" s="19" t="s">
        <v>82</v>
      </c>
      <c r="K2971" s="51"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1059</v>
      </c>
      <c r="E2972" s="51" t="str">
        <f>IF(ISBLANK(LeaveTracker[[#This Row],[Employee Name]]),"-----",VLOOKUP(LeaveTracker[[#This Row],[Employee Name]],Employees[[Employee Name]:[Office]],7))</f>
        <v>CTO</v>
      </c>
      <c r="F2972" s="51" t="str">
        <f>IF(ISBLANK(LeaveTracker[[#This Row],[Employee Name]]),"-----",VLOOKUP(LeaveTracker[[#This Row],[Employee Name]],Employees[[Employee Name]:[Office]],6))</f>
        <v>REGULAR</v>
      </c>
      <c r="G2972" s="24">
        <v>44819</v>
      </c>
      <c r="H2972" s="24">
        <v>44819</v>
      </c>
      <c r="I2972" s="19" t="s">
        <v>81</v>
      </c>
      <c r="K2972" s="51"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407</v>
      </c>
      <c r="E2973" s="51" t="str">
        <f>IF(ISBLANK(LeaveTracker[[#This Row],[Employee Name]]),"-----",VLOOKUP(LeaveTracker[[#This Row],[Employee Name]],Employees[[Employee Name]:[Office]],7))</f>
        <v>CTO</v>
      </c>
      <c r="F2973" s="51" t="str">
        <f>IF(ISBLANK(LeaveTracker[[#This Row],[Employee Name]]),"-----",VLOOKUP(LeaveTracker[[#This Row],[Employee Name]],Employees[[Employee Name]:[Office]],6))</f>
        <v>REGULAR</v>
      </c>
      <c r="G2973" s="24">
        <v>44845</v>
      </c>
      <c r="H2973" s="24">
        <v>44845</v>
      </c>
      <c r="I2973" s="19" t="s">
        <v>81</v>
      </c>
      <c r="K2973" s="51"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407</v>
      </c>
      <c r="E2974" s="51" t="str">
        <f>IF(ISBLANK(LeaveTracker[[#This Row],[Employee Name]]),"-----",VLOOKUP(LeaveTracker[[#This Row],[Employee Name]],Employees[[Employee Name]:[Office]],7))</f>
        <v>CTO</v>
      </c>
      <c r="F2974" s="51" t="str">
        <f>IF(ISBLANK(LeaveTracker[[#This Row],[Employee Name]]),"-----",VLOOKUP(LeaveTracker[[#This Row],[Employee Name]],Employees[[Employee Name]:[Office]],6))</f>
        <v>REGULAR</v>
      </c>
      <c r="G2974" s="24">
        <v>44858</v>
      </c>
      <c r="H2974" s="24">
        <v>44858</v>
      </c>
      <c r="I2974" s="19" t="s">
        <v>81</v>
      </c>
      <c r="K2974" s="51"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407</v>
      </c>
      <c r="E2975" s="51" t="str">
        <f>IF(ISBLANK(LeaveTracker[[#This Row],[Employee Name]]),"-----",VLOOKUP(LeaveTracker[[#This Row],[Employee Name]],Employees[[Employee Name]:[Office]],7))</f>
        <v>CTO</v>
      </c>
      <c r="F2975" s="51" t="str">
        <f>IF(ISBLANK(LeaveTracker[[#This Row],[Employee Name]]),"-----",VLOOKUP(LeaveTracker[[#This Row],[Employee Name]],Employees[[Employee Name]:[Office]],6))</f>
        <v>REGULAR</v>
      </c>
      <c r="G2975" s="24">
        <v>44806</v>
      </c>
      <c r="H2975" s="24">
        <v>44806</v>
      </c>
      <c r="I2975" s="19" t="s">
        <v>82</v>
      </c>
      <c r="J2975" s="43" t="s">
        <v>1004</v>
      </c>
      <c r="K2975" s="51"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624</v>
      </c>
      <c r="E2976" s="51" t="str">
        <f>IF(ISBLANK(LeaveTracker[[#This Row],[Employee Name]]),"-----",VLOOKUP(LeaveTracker[[#This Row],[Employee Name]],Employees[[Employee Name]:[Office]],7))</f>
        <v>CTO</v>
      </c>
      <c r="F2976" s="51" t="str">
        <f>IF(ISBLANK(LeaveTracker[[#This Row],[Employee Name]]),"-----",VLOOKUP(LeaveTracker[[#This Row],[Employee Name]],Employees[[Employee Name]:[Office]],6))</f>
        <v>REGULAR</v>
      </c>
      <c r="G2976" s="24">
        <v>44823</v>
      </c>
      <c r="H2976" s="24">
        <v>44824</v>
      </c>
      <c r="I2976" s="19" t="s">
        <v>81</v>
      </c>
      <c r="K2976" s="51"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1080</v>
      </c>
      <c r="E2977" s="51" t="str">
        <f>IF(ISBLANK(LeaveTracker[[#This Row],[Employee Name]]),"-----",VLOOKUP(LeaveTracker[[#This Row],[Employee Name]],Employees[[Employee Name]:[Office]],7))</f>
        <v>CTO</v>
      </c>
      <c r="F2977" s="51" t="str">
        <f>IF(ISBLANK(LeaveTracker[[#This Row],[Employee Name]]),"-----",VLOOKUP(LeaveTracker[[#This Row],[Employee Name]],Employees[[Employee Name]:[Office]],6))</f>
        <v>REGULAR</v>
      </c>
      <c r="G2977" s="24">
        <v>44887</v>
      </c>
      <c r="H2977" s="24">
        <v>44887</v>
      </c>
      <c r="I2977" s="19" t="s">
        <v>82</v>
      </c>
      <c r="J2977" s="43" t="s">
        <v>1004</v>
      </c>
      <c r="K2977" s="51"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1080</v>
      </c>
      <c r="E2978" s="51" t="str">
        <f>IF(ISBLANK(LeaveTracker[[#This Row],[Employee Name]]),"-----",VLOOKUP(LeaveTracker[[#This Row],[Employee Name]],Employees[[Employee Name]:[Office]],7))</f>
        <v>CTO</v>
      </c>
      <c r="F2978" s="51" t="str">
        <f>IF(ISBLANK(LeaveTracker[[#This Row],[Employee Name]]),"-----",VLOOKUP(LeaveTracker[[#This Row],[Employee Name]],Employees[[Employee Name]:[Office]],6))</f>
        <v>REGULAR</v>
      </c>
      <c r="G2978" s="24">
        <v>44824</v>
      </c>
      <c r="H2978" s="24">
        <v>44824</v>
      </c>
      <c r="I2978" s="19" t="s">
        <v>298</v>
      </c>
      <c r="J2978" s="43" t="s">
        <v>1003</v>
      </c>
      <c r="K2978" s="51"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833</v>
      </c>
      <c r="E2979" s="51" t="str">
        <f>IF(ISBLANK(LeaveTracker[[#This Row],[Employee Name]]),"-----",VLOOKUP(LeaveTracker[[#This Row],[Employee Name]],Employees[[Employee Name]:[Office]],7))</f>
        <v>CTO</v>
      </c>
      <c r="F2979" s="51" t="str">
        <f>IF(ISBLANK(LeaveTracker[[#This Row],[Employee Name]]),"-----",VLOOKUP(LeaveTracker[[#This Row],[Employee Name]],Employees[[Employee Name]:[Office]],6))</f>
        <v>REGULAR</v>
      </c>
      <c r="G2979" s="24">
        <v>44858</v>
      </c>
      <c r="H2979" s="24">
        <v>44858</v>
      </c>
      <c r="I2979" s="19" t="s">
        <v>298</v>
      </c>
      <c r="J2979" s="43" t="s">
        <v>1003</v>
      </c>
      <c r="K2979" s="51"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415</v>
      </c>
      <c r="E2980" s="51" t="str">
        <f>IF(ISBLANK(LeaveTracker[[#This Row],[Employee Name]]),"-----",VLOOKUP(LeaveTracker[[#This Row],[Employee Name]],Employees[[Employee Name]:[Office]],7))</f>
        <v>CTO</v>
      </c>
      <c r="F2980" s="51" t="str">
        <f>IF(ISBLANK(LeaveTracker[[#This Row],[Employee Name]]),"-----",VLOOKUP(LeaveTracker[[#This Row],[Employee Name]],Employees[[Employee Name]:[Office]],6))</f>
        <v>REGULAR</v>
      </c>
      <c r="G2980" s="24">
        <v>44861</v>
      </c>
      <c r="H2980" s="24">
        <v>44862</v>
      </c>
      <c r="I2980" s="19" t="s">
        <v>82</v>
      </c>
      <c r="J2980" s="43" t="s">
        <v>1004</v>
      </c>
      <c r="K2980" s="51"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418</v>
      </c>
      <c r="E2981" s="51" t="str">
        <f>IF(ISBLANK(LeaveTracker[[#This Row],[Employee Name]]),"-----",VLOOKUP(LeaveTracker[[#This Row],[Employee Name]],Employees[[Employee Name]:[Office]],7))</f>
        <v>CTO</v>
      </c>
      <c r="F2981" s="51" t="str">
        <f>IF(ISBLANK(LeaveTracker[[#This Row],[Employee Name]]),"-----",VLOOKUP(LeaveTracker[[#This Row],[Employee Name]],Employees[[Employee Name]:[Office]],6))</f>
        <v>REGULAR</v>
      </c>
      <c r="G2981" s="24">
        <v>44862</v>
      </c>
      <c r="H2981" s="24">
        <v>44862</v>
      </c>
      <c r="I2981" s="19" t="s">
        <v>82</v>
      </c>
      <c r="J2981" s="43" t="s">
        <v>1004</v>
      </c>
      <c r="K2981" s="51"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418</v>
      </c>
      <c r="E2982" s="51" t="str">
        <f>IF(ISBLANK(LeaveTracker[[#This Row],[Employee Name]]),"-----",VLOOKUP(LeaveTracker[[#This Row],[Employee Name]],Employees[[Employee Name]:[Office]],7))</f>
        <v>CTO</v>
      </c>
      <c r="F2982" s="51" t="str">
        <f>IF(ISBLANK(LeaveTracker[[#This Row],[Employee Name]]),"-----",VLOOKUP(LeaveTracker[[#This Row],[Employee Name]],Employees[[Employee Name]:[Office]],6))</f>
        <v>REGULAR</v>
      </c>
      <c r="G2982" s="24">
        <v>44867</v>
      </c>
      <c r="H2982" s="24">
        <v>44867</v>
      </c>
      <c r="I2982" s="19" t="s">
        <v>82</v>
      </c>
      <c r="J2982" s="43" t="s">
        <v>1004</v>
      </c>
      <c r="K2982" s="51"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371</v>
      </c>
      <c r="E2983" s="51" t="str">
        <f>IF(ISBLANK(LeaveTracker[[#This Row],[Employee Name]]),"-----",VLOOKUP(LeaveTracker[[#This Row],[Employee Name]],Employees[[Employee Name]:[Office]],7))</f>
        <v>LIBRARY</v>
      </c>
      <c r="F2983" s="51" t="str">
        <f>IF(ISBLANK(LeaveTracker[[#This Row],[Employee Name]]),"-----",VLOOKUP(LeaveTracker[[#This Row],[Employee Name]],Employees[[Employee Name]:[Office]],6))</f>
        <v>REGULAR</v>
      </c>
      <c r="G2983" s="24">
        <v>44872</v>
      </c>
      <c r="H2983" s="24">
        <v>44872</v>
      </c>
      <c r="I2983" s="19" t="s">
        <v>82</v>
      </c>
      <c r="K2983" s="51"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371</v>
      </c>
      <c r="E2984" s="51" t="str">
        <f>IF(ISBLANK(LeaveTracker[[#This Row],[Employee Name]]),"-----",VLOOKUP(LeaveTracker[[#This Row],[Employee Name]],Employees[[Employee Name]:[Office]],7))</f>
        <v>LIBRARY</v>
      </c>
      <c r="F2984" s="51" t="str">
        <f>IF(ISBLANK(LeaveTracker[[#This Row],[Employee Name]]),"-----",VLOOKUP(LeaveTracker[[#This Row],[Employee Name]],Employees[[Employee Name]:[Office]],6))</f>
        <v>REGULAR</v>
      </c>
      <c r="G2984" s="24">
        <v>44832</v>
      </c>
      <c r="H2984" s="24">
        <v>44834</v>
      </c>
      <c r="I2984" s="19" t="s">
        <v>82</v>
      </c>
      <c r="K2984" s="51"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1060</v>
      </c>
      <c r="E2985" s="51" t="str">
        <f>IF(ISBLANK(LeaveTracker[[#This Row],[Employee Name]]),"-----",VLOOKUP(LeaveTracker[[#This Row],[Employee Name]],Employees[[Employee Name]:[Office]],7))</f>
        <v>CTO</v>
      </c>
      <c r="F2985" s="51" t="str">
        <f>IF(ISBLANK(LeaveTracker[[#This Row],[Employee Name]]),"-----",VLOOKUP(LeaveTracker[[#This Row],[Employee Name]],Employees[[Employee Name]:[Office]],6))</f>
        <v>REGULAR</v>
      </c>
      <c r="G2985" s="24">
        <v>44858</v>
      </c>
      <c r="H2985" s="24">
        <v>44858</v>
      </c>
      <c r="I2985" s="19" t="s">
        <v>82</v>
      </c>
      <c r="J2985" s="43" t="s">
        <v>1004</v>
      </c>
      <c r="K2985" s="51"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1060</v>
      </c>
      <c r="E2986" s="51" t="str">
        <f>IF(ISBLANK(LeaveTracker[[#This Row],[Employee Name]]),"-----",VLOOKUP(LeaveTracker[[#This Row],[Employee Name]],Employees[[Employee Name]:[Office]],7))</f>
        <v>CTO</v>
      </c>
      <c r="F2986" s="51" t="str">
        <f>IF(ISBLANK(LeaveTracker[[#This Row],[Employee Name]]),"-----",VLOOKUP(LeaveTracker[[#This Row],[Employee Name]],Employees[[Employee Name]:[Office]],6))</f>
        <v>REGULAR</v>
      </c>
      <c r="G2986" s="24">
        <v>44875</v>
      </c>
      <c r="H2986" s="24">
        <v>44875</v>
      </c>
      <c r="I2986" s="19" t="s">
        <v>81</v>
      </c>
      <c r="K2986" s="51"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411</v>
      </c>
      <c r="E2987" s="51" t="str">
        <f>IF(ISBLANK(LeaveTracker[[#This Row],[Employee Name]]),"-----",VLOOKUP(LeaveTracker[[#This Row],[Employee Name]],Employees[[Employee Name]:[Office]],7))</f>
        <v>CTO</v>
      </c>
      <c r="F2987" s="51" t="str">
        <f>IF(ISBLANK(LeaveTracker[[#This Row],[Employee Name]]),"-----",VLOOKUP(LeaveTracker[[#This Row],[Employee Name]],Employees[[Employee Name]:[Office]],6))</f>
        <v>REGULAR</v>
      </c>
      <c r="G2987" s="24">
        <v>44833</v>
      </c>
      <c r="H2987" s="24">
        <v>44833</v>
      </c>
      <c r="I2987" s="19" t="s">
        <v>81</v>
      </c>
      <c r="K2987" s="51"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411</v>
      </c>
      <c r="E2988" s="51" t="str">
        <f>IF(ISBLANK(LeaveTracker[[#This Row],[Employee Name]]),"-----",VLOOKUP(LeaveTracker[[#This Row],[Employee Name]],Employees[[Employee Name]:[Office]],7))</f>
        <v>CTO</v>
      </c>
      <c r="F2988" s="51" t="str">
        <f>IF(ISBLANK(LeaveTracker[[#This Row],[Employee Name]]),"-----",VLOOKUP(LeaveTracker[[#This Row],[Employee Name]],Employees[[Employee Name]:[Office]],6))</f>
        <v>REGULAR</v>
      </c>
      <c r="G2988" s="24">
        <v>44854</v>
      </c>
      <c r="H2988" s="24">
        <v>44854</v>
      </c>
      <c r="I2988" s="19" t="s">
        <v>298</v>
      </c>
      <c r="J2988" s="43" t="s">
        <v>1003</v>
      </c>
      <c r="K2988" s="51"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405</v>
      </c>
      <c r="E2989" s="51" t="str">
        <f>IF(ISBLANK(LeaveTracker[[#This Row],[Employee Name]]),"-----",VLOOKUP(LeaveTracker[[#This Row],[Employee Name]],Employees[[Employee Name]:[Office]],7))</f>
        <v>CTO</v>
      </c>
      <c r="F2989" s="51" t="str">
        <f>IF(ISBLANK(LeaveTracker[[#This Row],[Employee Name]]),"-----",VLOOKUP(LeaveTracker[[#This Row],[Employee Name]],Employees[[Employee Name]:[Office]],6))</f>
        <v>REGULAR</v>
      </c>
      <c r="G2989" s="24">
        <v>44841</v>
      </c>
      <c r="H2989" s="24">
        <v>44841</v>
      </c>
      <c r="I2989" s="19" t="s">
        <v>81</v>
      </c>
      <c r="K2989" s="51"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405</v>
      </c>
      <c r="E2990" s="51" t="str">
        <f>IF(ISBLANK(LeaveTracker[[#This Row],[Employee Name]]),"-----",VLOOKUP(LeaveTracker[[#This Row],[Employee Name]],Employees[[Employee Name]:[Office]],7))</f>
        <v>CTO</v>
      </c>
      <c r="F2990" s="51" t="str">
        <f>IF(ISBLANK(LeaveTracker[[#This Row],[Employee Name]]),"-----",VLOOKUP(LeaveTracker[[#This Row],[Employee Name]],Employees[[Employee Name]:[Office]],6))</f>
        <v>REGULAR</v>
      </c>
      <c r="G2990" s="24">
        <v>44861</v>
      </c>
      <c r="H2990" s="24">
        <v>44861</v>
      </c>
      <c r="I2990" s="19" t="s">
        <v>81</v>
      </c>
      <c r="K2990" s="51"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405</v>
      </c>
      <c r="E2991" s="51" t="str">
        <f>IF(ISBLANK(LeaveTracker[[#This Row],[Employee Name]]),"-----",VLOOKUP(LeaveTracker[[#This Row],[Employee Name]],Employees[[Employee Name]:[Office]],7))</f>
        <v>CTO</v>
      </c>
      <c r="F2991" s="51" t="str">
        <f>IF(ISBLANK(LeaveTracker[[#This Row],[Employee Name]]),"-----",VLOOKUP(LeaveTracker[[#This Row],[Employee Name]],Employees[[Employee Name]:[Office]],6))</f>
        <v>REGULAR</v>
      </c>
      <c r="G2991" s="24">
        <v>44816</v>
      </c>
      <c r="H2991" s="24">
        <v>44816</v>
      </c>
      <c r="I2991" s="19" t="s">
        <v>81</v>
      </c>
      <c r="K2991" s="51"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1308</v>
      </c>
      <c r="E2992" s="51" t="str">
        <f>IF(ISBLANK(LeaveTracker[[#This Row],[Employee Name]]),"-----",VLOOKUP(LeaveTracker[[#This Row],[Employee Name]],Employees[[Employee Name]:[Office]],7))</f>
        <v>CTO</v>
      </c>
      <c r="F2992" s="51" t="str">
        <f>IF(ISBLANK(LeaveTracker[[#This Row],[Employee Name]]),"-----",VLOOKUP(LeaveTracker[[#This Row],[Employee Name]],Employees[[Employee Name]:[Office]],6))</f>
        <v>REGULAR</v>
      </c>
      <c r="G2992" s="24">
        <v>44867</v>
      </c>
      <c r="H2992" s="24">
        <v>44867</v>
      </c>
      <c r="I2992" s="19" t="s">
        <v>298</v>
      </c>
      <c r="J2992" s="43" t="s">
        <v>1003</v>
      </c>
      <c r="K2992" s="51"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398</v>
      </c>
      <c r="E2993" s="51" t="str">
        <f>IF(ISBLANK(LeaveTracker[[#This Row],[Employee Name]]),"-----",VLOOKUP(LeaveTracker[[#This Row],[Employee Name]],Employees[[Employee Name]:[Office]],7))</f>
        <v>CTO</v>
      </c>
      <c r="F2993" s="51" t="str">
        <f>IF(ISBLANK(LeaveTracker[[#This Row],[Employee Name]]),"-----",VLOOKUP(LeaveTracker[[#This Row],[Employee Name]],Employees[[Employee Name]:[Office]],6))</f>
        <v>REGULAR</v>
      </c>
      <c r="G2993" s="24">
        <v>44832</v>
      </c>
      <c r="H2993" s="24">
        <v>44834</v>
      </c>
      <c r="I2993" s="19" t="s">
        <v>81</v>
      </c>
      <c r="K2993" s="51"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398</v>
      </c>
      <c r="E2994" s="51" t="str">
        <f>IF(ISBLANK(LeaveTracker[[#This Row],[Employee Name]]),"-----",VLOOKUP(LeaveTracker[[#This Row],[Employee Name]],Employees[[Employee Name]:[Office]],7))</f>
        <v>CTO</v>
      </c>
      <c r="F2994" s="51" t="str">
        <f>IF(ISBLANK(LeaveTracker[[#This Row],[Employee Name]]),"-----",VLOOKUP(LeaveTracker[[#This Row],[Employee Name]],Employees[[Employee Name]:[Office]],6))</f>
        <v>REGULAR</v>
      </c>
      <c r="G2994" s="24">
        <v>44858</v>
      </c>
      <c r="H2994" s="24">
        <v>44859</v>
      </c>
      <c r="I2994" s="19" t="s">
        <v>82</v>
      </c>
      <c r="K2994" s="51"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411</v>
      </c>
      <c r="E2995" s="51" t="str">
        <f>IF(ISBLANK(LeaveTracker[[#This Row],[Employee Name]]),"-----",VLOOKUP(LeaveTracker[[#This Row],[Employee Name]],Employees[[Employee Name]:[Office]],7))</f>
        <v>CTO</v>
      </c>
      <c r="F2995" s="51" t="str">
        <f>IF(ISBLANK(LeaveTracker[[#This Row],[Employee Name]]),"-----",VLOOKUP(LeaveTracker[[#This Row],[Employee Name]],Employees[[Employee Name]:[Office]],6))</f>
        <v>REGULAR</v>
      </c>
      <c r="G2995" s="24">
        <v>44816</v>
      </c>
      <c r="H2995" s="24">
        <v>44816</v>
      </c>
      <c r="I2995" s="19" t="s">
        <v>81</v>
      </c>
      <c r="K2995" s="51"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411</v>
      </c>
      <c r="E2996" s="51" t="str">
        <f>IF(ISBLANK(LeaveTracker[[#This Row],[Employee Name]]),"-----",VLOOKUP(LeaveTracker[[#This Row],[Employee Name]],Employees[[Employee Name]:[Office]],7))</f>
        <v>CTO</v>
      </c>
      <c r="F2996" s="51" t="str">
        <f>IF(ISBLANK(LeaveTracker[[#This Row],[Employee Name]]),"-----",VLOOKUP(LeaveTracker[[#This Row],[Employee Name]],Employees[[Employee Name]:[Office]],6))</f>
        <v>REGULAR</v>
      </c>
      <c r="G2996" s="24">
        <v>44820</v>
      </c>
      <c r="H2996" s="24">
        <v>44820</v>
      </c>
      <c r="I2996" s="19" t="s">
        <v>81</v>
      </c>
      <c r="K2996" s="51"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411</v>
      </c>
      <c r="E2997" s="51" t="str">
        <f>IF(ISBLANK(LeaveTracker[[#This Row],[Employee Name]]),"-----",VLOOKUP(LeaveTracker[[#This Row],[Employee Name]],Employees[[Employee Name]:[Office]],7))</f>
        <v>CTO</v>
      </c>
      <c r="F2997" s="51" t="str">
        <f>IF(ISBLANK(LeaveTracker[[#This Row],[Employee Name]]),"-----",VLOOKUP(LeaveTracker[[#This Row],[Employee Name]],Employees[[Employee Name]:[Office]],6))</f>
        <v>REGULAR</v>
      </c>
      <c r="G2997" s="24">
        <v>44789</v>
      </c>
      <c r="H2997" s="24">
        <v>44789</v>
      </c>
      <c r="I2997" s="19" t="s">
        <v>81</v>
      </c>
      <c r="K2997" s="51"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411</v>
      </c>
      <c r="E2998" s="51" t="str">
        <f>IF(ISBLANK(LeaveTracker[[#This Row],[Employee Name]]),"-----",VLOOKUP(LeaveTracker[[#This Row],[Employee Name]],Employees[[Employee Name]:[Office]],7))</f>
        <v>CTO</v>
      </c>
      <c r="F2998" s="51" t="str">
        <f>IF(ISBLANK(LeaveTracker[[#This Row],[Employee Name]]),"-----",VLOOKUP(LeaveTracker[[#This Row],[Employee Name]],Employees[[Employee Name]:[Office]],6))</f>
        <v>REGULAR</v>
      </c>
      <c r="G2998" s="24">
        <v>44806</v>
      </c>
      <c r="H2998" s="24">
        <v>44806</v>
      </c>
      <c r="I2998" s="19" t="s">
        <v>81</v>
      </c>
      <c r="K2998" s="51"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394</v>
      </c>
      <c r="E2999" s="51" t="str">
        <f>IF(ISBLANK(LeaveTracker[[#This Row],[Employee Name]]),"-----",VLOOKUP(LeaveTracker[[#This Row],[Employee Name]],Employees[[Employee Name]:[Office]],7))</f>
        <v>CTO</v>
      </c>
      <c r="F2999" s="51" t="str">
        <f>IF(ISBLANK(LeaveTracker[[#This Row],[Employee Name]]),"-----",VLOOKUP(LeaveTracker[[#This Row],[Employee Name]],Employees[[Employee Name]:[Office]],6))</f>
        <v>REGULAR</v>
      </c>
      <c r="G2999" s="24">
        <v>44833</v>
      </c>
      <c r="H2999" s="24">
        <v>44834</v>
      </c>
      <c r="I2999" s="19" t="s">
        <v>81</v>
      </c>
      <c r="K2999" s="51"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394</v>
      </c>
      <c r="E3000" s="51" t="str">
        <f>IF(ISBLANK(LeaveTracker[[#This Row],[Employee Name]]),"-----",VLOOKUP(LeaveTracker[[#This Row],[Employee Name]],Employees[[Employee Name]:[Office]],7))</f>
        <v>CTO</v>
      </c>
      <c r="F3000" s="51" t="str">
        <f>IF(ISBLANK(LeaveTracker[[#This Row],[Employee Name]]),"-----",VLOOKUP(LeaveTracker[[#This Row],[Employee Name]],Employees[[Employee Name]:[Office]],6))</f>
        <v>REGULAR</v>
      </c>
      <c r="G3000" s="24">
        <v>44837</v>
      </c>
      <c r="H3000" s="24">
        <v>44845</v>
      </c>
      <c r="I3000" s="19" t="s">
        <v>81</v>
      </c>
      <c r="K3000" s="51"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394</v>
      </c>
      <c r="E3001" s="51" t="str">
        <f>IF(ISBLANK(LeaveTracker[[#This Row],[Employee Name]]),"-----",VLOOKUP(LeaveTracker[[#This Row],[Employee Name]],Employees[[Employee Name]:[Office]],7))</f>
        <v>CTO</v>
      </c>
      <c r="F3001" s="51" t="str">
        <f>IF(ISBLANK(LeaveTracker[[#This Row],[Employee Name]]),"-----",VLOOKUP(LeaveTracker[[#This Row],[Employee Name]],Employees[[Employee Name]:[Office]],6))</f>
        <v>REGULAR</v>
      </c>
      <c r="G3001" s="24">
        <v>44867</v>
      </c>
      <c r="H3001" s="24">
        <v>44869</v>
      </c>
      <c r="I3001" s="19" t="s">
        <v>81</v>
      </c>
      <c r="K3001" s="51"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422</v>
      </c>
      <c r="E3002" s="51" t="str">
        <f>IF(ISBLANK(LeaveTracker[[#This Row],[Employee Name]]),"-----",VLOOKUP(LeaveTracker[[#This Row],[Employee Name]],Employees[[Employee Name]:[Office]],7))</f>
        <v>CTO</v>
      </c>
      <c r="F3002" s="51" t="str">
        <f>IF(ISBLANK(LeaveTracker[[#This Row],[Employee Name]]),"-----",VLOOKUP(LeaveTracker[[#This Row],[Employee Name]],Employees[[Employee Name]:[Office]],6))</f>
        <v>REGULAR</v>
      </c>
      <c r="G3002" s="24">
        <v>44788</v>
      </c>
      <c r="H3002" s="24">
        <v>44788</v>
      </c>
      <c r="I3002" s="19" t="s">
        <v>82</v>
      </c>
      <c r="J3002" s="43" t="s">
        <v>1004</v>
      </c>
      <c r="K3002" s="51"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422</v>
      </c>
      <c r="E3003" s="51" t="str">
        <f>IF(ISBLANK(LeaveTracker[[#This Row],[Employee Name]]),"-----",VLOOKUP(LeaveTracker[[#This Row],[Employee Name]],Employees[[Employee Name]:[Office]],7))</f>
        <v>CTO</v>
      </c>
      <c r="F3003" s="51" t="str">
        <f>IF(ISBLANK(LeaveTracker[[#This Row],[Employee Name]]),"-----",VLOOKUP(LeaveTracker[[#This Row],[Employee Name]],Employees[[Employee Name]:[Office]],6))</f>
        <v>REGULAR</v>
      </c>
      <c r="G3003" s="24">
        <v>44795</v>
      </c>
      <c r="H3003" s="24">
        <v>44795</v>
      </c>
      <c r="I3003" s="19" t="s">
        <v>82</v>
      </c>
      <c r="J3003" s="43" t="s">
        <v>1004</v>
      </c>
      <c r="K3003" s="51"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1286</v>
      </c>
      <c r="E3004" s="51" t="str">
        <f>IF(ISBLANK(LeaveTracker[[#This Row],[Employee Name]]),"-----",VLOOKUP(LeaveTracker[[#This Row],[Employee Name]],Employees[[Employee Name]:[Office]],7))</f>
        <v>CTO</v>
      </c>
      <c r="F3004" s="51" t="str">
        <f>IF(ISBLANK(LeaveTracker[[#This Row],[Employee Name]]),"-----",VLOOKUP(LeaveTracker[[#This Row],[Employee Name]],Employees[[Employee Name]:[Office]],6))</f>
        <v>REGULAR</v>
      </c>
      <c r="G3004" s="24">
        <v>44838</v>
      </c>
      <c r="H3004" s="24">
        <v>44838</v>
      </c>
      <c r="I3004" s="19" t="s">
        <v>82</v>
      </c>
      <c r="K3004" s="51"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660</v>
      </c>
      <c r="E3005" s="51" t="str">
        <f>IF(ISBLANK(LeaveTracker[[#This Row],[Employee Name]]),"-----",VLOOKUP(LeaveTracker[[#This Row],[Employee Name]],Employees[[Employee Name]:[Office]],7))</f>
        <v>CTO</v>
      </c>
      <c r="F3005" s="51" t="str">
        <f>IF(ISBLANK(LeaveTracker[[#This Row],[Employee Name]]),"-----",VLOOKUP(LeaveTracker[[#This Row],[Employee Name]],Employees[[Employee Name]:[Office]],6))</f>
        <v>REGULAR</v>
      </c>
      <c r="G3005" s="24">
        <v>44825</v>
      </c>
      <c r="H3005" s="24">
        <v>44825</v>
      </c>
      <c r="I3005" s="19" t="s">
        <v>82</v>
      </c>
      <c r="K3005" s="51"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837</v>
      </c>
      <c r="E3006" s="51" t="str">
        <f>IF(ISBLANK(LeaveTracker[[#This Row],[Employee Name]]),"-----",VLOOKUP(LeaveTracker[[#This Row],[Employee Name]],Employees[[Employee Name]:[Office]],7))</f>
        <v>CTO</v>
      </c>
      <c r="F3006" s="51" t="str">
        <f>IF(ISBLANK(LeaveTracker[[#This Row],[Employee Name]]),"-----",VLOOKUP(LeaveTracker[[#This Row],[Employee Name]],Employees[[Employee Name]:[Office]],6))</f>
        <v>REGULAR</v>
      </c>
      <c r="G3006" s="24">
        <v>44799</v>
      </c>
      <c r="H3006" s="24">
        <v>44799</v>
      </c>
      <c r="I3006" s="19" t="s">
        <v>298</v>
      </c>
      <c r="J3006" s="43" t="s">
        <v>1003</v>
      </c>
      <c r="K3006" s="51"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837</v>
      </c>
      <c r="E3007" s="51" t="str">
        <f>IF(ISBLANK(LeaveTracker[[#This Row],[Employee Name]]),"-----",VLOOKUP(LeaveTracker[[#This Row],[Employee Name]],Employees[[Employee Name]:[Office]],7))</f>
        <v>CTO</v>
      </c>
      <c r="F3007" s="51" t="str">
        <f>IF(ISBLANK(LeaveTracker[[#This Row],[Employee Name]]),"-----",VLOOKUP(LeaveTracker[[#This Row],[Employee Name]],Employees[[Employee Name]:[Office]],6))</f>
        <v>REGULAR</v>
      </c>
      <c r="G3007" s="24">
        <v>44805</v>
      </c>
      <c r="H3007" s="24">
        <v>44805</v>
      </c>
      <c r="I3007" s="19" t="s">
        <v>298</v>
      </c>
      <c r="J3007" s="43" t="s">
        <v>1003</v>
      </c>
      <c r="K3007" s="51"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837</v>
      </c>
      <c r="E3008" s="51" t="str">
        <f>IF(ISBLANK(LeaveTracker[[#This Row],[Employee Name]]),"-----",VLOOKUP(LeaveTracker[[#This Row],[Employee Name]],Employees[[Employee Name]:[Office]],7))</f>
        <v>CTO</v>
      </c>
      <c r="F3008" s="51" t="str">
        <f>IF(ISBLANK(LeaveTracker[[#This Row],[Employee Name]]),"-----",VLOOKUP(LeaveTracker[[#This Row],[Employee Name]],Employees[[Employee Name]:[Office]],6))</f>
        <v>REGULAR</v>
      </c>
      <c r="G3008" s="24">
        <v>44792</v>
      </c>
      <c r="H3008" s="24">
        <v>44792</v>
      </c>
      <c r="I3008" s="19" t="s">
        <v>82</v>
      </c>
      <c r="K3008" s="51"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759</v>
      </c>
      <c r="E3009" s="51" t="str">
        <f>IF(ISBLANK(LeaveTracker[[#This Row],[Employee Name]]),"-----",VLOOKUP(LeaveTracker[[#This Row],[Employee Name]],Employees[[Employee Name]:[Office]],7))</f>
        <v>CTO</v>
      </c>
      <c r="F3009" s="51" t="str">
        <f>IF(ISBLANK(LeaveTracker[[#This Row],[Employee Name]]),"-----",VLOOKUP(LeaveTracker[[#This Row],[Employee Name]],Employees[[Employee Name]:[Office]],6))</f>
        <v>REGULAR</v>
      </c>
      <c r="G3009" s="24">
        <v>44907</v>
      </c>
      <c r="H3009" s="24">
        <v>44907</v>
      </c>
      <c r="I3009" s="19" t="s">
        <v>298</v>
      </c>
      <c r="J3009" s="43" t="s">
        <v>1003</v>
      </c>
      <c r="K3009" s="51"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398</v>
      </c>
      <c r="E3010" s="51" t="str">
        <f>IF(ISBLANK(LeaveTracker[[#This Row],[Employee Name]]),"-----",VLOOKUP(LeaveTracker[[#This Row],[Employee Name]],Employees[[Employee Name]:[Office]],7))</f>
        <v>CTO</v>
      </c>
      <c r="F3010" s="51" t="str">
        <f>IF(ISBLANK(LeaveTracker[[#This Row],[Employee Name]]),"-----",VLOOKUP(LeaveTracker[[#This Row],[Employee Name]],Employees[[Employee Name]:[Office]],6))</f>
        <v>REGULAR</v>
      </c>
      <c r="G3010" s="24">
        <v>44922</v>
      </c>
      <c r="H3010" s="24">
        <v>44924</v>
      </c>
      <c r="I3010" s="19" t="s">
        <v>82</v>
      </c>
      <c r="J3010" s="43" t="s">
        <v>1004</v>
      </c>
      <c r="K3010" s="51"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398</v>
      </c>
      <c r="E3011" s="51" t="str">
        <f>IF(ISBLANK(LeaveTracker[[#This Row],[Employee Name]]),"-----",VLOOKUP(LeaveTracker[[#This Row],[Employee Name]],Employees[[Employee Name]:[Office]],7))</f>
        <v>CTO</v>
      </c>
      <c r="F3011" s="51" t="str">
        <f>IF(ISBLANK(LeaveTracker[[#This Row],[Employee Name]]),"-----",VLOOKUP(LeaveTracker[[#This Row],[Employee Name]],Employees[[Employee Name]:[Office]],6))</f>
        <v>REGULAR</v>
      </c>
      <c r="G3011" s="24">
        <v>44816</v>
      </c>
      <c r="H3011" s="24">
        <v>44816</v>
      </c>
      <c r="I3011" s="19" t="s">
        <v>81</v>
      </c>
      <c r="K3011" s="51"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398</v>
      </c>
      <c r="E3012" s="51" t="str">
        <f>IF(ISBLANK(LeaveTracker[[#This Row],[Employee Name]]),"-----",VLOOKUP(LeaveTracker[[#This Row],[Employee Name]],Employees[[Employee Name]:[Office]],7))</f>
        <v>CTO</v>
      </c>
      <c r="F3012" s="51" t="str">
        <f>IF(ISBLANK(LeaveTracker[[#This Row],[Employee Name]]),"-----",VLOOKUP(LeaveTracker[[#This Row],[Employee Name]],Employees[[Employee Name]:[Office]],6))</f>
        <v>REGULAR</v>
      </c>
      <c r="G3012" s="24">
        <v>44877</v>
      </c>
      <c r="H3012" s="24">
        <v>44877</v>
      </c>
      <c r="I3012" s="19" t="s">
        <v>81</v>
      </c>
      <c r="K3012" s="51"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391</v>
      </c>
      <c r="E3013" s="51" t="str">
        <f>IF(ISBLANK(LeaveTracker[[#This Row],[Employee Name]]),"-----",VLOOKUP(LeaveTracker[[#This Row],[Employee Name]],Employees[[Employee Name]:[Office]],7))</f>
        <v>CTO</v>
      </c>
      <c r="F3013" s="51" t="str">
        <f>IF(ISBLANK(LeaveTracker[[#This Row],[Employee Name]]),"-----",VLOOKUP(LeaveTracker[[#This Row],[Employee Name]],Employees[[Employee Name]:[Office]],6))</f>
        <v>REGULAR</v>
      </c>
      <c r="G3013" s="24">
        <v>44851</v>
      </c>
      <c r="H3013" s="24">
        <v>44854</v>
      </c>
      <c r="I3013" s="19" t="s">
        <v>82</v>
      </c>
      <c r="K3013" s="51"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391</v>
      </c>
      <c r="E3014" s="51" t="str">
        <f>IF(ISBLANK(LeaveTracker[[#This Row],[Employee Name]]),"-----",VLOOKUP(LeaveTracker[[#This Row],[Employee Name]],Employees[[Employee Name]:[Office]],7))</f>
        <v>CTO</v>
      </c>
      <c r="F3014" s="51" t="str">
        <f>IF(ISBLANK(LeaveTracker[[#This Row],[Employee Name]]),"-----",VLOOKUP(LeaveTracker[[#This Row],[Employee Name]],Employees[[Employee Name]:[Office]],6))</f>
        <v>REGULAR</v>
      </c>
      <c r="G3014" s="24">
        <v>44858</v>
      </c>
      <c r="H3014" s="24">
        <v>44859</v>
      </c>
      <c r="I3014" s="19" t="s">
        <v>82</v>
      </c>
      <c r="K3014" s="51"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51" t="str">
        <f>IF(ISBLANK(LeaveTracker[[#This Row],[Employee Name]]),"-----",VLOOKUP(LeaveTracker[[#This Row],[Employee Name]],Employees[[Employee Name]:[Office]],7))</f>
        <v>CTO</v>
      </c>
      <c r="F3015" s="51" t="str">
        <f>IF(ISBLANK(LeaveTracker[[#This Row],[Employee Name]]),"-----",VLOOKUP(LeaveTracker[[#This Row],[Employee Name]],Employees[[Employee Name]:[Office]],6))</f>
        <v>REGULAR</v>
      </c>
      <c r="G3015" s="24">
        <v>44847</v>
      </c>
      <c r="H3015" s="24">
        <v>44847</v>
      </c>
      <c r="I3015" s="19" t="s">
        <v>81</v>
      </c>
      <c r="K3015" s="51"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51" t="str">
        <f>IF(ISBLANK(LeaveTracker[[#This Row],[Employee Name]]),"-----",VLOOKUP(LeaveTracker[[#This Row],[Employee Name]],Employees[[Employee Name]:[Office]],7))</f>
        <v>CTO</v>
      </c>
      <c r="F3016" s="51" t="str">
        <f>IF(ISBLANK(LeaveTracker[[#This Row],[Employee Name]]),"-----",VLOOKUP(LeaveTracker[[#This Row],[Employee Name]],Employees[[Employee Name]:[Office]],6))</f>
        <v>REGULAR</v>
      </c>
      <c r="G3016" s="24">
        <v>44858</v>
      </c>
      <c r="H3016" s="24">
        <v>44859</v>
      </c>
      <c r="I3016" s="19" t="s">
        <v>81</v>
      </c>
      <c r="K3016" s="51"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834</v>
      </c>
      <c r="E3017" s="51" t="str">
        <f>IF(ISBLANK(LeaveTracker[[#This Row],[Employee Name]]),"-----",VLOOKUP(LeaveTracker[[#This Row],[Employee Name]],Employees[[Employee Name]:[Office]],7))</f>
        <v>CTO</v>
      </c>
      <c r="F3017" s="51" t="str">
        <f>IF(ISBLANK(LeaveTracker[[#This Row],[Employee Name]]),"-----",VLOOKUP(LeaveTracker[[#This Row],[Employee Name]],Employees[[Employee Name]:[Office]],6))</f>
        <v>REGULAR</v>
      </c>
      <c r="G3017" s="24">
        <v>44879</v>
      </c>
      <c r="H3017" s="24">
        <v>44879</v>
      </c>
      <c r="I3017" s="19" t="s">
        <v>82</v>
      </c>
      <c r="K3017" s="51"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837</v>
      </c>
      <c r="E3018" s="51" t="str">
        <f>IF(ISBLANK(LeaveTracker[[#This Row],[Employee Name]]),"-----",VLOOKUP(LeaveTracker[[#This Row],[Employee Name]],Employees[[Employee Name]:[Office]],7))</f>
        <v>CTO</v>
      </c>
      <c r="F3018" s="51" t="str">
        <f>IF(ISBLANK(LeaveTracker[[#This Row],[Employee Name]]),"-----",VLOOKUP(LeaveTracker[[#This Row],[Employee Name]],Employees[[Employee Name]:[Office]],6))</f>
        <v>REGULAR</v>
      </c>
      <c r="G3018" s="24">
        <v>44872</v>
      </c>
      <c r="H3018" s="24">
        <v>44872</v>
      </c>
      <c r="I3018" s="19" t="s">
        <v>81</v>
      </c>
      <c r="K3018" s="51"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834</v>
      </c>
      <c r="E3019" s="51" t="str">
        <f>IF(ISBLANK(LeaveTracker[[#This Row],[Employee Name]]),"-----",VLOOKUP(LeaveTracker[[#This Row],[Employee Name]],Employees[[Employee Name]:[Office]],7))</f>
        <v>CTO</v>
      </c>
      <c r="F3019" s="51" t="str">
        <f>IF(ISBLANK(LeaveTracker[[#This Row],[Employee Name]]),"-----",VLOOKUP(LeaveTracker[[#This Row],[Employee Name]],Employees[[Employee Name]:[Office]],6))</f>
        <v>REGULAR</v>
      </c>
      <c r="G3019" s="24">
        <v>44867</v>
      </c>
      <c r="H3019" s="24">
        <v>44867</v>
      </c>
      <c r="I3019" s="19" t="s">
        <v>81</v>
      </c>
      <c r="K3019" s="51"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660</v>
      </c>
      <c r="E3020" s="51" t="str">
        <f>IF(ISBLANK(LeaveTracker[[#This Row],[Employee Name]]),"-----",VLOOKUP(LeaveTracker[[#This Row],[Employee Name]],Employees[[Employee Name]:[Office]],7))</f>
        <v>CTO</v>
      </c>
      <c r="F3020" s="51" t="str">
        <f>IF(ISBLANK(LeaveTracker[[#This Row],[Employee Name]]),"-----",VLOOKUP(LeaveTracker[[#This Row],[Employee Name]],Employees[[Employee Name]:[Office]],6))</f>
        <v>REGULAR</v>
      </c>
      <c r="G3020" s="24">
        <v>44876</v>
      </c>
      <c r="H3020" s="24">
        <v>44876</v>
      </c>
      <c r="I3020" s="19" t="s">
        <v>82</v>
      </c>
      <c r="J3020" s="43" t="s">
        <v>1004</v>
      </c>
      <c r="K3020" s="51"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1080</v>
      </c>
      <c r="E3021" s="51" t="str">
        <f>IF(ISBLANK(LeaveTracker[[#This Row],[Employee Name]]),"-----",VLOOKUP(LeaveTracker[[#This Row],[Employee Name]],Employees[[Employee Name]:[Office]],7))</f>
        <v>CTO</v>
      </c>
      <c r="F3021" s="51" t="str">
        <f>IF(ISBLANK(LeaveTracker[[#This Row],[Employee Name]]),"-----",VLOOKUP(LeaveTracker[[#This Row],[Employee Name]],Employees[[Employee Name]:[Office]],6))</f>
        <v>REGULAR</v>
      </c>
      <c r="G3021" s="24">
        <v>44869</v>
      </c>
      <c r="H3021" s="24">
        <v>44869</v>
      </c>
      <c r="I3021" s="19" t="s">
        <v>82</v>
      </c>
      <c r="K3021" s="51"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1080</v>
      </c>
      <c r="E3022" s="51" t="str">
        <f>IF(ISBLANK(LeaveTracker[[#This Row],[Employee Name]]),"-----",VLOOKUP(LeaveTracker[[#This Row],[Employee Name]],Employees[[Employee Name]:[Office]],7))</f>
        <v>CTO</v>
      </c>
      <c r="F3022" s="51" t="str">
        <f>IF(ISBLANK(LeaveTracker[[#This Row],[Employee Name]]),"-----",VLOOKUP(LeaveTracker[[#This Row],[Employee Name]],Employees[[Employee Name]:[Office]],6))</f>
        <v>REGULAR</v>
      </c>
      <c r="G3022" s="24">
        <v>44872</v>
      </c>
      <c r="H3022" s="24">
        <v>44872</v>
      </c>
      <c r="I3022" s="19" t="s">
        <v>82</v>
      </c>
      <c r="K3022" s="51"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1080</v>
      </c>
      <c r="E3023" s="51" t="str">
        <f>IF(ISBLANK(LeaveTracker[[#This Row],[Employee Name]]),"-----",VLOOKUP(LeaveTracker[[#This Row],[Employee Name]],Employees[[Employee Name]:[Office]],7))</f>
        <v>CTO</v>
      </c>
      <c r="F3023" s="51" t="str">
        <f>IF(ISBLANK(LeaveTracker[[#This Row],[Employee Name]]),"-----",VLOOKUP(LeaveTracker[[#This Row],[Employee Name]],Employees[[Employee Name]:[Office]],6))</f>
        <v>REGULAR</v>
      </c>
      <c r="G3023" s="24">
        <v>44876</v>
      </c>
      <c r="H3023" s="24">
        <v>44876</v>
      </c>
      <c r="I3023" s="19" t="s">
        <v>82</v>
      </c>
      <c r="K3023" s="51"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1265</v>
      </c>
      <c r="E3024" s="51" t="str">
        <f>IF(ISBLANK(LeaveTracker[[#This Row],[Employee Name]]),"-----",VLOOKUP(LeaveTracker[[#This Row],[Employee Name]],Employees[[Employee Name]:[Office]],7))</f>
        <v>BUDGET</v>
      </c>
      <c r="F3024" s="51" t="str">
        <f>IF(ISBLANK(LeaveTracker[[#This Row],[Employee Name]]),"-----",VLOOKUP(LeaveTracker[[#This Row],[Employee Name]],Employees[[Employee Name]:[Office]],6))</f>
        <v>REGULAR</v>
      </c>
      <c r="G3024" s="24">
        <v>44749</v>
      </c>
      <c r="H3024" s="24">
        <v>44749</v>
      </c>
      <c r="I3024" s="19" t="s">
        <v>81</v>
      </c>
      <c r="K3024" s="51"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1017</v>
      </c>
      <c r="E3025" s="51" t="str">
        <f>IF(ISBLANK(LeaveTracker[[#This Row],[Employee Name]]),"-----",VLOOKUP(LeaveTracker[[#This Row],[Employee Name]],Employees[[Employee Name]:[Office]],7))</f>
        <v>LANDTAX</v>
      </c>
      <c r="F3025" s="51" t="str">
        <f>IF(ISBLANK(LeaveTracker[[#This Row],[Employee Name]]),"-----",VLOOKUP(LeaveTracker[[#This Row],[Employee Name]],Employees[[Employee Name]:[Office]],6))</f>
        <v>REGULAR</v>
      </c>
      <c r="G3025" s="24">
        <v>44845</v>
      </c>
      <c r="H3025" s="24">
        <v>44846</v>
      </c>
      <c r="I3025" s="19" t="s">
        <v>82</v>
      </c>
      <c r="K3025" s="51" t="str">
        <f>LeaveTracker[[#This Row],[Days]]&amp;" "&amp;LeaveTracker[[#This Row],[Type of Leave]]</f>
        <v>3 VL</v>
      </c>
      <c r="L3025" s="23">
        <v>3</v>
      </c>
      <c r="M3025" s="27"/>
    </row>
    <row r="3026" spans="1:13" ht="30" customHeight="1" x14ac:dyDescent="0.3">
      <c r="A3026" s="27">
        <f t="shared" si="21"/>
        <v>1384</v>
      </c>
      <c r="B3026" s="31">
        <v>44893</v>
      </c>
      <c r="C3026" s="31">
        <v>44831</v>
      </c>
      <c r="D3026" s="19" t="s">
        <v>1017</v>
      </c>
      <c r="E3026" s="51" t="str">
        <f>IF(ISBLANK(LeaveTracker[[#This Row],[Employee Name]]),"-----",VLOOKUP(LeaveTracker[[#This Row],[Employee Name]],Employees[[Employee Name]:[Office]],7))</f>
        <v>LANDTAX</v>
      </c>
      <c r="F3026" s="51" t="str">
        <f>IF(ISBLANK(LeaveTracker[[#This Row],[Employee Name]]),"-----",VLOOKUP(LeaveTracker[[#This Row],[Employee Name]],Employees[[Employee Name]:[Office]],6))</f>
        <v>REGULAR</v>
      </c>
      <c r="G3026" s="24">
        <v>44826</v>
      </c>
      <c r="H3026" s="24">
        <v>44826</v>
      </c>
      <c r="I3026" s="19" t="s">
        <v>298</v>
      </c>
      <c r="J3026" s="43" t="s">
        <v>1003</v>
      </c>
      <c r="K3026" s="51"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1308</v>
      </c>
      <c r="E3027" s="51" t="str">
        <f>IF(ISBLANK(LeaveTracker[[#This Row],[Employee Name]]),"-----",VLOOKUP(LeaveTracker[[#This Row],[Employee Name]],Employees[[Employee Name]:[Office]],7))</f>
        <v>CTO</v>
      </c>
      <c r="F3027" s="51" t="str">
        <f>IF(ISBLANK(LeaveTracker[[#This Row],[Employee Name]]),"-----",VLOOKUP(LeaveTracker[[#This Row],[Employee Name]],Employees[[Employee Name]:[Office]],6))</f>
        <v>REGULAR</v>
      </c>
      <c r="G3027" s="24">
        <v>44749</v>
      </c>
      <c r="H3027" s="24">
        <v>44749</v>
      </c>
      <c r="I3027" s="19" t="s">
        <v>82</v>
      </c>
      <c r="J3027" s="43" t="s">
        <v>1004</v>
      </c>
      <c r="K3027" s="51"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1308</v>
      </c>
      <c r="E3028" s="51" t="str">
        <f>IF(ISBLANK(LeaveTracker[[#This Row],[Employee Name]]),"-----",VLOOKUP(LeaveTracker[[#This Row],[Employee Name]],Employees[[Employee Name]:[Office]],7))</f>
        <v>CTO</v>
      </c>
      <c r="F3028" s="51" t="str">
        <f>IF(ISBLANK(LeaveTracker[[#This Row],[Employee Name]]),"-----",VLOOKUP(LeaveTracker[[#This Row],[Employee Name]],Employees[[Employee Name]:[Office]],6))</f>
        <v>REGULAR</v>
      </c>
      <c r="G3028" s="24">
        <v>44762</v>
      </c>
      <c r="H3028" s="24">
        <v>44762</v>
      </c>
      <c r="I3028" s="19" t="s">
        <v>81</v>
      </c>
      <c r="K3028" s="51"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1308</v>
      </c>
      <c r="E3029" s="51" t="str">
        <f>IF(ISBLANK(LeaveTracker[[#This Row],[Employee Name]]),"-----",VLOOKUP(LeaveTracker[[#This Row],[Employee Name]],Employees[[Employee Name]:[Office]],7))</f>
        <v>CTO</v>
      </c>
      <c r="F3029" s="51" t="str">
        <f>IF(ISBLANK(LeaveTracker[[#This Row],[Employee Name]]),"-----",VLOOKUP(LeaveTracker[[#This Row],[Employee Name]],Employees[[Employee Name]:[Office]],6))</f>
        <v>REGULAR</v>
      </c>
      <c r="G3029" s="24">
        <v>44799</v>
      </c>
      <c r="H3029" s="24">
        <v>44799</v>
      </c>
      <c r="I3029" s="19" t="s">
        <v>82</v>
      </c>
      <c r="J3029" s="43" t="s">
        <v>1004</v>
      </c>
      <c r="K3029" s="51"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1308</v>
      </c>
      <c r="E3030" s="51" t="str">
        <f>IF(ISBLANK(LeaveTracker[[#This Row],[Employee Name]]),"-----",VLOOKUP(LeaveTracker[[#This Row],[Employee Name]],Employees[[Employee Name]:[Office]],7))</f>
        <v>CTO</v>
      </c>
      <c r="F3030" s="51" t="str">
        <f>IF(ISBLANK(LeaveTracker[[#This Row],[Employee Name]]),"-----",VLOOKUP(LeaveTracker[[#This Row],[Employee Name]],Employees[[Employee Name]:[Office]],6))</f>
        <v>REGULAR</v>
      </c>
      <c r="G3030" s="24">
        <v>44796</v>
      </c>
      <c r="H3030" s="24">
        <v>44796</v>
      </c>
      <c r="I3030" s="19" t="s">
        <v>82</v>
      </c>
      <c r="J3030" s="43" t="s">
        <v>1004</v>
      </c>
      <c r="K3030" s="51"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1059</v>
      </c>
      <c r="E3031" s="51" t="str">
        <f>IF(ISBLANK(LeaveTracker[[#This Row],[Employee Name]]),"-----",VLOOKUP(LeaveTracker[[#This Row],[Employee Name]],Employees[[Employee Name]:[Office]],7))</f>
        <v>CTO</v>
      </c>
      <c r="F3031" s="51" t="str">
        <f>IF(ISBLANK(LeaveTracker[[#This Row],[Employee Name]]),"-----",VLOOKUP(LeaveTracker[[#This Row],[Employee Name]],Employees[[Employee Name]:[Office]],6))</f>
        <v>REGULAR</v>
      </c>
      <c r="G3031" s="24">
        <v>44839</v>
      </c>
      <c r="H3031" s="24">
        <v>44839</v>
      </c>
      <c r="I3031" s="19" t="s">
        <v>81</v>
      </c>
      <c r="K3031" s="51"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523</v>
      </c>
      <c r="E3032" s="51" t="str">
        <f>IF(ISBLANK(LeaveTracker[[#This Row],[Employee Name]]),"-----",VLOOKUP(LeaveTracker[[#This Row],[Employee Name]],Employees[[Employee Name]:[Office]],7))</f>
        <v>HRMO</v>
      </c>
      <c r="F3032" s="51" t="str">
        <f>IF(ISBLANK(LeaveTracker[[#This Row],[Employee Name]]),"-----",VLOOKUP(LeaveTracker[[#This Row],[Employee Name]],Employees[[Employee Name]:[Office]],6))</f>
        <v>REGULAR</v>
      </c>
      <c r="G3032" s="24">
        <v>44907</v>
      </c>
      <c r="H3032" s="24">
        <v>44911</v>
      </c>
      <c r="I3032" s="19" t="s">
        <v>82</v>
      </c>
      <c r="J3032" s="43" t="s">
        <v>1004</v>
      </c>
      <c r="K3032" s="51"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523</v>
      </c>
      <c r="E3033" s="51" t="str">
        <f>IF(ISBLANK(LeaveTracker[[#This Row],[Employee Name]]),"-----",VLOOKUP(LeaveTracker[[#This Row],[Employee Name]],Employees[[Employee Name]:[Office]],7))</f>
        <v>HRMO</v>
      </c>
      <c r="F3033" s="51" t="str">
        <f>IF(ISBLANK(LeaveTracker[[#This Row],[Employee Name]]),"-----",VLOOKUP(LeaveTracker[[#This Row],[Employee Name]],Employees[[Employee Name]:[Office]],6))</f>
        <v>REGULAR</v>
      </c>
      <c r="G3033" s="24">
        <v>44900</v>
      </c>
      <c r="H3033" s="24">
        <v>44904</v>
      </c>
      <c r="I3033" s="19" t="s">
        <v>298</v>
      </c>
      <c r="J3033" s="43" t="s">
        <v>274</v>
      </c>
      <c r="K3033" s="51"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1338</v>
      </c>
      <c r="E3034" s="51" t="str">
        <f>IF(ISBLANK(LeaveTracker[[#This Row],[Employee Name]]),"-----",VLOOKUP(LeaveTracker[[#This Row],[Employee Name]],Employees[[Employee Name]:[Office]],7))</f>
        <v>SP</v>
      </c>
      <c r="F3034" s="51" t="str">
        <f>IF(ISBLANK(LeaveTracker[[#This Row],[Employee Name]]),"-----",VLOOKUP(LeaveTracker[[#This Row],[Employee Name]],Employees[[Employee Name]:[Office]],6))</f>
        <v>REGULAR</v>
      </c>
      <c r="G3034" s="24"/>
      <c r="H3034" s="24"/>
      <c r="I3034" s="19" t="s">
        <v>298</v>
      </c>
      <c r="J3034" s="43" t="s">
        <v>691</v>
      </c>
      <c r="K3034" s="51"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1341</v>
      </c>
      <c r="E3035" s="51" t="str">
        <f>IF(ISBLANK(LeaveTracker[[#This Row],[Employee Name]]),"-----",VLOOKUP(LeaveTracker[[#This Row],[Employee Name]],Employees[[Employee Name]:[Office]],7))</f>
        <v>SP</v>
      </c>
      <c r="F3035" s="51" t="str">
        <f>IF(ISBLANK(LeaveTracker[[#This Row],[Employee Name]]),"-----",VLOOKUP(LeaveTracker[[#This Row],[Employee Name]],Employees[[Employee Name]:[Office]],6))</f>
        <v>REGULAR</v>
      </c>
      <c r="G3035" s="24"/>
      <c r="H3035" s="24"/>
      <c r="I3035" s="19" t="s">
        <v>298</v>
      </c>
      <c r="J3035" s="43" t="s">
        <v>691</v>
      </c>
      <c r="K3035" s="51"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1345</v>
      </c>
      <c r="E3036" s="51" t="str">
        <f>IF(ISBLANK(LeaveTracker[[#This Row],[Employee Name]]),"-----",VLOOKUP(LeaveTracker[[#This Row],[Employee Name]],Employees[[Employee Name]:[Office]],7))</f>
        <v>SP</v>
      </c>
      <c r="F3036" s="51" t="str">
        <f>IF(ISBLANK(LeaveTracker[[#This Row],[Employee Name]]),"-----",VLOOKUP(LeaveTracker[[#This Row],[Employee Name]],Employees[[Employee Name]:[Office]],6))</f>
        <v>REGULAR</v>
      </c>
      <c r="G3036" s="24"/>
      <c r="H3036" s="24"/>
      <c r="I3036" s="19" t="s">
        <v>298</v>
      </c>
      <c r="J3036" s="43" t="s">
        <v>691</v>
      </c>
      <c r="K3036" s="51"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1348</v>
      </c>
      <c r="E3037" s="51" t="str">
        <f>IF(ISBLANK(LeaveTracker[[#This Row],[Employee Name]]),"-----",VLOOKUP(LeaveTracker[[#This Row],[Employee Name]],Employees[[Employee Name]:[Office]],7))</f>
        <v>SP</v>
      </c>
      <c r="F3037" s="51" t="str">
        <f>IF(ISBLANK(LeaveTracker[[#This Row],[Employee Name]]),"-----",VLOOKUP(LeaveTracker[[#This Row],[Employee Name]],Employees[[Employee Name]:[Office]],6))</f>
        <v>REGULAR</v>
      </c>
      <c r="G3037" s="24"/>
      <c r="H3037" s="24"/>
      <c r="I3037" s="19" t="s">
        <v>298</v>
      </c>
      <c r="J3037" s="43" t="s">
        <v>691</v>
      </c>
      <c r="K3037" s="51"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1350</v>
      </c>
      <c r="E3038" s="51" t="str">
        <f>IF(ISBLANK(LeaveTracker[[#This Row],[Employee Name]]),"-----",VLOOKUP(LeaveTracker[[#This Row],[Employee Name]],Employees[[Employee Name]:[Office]],7))</f>
        <v>SP</v>
      </c>
      <c r="F3038" s="51" t="str">
        <f>IF(ISBLANK(LeaveTracker[[#This Row],[Employee Name]]),"-----",VLOOKUP(LeaveTracker[[#This Row],[Employee Name]],Employees[[Employee Name]:[Office]],6))</f>
        <v>REGULAR</v>
      </c>
      <c r="G3038" s="24"/>
      <c r="H3038" s="24"/>
      <c r="I3038" s="19" t="s">
        <v>298</v>
      </c>
      <c r="J3038" s="43" t="s">
        <v>691</v>
      </c>
      <c r="K3038" s="51"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1329</v>
      </c>
      <c r="E3039" s="51" t="str">
        <f>IF(ISBLANK(LeaveTracker[[#This Row],[Employee Name]]),"-----",VLOOKUP(LeaveTracker[[#This Row],[Employee Name]],Employees[[Employee Name]:[Office]],7))</f>
        <v>ONT</v>
      </c>
      <c r="F3039" s="51" t="str">
        <f>IF(ISBLANK(LeaveTracker[[#This Row],[Employee Name]]),"-----",VLOOKUP(LeaveTracker[[#This Row],[Employee Name]],Employees[[Employee Name]:[Office]],6))</f>
        <v>REGULAR</v>
      </c>
      <c r="G3039" s="24">
        <v>44918</v>
      </c>
      <c r="H3039" s="24">
        <v>44924</v>
      </c>
      <c r="I3039" s="19" t="s">
        <v>82</v>
      </c>
      <c r="K3039" s="51"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683</v>
      </c>
      <c r="E3040" s="51" t="str">
        <f>IF(ISBLANK(LeaveTracker[[#This Row],[Employee Name]]),"-----",VLOOKUP(LeaveTracker[[#This Row],[Employee Name]],Employees[[Employee Name]:[Office]],7))</f>
        <v>CEO</v>
      </c>
      <c r="F3040" s="51" t="str">
        <f>IF(ISBLANK(LeaveTracker[[#This Row],[Employee Name]]),"-----",VLOOKUP(LeaveTracker[[#This Row],[Employee Name]],Employees[[Employee Name]:[Office]],6))</f>
        <v>REGULAR</v>
      </c>
      <c r="G3040" s="24">
        <v>44918</v>
      </c>
      <c r="H3040" s="24">
        <v>44960</v>
      </c>
      <c r="I3040" s="19" t="s">
        <v>82</v>
      </c>
      <c r="K3040" s="51"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525</v>
      </c>
      <c r="E3041" s="51" t="str">
        <f>IF(ISBLANK(LeaveTracker[[#This Row],[Employee Name]]),"-----",VLOOKUP(LeaveTracker[[#This Row],[Employee Name]],Employees[[Employee Name]:[Office]],7))</f>
        <v>GSO</v>
      </c>
      <c r="F3041" s="51" t="str">
        <f>IF(ISBLANK(LeaveTracker[[#This Row],[Employee Name]]),"-----",VLOOKUP(LeaveTracker[[#This Row],[Employee Name]],Employees[[Employee Name]:[Office]],6))</f>
        <v>REGULAR</v>
      </c>
      <c r="G3041" s="24">
        <v>44756</v>
      </c>
      <c r="H3041" s="24">
        <v>44756</v>
      </c>
      <c r="I3041" s="19" t="s">
        <v>81</v>
      </c>
      <c r="K3041" s="51"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878</v>
      </c>
      <c r="E3042" s="51" t="str">
        <f>IF(ISBLANK(LeaveTracker[[#This Row],[Employee Name]]),"-----",VLOOKUP(LeaveTracker[[#This Row],[Employee Name]],Employees[[Employee Name]:[Office]],7))</f>
        <v>GSO</v>
      </c>
      <c r="F3042" s="51" t="str">
        <f>IF(ISBLANK(LeaveTracker[[#This Row],[Employee Name]]),"-----",VLOOKUP(LeaveTracker[[#This Row],[Employee Name]],Employees[[Employee Name]:[Office]],6))</f>
        <v>REGULAR</v>
      </c>
      <c r="G3042" s="24">
        <v>44561</v>
      </c>
      <c r="H3042" s="24">
        <v>44561</v>
      </c>
      <c r="I3042" s="19" t="s">
        <v>82</v>
      </c>
      <c r="K3042" s="51"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1766</v>
      </c>
      <c r="E3043" s="51" t="str">
        <f>IF(ISBLANK(LeaveTracker[[#This Row],[Employee Name]]),"-----",VLOOKUP(LeaveTracker[[#This Row],[Employee Name]],Employees[[Employee Name]:[Office]],7))</f>
        <v>GSO</v>
      </c>
      <c r="F3043" s="51" t="str">
        <f>IF(ISBLANK(LeaveTracker[[#This Row],[Employee Name]]),"-----",VLOOKUP(LeaveTracker[[#This Row],[Employee Name]],Employees[[Employee Name]:[Office]],6))</f>
        <v>CASUAL</v>
      </c>
      <c r="G3043" s="24">
        <v>44893</v>
      </c>
      <c r="H3043" s="24">
        <v>44894</v>
      </c>
      <c r="I3043" s="19" t="s">
        <v>82</v>
      </c>
      <c r="K3043" s="51"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1766</v>
      </c>
      <c r="E3044" s="51" t="str">
        <f>IF(ISBLANK(LeaveTracker[[#This Row],[Employee Name]]),"-----",VLOOKUP(LeaveTracker[[#This Row],[Employee Name]],Employees[[Employee Name]:[Office]],7))</f>
        <v>GSO</v>
      </c>
      <c r="F3044" s="51" t="str">
        <f>IF(ISBLANK(LeaveTracker[[#This Row],[Employee Name]]),"-----",VLOOKUP(LeaveTracker[[#This Row],[Employee Name]],Employees[[Employee Name]:[Office]],6))</f>
        <v>CASUAL</v>
      </c>
      <c r="G3044" s="24">
        <v>44825</v>
      </c>
      <c r="H3044" s="24">
        <v>44825</v>
      </c>
      <c r="I3044" s="19" t="s">
        <v>81</v>
      </c>
      <c r="K3044" s="51"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776</v>
      </c>
      <c r="E3045" s="51" t="str">
        <f>IF(ISBLANK(LeaveTracker[[#This Row],[Employee Name]]),"-----",VLOOKUP(LeaveTracker[[#This Row],[Employee Name]],Employees[[Employee Name]:[Office]],7))</f>
        <v>GSO</v>
      </c>
      <c r="F3045" s="51" t="str">
        <f>IF(ISBLANK(LeaveTracker[[#This Row],[Employee Name]]),"-----",VLOOKUP(LeaveTracker[[#This Row],[Employee Name]],Employees[[Employee Name]:[Office]],6))</f>
        <v>REGULAR</v>
      </c>
      <c r="G3045" s="24">
        <v>44832</v>
      </c>
      <c r="H3045" s="24">
        <v>44832</v>
      </c>
      <c r="I3045" s="19" t="s">
        <v>81</v>
      </c>
      <c r="K3045" s="51"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776</v>
      </c>
      <c r="E3046" s="51" t="str">
        <f>IF(ISBLANK(LeaveTracker[[#This Row],[Employee Name]]),"-----",VLOOKUP(LeaveTracker[[#This Row],[Employee Name]],Employees[[Employee Name]:[Office]],7))</f>
        <v>GSO</v>
      </c>
      <c r="F3046" s="51" t="str">
        <f>IF(ISBLANK(LeaveTracker[[#This Row],[Employee Name]]),"-----",VLOOKUP(LeaveTracker[[#This Row],[Employee Name]],Employees[[Employee Name]:[Office]],6))</f>
        <v>REGULAR</v>
      </c>
      <c r="G3046" s="24">
        <v>44817</v>
      </c>
      <c r="H3046" s="24">
        <v>44820</v>
      </c>
      <c r="I3046" s="19" t="s">
        <v>81</v>
      </c>
      <c r="K3046" s="51"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874</v>
      </c>
      <c r="E3047" s="51" t="str">
        <f>IF(ISBLANK(LeaveTracker[[#This Row],[Employee Name]]),"-----",VLOOKUP(LeaveTracker[[#This Row],[Employee Name]],Employees[[Employee Name]:[Office]],7))</f>
        <v>GSO</v>
      </c>
      <c r="F3047" s="51" t="str">
        <f>IF(ISBLANK(LeaveTracker[[#This Row],[Employee Name]]),"-----",VLOOKUP(LeaveTracker[[#This Row],[Employee Name]],Employees[[Employee Name]:[Office]],6))</f>
        <v>REGULAR</v>
      </c>
      <c r="G3047" s="24">
        <v>44886</v>
      </c>
      <c r="H3047" s="24">
        <v>44886</v>
      </c>
      <c r="I3047" s="19" t="s">
        <v>81</v>
      </c>
      <c r="K3047" s="51"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874</v>
      </c>
      <c r="E3048" s="51" t="str">
        <f>IF(ISBLANK(LeaveTracker[[#This Row],[Employee Name]]),"-----",VLOOKUP(LeaveTracker[[#This Row],[Employee Name]],Employees[[Employee Name]:[Office]],7))</f>
        <v>GSO</v>
      </c>
      <c r="F3048" s="51" t="str">
        <f>IF(ISBLANK(LeaveTracker[[#This Row],[Employee Name]]),"-----",VLOOKUP(LeaveTracker[[#This Row],[Employee Name]],Employees[[Employee Name]:[Office]],6))</f>
        <v>REGULAR</v>
      </c>
      <c r="G3048" s="24">
        <v>44876</v>
      </c>
      <c r="H3048" s="24">
        <v>44876</v>
      </c>
      <c r="I3048" s="19" t="s">
        <v>81</v>
      </c>
      <c r="K3048" s="51"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874</v>
      </c>
      <c r="E3049" s="51" t="str">
        <f>IF(ISBLANK(LeaveTracker[[#This Row],[Employee Name]]),"-----",VLOOKUP(LeaveTracker[[#This Row],[Employee Name]],Employees[[Employee Name]:[Office]],7))</f>
        <v>GSO</v>
      </c>
      <c r="F3049" s="51" t="str">
        <f>IF(ISBLANK(LeaveTracker[[#This Row],[Employee Name]]),"-----",VLOOKUP(LeaveTracker[[#This Row],[Employee Name]],Employees[[Employee Name]:[Office]],6))</f>
        <v>REGULAR</v>
      </c>
      <c r="G3049" s="24">
        <v>44858</v>
      </c>
      <c r="H3049" s="24">
        <v>44858</v>
      </c>
      <c r="I3049" s="19" t="s">
        <v>81</v>
      </c>
      <c r="K3049" s="51"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1766</v>
      </c>
      <c r="E3050" s="51" t="str">
        <f>IF(ISBLANK(LeaveTracker[[#This Row],[Employee Name]]),"-----",VLOOKUP(LeaveTracker[[#This Row],[Employee Name]],Employees[[Employee Name]:[Office]],7))</f>
        <v>GSO</v>
      </c>
      <c r="F3050" s="51" t="str">
        <f>IF(ISBLANK(LeaveTracker[[#This Row],[Employee Name]]),"-----",VLOOKUP(LeaveTracker[[#This Row],[Employee Name]],Employees[[Employee Name]:[Office]],6))</f>
        <v>CASUAL</v>
      </c>
      <c r="G3050" s="24">
        <v>44859</v>
      </c>
      <c r="H3050" s="24">
        <v>44859</v>
      </c>
      <c r="I3050" s="19" t="s">
        <v>81</v>
      </c>
      <c r="K3050" s="51"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874</v>
      </c>
      <c r="E3051" s="51" t="str">
        <f>IF(ISBLANK(LeaveTracker[[#This Row],[Employee Name]]),"-----",VLOOKUP(LeaveTracker[[#This Row],[Employee Name]],Employees[[Employee Name]:[Office]],7))</f>
        <v>GSO</v>
      </c>
      <c r="F3051" s="51" t="str">
        <f>IF(ISBLANK(LeaveTracker[[#This Row],[Employee Name]]),"-----",VLOOKUP(LeaveTracker[[#This Row],[Employee Name]],Employees[[Employee Name]:[Office]],6))</f>
        <v>REGULAR</v>
      </c>
      <c r="G3051" s="24">
        <v>44862</v>
      </c>
      <c r="H3051" s="24">
        <v>44862</v>
      </c>
      <c r="I3051" s="19" t="s">
        <v>81</v>
      </c>
      <c r="K3051" s="51"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874</v>
      </c>
      <c r="E3052" s="51" t="str">
        <f>IF(ISBLANK(LeaveTracker[[#This Row],[Employee Name]]),"-----",VLOOKUP(LeaveTracker[[#This Row],[Employee Name]],Employees[[Employee Name]:[Office]],7))</f>
        <v>GSO</v>
      </c>
      <c r="F3052" s="51" t="str">
        <f>IF(ISBLANK(LeaveTracker[[#This Row],[Employee Name]]),"-----",VLOOKUP(LeaveTracker[[#This Row],[Employee Name]],Employees[[Employee Name]:[Office]],6))</f>
        <v>REGULAR</v>
      </c>
      <c r="G3052" s="24">
        <v>44867</v>
      </c>
      <c r="H3052" s="24">
        <v>44867</v>
      </c>
      <c r="I3052" s="19" t="s">
        <v>81</v>
      </c>
      <c r="K3052" s="51"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878</v>
      </c>
      <c r="E3053" s="51" t="str">
        <f>IF(ISBLANK(LeaveTracker[[#This Row],[Employee Name]]),"-----",VLOOKUP(LeaveTracker[[#This Row],[Employee Name]],Employees[[Employee Name]:[Office]],7))</f>
        <v>GSO</v>
      </c>
      <c r="F3053" s="51" t="str">
        <f>IF(ISBLANK(LeaveTracker[[#This Row],[Employee Name]]),"-----",VLOOKUP(LeaveTracker[[#This Row],[Employee Name]],Employees[[Employee Name]:[Office]],6))</f>
        <v>REGULAR</v>
      </c>
      <c r="G3053" s="24">
        <v>44862</v>
      </c>
      <c r="H3053" s="24">
        <v>44862</v>
      </c>
      <c r="I3053" s="19" t="s">
        <v>81</v>
      </c>
      <c r="K3053" s="51"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530</v>
      </c>
      <c r="E3054" s="51" t="str">
        <f>IF(ISBLANK(LeaveTracker[[#This Row],[Employee Name]]),"-----",VLOOKUP(LeaveTracker[[#This Row],[Employee Name]],Employees[[Employee Name]:[Office]],7))</f>
        <v>GSO</v>
      </c>
      <c r="F3054" s="51" t="str">
        <f>IF(ISBLANK(LeaveTracker[[#This Row],[Employee Name]]),"-----",VLOOKUP(LeaveTracker[[#This Row],[Employee Name]],Employees[[Employee Name]:[Office]],6))</f>
        <v>REGULAR</v>
      </c>
      <c r="G3054" s="24">
        <v>44838</v>
      </c>
      <c r="H3054" s="24">
        <v>44840</v>
      </c>
      <c r="I3054" s="19" t="s">
        <v>81</v>
      </c>
      <c r="K3054" s="51"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875</v>
      </c>
      <c r="E3055" s="51" t="str">
        <f>IF(ISBLANK(LeaveTracker[[#This Row],[Employee Name]]),"-----",VLOOKUP(LeaveTracker[[#This Row],[Employee Name]],Employees[[Employee Name]:[Office]],7))</f>
        <v>GSO</v>
      </c>
      <c r="F3055" s="51" t="str">
        <f>IF(ISBLANK(LeaveTracker[[#This Row],[Employee Name]]),"-----",VLOOKUP(LeaveTracker[[#This Row],[Employee Name]],Employees[[Employee Name]:[Office]],6))</f>
        <v>REGULAR</v>
      </c>
      <c r="G3055" s="24">
        <v>44838</v>
      </c>
      <c r="H3055" s="24">
        <v>44838</v>
      </c>
      <c r="I3055" s="19" t="s">
        <v>81</v>
      </c>
      <c r="K3055" s="51"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443</v>
      </c>
      <c r="E3056" s="51" t="str">
        <f>IF(ISBLANK(LeaveTracker[[#This Row],[Employee Name]]),"-----",VLOOKUP(LeaveTracker[[#This Row],[Employee Name]],Employees[[Employee Name]:[Office]],7))</f>
        <v>GSO</v>
      </c>
      <c r="F3056" s="51" t="str">
        <f>IF(ISBLANK(LeaveTracker[[#This Row],[Employee Name]]),"-----",VLOOKUP(LeaveTracker[[#This Row],[Employee Name]],Employees[[Employee Name]:[Office]],6))</f>
        <v>REGULAR</v>
      </c>
      <c r="G3056" s="24">
        <v>44880</v>
      </c>
      <c r="H3056" s="24">
        <v>44880</v>
      </c>
      <c r="I3056" s="19" t="s">
        <v>82</v>
      </c>
      <c r="J3056" s="43" t="s">
        <v>1004</v>
      </c>
      <c r="K3056" s="51"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367</v>
      </c>
      <c r="E3057" s="51" t="str">
        <f>IF(ISBLANK(LeaveTracker[[#This Row],[Employee Name]]),"-----",VLOOKUP(LeaveTracker[[#This Row],[Employee Name]],Employees[[Employee Name]:[Office]],7))</f>
        <v>CCT</v>
      </c>
      <c r="F3057" s="51" t="str">
        <f>IF(ISBLANK(LeaveTracker[[#This Row],[Employee Name]]),"-----",VLOOKUP(LeaveTracker[[#This Row],[Employee Name]],Employees[[Employee Name]:[Office]],6))</f>
        <v>REGULAR</v>
      </c>
      <c r="G3057" s="24">
        <v>44841</v>
      </c>
      <c r="H3057" s="24">
        <v>44841</v>
      </c>
      <c r="I3057" s="19" t="s">
        <v>81</v>
      </c>
      <c r="K3057" s="51"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375</v>
      </c>
      <c r="E3058" s="51" t="str">
        <f>IF(ISBLANK(LeaveTracker[[#This Row],[Employee Name]]),"-----",VLOOKUP(LeaveTracker[[#This Row],[Employee Name]],Employees[[Employee Name]:[Office]],7))</f>
        <v>CCT</v>
      </c>
      <c r="F3058" s="51" t="str">
        <f>IF(ISBLANK(LeaveTracker[[#This Row],[Employee Name]]),"-----",VLOOKUP(LeaveTracker[[#This Row],[Employee Name]],Employees[[Employee Name]:[Office]],6))</f>
        <v>REGULAR</v>
      </c>
      <c r="G3058" s="24">
        <v>44880</v>
      </c>
      <c r="H3058" s="24">
        <v>44880</v>
      </c>
      <c r="I3058" s="19" t="s">
        <v>82</v>
      </c>
      <c r="K3058" s="51"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375</v>
      </c>
      <c r="E3059" s="51" t="str">
        <f>IF(ISBLANK(LeaveTracker[[#This Row],[Employee Name]]),"-----",VLOOKUP(LeaveTracker[[#This Row],[Employee Name]],Employees[[Employee Name]:[Office]],7))</f>
        <v>CCT</v>
      </c>
      <c r="F3059" s="51" t="str">
        <f>IF(ISBLANK(LeaveTracker[[#This Row],[Employee Name]]),"-----",VLOOKUP(LeaveTracker[[#This Row],[Employee Name]],Employees[[Employee Name]:[Office]],6))</f>
        <v>REGULAR</v>
      </c>
      <c r="G3059" s="24">
        <v>44890</v>
      </c>
      <c r="H3059" s="24">
        <v>44890</v>
      </c>
      <c r="I3059" s="19" t="s">
        <v>82</v>
      </c>
      <c r="K3059" s="51"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578</v>
      </c>
      <c r="E3060" s="51" t="str">
        <f>IF(ISBLANK(LeaveTracker[[#This Row],[Employee Name]]),"-----",VLOOKUP(LeaveTracker[[#This Row],[Employee Name]],Employees[[Employee Name]:[Office]],7))</f>
        <v>CCT</v>
      </c>
      <c r="F3060" s="51" t="str">
        <f>IF(ISBLANK(LeaveTracker[[#This Row],[Employee Name]]),"-----",VLOOKUP(LeaveTracker[[#This Row],[Employee Name]],Employees[[Employee Name]:[Office]],6))</f>
        <v>REGULAR</v>
      </c>
      <c r="G3060" s="24">
        <v>44869</v>
      </c>
      <c r="H3060" s="24">
        <v>44869</v>
      </c>
      <c r="I3060" s="19" t="s">
        <v>81</v>
      </c>
      <c r="K3060" s="51"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583</v>
      </c>
      <c r="E3061" s="51" t="str">
        <f>IF(ISBLANK(LeaveTracker[[#This Row],[Employee Name]]),"-----",VLOOKUP(LeaveTracker[[#This Row],[Employee Name]],Employees[[Employee Name]:[Office]],7))</f>
        <v>CCT</v>
      </c>
      <c r="F3061" s="51" t="str">
        <f>IF(ISBLANK(LeaveTracker[[#This Row],[Employee Name]]),"-----",VLOOKUP(LeaveTracker[[#This Row],[Employee Name]],Employees[[Employee Name]:[Office]],6))</f>
        <v>REGULAR</v>
      </c>
      <c r="G3061" s="24">
        <v>44891</v>
      </c>
      <c r="H3061" s="24">
        <v>44891</v>
      </c>
      <c r="I3061" s="19" t="s">
        <v>81</v>
      </c>
      <c r="K3061" s="51" t="str">
        <f>LeaveTracker[[#This Row],[Days]]&amp;" "&amp;LeaveTracker[[#This Row],[Type of Leave]]</f>
        <v>1 SL</v>
      </c>
      <c r="L3061" s="23">
        <v>1</v>
      </c>
      <c r="M3061" s="27"/>
    </row>
    <row r="3062" spans="1:13" ht="30" customHeight="1" x14ac:dyDescent="0.3">
      <c r="A3062" s="27">
        <f t="shared" si="21"/>
        <v>1419</v>
      </c>
      <c r="B3062" s="31">
        <v>44922</v>
      </c>
      <c r="C3062" s="31">
        <v>44862</v>
      </c>
      <c r="D3062" s="19" t="s">
        <v>578</v>
      </c>
      <c r="E3062" s="51" t="str">
        <f>IF(ISBLANK(LeaveTracker[[#This Row],[Employee Name]]),"-----",VLOOKUP(LeaveTracker[[#This Row],[Employee Name]],Employees[[Employee Name]:[Office]],7))</f>
        <v>CCT</v>
      </c>
      <c r="F3062" s="51" t="str">
        <f>IF(ISBLANK(LeaveTracker[[#This Row],[Employee Name]]),"-----",VLOOKUP(LeaveTracker[[#This Row],[Employee Name]],Employees[[Employee Name]:[Office]],6))</f>
        <v>REGULAR</v>
      </c>
      <c r="G3062" s="24">
        <v>44848</v>
      </c>
      <c r="H3062" s="24">
        <v>44848</v>
      </c>
      <c r="I3062" s="19" t="s">
        <v>81</v>
      </c>
      <c r="K3062" s="51"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1979</v>
      </c>
      <c r="E3063" s="51" t="str">
        <f>IF(ISBLANK(LeaveTracker[[#This Row],[Employee Name]]),"-----",VLOOKUP(LeaveTracker[[#This Row],[Employee Name]],Employees[[Employee Name]:[Office]],7))</f>
        <v>MAHOGANY MARKET</v>
      </c>
      <c r="F3063" s="51" t="str">
        <f>IF(ISBLANK(LeaveTracker[[#This Row],[Employee Name]]),"-----",VLOOKUP(LeaveTracker[[#This Row],[Employee Name]],Employees[[Employee Name]:[Office]],6))</f>
        <v>REGULAR</v>
      </c>
      <c r="G3063" s="24"/>
      <c r="H3063" s="24"/>
      <c r="I3063" s="19" t="s">
        <v>298</v>
      </c>
      <c r="J3063" s="43" t="s">
        <v>691</v>
      </c>
      <c r="K3063" s="51"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583</v>
      </c>
      <c r="E3064" s="51" t="str">
        <f>IF(ISBLANK(LeaveTracker[[#This Row],[Employee Name]]),"-----",VLOOKUP(LeaveTracker[[#This Row],[Employee Name]],Employees[[Employee Name]:[Office]],7))</f>
        <v>CCT</v>
      </c>
      <c r="F3064" s="51" t="str">
        <f>IF(ISBLANK(LeaveTracker[[#This Row],[Employee Name]]),"-----",VLOOKUP(LeaveTracker[[#This Row],[Employee Name]],Employees[[Employee Name]:[Office]],6))</f>
        <v>REGULAR</v>
      </c>
      <c r="G3064" s="24">
        <v>44848</v>
      </c>
      <c r="H3064" s="24">
        <v>44848</v>
      </c>
      <c r="I3064" s="19" t="s">
        <v>81</v>
      </c>
      <c r="K3064" s="51"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572</v>
      </c>
      <c r="E3065" s="51" t="str">
        <f>IF(ISBLANK(LeaveTracker[[#This Row],[Employee Name]]),"-----",VLOOKUP(LeaveTracker[[#This Row],[Employee Name]],Employees[[Employee Name]:[Office]],7))</f>
        <v>CCT</v>
      </c>
      <c r="F3065" s="51" t="str">
        <f>IF(ISBLANK(LeaveTracker[[#This Row],[Employee Name]]),"-----",VLOOKUP(LeaveTracker[[#This Row],[Employee Name]],Employees[[Employee Name]:[Office]],6))</f>
        <v>REGULAR</v>
      </c>
      <c r="G3065" s="24">
        <v>44838</v>
      </c>
      <c r="H3065" s="24">
        <v>44839</v>
      </c>
      <c r="I3065" s="19" t="s">
        <v>81</v>
      </c>
      <c r="K3065" s="51"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583</v>
      </c>
      <c r="E3066" s="51" t="str">
        <f>IF(ISBLANK(LeaveTracker[[#This Row],[Employee Name]]),"-----",VLOOKUP(LeaveTracker[[#This Row],[Employee Name]],Employees[[Employee Name]:[Office]],7))</f>
        <v>CCT</v>
      </c>
      <c r="F3066" s="51" t="str">
        <f>IF(ISBLANK(LeaveTracker[[#This Row],[Employee Name]]),"-----",VLOOKUP(LeaveTracker[[#This Row],[Employee Name]],Employees[[Employee Name]:[Office]],6))</f>
        <v>REGULAR</v>
      </c>
      <c r="G3066" s="24">
        <v>44845</v>
      </c>
      <c r="H3066" s="24">
        <v>44847</v>
      </c>
      <c r="I3066" s="19" t="s">
        <v>298</v>
      </c>
      <c r="J3066" s="43" t="s">
        <v>274</v>
      </c>
      <c r="K3066" s="51"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578</v>
      </c>
      <c r="E3067" s="51" t="str">
        <f>IF(ISBLANK(LeaveTracker[[#This Row],[Employee Name]]),"-----",VLOOKUP(LeaveTracker[[#This Row],[Employee Name]],Employees[[Employee Name]:[Office]],7))</f>
        <v>CCT</v>
      </c>
      <c r="F3067" s="51" t="str">
        <f>IF(ISBLANK(LeaveTracker[[#This Row],[Employee Name]]),"-----",VLOOKUP(LeaveTracker[[#This Row],[Employee Name]],Employees[[Employee Name]:[Office]],6))</f>
        <v>REGULAR</v>
      </c>
      <c r="G3067" s="24">
        <v>44841</v>
      </c>
      <c r="H3067" s="24">
        <v>44841</v>
      </c>
      <c r="I3067" s="19" t="s">
        <v>81</v>
      </c>
      <c r="K3067" s="51"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380</v>
      </c>
      <c r="E3068" s="51" t="str">
        <f>IF(ISBLANK(LeaveTracker[[#This Row],[Employee Name]]),"-----",VLOOKUP(LeaveTracker[[#This Row],[Employee Name]],Employees[[Employee Name]:[Office]],7))</f>
        <v>CCT</v>
      </c>
      <c r="F3068" s="51" t="str">
        <f>IF(ISBLANK(LeaveTracker[[#This Row],[Employee Name]]),"-----",VLOOKUP(LeaveTracker[[#This Row],[Employee Name]],Employees[[Employee Name]:[Office]],6))</f>
        <v>REGULAR</v>
      </c>
      <c r="G3068" s="24">
        <v>44777</v>
      </c>
      <c r="H3068" s="24">
        <v>44777</v>
      </c>
      <c r="I3068" s="19" t="s">
        <v>298</v>
      </c>
      <c r="J3068" s="43" t="s">
        <v>1003</v>
      </c>
      <c r="K3068" s="51"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578</v>
      </c>
      <c r="E3069" s="51" t="str">
        <f>IF(ISBLANK(LeaveTracker[[#This Row],[Employee Name]]),"-----",VLOOKUP(LeaveTracker[[#This Row],[Employee Name]],Employees[[Employee Name]:[Office]],7))</f>
        <v>CCT</v>
      </c>
      <c r="F3069" s="51" t="str">
        <f>IF(ISBLANK(LeaveTracker[[#This Row],[Employee Name]]),"-----",VLOOKUP(LeaveTracker[[#This Row],[Employee Name]],Employees[[Employee Name]:[Office]],6))</f>
        <v>REGULAR</v>
      </c>
      <c r="G3069" s="24">
        <v>44799</v>
      </c>
      <c r="H3069" s="24">
        <v>44799</v>
      </c>
      <c r="I3069" s="19" t="s">
        <v>81</v>
      </c>
      <c r="K3069" s="51"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375</v>
      </c>
      <c r="E3070" s="51" t="str">
        <f>IF(ISBLANK(LeaveTracker[[#This Row],[Employee Name]]),"-----",VLOOKUP(LeaveTracker[[#This Row],[Employee Name]],Employees[[Employee Name]:[Office]],7))</f>
        <v>CCT</v>
      </c>
      <c r="F3070" s="51" t="str">
        <f>IF(ISBLANK(LeaveTracker[[#This Row],[Employee Name]]),"-----",VLOOKUP(LeaveTracker[[#This Row],[Employee Name]],Employees[[Employee Name]:[Office]],6))</f>
        <v>REGULAR</v>
      </c>
      <c r="G3070" s="24">
        <v>44855</v>
      </c>
      <c r="H3070" s="24">
        <v>44855</v>
      </c>
      <c r="I3070" s="19" t="s">
        <v>81</v>
      </c>
      <c r="K3070" s="51"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597</v>
      </c>
      <c r="E3071" s="51" t="str">
        <f>IF(ISBLANK(LeaveTracker[[#This Row],[Employee Name]]),"-----",VLOOKUP(LeaveTracker[[#This Row],[Employee Name]],Employees[[Employee Name]:[Office]],7))</f>
        <v>MAHOGANY MARKET</v>
      </c>
      <c r="F3071" s="51" t="str">
        <f>IF(ISBLANK(LeaveTracker[[#This Row],[Employee Name]]),"-----",VLOOKUP(LeaveTracker[[#This Row],[Employee Name]],Employees[[Employee Name]:[Office]],6))</f>
        <v>REGULAR</v>
      </c>
      <c r="G3071" s="24">
        <v>44822</v>
      </c>
      <c r="H3071" s="24">
        <v>44822</v>
      </c>
      <c r="I3071" s="19" t="s">
        <v>81</v>
      </c>
      <c r="K3071" s="51" t="str">
        <f>LeaveTracker[[#This Row],[Days]]&amp;" "&amp;LeaveTracker[[#This Row],[Type of Leave]]</f>
        <v>1 SL</v>
      </c>
      <c r="L3071" s="23">
        <v>1</v>
      </c>
      <c r="M3071" s="27"/>
    </row>
    <row r="3072" spans="1:13" ht="30" customHeight="1" x14ac:dyDescent="0.3">
      <c r="A3072" s="27">
        <f t="shared" si="22"/>
        <v>1429</v>
      </c>
      <c r="B3072" s="31">
        <v>44922</v>
      </c>
      <c r="C3072" s="31">
        <v>44816</v>
      </c>
      <c r="D3072" s="19" t="s">
        <v>599</v>
      </c>
      <c r="E3072" s="51" t="str">
        <f>IF(ISBLANK(LeaveTracker[[#This Row],[Employee Name]]),"-----",VLOOKUP(LeaveTracker[[#This Row],[Employee Name]],Employees[[Employee Name]:[Office]],7))</f>
        <v>EEO/ CITY MARKET</v>
      </c>
      <c r="F3072" s="51" t="str">
        <f>IF(ISBLANK(LeaveTracker[[#This Row],[Employee Name]]),"-----",VLOOKUP(LeaveTracker[[#This Row],[Employee Name]],Employees[[Employee Name]:[Office]],6))</f>
        <v>REGULAR</v>
      </c>
      <c r="G3072" s="24">
        <v>44805</v>
      </c>
      <c r="H3072" s="24">
        <v>44805</v>
      </c>
      <c r="I3072" s="19" t="s">
        <v>81</v>
      </c>
      <c r="K3072" s="51"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591</v>
      </c>
      <c r="E3073" s="51" t="str">
        <f>IF(ISBLANK(LeaveTracker[[#This Row],[Employee Name]]),"-----",VLOOKUP(LeaveTracker[[#This Row],[Employee Name]],Employees[[Employee Name]:[Office]],7))</f>
        <v>MAHOGANY MARKET</v>
      </c>
      <c r="F3073" s="51" t="str">
        <f>IF(ISBLANK(LeaveTracker[[#This Row],[Employee Name]]),"-----",VLOOKUP(LeaveTracker[[#This Row],[Employee Name]],Employees[[Employee Name]:[Office]],6))</f>
        <v>REGULAR</v>
      </c>
      <c r="G3073" s="24">
        <v>44815</v>
      </c>
      <c r="H3073" s="24">
        <v>44815</v>
      </c>
      <c r="I3073" s="19" t="s">
        <v>81</v>
      </c>
      <c r="K3073" s="51" t="str">
        <f>LeaveTracker[[#This Row],[Days]]&amp;" "&amp;LeaveTracker[[#This Row],[Type of Leave]]</f>
        <v>1 SL</v>
      </c>
      <c r="L3073" s="23">
        <v>1</v>
      </c>
      <c r="M3073" s="27"/>
    </row>
    <row r="3074" spans="1:13" ht="30" customHeight="1" x14ac:dyDescent="0.3">
      <c r="A3074" s="27">
        <f t="shared" si="22"/>
        <v>1431</v>
      </c>
      <c r="B3074" s="31">
        <v>44922</v>
      </c>
      <c r="C3074" s="31">
        <v>44882</v>
      </c>
      <c r="D3074" s="19" t="s">
        <v>601</v>
      </c>
      <c r="E3074" s="51" t="str">
        <f>IF(ISBLANK(LeaveTracker[[#This Row],[Employee Name]]),"-----",VLOOKUP(LeaveTracker[[#This Row],[Employee Name]],Employees[[Employee Name]:[Office]],7))</f>
        <v>MAHOGANY MARKET</v>
      </c>
      <c r="F3074" s="51" t="str">
        <f>IF(ISBLANK(LeaveTracker[[#This Row],[Employee Name]]),"-----",VLOOKUP(LeaveTracker[[#This Row],[Employee Name]],Employees[[Employee Name]:[Office]],6))</f>
        <v>REGULAR</v>
      </c>
      <c r="G3074" s="24">
        <v>44880</v>
      </c>
      <c r="H3074" s="24">
        <v>44880</v>
      </c>
      <c r="I3074" s="19" t="s">
        <v>81</v>
      </c>
      <c r="K3074" s="51"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591</v>
      </c>
      <c r="E3075" s="51" t="str">
        <f>IF(ISBLANK(LeaveTracker[[#This Row],[Employee Name]]),"-----",VLOOKUP(LeaveTracker[[#This Row],[Employee Name]],Employees[[Employee Name]:[Office]],7))</f>
        <v>MAHOGANY MARKET</v>
      </c>
      <c r="F3075" s="51" t="str">
        <f>IF(ISBLANK(LeaveTracker[[#This Row],[Employee Name]]),"-----",VLOOKUP(LeaveTracker[[#This Row],[Employee Name]],Employees[[Employee Name]:[Office]],6))</f>
        <v>REGULAR</v>
      </c>
      <c r="G3075" s="24">
        <v>44878</v>
      </c>
      <c r="H3075" s="24">
        <v>44878</v>
      </c>
      <c r="I3075" s="19" t="s">
        <v>81</v>
      </c>
      <c r="K3075" s="51" t="str">
        <f>LeaveTracker[[#This Row],[Days]]&amp;" "&amp;LeaveTracker[[#This Row],[Type of Leave]]</f>
        <v>1 SL</v>
      </c>
      <c r="L3075" s="23">
        <v>1</v>
      </c>
      <c r="M3075" s="27"/>
    </row>
    <row r="3076" spans="1:13" ht="30" customHeight="1" x14ac:dyDescent="0.3">
      <c r="A3076" s="27">
        <f t="shared" si="22"/>
        <v>1433</v>
      </c>
      <c r="B3076" s="31">
        <v>44922</v>
      </c>
      <c r="C3076" s="31">
        <v>44858</v>
      </c>
      <c r="D3076" s="19" t="s">
        <v>601</v>
      </c>
      <c r="E3076" s="51" t="str">
        <f>IF(ISBLANK(LeaveTracker[[#This Row],[Employee Name]]),"-----",VLOOKUP(LeaveTracker[[#This Row],[Employee Name]],Employees[[Employee Name]:[Office]],7))</f>
        <v>MAHOGANY MARKET</v>
      </c>
      <c r="F3076" s="51" t="str">
        <f>IF(ISBLANK(LeaveTracker[[#This Row],[Employee Name]]),"-----",VLOOKUP(LeaveTracker[[#This Row],[Employee Name]],Employees[[Employee Name]:[Office]],6))</f>
        <v>REGULAR</v>
      </c>
      <c r="G3076" s="24">
        <v>44858</v>
      </c>
      <c r="H3076" s="24">
        <v>44860</v>
      </c>
      <c r="I3076" s="19" t="s">
        <v>82</v>
      </c>
      <c r="J3076" s="43" t="s">
        <v>1004</v>
      </c>
      <c r="K3076" s="51"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618</v>
      </c>
      <c r="E3077" s="51" t="str">
        <f>IF(ISBLANK(LeaveTracker[[#This Row],[Employee Name]]),"-----",VLOOKUP(LeaveTracker[[#This Row],[Employee Name]],Employees[[Employee Name]:[Office]],7))</f>
        <v>EEO/ CITY MARKET</v>
      </c>
      <c r="F3077" s="51" t="str">
        <f>IF(ISBLANK(LeaveTracker[[#This Row],[Employee Name]]),"-----",VLOOKUP(LeaveTracker[[#This Row],[Employee Name]],Employees[[Employee Name]:[Office]],6))</f>
        <v>REGULAR</v>
      </c>
      <c r="G3077" s="24">
        <v>44854</v>
      </c>
      <c r="H3077" s="24">
        <v>44854</v>
      </c>
      <c r="I3077" s="19" t="s">
        <v>298</v>
      </c>
      <c r="J3077" s="43" t="s">
        <v>1003</v>
      </c>
      <c r="K3077" s="51"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618</v>
      </c>
      <c r="E3078" s="51" t="str">
        <f>IF(ISBLANK(LeaveTracker[[#This Row],[Employee Name]]),"-----",VLOOKUP(LeaveTracker[[#This Row],[Employee Name]],Employees[[Employee Name]:[Office]],7))</f>
        <v>EEO/ CITY MARKET</v>
      </c>
      <c r="F3078" s="51" t="str">
        <f>IF(ISBLANK(LeaveTracker[[#This Row],[Employee Name]]),"-----",VLOOKUP(LeaveTracker[[#This Row],[Employee Name]],Employees[[Employee Name]:[Office]],6))</f>
        <v>REGULAR</v>
      </c>
      <c r="G3078" s="24">
        <v>44840</v>
      </c>
      <c r="H3078" s="24">
        <v>44840</v>
      </c>
      <c r="I3078" s="19" t="s">
        <v>298</v>
      </c>
      <c r="J3078" s="43" t="s">
        <v>1003</v>
      </c>
      <c r="K3078" s="51"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597</v>
      </c>
      <c r="E3079" s="51" t="str">
        <f>IF(ISBLANK(LeaveTracker[[#This Row],[Employee Name]]),"-----",VLOOKUP(LeaveTracker[[#This Row],[Employee Name]],Employees[[Employee Name]:[Office]],7))</f>
        <v>MAHOGANY MARKET</v>
      </c>
      <c r="F3079" s="51" t="str">
        <f>IF(ISBLANK(LeaveTracker[[#This Row],[Employee Name]]),"-----",VLOOKUP(LeaveTracker[[#This Row],[Employee Name]],Employees[[Employee Name]:[Office]],6))</f>
        <v>REGULAR</v>
      </c>
      <c r="G3079" s="24">
        <v>44877</v>
      </c>
      <c r="H3079" s="24">
        <v>44877</v>
      </c>
      <c r="I3079" s="19" t="s">
        <v>81</v>
      </c>
      <c r="K3079" s="51" t="str">
        <f>LeaveTracker[[#This Row],[Days]]&amp;" "&amp;LeaveTracker[[#This Row],[Type of Leave]]</f>
        <v>1 SL</v>
      </c>
      <c r="L3079" s="23">
        <v>1</v>
      </c>
      <c r="M3079" s="27"/>
    </row>
    <row r="3080" spans="1:13" ht="30" customHeight="1" x14ac:dyDescent="0.3">
      <c r="A3080" s="27">
        <f t="shared" si="22"/>
        <v>1437</v>
      </c>
      <c r="B3080" s="31">
        <v>44922</v>
      </c>
      <c r="C3080" s="31">
        <v>44884</v>
      </c>
      <c r="D3080" s="19" t="s">
        <v>1832</v>
      </c>
      <c r="E3080" s="51" t="str">
        <f>IF(ISBLANK(LeaveTracker[[#This Row],[Employee Name]]),"-----",VLOOKUP(LeaveTracker[[#This Row],[Employee Name]],Employees[[Employee Name]:[Office]],7))</f>
        <v>EEO/CITY MARKET</v>
      </c>
      <c r="F3080" s="51" t="str">
        <f>IF(ISBLANK(LeaveTracker[[#This Row],[Employee Name]]),"-----",VLOOKUP(LeaveTracker[[#This Row],[Employee Name]],Employees[[Employee Name]:[Office]],6))</f>
        <v>CASUAL</v>
      </c>
      <c r="G3080" s="24">
        <v>44883</v>
      </c>
      <c r="H3080" s="24">
        <v>44883</v>
      </c>
      <c r="I3080" s="19" t="s">
        <v>81</v>
      </c>
      <c r="K3080" s="51"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1046</v>
      </c>
      <c r="E3081" s="51" t="str">
        <f>IF(ISBLANK(LeaveTracker[[#This Row],[Employee Name]]),"-----",VLOOKUP(LeaveTracker[[#This Row],[Employee Name]],Employees[[Employee Name]:[Office]],7))</f>
        <v>CENRO</v>
      </c>
      <c r="F3081" s="51" t="str">
        <f>IF(ISBLANK(LeaveTracker[[#This Row],[Employee Name]]),"-----",VLOOKUP(LeaveTracker[[#This Row],[Employee Name]],Employees[[Employee Name]:[Office]],6))</f>
        <v>REGULAR</v>
      </c>
      <c r="G3081" s="24">
        <v>44877</v>
      </c>
      <c r="H3081" s="24">
        <v>44879</v>
      </c>
      <c r="I3081" s="19" t="s">
        <v>82</v>
      </c>
      <c r="J3081" s="43" t="s">
        <v>1004</v>
      </c>
      <c r="K3081" s="51"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1109</v>
      </c>
      <c r="E3082" s="51" t="str">
        <f>IF(ISBLANK(LeaveTracker[[#This Row],[Employee Name]]),"-----",VLOOKUP(LeaveTracker[[#This Row],[Employee Name]],Employees[[Employee Name]:[Office]],7))</f>
        <v>CENRO</v>
      </c>
      <c r="F3082" s="51" t="str">
        <f>IF(ISBLANK(LeaveTracker[[#This Row],[Employee Name]]),"-----",VLOOKUP(LeaveTracker[[#This Row],[Employee Name]],Employees[[Employee Name]:[Office]],6))</f>
        <v>REGULAR</v>
      </c>
      <c r="G3082" s="24">
        <v>44872</v>
      </c>
      <c r="H3082" s="24">
        <v>44876</v>
      </c>
      <c r="I3082" s="19" t="s">
        <v>82</v>
      </c>
      <c r="K3082" s="51"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683</v>
      </c>
      <c r="E3083" s="51" t="str">
        <f>IF(ISBLANK(LeaveTracker[[#This Row],[Employee Name]]),"-----",VLOOKUP(LeaveTracker[[#This Row],[Employee Name]],Employees[[Employee Name]:[Office]],7))</f>
        <v>CEO</v>
      </c>
      <c r="F3083" s="51" t="str">
        <f>IF(ISBLANK(LeaveTracker[[#This Row],[Employee Name]]),"-----",VLOOKUP(LeaveTracker[[#This Row],[Employee Name]],Employees[[Employee Name]:[Office]],6))</f>
        <v>REGULAR</v>
      </c>
      <c r="G3083" s="24">
        <v>44893</v>
      </c>
      <c r="H3083" s="24">
        <v>44893</v>
      </c>
      <c r="I3083" s="19" t="s">
        <v>81</v>
      </c>
      <c r="K3083" s="51"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683</v>
      </c>
      <c r="E3084" s="51" t="str">
        <f>IF(ISBLANK(LeaveTracker[[#This Row],[Employee Name]]),"-----",VLOOKUP(LeaveTracker[[#This Row],[Employee Name]],Employees[[Employee Name]:[Office]],7))</f>
        <v>CEO</v>
      </c>
      <c r="F3084" s="51" t="str">
        <f>IF(ISBLANK(LeaveTracker[[#This Row],[Employee Name]]),"-----",VLOOKUP(LeaveTracker[[#This Row],[Employee Name]],Employees[[Employee Name]:[Office]],6))</f>
        <v>REGULAR</v>
      </c>
      <c r="G3084" s="24">
        <v>44908</v>
      </c>
      <c r="H3084" s="24">
        <v>44908</v>
      </c>
      <c r="I3084" s="19" t="s">
        <v>298</v>
      </c>
      <c r="J3084" s="43" t="s">
        <v>1003</v>
      </c>
      <c r="K3084" s="51"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591</v>
      </c>
      <c r="E3085" s="51" t="str">
        <f>IF(ISBLANK(LeaveTracker[[#This Row],[Employee Name]]),"-----",VLOOKUP(LeaveTracker[[#This Row],[Employee Name]],Employees[[Employee Name]:[Office]],7))</f>
        <v>MAHOGANY MARKET</v>
      </c>
      <c r="F3085" s="51" t="str">
        <f>IF(ISBLANK(LeaveTracker[[#This Row],[Employee Name]]),"-----",VLOOKUP(LeaveTracker[[#This Row],[Employee Name]],Employees[[Employee Name]:[Office]],6))</f>
        <v>REGULAR</v>
      </c>
      <c r="G3085" s="24">
        <v>44915</v>
      </c>
      <c r="H3085" s="24">
        <v>44917</v>
      </c>
      <c r="I3085" s="19" t="s">
        <v>82</v>
      </c>
      <c r="J3085" s="43" t="s">
        <v>1004</v>
      </c>
      <c r="K3085" s="51"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595</v>
      </c>
      <c r="E3086" s="51" t="str">
        <f>IF(ISBLANK(LeaveTracker[[#This Row],[Employee Name]]),"-----",VLOOKUP(LeaveTracker[[#This Row],[Employee Name]],Employees[[Employee Name]:[Office]],7))</f>
        <v>MAHOGANY MARKET</v>
      </c>
      <c r="F3086" s="51" t="str">
        <f>IF(ISBLANK(LeaveTracker[[#This Row],[Employee Name]]),"-----",VLOOKUP(LeaveTracker[[#This Row],[Employee Name]],Employees[[Employee Name]:[Office]],6))</f>
        <v>REGULAR</v>
      </c>
      <c r="G3086" s="24">
        <v>44900</v>
      </c>
      <c r="H3086" s="24">
        <v>44900</v>
      </c>
      <c r="I3086" s="19" t="s">
        <v>81</v>
      </c>
      <c r="K3086" s="51"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591</v>
      </c>
      <c r="E3087" s="51" t="str">
        <f>IF(ISBLANK(LeaveTracker[[#This Row],[Employee Name]]),"-----",VLOOKUP(LeaveTracker[[#This Row],[Employee Name]],Employees[[Employee Name]:[Office]],7))</f>
        <v>MAHOGANY MARKET</v>
      </c>
      <c r="F3087" s="51" t="str">
        <f>IF(ISBLANK(LeaveTracker[[#This Row],[Employee Name]]),"-----",VLOOKUP(LeaveTracker[[#This Row],[Employee Name]],Employees[[Employee Name]:[Office]],6))</f>
        <v>REGULAR</v>
      </c>
      <c r="G3087" s="24">
        <v>44901</v>
      </c>
      <c r="H3087" s="24">
        <v>44901</v>
      </c>
      <c r="I3087" s="19" t="s">
        <v>298</v>
      </c>
      <c r="J3087" s="43" t="s">
        <v>1003</v>
      </c>
      <c r="K3087" s="51"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618</v>
      </c>
      <c r="E3088" s="51" t="str">
        <f>IF(ISBLANK(LeaveTracker[[#This Row],[Employee Name]]),"-----",VLOOKUP(LeaveTracker[[#This Row],[Employee Name]],Employees[[Employee Name]:[Office]],7))</f>
        <v>EEO/ CITY MARKET</v>
      </c>
      <c r="F3088" s="51" t="str">
        <f>IF(ISBLANK(LeaveTracker[[#This Row],[Employee Name]]),"-----",VLOOKUP(LeaveTracker[[#This Row],[Employee Name]],Employees[[Employee Name]:[Office]],6))</f>
        <v>REGULAR</v>
      </c>
      <c r="G3088" s="24">
        <v>44914</v>
      </c>
      <c r="H3088" s="24">
        <v>44914</v>
      </c>
      <c r="I3088" s="19" t="s">
        <v>82</v>
      </c>
      <c r="K3088" s="51"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618</v>
      </c>
      <c r="E3089" s="51" t="str">
        <f>IF(ISBLANK(LeaveTracker[[#This Row],[Employee Name]]),"-----",VLOOKUP(LeaveTracker[[#This Row],[Employee Name]],Employees[[Employee Name]:[Office]],7))</f>
        <v>EEO/ CITY MARKET</v>
      </c>
      <c r="F3089" s="51" t="str">
        <f>IF(ISBLANK(LeaveTracker[[#This Row],[Employee Name]]),"-----",VLOOKUP(LeaveTracker[[#This Row],[Employee Name]],Employees[[Employee Name]:[Office]],6))</f>
        <v>REGULAR</v>
      </c>
      <c r="G3089" s="24">
        <v>44921</v>
      </c>
      <c r="H3089" s="24">
        <v>44921</v>
      </c>
      <c r="I3089" s="19" t="s">
        <v>82</v>
      </c>
      <c r="K3089" s="51" t="str">
        <f>LeaveTracker[[#This Row],[Days]]&amp;" "&amp;LeaveTracker[[#This Row],[Type of Leave]]</f>
        <v>1 VL</v>
      </c>
      <c r="L3089" s="23">
        <v>1</v>
      </c>
      <c r="M3089" s="27"/>
    </row>
    <row r="3090" spans="1:13" ht="30" customHeight="1" x14ac:dyDescent="0.3">
      <c r="A3090" s="27">
        <v>1445</v>
      </c>
      <c r="B3090" s="31">
        <v>44922</v>
      </c>
      <c r="C3090" s="31">
        <v>44902</v>
      </c>
      <c r="D3090" s="19" t="s">
        <v>618</v>
      </c>
      <c r="E3090" s="51" t="str">
        <f>IF(ISBLANK(LeaveTracker[[#This Row],[Employee Name]]),"-----",VLOOKUP(LeaveTracker[[#This Row],[Employee Name]],Employees[[Employee Name]:[Office]],7))</f>
        <v>EEO/ CITY MARKET</v>
      </c>
      <c r="F3090" s="51" t="str">
        <f>IF(ISBLANK(LeaveTracker[[#This Row],[Employee Name]]),"-----",VLOOKUP(LeaveTracker[[#This Row],[Employee Name]],Employees[[Employee Name]:[Office]],6))</f>
        <v>REGULAR</v>
      </c>
      <c r="G3090" s="24">
        <v>44924</v>
      </c>
      <c r="H3090" s="24">
        <v>44924</v>
      </c>
      <c r="I3090" s="19" t="s">
        <v>82</v>
      </c>
      <c r="K3090" s="51"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710</v>
      </c>
      <c r="E3091" s="51" t="str">
        <f>IF(ISBLANK(LeaveTracker[[#This Row],[Employee Name]]),"-----",VLOOKUP(LeaveTracker[[#This Row],[Employee Name]],Employees[[Employee Name]:[Office]],7))</f>
        <v>ONT</v>
      </c>
      <c r="F3091" s="51" t="str">
        <f>IF(ISBLANK(LeaveTracker[[#This Row],[Employee Name]]),"-----",VLOOKUP(LeaveTracker[[#This Row],[Employee Name]],Employees[[Employee Name]:[Office]],6))</f>
        <v>REGULAR</v>
      </c>
      <c r="G3091" s="24">
        <v>44890</v>
      </c>
      <c r="H3091" s="24">
        <v>44891</v>
      </c>
      <c r="I3091" s="19" t="s">
        <v>82</v>
      </c>
      <c r="J3091" s="43" t="s">
        <v>1004</v>
      </c>
      <c r="K3091" s="51"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893</v>
      </c>
      <c r="E3092" s="51" t="str">
        <f>IF(ISBLANK(LeaveTracker[[#This Row],[Employee Name]]),"-----",VLOOKUP(LeaveTracker[[#This Row],[Employee Name]],Employees[[Employee Name]:[Office]],7))</f>
        <v>ONT</v>
      </c>
      <c r="F3092" s="51" t="str">
        <f>IF(ISBLANK(LeaveTracker[[#This Row],[Employee Name]]),"-----",VLOOKUP(LeaveTracker[[#This Row],[Employee Name]],Employees[[Employee Name]:[Office]],6))</f>
        <v>REGULAR</v>
      </c>
      <c r="G3092" s="24">
        <v>44841</v>
      </c>
      <c r="H3092" s="24">
        <v>44848</v>
      </c>
      <c r="I3092" s="19" t="s">
        <v>81</v>
      </c>
      <c r="K3092" s="51"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51" t="str">
        <f>IF(ISBLANK(LeaveTracker[[#This Row],[Employee Name]]),"-----",VLOOKUP(LeaveTracker[[#This Row],[Employee Name]],Employees[[Employee Name]:[Office]],7))</f>
        <v>ONT</v>
      </c>
      <c r="F3093" s="51" t="str">
        <f>IF(ISBLANK(LeaveTracker[[#This Row],[Employee Name]]),"-----",VLOOKUP(LeaveTracker[[#This Row],[Employee Name]],Employees[[Employee Name]:[Office]],6))</f>
        <v>REGULAR</v>
      </c>
      <c r="G3093" s="24">
        <v>44893</v>
      </c>
      <c r="H3093" s="24">
        <v>44894</v>
      </c>
      <c r="I3093" s="19" t="s">
        <v>82</v>
      </c>
      <c r="K3093" s="51"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51" t="str">
        <f>IF(ISBLANK(LeaveTracker[[#This Row],[Employee Name]]),"-----",VLOOKUP(LeaveTracker[[#This Row],[Employee Name]],Employees[[Employee Name]:[Office]],7))</f>
        <v>ONT</v>
      </c>
      <c r="F3094" s="51" t="str">
        <f>IF(ISBLANK(LeaveTracker[[#This Row],[Employee Name]]),"-----",VLOOKUP(LeaveTracker[[#This Row],[Employee Name]],Employees[[Employee Name]:[Office]],6))</f>
        <v>REGULAR</v>
      </c>
      <c r="G3094" s="24">
        <v>44918</v>
      </c>
      <c r="H3094" s="24">
        <v>44922</v>
      </c>
      <c r="I3094" s="19" t="s">
        <v>82</v>
      </c>
      <c r="K3094" s="51"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51" t="str">
        <f>IF(ISBLANK(LeaveTracker[[#This Row],[Employee Name]]),"-----",VLOOKUP(LeaveTracker[[#This Row],[Employee Name]],Employees[[Employee Name]:[Office]],7))</f>
        <v>ONT</v>
      </c>
      <c r="F3095" s="51" t="str">
        <f>IF(ISBLANK(LeaveTracker[[#This Row],[Employee Name]]),"-----",VLOOKUP(LeaveTracker[[#This Row],[Employee Name]],Employees[[Employee Name]:[Office]],6))</f>
        <v>REGULAR</v>
      </c>
      <c r="G3095" s="24">
        <v>44924</v>
      </c>
      <c r="H3095" s="24">
        <v>44924</v>
      </c>
      <c r="I3095" s="19" t="s">
        <v>82</v>
      </c>
      <c r="K3095" s="51"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1982</v>
      </c>
      <c r="E3096" s="51" t="str">
        <f>IF(ISBLANK(LeaveTracker[[#This Row],[Employee Name]]),"-----",VLOOKUP(LeaveTracker[[#This Row],[Employee Name]],Employees[[Employee Name]:[Office]],7))</f>
        <v>ONT</v>
      </c>
      <c r="F3096" s="51" t="str">
        <f>IF(ISBLANK(LeaveTracker[[#This Row],[Employee Name]]),"-----",VLOOKUP(LeaveTracker[[#This Row],[Employee Name]],Employees[[Employee Name]:[Office]],6))</f>
        <v>REGULAR</v>
      </c>
      <c r="G3096" s="24">
        <v>44855</v>
      </c>
      <c r="H3096" s="24">
        <v>44857</v>
      </c>
      <c r="I3096" s="19" t="s">
        <v>298</v>
      </c>
      <c r="J3096" s="43" t="s">
        <v>1003</v>
      </c>
      <c r="K3096" s="51"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1189</v>
      </c>
      <c r="E3097" s="51" t="str">
        <f>IF(ISBLANK(LeaveTracker[[#This Row],[Employee Name]]),"-----",VLOOKUP(LeaveTracker[[#This Row],[Employee Name]],Employees[[Employee Name]:[Office]],7))</f>
        <v>ONT</v>
      </c>
      <c r="F3097" s="51" t="str">
        <f>IF(ISBLANK(LeaveTracker[[#This Row],[Employee Name]]),"-----",VLOOKUP(LeaveTracker[[#This Row],[Employee Name]],Employees[[Employee Name]:[Office]],6))</f>
        <v>REGULAR</v>
      </c>
      <c r="G3097" s="24">
        <v>44851</v>
      </c>
      <c r="H3097" s="24">
        <v>44862</v>
      </c>
      <c r="I3097" s="19" t="s">
        <v>82</v>
      </c>
      <c r="K3097" s="51"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464</v>
      </c>
      <c r="E3098" s="51" t="str">
        <f>IF(ISBLANK(LeaveTracker[[#This Row],[Employee Name]]),"-----",VLOOKUP(LeaveTracker[[#This Row],[Employee Name]],Employees[[Employee Name]:[Office]],7))</f>
        <v>ASSESSORS OFFICE</v>
      </c>
      <c r="F3098" s="51" t="str">
        <f>IF(ISBLANK(LeaveTracker[[#This Row],[Employee Name]]),"-----",VLOOKUP(LeaveTracker[[#This Row],[Employee Name]],Employees[[Employee Name]:[Office]],6))</f>
        <v>REGULAR</v>
      </c>
      <c r="G3098" s="24">
        <v>44882</v>
      </c>
      <c r="H3098" s="24">
        <v>44882</v>
      </c>
      <c r="I3098" s="19" t="s">
        <v>81</v>
      </c>
      <c r="K3098" s="51"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443</v>
      </c>
      <c r="E3099" s="51" t="str">
        <f>IF(ISBLANK(LeaveTracker[[#This Row],[Employee Name]]),"-----",VLOOKUP(LeaveTracker[[#This Row],[Employee Name]],Employees[[Employee Name]:[Office]],7))</f>
        <v>GSO</v>
      </c>
      <c r="F3099" s="51" t="str">
        <f>IF(ISBLANK(LeaveTracker[[#This Row],[Employee Name]]),"-----",VLOOKUP(LeaveTracker[[#This Row],[Employee Name]],Employees[[Employee Name]:[Office]],6))</f>
        <v>REGULAR</v>
      </c>
      <c r="G3099" s="24">
        <v>44859</v>
      </c>
      <c r="H3099" s="24">
        <v>44859</v>
      </c>
      <c r="I3099" s="19" t="s">
        <v>82</v>
      </c>
      <c r="J3099" s="43" t="s">
        <v>1004</v>
      </c>
      <c r="K3099" s="51"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574</v>
      </c>
      <c r="E3100" s="51" t="str">
        <f>IF(ISBLANK(LeaveTracker[[#This Row],[Employee Name]]),"-----",VLOOKUP(LeaveTracker[[#This Row],[Employee Name]],Employees[[Employee Name]:[Office]],7))</f>
        <v>CCT</v>
      </c>
      <c r="F3100" s="51" t="str">
        <f>IF(ISBLANK(LeaveTracker[[#This Row],[Employee Name]]),"-----",VLOOKUP(LeaveTracker[[#This Row],[Employee Name]],Employees[[Employee Name]:[Office]],6))</f>
        <v>REGULAR</v>
      </c>
      <c r="G3100" s="24">
        <v>44837</v>
      </c>
      <c r="H3100" s="24">
        <v>44837</v>
      </c>
      <c r="I3100" s="19" t="s">
        <v>81</v>
      </c>
      <c r="K3100" s="51"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574</v>
      </c>
      <c r="E3101" s="51" t="str">
        <f>IF(ISBLANK(LeaveTracker[[#This Row],[Employee Name]]),"-----",VLOOKUP(LeaveTracker[[#This Row],[Employee Name]],Employees[[Employee Name]:[Office]],7))</f>
        <v>CCT</v>
      </c>
      <c r="F3101" s="51" t="str">
        <f>IF(ISBLANK(LeaveTracker[[#This Row],[Employee Name]]),"-----",VLOOKUP(LeaveTracker[[#This Row],[Employee Name]],Employees[[Employee Name]:[Office]],6))</f>
        <v>REGULAR</v>
      </c>
      <c r="G3101" s="24">
        <v>44839</v>
      </c>
      <c r="H3101" s="24">
        <v>44845</v>
      </c>
      <c r="I3101" s="19" t="s">
        <v>81</v>
      </c>
      <c r="K3101" s="51"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925</v>
      </c>
      <c r="E3102" s="51" t="str">
        <f>IF(ISBLANK(LeaveTracker[[#This Row],[Employee Name]]),"-----",VLOOKUP(LeaveTracker[[#This Row],[Employee Name]],Employees[[Employee Name]:[Office]],7))</f>
        <v>TCNHS</v>
      </c>
      <c r="F3102" s="51" t="str">
        <f>IF(ISBLANK(LeaveTracker[[#This Row],[Employee Name]]),"-----",VLOOKUP(LeaveTracker[[#This Row],[Employee Name]],Employees[[Employee Name]:[Office]],6))</f>
        <v>REGULAR</v>
      </c>
      <c r="G3102" s="24">
        <v>44858</v>
      </c>
      <c r="H3102" s="24">
        <v>44865</v>
      </c>
      <c r="I3102" s="19" t="s">
        <v>82</v>
      </c>
      <c r="K3102" s="51"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925</v>
      </c>
      <c r="E3103" s="51" t="str">
        <f>IF(ISBLANK(LeaveTracker[[#This Row],[Employee Name]]),"-----",VLOOKUP(LeaveTracker[[#This Row],[Employee Name]],Employees[[Employee Name]:[Office]],7))</f>
        <v>TCNHS</v>
      </c>
      <c r="F3103" s="51" t="str">
        <f>IF(ISBLANK(LeaveTracker[[#This Row],[Employee Name]]),"-----",VLOOKUP(LeaveTracker[[#This Row],[Employee Name]],Employees[[Employee Name]:[Office]],6))</f>
        <v>REGULAR</v>
      </c>
      <c r="G3103" s="24">
        <v>44868</v>
      </c>
      <c r="H3103" s="24">
        <v>44880</v>
      </c>
      <c r="I3103" s="19" t="s">
        <v>82</v>
      </c>
      <c r="K3103" s="51"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559</v>
      </c>
      <c r="E3104" s="51" t="str">
        <f>IF(ISBLANK(LeaveTracker[[#This Row],[Employee Name]]),"-----",VLOOKUP(LeaveTracker[[#This Row],[Employee Name]],Employees[[Employee Name]:[Office]],7))</f>
        <v>CENRO</v>
      </c>
      <c r="F3104" s="51" t="str">
        <f>IF(ISBLANK(LeaveTracker[[#This Row],[Employee Name]]),"-----",VLOOKUP(LeaveTracker[[#This Row],[Employee Name]],Employees[[Employee Name]:[Office]],6))</f>
        <v>REGULAR</v>
      </c>
      <c r="G3104" s="24">
        <v>44816</v>
      </c>
      <c r="H3104" s="24">
        <v>44816</v>
      </c>
      <c r="I3104" s="19" t="s">
        <v>81</v>
      </c>
      <c r="K3104" s="51"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336</v>
      </c>
      <c r="E3105" s="51" t="str">
        <f>IF(ISBLANK(LeaveTracker[[#This Row],[Employee Name]]),"-----",VLOOKUP(LeaveTracker[[#This Row],[Employee Name]],Employees[[Employee Name]:[Office]],7))</f>
        <v>COMELEC</v>
      </c>
      <c r="F3105" s="51" t="str">
        <f>IF(ISBLANK(LeaveTracker[[#This Row],[Employee Name]]),"-----",VLOOKUP(LeaveTracker[[#This Row],[Employee Name]],Employees[[Employee Name]:[Office]],6))</f>
        <v>REGULAR</v>
      </c>
      <c r="G3105" s="24">
        <v>44834</v>
      </c>
      <c r="H3105" s="24">
        <v>44803</v>
      </c>
      <c r="I3105" s="19" t="s">
        <v>298</v>
      </c>
      <c r="J3105" s="43" t="s">
        <v>1003</v>
      </c>
      <c r="K3105" s="51" t="str">
        <f ca="1">LeaveTracker[[#This Row],[Days]]&amp;" "&amp;LeaveTracker[[#This Row],[Type of Leave]]</f>
        <v>-24 OTHER</v>
      </c>
      <c r="L3105" s="23">
        <f ca="1">NETWORKDAYS(LeaveTracker[[#This Row],[Start Date]],LeaveTracker[[#This Row],[End Date]],lstHolidays)</f>
        <v>-24</v>
      </c>
      <c r="M3105" s="27"/>
    </row>
    <row r="3106" spans="1:13" ht="30" customHeight="1" x14ac:dyDescent="0.3">
      <c r="A3106" s="27">
        <f t="shared" si="22"/>
        <v>1460</v>
      </c>
      <c r="B3106" s="31">
        <v>44922</v>
      </c>
      <c r="C3106" s="31">
        <v>44781</v>
      </c>
      <c r="D3106" s="19" t="s">
        <v>574</v>
      </c>
      <c r="E3106" s="51" t="str">
        <f>IF(ISBLANK(LeaveTracker[[#This Row],[Employee Name]]),"-----",VLOOKUP(LeaveTracker[[#This Row],[Employee Name]],Employees[[Employee Name]:[Office]],7))</f>
        <v>CCT</v>
      </c>
      <c r="F3106" s="51" t="str">
        <f>IF(ISBLANK(LeaveTracker[[#This Row],[Employee Name]]),"-----",VLOOKUP(LeaveTracker[[#This Row],[Employee Name]],Employees[[Employee Name]:[Office]],6))</f>
        <v>REGULAR</v>
      </c>
      <c r="G3106" s="24">
        <v>44778</v>
      </c>
      <c r="H3106" s="24">
        <v>44778</v>
      </c>
      <c r="I3106" s="19" t="s">
        <v>81</v>
      </c>
      <c r="K3106" s="51"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632</v>
      </c>
      <c r="E3107" s="51" t="str">
        <f>IF(ISBLANK(LeaveTracker[[#This Row],[Employee Name]]),"-----",VLOOKUP(LeaveTracker[[#This Row],[Employee Name]],Employees[[Employee Name]:[Office]],7))</f>
        <v>LIBRARY</v>
      </c>
      <c r="F3107" s="51" t="str">
        <f>IF(ISBLANK(LeaveTracker[[#This Row],[Employee Name]]),"-----",VLOOKUP(LeaveTracker[[#This Row],[Employee Name]],Employees[[Employee Name]:[Office]],6))</f>
        <v>REGULAR</v>
      </c>
      <c r="G3107" s="24">
        <v>44790</v>
      </c>
      <c r="H3107" s="24">
        <v>44790</v>
      </c>
      <c r="I3107" s="19" t="s">
        <v>81</v>
      </c>
      <c r="K3107" s="51"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464</v>
      </c>
      <c r="E3108" s="51" t="str">
        <f>IF(ISBLANK(LeaveTracker[[#This Row],[Employee Name]]),"-----",VLOOKUP(LeaveTracker[[#This Row],[Employee Name]],Employees[[Employee Name]:[Office]],7))</f>
        <v>ASSESSORS OFFICE</v>
      </c>
      <c r="F3108" s="51" t="str">
        <f>IF(ISBLANK(LeaveTracker[[#This Row],[Employee Name]]),"-----",VLOOKUP(LeaveTracker[[#This Row],[Employee Name]],Employees[[Employee Name]:[Office]],6))</f>
        <v>REGULAR</v>
      </c>
      <c r="G3108" s="24">
        <v>44809</v>
      </c>
      <c r="H3108" s="24">
        <v>44810</v>
      </c>
      <c r="I3108" s="19" t="s">
        <v>81</v>
      </c>
      <c r="K3108" s="51"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464</v>
      </c>
      <c r="E3109" s="51" t="str">
        <f>IF(ISBLANK(LeaveTracker[[#This Row],[Employee Name]]),"-----",VLOOKUP(LeaveTracker[[#This Row],[Employee Name]],Employees[[Employee Name]:[Office]],7))</f>
        <v>ASSESSORS OFFICE</v>
      </c>
      <c r="F3109" s="51" t="str">
        <f>IF(ISBLANK(LeaveTracker[[#This Row],[Employee Name]]),"-----",VLOOKUP(LeaveTracker[[#This Row],[Employee Name]],Employees[[Employee Name]:[Office]],6))</f>
        <v>REGULAR</v>
      </c>
      <c r="G3109" s="24">
        <v>44803</v>
      </c>
      <c r="H3109" s="24">
        <v>44803</v>
      </c>
      <c r="I3109" s="19" t="s">
        <v>81</v>
      </c>
      <c r="K3109" s="51"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470</v>
      </c>
      <c r="E3110" s="51" t="str">
        <f>IF(ISBLANK(LeaveTracker[[#This Row],[Employee Name]]),"-----",VLOOKUP(LeaveTracker[[#This Row],[Employee Name]],Employees[[Employee Name]:[Office]],7))</f>
        <v>ASSESSORS OFFICE</v>
      </c>
      <c r="F3110" s="51" t="str">
        <f>IF(ISBLANK(LeaveTracker[[#This Row],[Employee Name]]),"-----",VLOOKUP(LeaveTracker[[#This Row],[Employee Name]],Employees[[Employee Name]:[Office]],6))</f>
        <v>REGULAR</v>
      </c>
      <c r="G3110" s="24">
        <v>44858</v>
      </c>
      <c r="H3110" s="24">
        <v>44858</v>
      </c>
      <c r="I3110" s="19" t="s">
        <v>82</v>
      </c>
      <c r="K3110" s="51"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466</v>
      </c>
      <c r="E3111" s="51" t="str">
        <f>IF(ISBLANK(LeaveTracker[[#This Row],[Employee Name]]),"-----",VLOOKUP(LeaveTracker[[#This Row],[Employee Name]],Employees[[Employee Name]:[Office]],7))</f>
        <v>ASSESSORS OFFICE</v>
      </c>
      <c r="F3111" s="51" t="str">
        <f>IF(ISBLANK(LeaveTracker[[#This Row],[Employee Name]]),"-----",VLOOKUP(LeaveTracker[[#This Row],[Employee Name]],Employees[[Employee Name]:[Office]],6))</f>
        <v>REGULAR</v>
      </c>
      <c r="G3111" s="24">
        <v>44858</v>
      </c>
      <c r="H3111" s="24">
        <v>44858</v>
      </c>
      <c r="I3111" s="19" t="s">
        <v>81</v>
      </c>
      <c r="K3111" s="51"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466</v>
      </c>
      <c r="E3112" s="51" t="str">
        <f>IF(ISBLANK(LeaveTracker[[#This Row],[Employee Name]]),"-----",VLOOKUP(LeaveTracker[[#This Row],[Employee Name]],Employees[[Employee Name]:[Office]],7))</f>
        <v>ASSESSORS OFFICE</v>
      </c>
      <c r="F3112" s="51" t="str">
        <f>IF(ISBLANK(LeaveTracker[[#This Row],[Employee Name]]),"-----",VLOOKUP(LeaveTracker[[#This Row],[Employee Name]],Employees[[Employee Name]:[Office]],6))</f>
        <v>REGULAR</v>
      </c>
      <c r="G3112" s="24">
        <v>44862</v>
      </c>
      <c r="H3112" s="24">
        <v>44862</v>
      </c>
      <c r="I3112" s="19" t="s">
        <v>81</v>
      </c>
      <c r="K3112" s="51"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464</v>
      </c>
      <c r="E3113" s="51" t="str">
        <f>IF(ISBLANK(LeaveTracker[[#This Row],[Employee Name]]),"-----",VLOOKUP(LeaveTracker[[#This Row],[Employee Name]],Employees[[Employee Name]:[Office]],7))</f>
        <v>ASSESSORS OFFICE</v>
      </c>
      <c r="F3113" s="51" t="str">
        <f>IF(ISBLANK(LeaveTracker[[#This Row],[Employee Name]]),"-----",VLOOKUP(LeaveTracker[[#This Row],[Employee Name]],Employees[[Employee Name]:[Office]],6))</f>
        <v>REGULAR</v>
      </c>
      <c r="G3113" s="24">
        <v>44841</v>
      </c>
      <c r="H3113" s="24">
        <v>44845</v>
      </c>
      <c r="I3113" s="19" t="s">
        <v>81</v>
      </c>
      <c r="K3113" s="51"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464</v>
      </c>
      <c r="E3114" s="51" t="str">
        <f>IF(ISBLANK(LeaveTracker[[#This Row],[Employee Name]]),"-----",VLOOKUP(LeaveTracker[[#This Row],[Employee Name]],Employees[[Employee Name]:[Office]],7))</f>
        <v>ASSESSORS OFFICE</v>
      </c>
      <c r="F3114" s="51" t="str">
        <f>IF(ISBLANK(LeaveTracker[[#This Row],[Employee Name]]),"-----",VLOOKUP(LeaveTracker[[#This Row],[Employee Name]],Employees[[Employee Name]:[Office]],6))</f>
        <v>REGULAR</v>
      </c>
      <c r="G3114" s="24">
        <v>44848</v>
      </c>
      <c r="H3114" s="24">
        <v>44848</v>
      </c>
      <c r="I3114" s="19" t="s">
        <v>82</v>
      </c>
      <c r="K3114" s="51"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464</v>
      </c>
      <c r="E3115" s="51" t="str">
        <f>IF(ISBLANK(LeaveTracker[[#This Row],[Employee Name]]),"-----",VLOOKUP(LeaveTracker[[#This Row],[Employee Name]],Employees[[Employee Name]:[Office]],7))</f>
        <v>ASSESSORS OFFICE</v>
      </c>
      <c r="F3115" s="51" t="str">
        <f>IF(ISBLANK(LeaveTracker[[#This Row],[Employee Name]]),"-----",VLOOKUP(LeaveTracker[[#This Row],[Employee Name]],Employees[[Employee Name]:[Office]],6))</f>
        <v>REGULAR</v>
      </c>
      <c r="G3115" s="24">
        <v>44858</v>
      </c>
      <c r="H3115" s="24">
        <v>44858</v>
      </c>
      <c r="I3115" s="19" t="s">
        <v>82</v>
      </c>
      <c r="K3115" s="51"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470</v>
      </c>
      <c r="E3116" s="51" t="str">
        <f>IF(ISBLANK(LeaveTracker[[#This Row],[Employee Name]]),"-----",VLOOKUP(LeaveTracker[[#This Row],[Employee Name]],Employees[[Employee Name]:[Office]],7))</f>
        <v>ASSESSORS OFFICE</v>
      </c>
      <c r="F3116" s="51" t="str">
        <f>IF(ISBLANK(LeaveTracker[[#This Row],[Employee Name]]),"-----",VLOOKUP(LeaveTracker[[#This Row],[Employee Name]],Employees[[Employee Name]:[Office]],6))</f>
        <v>REGULAR</v>
      </c>
      <c r="G3116" s="24">
        <v>44848</v>
      </c>
      <c r="H3116" s="24">
        <v>44848</v>
      </c>
      <c r="I3116" s="19" t="s">
        <v>81</v>
      </c>
      <c r="K3116" s="51"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466</v>
      </c>
      <c r="E3117" s="51" t="str">
        <f>IF(ISBLANK(LeaveTracker[[#This Row],[Employee Name]]),"-----",VLOOKUP(LeaveTracker[[#This Row],[Employee Name]],Employees[[Employee Name]:[Office]],7))</f>
        <v>ASSESSORS OFFICE</v>
      </c>
      <c r="F3117" s="51" t="str">
        <f>IF(ISBLANK(LeaveTracker[[#This Row],[Employee Name]]),"-----",VLOOKUP(LeaveTracker[[#This Row],[Employee Name]],Employees[[Employee Name]:[Office]],6))</f>
        <v>REGULAR</v>
      </c>
      <c r="G3117" s="24">
        <v>44848</v>
      </c>
      <c r="H3117" s="24">
        <v>44848</v>
      </c>
      <c r="I3117" s="19" t="s">
        <v>298</v>
      </c>
      <c r="J3117" s="43" t="s">
        <v>1003</v>
      </c>
      <c r="K3117" s="51"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683</v>
      </c>
      <c r="E3118" s="51" t="str">
        <f>IF(ISBLANK(LeaveTracker[[#This Row],[Employee Name]]),"-----",VLOOKUP(LeaveTracker[[#This Row],[Employee Name]],Employees[[Employee Name]:[Office]],7))</f>
        <v>CEO</v>
      </c>
      <c r="F3118" s="51" t="str">
        <f>IF(ISBLANK(LeaveTracker[[#This Row],[Employee Name]]),"-----",VLOOKUP(LeaveTracker[[#This Row],[Employee Name]],Employees[[Employee Name]:[Office]],6))</f>
        <v>REGULAR</v>
      </c>
      <c r="G3118" s="24">
        <v>44778</v>
      </c>
      <c r="H3118" s="24">
        <v>44778</v>
      </c>
      <c r="I3118" s="19" t="s">
        <v>81</v>
      </c>
      <c r="K3118" s="51"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683</v>
      </c>
      <c r="E3119" s="51" t="str">
        <f>IF(ISBLANK(LeaveTracker[[#This Row],[Employee Name]]),"-----",VLOOKUP(LeaveTracker[[#This Row],[Employee Name]],Employees[[Employee Name]:[Office]],7))</f>
        <v>CEO</v>
      </c>
      <c r="F3119" s="51" t="str">
        <f>IF(ISBLANK(LeaveTracker[[#This Row],[Employee Name]]),"-----",VLOOKUP(LeaveTracker[[#This Row],[Employee Name]],Employees[[Employee Name]:[Office]],6))</f>
        <v>REGULAR</v>
      </c>
      <c r="G3119" s="24">
        <v>44831</v>
      </c>
      <c r="H3119" s="24">
        <v>44831</v>
      </c>
      <c r="I3119" s="19" t="s">
        <v>81</v>
      </c>
      <c r="K3119" s="51"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683</v>
      </c>
      <c r="E3120" s="51" t="str">
        <f>IF(ISBLANK(LeaveTracker[[#This Row],[Employee Name]]),"-----",VLOOKUP(LeaveTracker[[#This Row],[Employee Name]],Employees[[Employee Name]:[Office]],7))</f>
        <v>CEO</v>
      </c>
      <c r="F3120" s="51" t="str">
        <f>IF(ISBLANK(LeaveTracker[[#This Row],[Employee Name]]),"-----",VLOOKUP(LeaveTracker[[#This Row],[Employee Name]],Employees[[Employee Name]:[Office]],6))</f>
        <v>REGULAR</v>
      </c>
      <c r="G3120" s="24">
        <v>44806</v>
      </c>
      <c r="H3120" s="24">
        <v>44806</v>
      </c>
      <c r="I3120" s="19" t="s">
        <v>298</v>
      </c>
      <c r="J3120" s="43" t="s">
        <v>1003</v>
      </c>
      <c r="K3120" s="51"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1021</v>
      </c>
      <c r="E3121" s="51" t="str">
        <f>IF(ISBLANK(LeaveTracker[[#This Row],[Employee Name]]),"-----",VLOOKUP(LeaveTracker[[#This Row],[Employee Name]],Employees[[Employee Name]:[Office]],7))</f>
        <v>CTO</v>
      </c>
      <c r="F3121" s="51" t="str">
        <f>IF(ISBLANK(LeaveTracker[[#This Row],[Employee Name]]),"-----",VLOOKUP(LeaveTracker[[#This Row],[Employee Name]],Employees[[Employee Name]:[Office]],6))</f>
        <v>REGULAR</v>
      </c>
      <c r="G3121" s="24">
        <v>44900</v>
      </c>
      <c r="H3121" s="24">
        <v>44918</v>
      </c>
      <c r="I3121" s="19" t="s">
        <v>82</v>
      </c>
      <c r="K3121" s="51"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1021</v>
      </c>
      <c r="E3122" s="51" t="str">
        <f>IF(ISBLANK(LeaveTracker[[#This Row],[Employee Name]]),"-----",VLOOKUP(LeaveTracker[[#This Row],[Employee Name]],Employees[[Employee Name]:[Office]],7))</f>
        <v>CTO</v>
      </c>
      <c r="F3122" s="51" t="str">
        <f>IF(ISBLANK(LeaveTracker[[#This Row],[Employee Name]]),"-----",VLOOKUP(LeaveTracker[[#This Row],[Employee Name]],Employees[[Employee Name]:[Office]],6))</f>
        <v>REGULAR</v>
      </c>
      <c r="G3122" s="24">
        <v>44867</v>
      </c>
      <c r="H3122" s="24">
        <v>44868</v>
      </c>
      <c r="I3122" s="19" t="s">
        <v>82</v>
      </c>
      <c r="K3122" s="51"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1021</v>
      </c>
      <c r="E3123" s="51" t="str">
        <f>IF(ISBLANK(LeaveTracker[[#This Row],[Employee Name]]),"-----",VLOOKUP(LeaveTracker[[#This Row],[Employee Name]],Employees[[Employee Name]:[Office]],7))</f>
        <v>CTO</v>
      </c>
      <c r="F3123" s="51" t="str">
        <f>IF(ISBLANK(LeaveTracker[[#This Row],[Employee Name]]),"-----",VLOOKUP(LeaveTracker[[#This Row],[Employee Name]],Employees[[Employee Name]:[Office]],6))</f>
        <v>REGULAR</v>
      </c>
      <c r="G3123" s="24">
        <v>44852</v>
      </c>
      <c r="H3123" s="24">
        <v>44853</v>
      </c>
      <c r="I3123" s="19" t="s">
        <v>82</v>
      </c>
      <c r="J3123" s="43" t="s">
        <v>1004</v>
      </c>
      <c r="K3123" s="51"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1021</v>
      </c>
      <c r="E3124" s="51" t="str">
        <f>IF(ISBLANK(LeaveTracker[[#This Row],[Employee Name]]),"-----",VLOOKUP(LeaveTracker[[#This Row],[Employee Name]],Employees[[Employee Name]:[Office]],7))</f>
        <v>CTO</v>
      </c>
      <c r="F3124" s="51" t="str">
        <f>IF(ISBLANK(LeaveTracker[[#This Row],[Employee Name]]),"-----",VLOOKUP(LeaveTracker[[#This Row],[Employee Name]],Employees[[Employee Name]:[Office]],6))</f>
        <v>REGULAR</v>
      </c>
      <c r="G3124" s="24">
        <v>44824</v>
      </c>
      <c r="H3124" s="24">
        <v>44824</v>
      </c>
      <c r="I3124" s="19" t="s">
        <v>81</v>
      </c>
      <c r="K3124" s="51"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1021</v>
      </c>
      <c r="E3125" s="51" t="str">
        <f>IF(ISBLANK(LeaveTracker[[#This Row],[Employee Name]]),"-----",VLOOKUP(LeaveTracker[[#This Row],[Employee Name]],Employees[[Employee Name]:[Office]],7))</f>
        <v>CTO</v>
      </c>
      <c r="F3125" s="51" t="str">
        <f>IF(ISBLANK(LeaveTracker[[#This Row],[Employee Name]]),"-----",VLOOKUP(LeaveTracker[[#This Row],[Employee Name]],Employees[[Employee Name]:[Office]],6))</f>
        <v>REGULAR</v>
      </c>
      <c r="G3125" s="24">
        <v>44816</v>
      </c>
      <c r="H3125" s="24">
        <v>44817</v>
      </c>
      <c r="I3125" s="19" t="s">
        <v>81</v>
      </c>
      <c r="K3125" s="51"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1852</v>
      </c>
      <c r="E3126" s="51" t="str">
        <f>IF(ISBLANK(LeaveTracker[[#This Row],[Employee Name]]),"-----",VLOOKUP(LeaveTracker[[#This Row],[Employee Name]],Employees[[Employee Name]:[Office]],7))</f>
        <v>EEO/CITY MARKET</v>
      </c>
      <c r="F3126" s="51" t="str">
        <f>IF(ISBLANK(LeaveTracker[[#This Row],[Employee Name]]),"-----",VLOOKUP(LeaveTracker[[#This Row],[Employee Name]],Employees[[Employee Name]:[Office]],6))</f>
        <v>CASUAL</v>
      </c>
      <c r="G3126" s="24">
        <v>44881</v>
      </c>
      <c r="H3126" s="24">
        <v>44881</v>
      </c>
      <c r="I3126" s="19" t="s">
        <v>81</v>
      </c>
      <c r="K3126" s="51"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1867</v>
      </c>
      <c r="E3127" s="51" t="str">
        <f>IF(ISBLANK(LeaveTracker[[#This Row],[Employee Name]]),"-----",VLOOKUP(LeaveTracker[[#This Row],[Employee Name]],Employees[[Employee Name]:[Office]],7))</f>
        <v>CHO</v>
      </c>
      <c r="F3127" s="51" t="str">
        <f>IF(ISBLANK(LeaveTracker[[#This Row],[Employee Name]]),"-----",VLOOKUP(LeaveTracker[[#This Row],[Employee Name]],Employees[[Employee Name]:[Office]],6))</f>
        <v>CASUAL</v>
      </c>
      <c r="G3127" s="24">
        <v>44874</v>
      </c>
      <c r="H3127" s="24">
        <v>44876</v>
      </c>
      <c r="I3127" s="19" t="s">
        <v>298</v>
      </c>
      <c r="J3127" s="53" t="s">
        <v>1954</v>
      </c>
      <c r="K3127" s="51"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1109</v>
      </c>
      <c r="E3128" s="51" t="str">
        <f>IF(ISBLANK(LeaveTracker[[#This Row],[Employee Name]]),"-----",VLOOKUP(LeaveTracker[[#This Row],[Employee Name]],Employees[[Employee Name]:[Office]],7))</f>
        <v>CENRO</v>
      </c>
      <c r="F3128" s="51" t="str">
        <f>IF(ISBLANK(LeaveTracker[[#This Row],[Employee Name]]),"-----",VLOOKUP(LeaveTracker[[#This Row],[Employee Name]],Employees[[Employee Name]:[Office]],6))</f>
        <v>REGULAR</v>
      </c>
      <c r="G3128" s="24">
        <v>44868</v>
      </c>
      <c r="H3128" s="24">
        <v>44869</v>
      </c>
      <c r="I3128" s="19" t="s">
        <v>81</v>
      </c>
      <c r="K3128" s="51"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1109</v>
      </c>
      <c r="E3129" s="51" t="str">
        <f>IF(ISBLANK(LeaveTracker[[#This Row],[Employee Name]]),"-----",VLOOKUP(LeaveTracker[[#This Row],[Employee Name]],Employees[[Employee Name]:[Office]],7))</f>
        <v>CENRO</v>
      </c>
      <c r="F3129" s="51" t="str">
        <f>IF(ISBLANK(LeaveTracker[[#This Row],[Employee Name]]),"-----",VLOOKUP(LeaveTracker[[#This Row],[Employee Name]],Employees[[Employee Name]:[Office]],6))</f>
        <v>REGULAR</v>
      </c>
      <c r="G3129" s="24">
        <v>44834</v>
      </c>
      <c r="H3129" s="24">
        <v>44844</v>
      </c>
      <c r="I3129" s="19" t="s">
        <v>81</v>
      </c>
      <c r="K3129" s="51"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1109</v>
      </c>
      <c r="E3130" s="51" t="str">
        <f>IF(ISBLANK(LeaveTracker[[#This Row],[Employee Name]]),"-----",VLOOKUP(LeaveTracker[[#This Row],[Employee Name]],Employees[[Employee Name]:[Office]],7))</f>
        <v>CENRO</v>
      </c>
      <c r="F3130" s="51" t="str">
        <f>IF(ISBLANK(LeaveTracker[[#This Row],[Employee Name]]),"-----",VLOOKUP(LeaveTracker[[#This Row],[Employee Name]],Employees[[Employee Name]:[Office]],6))</f>
        <v>REGULAR</v>
      </c>
      <c r="G3130" s="24">
        <v>44848</v>
      </c>
      <c r="H3130" s="24">
        <v>44851</v>
      </c>
      <c r="I3130" s="19" t="s">
        <v>81</v>
      </c>
      <c r="K3130" s="51"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1109</v>
      </c>
      <c r="E3131" s="51" t="str">
        <f>IF(ISBLANK(LeaveTracker[[#This Row],[Employee Name]]),"-----",VLOOKUP(LeaveTracker[[#This Row],[Employee Name]],Employees[[Employee Name]:[Office]],7))</f>
        <v>CENRO</v>
      </c>
      <c r="F3131" s="51" t="str">
        <f>IF(ISBLANK(LeaveTracker[[#This Row],[Employee Name]]),"-----",VLOOKUP(LeaveTracker[[#This Row],[Employee Name]],Employees[[Employee Name]:[Office]],6))</f>
        <v>REGULAR</v>
      </c>
      <c r="G3131" s="24">
        <v>44860</v>
      </c>
      <c r="H3131" s="24">
        <v>44862</v>
      </c>
      <c r="I3131" s="19" t="s">
        <v>82</v>
      </c>
      <c r="K3131" s="51"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1046</v>
      </c>
      <c r="E3132" s="51" t="str">
        <f>IF(ISBLANK(LeaveTracker[[#This Row],[Employee Name]]),"-----",VLOOKUP(LeaveTracker[[#This Row],[Employee Name]],Employees[[Employee Name]:[Office]],7))</f>
        <v>CENRO</v>
      </c>
      <c r="F3132" s="51" t="str">
        <f>IF(ISBLANK(LeaveTracker[[#This Row],[Employee Name]]),"-----",VLOOKUP(LeaveTracker[[#This Row],[Employee Name]],Employees[[Employee Name]:[Office]],6))</f>
        <v>REGULAR</v>
      </c>
      <c r="G3132" s="24">
        <v>44835</v>
      </c>
      <c r="H3132" s="24">
        <v>44835</v>
      </c>
      <c r="I3132" s="19" t="s">
        <v>81</v>
      </c>
      <c r="K3132" s="51"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569</v>
      </c>
      <c r="E3133" s="51" t="str">
        <f>IF(ISBLANK(LeaveTracker[[#This Row],[Employee Name]]),"-----",VLOOKUP(LeaveTracker[[#This Row],[Employee Name]],Employees[[Employee Name]:[Office]],7))</f>
        <v>CENRO</v>
      </c>
      <c r="F3133" s="51" t="str">
        <f>IF(ISBLANK(LeaveTracker[[#This Row],[Employee Name]]),"-----",VLOOKUP(LeaveTracker[[#This Row],[Employee Name]],Employees[[Employee Name]:[Office]],6))</f>
        <v>REGULAR</v>
      </c>
      <c r="G3133" s="24">
        <v>44838</v>
      </c>
      <c r="H3133" s="24">
        <v>44838</v>
      </c>
      <c r="I3133" s="19" t="s">
        <v>81</v>
      </c>
      <c r="K3133" s="51"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569</v>
      </c>
      <c r="E3134" s="51" t="str">
        <f>IF(ISBLANK(LeaveTracker[[#This Row],[Employee Name]]),"-----",VLOOKUP(LeaveTracker[[#This Row],[Employee Name]],Employees[[Employee Name]:[Office]],7))</f>
        <v>CENRO</v>
      </c>
      <c r="F3134" s="51" t="str">
        <f>IF(ISBLANK(LeaveTracker[[#This Row],[Employee Name]]),"-----",VLOOKUP(LeaveTracker[[#This Row],[Employee Name]],Employees[[Employee Name]:[Office]],6))</f>
        <v>REGULAR</v>
      </c>
      <c r="G3134" s="24">
        <v>44886</v>
      </c>
      <c r="H3134" s="24">
        <v>44886</v>
      </c>
      <c r="I3134" s="19" t="s">
        <v>81</v>
      </c>
      <c r="K3134" s="51"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553</v>
      </c>
      <c r="E3135" s="51" t="str">
        <f>IF(ISBLANK(LeaveTracker[[#This Row],[Employee Name]]),"-----",VLOOKUP(LeaveTracker[[#This Row],[Employee Name]],Employees[[Employee Name]:[Office]],7))</f>
        <v>CENRO</v>
      </c>
      <c r="F3135" s="51" t="str">
        <f>IF(ISBLANK(LeaveTracker[[#This Row],[Employee Name]]),"-----",VLOOKUP(LeaveTracker[[#This Row],[Employee Name]],Employees[[Employee Name]:[Office]],6))</f>
        <v>REGULAR</v>
      </c>
      <c r="G3135" s="24">
        <v>44818</v>
      </c>
      <c r="H3135" s="24">
        <v>44820</v>
      </c>
      <c r="I3135" s="19" t="s">
        <v>82</v>
      </c>
      <c r="J3135" s="43" t="s">
        <v>1004</v>
      </c>
      <c r="K3135" s="51"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553</v>
      </c>
      <c r="E3136" s="51" t="str">
        <f>IF(ISBLANK(LeaveTracker[[#This Row],[Employee Name]]),"-----",VLOOKUP(LeaveTracker[[#This Row],[Employee Name]],Employees[[Employee Name]:[Office]],7))</f>
        <v>CENRO</v>
      </c>
      <c r="F3136" s="51" t="str">
        <f>IF(ISBLANK(LeaveTracker[[#This Row],[Employee Name]]),"-----",VLOOKUP(LeaveTracker[[#This Row],[Employee Name]],Employees[[Employee Name]:[Office]],6))</f>
        <v>REGULAR</v>
      </c>
      <c r="G3136" s="24">
        <v>44805</v>
      </c>
      <c r="H3136" s="24">
        <v>44809</v>
      </c>
      <c r="I3136" s="19" t="s">
        <v>81</v>
      </c>
      <c r="K3136" s="51"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559</v>
      </c>
      <c r="E3137" s="51" t="str">
        <f>IF(ISBLANK(LeaveTracker[[#This Row],[Employee Name]]),"-----",VLOOKUP(LeaveTracker[[#This Row],[Employee Name]],Employees[[Employee Name]:[Office]],7))</f>
        <v>CENRO</v>
      </c>
      <c r="F3137" s="51" t="str">
        <f>IF(ISBLANK(LeaveTracker[[#This Row],[Employee Name]]),"-----",VLOOKUP(LeaveTracker[[#This Row],[Employee Name]],Employees[[Employee Name]:[Office]],6))</f>
        <v>REGULAR</v>
      </c>
      <c r="G3137" s="24">
        <v>44803</v>
      </c>
      <c r="H3137" s="24">
        <v>44804</v>
      </c>
      <c r="I3137" s="19" t="s">
        <v>82</v>
      </c>
      <c r="J3137" s="43" t="s">
        <v>1004</v>
      </c>
      <c r="K3137" s="51"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195</v>
      </c>
      <c r="E3138" s="51" t="str">
        <f>IF(ISBLANK(LeaveTracker[[#This Row],[Employee Name]]),"-----",VLOOKUP(LeaveTracker[[#This Row],[Employee Name]],Employees[[Employee Name]:[Office]],7))</f>
        <v>CCT</v>
      </c>
      <c r="F3138" s="51" t="str">
        <f>IF(ISBLANK(LeaveTracker[[#This Row],[Employee Name]]),"-----",VLOOKUP(LeaveTracker[[#This Row],[Employee Name]],Employees[[Employee Name]:[Office]],6))</f>
        <v>REGULAR</v>
      </c>
      <c r="G3138" s="24">
        <v>44858</v>
      </c>
      <c r="H3138" s="24">
        <v>44858</v>
      </c>
      <c r="I3138" s="19" t="s">
        <v>82</v>
      </c>
      <c r="J3138" s="43" t="s">
        <v>1004</v>
      </c>
      <c r="K3138" s="51"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595</v>
      </c>
      <c r="E3139" s="51" t="str">
        <f>IF(ISBLANK(LeaveTracker[[#This Row],[Employee Name]]),"-----",VLOOKUP(LeaveTracker[[#This Row],[Employee Name]],Employees[[Employee Name]:[Office]],7))</f>
        <v>MAHOGANY MARKET</v>
      </c>
      <c r="F3139" s="51" t="str">
        <f>IF(ISBLANK(LeaveTracker[[#This Row],[Employee Name]]),"-----",VLOOKUP(LeaveTracker[[#This Row],[Employee Name]],Employees[[Employee Name]:[Office]],6))</f>
        <v>REGULAR</v>
      </c>
      <c r="G3139" s="24">
        <v>44832</v>
      </c>
      <c r="H3139" s="24">
        <v>44832</v>
      </c>
      <c r="I3139" s="19" t="s">
        <v>298</v>
      </c>
      <c r="J3139" s="43" t="s">
        <v>1003</v>
      </c>
      <c r="K3139" s="51"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626</v>
      </c>
      <c r="E3140" s="51" t="str">
        <f>IF(ISBLANK(LeaveTracker[[#This Row],[Employee Name]]),"-----",VLOOKUP(LeaveTracker[[#This Row],[Employee Name]],Employees[[Employee Name]:[Office]],7))</f>
        <v>EEO/ CITY MARKET</v>
      </c>
      <c r="F3140" s="51" t="str">
        <f>IF(ISBLANK(LeaveTracker[[#This Row],[Employee Name]]),"-----",VLOOKUP(LeaveTracker[[#This Row],[Employee Name]],Employees[[Employee Name]:[Office]],6))</f>
        <v>REGULAR</v>
      </c>
      <c r="G3140" s="24">
        <v>44796</v>
      </c>
      <c r="H3140" s="24">
        <v>44798</v>
      </c>
      <c r="I3140" s="19" t="s">
        <v>82</v>
      </c>
      <c r="K3140" s="51"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599</v>
      </c>
      <c r="E3141" s="51" t="str">
        <f>IF(ISBLANK(LeaveTracker[[#This Row],[Employee Name]]),"-----",VLOOKUP(LeaveTracker[[#This Row],[Employee Name]],Employees[[Employee Name]:[Office]],7))</f>
        <v>EEO/ CITY MARKET</v>
      </c>
      <c r="F3141" s="51" t="str">
        <f>IF(ISBLANK(LeaveTracker[[#This Row],[Employee Name]]),"-----",VLOOKUP(LeaveTracker[[#This Row],[Employee Name]],Employees[[Employee Name]:[Office]],6))</f>
        <v>REGULAR</v>
      </c>
      <c r="G3141" s="24">
        <v>44789</v>
      </c>
      <c r="H3141" s="24">
        <v>44790</v>
      </c>
      <c r="I3141" s="19" t="s">
        <v>81</v>
      </c>
      <c r="K3141" s="51"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595</v>
      </c>
      <c r="E3142" s="51" t="str">
        <f>IF(ISBLANK(LeaveTracker[[#This Row],[Employee Name]]),"-----",VLOOKUP(LeaveTracker[[#This Row],[Employee Name]],Employees[[Employee Name]:[Office]],7))</f>
        <v>MAHOGANY MARKET</v>
      </c>
      <c r="F3142" s="51" t="str">
        <f>IF(ISBLANK(LeaveTracker[[#This Row],[Employee Name]]),"-----",VLOOKUP(LeaveTracker[[#This Row],[Employee Name]],Employees[[Employee Name]:[Office]],6))</f>
        <v>REGULAR</v>
      </c>
      <c r="G3142" s="24">
        <v>44806</v>
      </c>
      <c r="H3142" s="24">
        <v>44806</v>
      </c>
      <c r="I3142" s="19" t="s">
        <v>298</v>
      </c>
      <c r="J3142" s="43" t="s">
        <v>1003</v>
      </c>
      <c r="K3142" s="51"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595</v>
      </c>
      <c r="E3143" s="51" t="str">
        <f>IF(ISBLANK(LeaveTracker[[#This Row],[Employee Name]]),"-----",VLOOKUP(LeaveTracker[[#This Row],[Employee Name]],Employees[[Employee Name]:[Office]],7))</f>
        <v>MAHOGANY MARKET</v>
      </c>
      <c r="F3143" s="51" t="str">
        <f>IF(ISBLANK(LeaveTracker[[#This Row],[Employee Name]]),"-----",VLOOKUP(LeaveTracker[[#This Row],[Employee Name]],Employees[[Employee Name]:[Office]],6))</f>
        <v>REGULAR</v>
      </c>
      <c r="G3143" s="24">
        <v>44816</v>
      </c>
      <c r="H3143" s="24">
        <v>44820</v>
      </c>
      <c r="I3143" s="19" t="s">
        <v>82</v>
      </c>
      <c r="K3143" s="51"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829</v>
      </c>
      <c r="E3144" s="51" t="str">
        <f>IF(ISBLANK(LeaveTracker[[#This Row],[Employee Name]]),"-----",VLOOKUP(LeaveTracker[[#This Row],[Employee Name]],Employees[[Employee Name]:[Office]],7))</f>
        <v>CHO</v>
      </c>
      <c r="F3144" s="51" t="str">
        <f>IF(ISBLANK(LeaveTracker[[#This Row],[Employee Name]]),"-----",VLOOKUP(LeaveTracker[[#This Row],[Employee Name]],Employees[[Employee Name]:[Office]],6))</f>
        <v>REGULAR</v>
      </c>
      <c r="G3144" s="24">
        <v>44830</v>
      </c>
      <c r="H3144" s="24">
        <v>44830</v>
      </c>
      <c r="I3144" s="19" t="s">
        <v>82</v>
      </c>
      <c r="K3144" s="51"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1985</v>
      </c>
      <c r="E3145" s="51" t="str">
        <f>IF(ISBLANK(LeaveTracker[[#This Row],[Employee Name]]),"-----",VLOOKUP(LeaveTracker[[#This Row],[Employee Name]],Employees[[Employee Name]:[Office]],7))</f>
        <v>CHO</v>
      </c>
      <c r="F3145" s="51" t="str">
        <f>IF(ISBLANK(LeaveTracker[[#This Row],[Employee Name]]),"-----",VLOOKUP(LeaveTracker[[#This Row],[Employee Name]],Employees[[Employee Name]:[Office]],6))</f>
        <v>REGULAR</v>
      </c>
      <c r="G3145" s="24">
        <v>44810</v>
      </c>
      <c r="H3145" s="24">
        <v>44810</v>
      </c>
      <c r="I3145" s="19" t="s">
        <v>298</v>
      </c>
      <c r="J3145" s="43" t="s">
        <v>1003</v>
      </c>
      <c r="K3145" s="51"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51" t="str">
        <f>IF(ISBLANK(LeaveTracker[[#This Row],[Employee Name]]),"-----",VLOOKUP(LeaveTracker[[#This Row],[Employee Name]],Employees[[Employee Name]:[Office]],7))</f>
        <v>CHO</v>
      </c>
      <c r="F3146" s="51" t="str">
        <f>IF(ISBLANK(LeaveTracker[[#This Row],[Employee Name]]),"-----",VLOOKUP(LeaveTracker[[#This Row],[Employee Name]],Employees[[Employee Name]:[Office]],6))</f>
        <v>REGULAR</v>
      </c>
      <c r="G3146" s="24">
        <v>44817</v>
      </c>
      <c r="H3146" s="24">
        <v>44817</v>
      </c>
      <c r="I3146" s="19" t="s">
        <v>82</v>
      </c>
      <c r="K3146" s="51"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826</v>
      </c>
      <c r="E3147" s="51" t="str">
        <f>IF(ISBLANK(LeaveTracker[[#This Row],[Employee Name]]),"-----",VLOOKUP(LeaveTracker[[#This Row],[Employee Name]],Employees[[Employee Name]:[Office]],7))</f>
        <v>CHO</v>
      </c>
      <c r="F3147" s="51" t="str">
        <f>IF(ISBLANK(LeaveTracker[[#This Row],[Employee Name]]),"-----",VLOOKUP(LeaveTracker[[#This Row],[Employee Name]],Employees[[Employee Name]:[Office]],6))</f>
        <v>REGULAR</v>
      </c>
      <c r="G3147" s="24">
        <v>44810</v>
      </c>
      <c r="H3147" s="24">
        <v>44810</v>
      </c>
      <c r="I3147" s="19" t="s">
        <v>81</v>
      </c>
      <c r="K3147" s="51"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826</v>
      </c>
      <c r="E3148" s="51" t="str">
        <f>IF(ISBLANK(LeaveTracker[[#This Row],[Employee Name]]),"-----",VLOOKUP(LeaveTracker[[#This Row],[Employee Name]],Employees[[Employee Name]:[Office]],7))</f>
        <v>CHO</v>
      </c>
      <c r="F3148" s="51" t="str">
        <f>IF(ISBLANK(LeaveTracker[[#This Row],[Employee Name]]),"-----",VLOOKUP(LeaveTracker[[#This Row],[Employee Name]],Employees[[Employee Name]:[Office]],6))</f>
        <v>REGULAR</v>
      </c>
      <c r="G3148" s="24">
        <v>44768</v>
      </c>
      <c r="H3148" s="24">
        <v>44768</v>
      </c>
      <c r="I3148" s="19" t="s">
        <v>81</v>
      </c>
      <c r="K3148" s="51"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688</v>
      </c>
      <c r="E3149" s="51" t="str">
        <f>IF(ISBLANK(LeaveTracker[[#This Row],[Employee Name]]),"-----",VLOOKUP(LeaveTracker[[#This Row],[Employee Name]],Employees[[Employee Name]:[Office]],7))</f>
        <v>CITY HEALTH OFFICE</v>
      </c>
      <c r="F3149" s="51" t="str">
        <f>IF(ISBLANK(LeaveTracker[[#This Row],[Employee Name]]),"-----",VLOOKUP(LeaveTracker[[#This Row],[Employee Name]],Employees[[Employee Name]:[Office]],6))</f>
        <v>REGULAR</v>
      </c>
      <c r="G3149" s="24">
        <v>44922</v>
      </c>
      <c r="H3149" s="24">
        <v>44924</v>
      </c>
      <c r="I3149" s="19" t="s">
        <v>82</v>
      </c>
      <c r="J3149" s="43" t="s">
        <v>1004</v>
      </c>
      <c r="K3149" s="51"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688</v>
      </c>
      <c r="E3150" s="51" t="str">
        <f>IF(ISBLANK(LeaveTracker[[#This Row],[Employee Name]]),"-----",VLOOKUP(LeaveTracker[[#This Row],[Employee Name]],Employees[[Employee Name]:[Office]],7))</f>
        <v>CITY HEALTH OFFICE</v>
      </c>
      <c r="F3150" s="51" t="str">
        <f>IF(ISBLANK(LeaveTracker[[#This Row],[Employee Name]]),"-----",VLOOKUP(LeaveTracker[[#This Row],[Employee Name]],Employees[[Employee Name]:[Office]],6))</f>
        <v>REGULAR</v>
      </c>
      <c r="G3150" s="24">
        <v>44921</v>
      </c>
      <c r="H3150" s="24">
        <v>44921</v>
      </c>
      <c r="I3150" s="19" t="s">
        <v>298</v>
      </c>
      <c r="J3150" s="43" t="s">
        <v>1003</v>
      </c>
      <c r="K3150" s="51"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826</v>
      </c>
      <c r="E3151" s="51" t="str">
        <f>IF(ISBLANK(LeaveTracker[[#This Row],[Employee Name]]),"-----",VLOOKUP(LeaveTracker[[#This Row],[Employee Name]],Employees[[Employee Name]:[Office]],7))</f>
        <v>CHO</v>
      </c>
      <c r="F3151" s="51" t="str">
        <f>IF(ISBLANK(LeaveTracker[[#This Row],[Employee Name]]),"-----",VLOOKUP(LeaveTracker[[#This Row],[Employee Name]],Employees[[Employee Name]:[Office]],6))</f>
        <v>REGULAR</v>
      </c>
      <c r="G3151" s="24">
        <v>44851</v>
      </c>
      <c r="H3151" s="24">
        <v>44852</v>
      </c>
      <c r="I3151" s="19" t="s">
        <v>81</v>
      </c>
      <c r="K3151" s="51"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826</v>
      </c>
      <c r="E3152" s="51" t="str">
        <f>IF(ISBLANK(LeaveTracker[[#This Row],[Employee Name]]),"-----",VLOOKUP(LeaveTracker[[#This Row],[Employee Name]],Employees[[Employee Name]:[Office]],7))</f>
        <v>CHO</v>
      </c>
      <c r="F3152" s="51" t="str">
        <f>IF(ISBLANK(LeaveTracker[[#This Row],[Employee Name]]),"-----",VLOOKUP(LeaveTracker[[#This Row],[Employee Name]],Employees[[Employee Name]:[Office]],6))</f>
        <v>REGULAR</v>
      </c>
      <c r="G3152" s="24">
        <v>44844</v>
      </c>
      <c r="H3152" s="24">
        <v>44849</v>
      </c>
      <c r="I3152" s="19" t="s">
        <v>298</v>
      </c>
      <c r="J3152" s="53" t="s">
        <v>1954</v>
      </c>
      <c r="K3152" s="51"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809</v>
      </c>
      <c r="E3153" s="51" t="str">
        <f>IF(ISBLANK(LeaveTracker[[#This Row],[Employee Name]]),"-----",VLOOKUP(LeaveTracker[[#This Row],[Employee Name]],Employees[[Employee Name]:[Office]],7))</f>
        <v>CHO</v>
      </c>
      <c r="F3153" s="51" t="str">
        <f>IF(ISBLANK(LeaveTracker[[#This Row],[Employee Name]]),"-----",VLOOKUP(LeaveTracker[[#This Row],[Employee Name]],Employees[[Employee Name]:[Office]],6))</f>
        <v>REGULAR</v>
      </c>
      <c r="G3153" s="24">
        <v>44851</v>
      </c>
      <c r="H3153" s="24">
        <v>44862</v>
      </c>
      <c r="I3153" s="19" t="s">
        <v>81</v>
      </c>
      <c r="K3153" s="51"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688</v>
      </c>
      <c r="E3154" s="51" t="str">
        <f>IF(ISBLANK(LeaveTracker[[#This Row],[Employee Name]]),"-----",VLOOKUP(LeaveTracker[[#This Row],[Employee Name]],Employees[[Employee Name]:[Office]],7))</f>
        <v>CITY HEALTH OFFICE</v>
      </c>
      <c r="F3154" s="51" t="str">
        <f>IF(ISBLANK(LeaveTracker[[#This Row],[Employee Name]]),"-----",VLOOKUP(LeaveTracker[[#This Row],[Employee Name]],Employees[[Employee Name]:[Office]],6))</f>
        <v>REGULAR</v>
      </c>
      <c r="G3154" s="24">
        <v>44867</v>
      </c>
      <c r="H3154" s="24">
        <v>44867</v>
      </c>
      <c r="I3154" s="19" t="s">
        <v>81</v>
      </c>
      <c r="K3154" s="51"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344</v>
      </c>
      <c r="E3155" s="51" t="str">
        <f>IF(ISBLANK(LeaveTracker[[#This Row],[Employee Name]]),"-----",VLOOKUP(LeaveTracker[[#This Row],[Employee Name]],Employees[[Employee Name]:[Office]],7))</f>
        <v>ONT</v>
      </c>
      <c r="F3155" s="51" t="str">
        <f>IF(ISBLANK(LeaveTracker[[#This Row],[Employee Name]]),"-----",VLOOKUP(LeaveTracker[[#This Row],[Employee Name]],Employees[[Employee Name]:[Office]],6))</f>
        <v>REGULAR</v>
      </c>
      <c r="G3155" s="24">
        <v>44832</v>
      </c>
      <c r="H3155" s="24">
        <v>44833</v>
      </c>
      <c r="I3155" s="19" t="s">
        <v>82</v>
      </c>
      <c r="K3155" s="51"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1044</v>
      </c>
      <c r="E3156" s="51" t="str">
        <f>IF(ISBLANK(LeaveTracker[[#This Row],[Employee Name]]),"-----",VLOOKUP(LeaveTracker[[#This Row],[Employee Name]],Employees[[Employee Name]:[Office]],7))</f>
        <v>ONT</v>
      </c>
      <c r="F3156" s="51" t="str">
        <f>IF(ISBLANK(LeaveTracker[[#This Row],[Employee Name]]),"-----",VLOOKUP(LeaveTracker[[#This Row],[Employee Name]],Employees[[Employee Name]:[Office]],6))</f>
        <v>REGULAR</v>
      </c>
      <c r="G3156" s="24">
        <v>44821</v>
      </c>
      <c r="H3156" s="24">
        <v>44821</v>
      </c>
      <c r="I3156" s="19" t="s">
        <v>81</v>
      </c>
      <c r="K3156" s="51"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896</v>
      </c>
      <c r="E3157" s="51" t="str">
        <f>IF(ISBLANK(LeaveTracker[[#This Row],[Employee Name]]),"-----",VLOOKUP(LeaveTracker[[#This Row],[Employee Name]],Employees[[Employee Name]:[Office]],7))</f>
        <v>ONT</v>
      </c>
      <c r="F3157" s="51" t="str">
        <f>IF(ISBLANK(LeaveTracker[[#This Row],[Employee Name]]),"-----",VLOOKUP(LeaveTracker[[#This Row],[Employee Name]],Employees[[Employee Name]:[Office]],6))</f>
        <v>REGULAR</v>
      </c>
      <c r="G3157" s="24">
        <v>44777</v>
      </c>
      <c r="H3157" s="24">
        <v>44781</v>
      </c>
      <c r="I3157" s="19" t="s">
        <v>81</v>
      </c>
      <c r="K3157" s="51"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896</v>
      </c>
      <c r="E3158" s="51" t="str">
        <f>IF(ISBLANK(LeaveTracker[[#This Row],[Employee Name]]),"-----",VLOOKUP(LeaveTracker[[#This Row],[Employee Name]],Employees[[Employee Name]:[Office]],7))</f>
        <v>ONT</v>
      </c>
      <c r="F3158" s="51" t="str">
        <f>IF(ISBLANK(LeaveTracker[[#This Row],[Employee Name]]),"-----",VLOOKUP(LeaveTracker[[#This Row],[Employee Name]],Employees[[Employee Name]:[Office]],6))</f>
        <v>REGULAR</v>
      </c>
      <c r="G3158" s="24">
        <v>44813</v>
      </c>
      <c r="H3158" s="24">
        <v>44818</v>
      </c>
      <c r="I3158" s="19" t="s">
        <v>81</v>
      </c>
      <c r="K3158" s="51"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382</v>
      </c>
      <c r="E3159" s="51" t="str">
        <f>IF(ISBLANK(LeaveTracker[[#This Row],[Employee Name]]),"-----",VLOOKUP(LeaveTracker[[#This Row],[Employee Name]],Employees[[Employee Name]:[Office]],7))</f>
        <v>ONT</v>
      </c>
      <c r="F3159" s="51" t="str">
        <f>IF(ISBLANK(LeaveTracker[[#This Row],[Employee Name]]),"-----",VLOOKUP(LeaveTracker[[#This Row],[Employee Name]],Employees[[Employee Name]:[Office]],6))</f>
        <v>REGULAR</v>
      </c>
      <c r="G3159" s="24">
        <v>44893</v>
      </c>
      <c r="H3159" s="24">
        <v>44894</v>
      </c>
      <c r="I3159" s="19" t="s">
        <v>82</v>
      </c>
      <c r="K3159" s="51"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1982</v>
      </c>
      <c r="E3160" s="51" t="str">
        <f>IF(ISBLANK(LeaveTracker[[#This Row],[Employee Name]]),"-----",VLOOKUP(LeaveTracker[[#This Row],[Employee Name]],Employees[[Employee Name]:[Office]],7))</f>
        <v>ONT</v>
      </c>
      <c r="F3160" s="51" t="str">
        <f>IF(ISBLANK(LeaveTracker[[#This Row],[Employee Name]]),"-----",VLOOKUP(LeaveTracker[[#This Row],[Employee Name]],Employees[[Employee Name]:[Office]],6))</f>
        <v>REGULAR</v>
      </c>
      <c r="G3160" s="24">
        <v>44871</v>
      </c>
      <c r="H3160" s="24">
        <v>44875</v>
      </c>
      <c r="I3160" s="19" t="s">
        <v>82</v>
      </c>
      <c r="K3160" s="51"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1982</v>
      </c>
      <c r="E3161" s="51" t="str">
        <f>IF(ISBLANK(LeaveTracker[[#This Row],[Employee Name]]),"-----",VLOOKUP(LeaveTracker[[#This Row],[Employee Name]],Employees[[Employee Name]:[Office]],7))</f>
        <v>ONT</v>
      </c>
      <c r="F3161" s="51" t="str">
        <f>IF(ISBLANK(LeaveTracker[[#This Row],[Employee Name]]),"-----",VLOOKUP(LeaveTracker[[#This Row],[Employee Name]],Employees[[Employee Name]:[Office]],6))</f>
        <v>REGULAR</v>
      </c>
      <c r="G3161" s="24">
        <v>44878</v>
      </c>
      <c r="H3161" s="24">
        <v>44878</v>
      </c>
      <c r="I3161" s="19" t="s">
        <v>82</v>
      </c>
      <c r="K3161" s="51"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772</v>
      </c>
      <c r="E3162" s="51" t="str">
        <f>IF(ISBLANK(LeaveTracker[[#This Row],[Employee Name]]),"-----",VLOOKUP(LeaveTracker[[#This Row],[Employee Name]],Employees[[Employee Name]:[Office]],7))</f>
        <v>ONT</v>
      </c>
      <c r="F3162" s="51" t="str">
        <f>IF(ISBLANK(LeaveTracker[[#This Row],[Employee Name]]),"-----",VLOOKUP(LeaveTracker[[#This Row],[Employee Name]],Employees[[Employee Name]:[Office]],6))</f>
        <v>REGULAR</v>
      </c>
      <c r="G3162" s="24">
        <v>44879</v>
      </c>
      <c r="H3162" s="24">
        <v>44881</v>
      </c>
      <c r="I3162" s="19" t="s">
        <v>82</v>
      </c>
      <c r="K3162" s="51"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772</v>
      </c>
      <c r="E3163" s="51" t="str">
        <f>IF(ISBLANK(LeaveTracker[[#This Row],[Employee Name]]),"-----",VLOOKUP(LeaveTracker[[#This Row],[Employee Name]],Employees[[Employee Name]:[Office]],7))</f>
        <v>ONT</v>
      </c>
      <c r="F3163" s="51" t="str">
        <f>IF(ISBLANK(LeaveTracker[[#This Row],[Employee Name]]),"-----",VLOOKUP(LeaveTracker[[#This Row],[Employee Name]],Employees[[Employee Name]:[Office]],6))</f>
        <v>REGULAR</v>
      </c>
      <c r="G3163" s="24">
        <v>44878</v>
      </c>
      <c r="H3163" s="24">
        <v>44878</v>
      </c>
      <c r="I3163" s="19" t="s">
        <v>298</v>
      </c>
      <c r="J3163" s="43" t="s">
        <v>1003</v>
      </c>
      <c r="K3163" s="51"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189</v>
      </c>
      <c r="E3164" s="51" t="str">
        <f>IF(ISBLANK(LeaveTracker[[#This Row],[Employee Name]]),"-----",VLOOKUP(LeaveTracker[[#This Row],[Employee Name]],Employees[[Employee Name]:[Office]],7))</f>
        <v>ONT</v>
      </c>
      <c r="F3164" s="51" t="str">
        <f>IF(ISBLANK(LeaveTracker[[#This Row],[Employee Name]]),"-----",VLOOKUP(LeaveTracker[[#This Row],[Employee Name]],Employees[[Employee Name]:[Office]],6))</f>
        <v>REGULAR</v>
      </c>
      <c r="G3164" s="24">
        <v>44874</v>
      </c>
      <c r="H3164" s="24">
        <v>44874</v>
      </c>
      <c r="I3164" s="19" t="s">
        <v>81</v>
      </c>
      <c r="K3164" s="51"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708</v>
      </c>
      <c r="E3165" s="51" t="str">
        <f>IF(ISBLANK(LeaveTracker[[#This Row],[Employee Name]]),"-----",VLOOKUP(LeaveTracker[[#This Row],[Employee Name]],Employees[[Employee Name]:[Office]],7))</f>
        <v>ONT</v>
      </c>
      <c r="F3165" s="51" t="str">
        <f>IF(ISBLANK(LeaveTracker[[#This Row],[Employee Name]]),"-----",VLOOKUP(LeaveTracker[[#This Row],[Employee Name]],Employees[[Employee Name]:[Office]],6))</f>
        <v>CASUAL</v>
      </c>
      <c r="G3165" s="24">
        <v>44890</v>
      </c>
      <c r="H3165" s="24">
        <v>44893</v>
      </c>
      <c r="I3165" s="19" t="s">
        <v>82</v>
      </c>
      <c r="K3165" s="51"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1834</v>
      </c>
      <c r="E3166" s="51" t="str">
        <f>IF(ISBLANK(LeaveTracker[[#This Row],[Employee Name]]),"-----",VLOOKUP(LeaveTracker[[#This Row],[Employee Name]],Employees[[Employee Name]:[Office]],7))</f>
        <v>GSO</v>
      </c>
      <c r="F3166" s="51" t="str">
        <f>IF(ISBLANK(LeaveTracker[[#This Row],[Employee Name]]),"-----",VLOOKUP(LeaveTracker[[#This Row],[Employee Name]],Employees[[Employee Name]:[Office]],6))</f>
        <v>CASUAL</v>
      </c>
      <c r="G3166" s="24">
        <v>44907</v>
      </c>
      <c r="H3166" s="24">
        <v>44910</v>
      </c>
      <c r="I3166" s="19" t="s">
        <v>81</v>
      </c>
      <c r="K3166" s="51"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1056</v>
      </c>
      <c r="E3167" s="51" t="str">
        <f>IF(ISBLANK(LeaveTracker[[#This Row],[Employee Name]]),"-----",VLOOKUP(LeaveTracker[[#This Row],[Employee Name]],Employees[[Employee Name]:[Office]],7))</f>
        <v>CTO</v>
      </c>
      <c r="F3167" s="51" t="str">
        <f>IF(ISBLANK(LeaveTracker[[#This Row],[Employee Name]]),"-----",VLOOKUP(LeaveTracker[[#This Row],[Employee Name]],Employees[[Employee Name]:[Office]],6))</f>
        <v>REGULAR</v>
      </c>
      <c r="G3167" s="24">
        <v>44894</v>
      </c>
      <c r="H3167" s="24">
        <v>44894</v>
      </c>
      <c r="I3167" s="19" t="s">
        <v>82</v>
      </c>
      <c r="J3167" s="43" t="s">
        <v>1004</v>
      </c>
      <c r="K3167" s="51"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1056</v>
      </c>
      <c r="E3168" s="51" t="str">
        <f>IF(ISBLANK(LeaveTracker[[#This Row],[Employee Name]]),"-----",VLOOKUP(LeaveTracker[[#This Row],[Employee Name]],Employees[[Employee Name]:[Office]],7))</f>
        <v>CTO</v>
      </c>
      <c r="F3168" s="51" t="str">
        <f>IF(ISBLANK(LeaveTracker[[#This Row],[Employee Name]]),"-----",VLOOKUP(LeaveTracker[[#This Row],[Employee Name]],Employees[[Employee Name]:[Office]],6))</f>
        <v>REGULAR</v>
      </c>
      <c r="G3168" s="24">
        <v>44902</v>
      </c>
      <c r="H3168" s="24">
        <v>44902</v>
      </c>
      <c r="I3168" s="19" t="s">
        <v>82</v>
      </c>
      <c r="J3168" s="43" t="s">
        <v>1004</v>
      </c>
      <c r="K3168" s="51"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1056</v>
      </c>
      <c r="E3169" s="51" t="str">
        <f>IF(ISBLANK(LeaveTracker[[#This Row],[Employee Name]]),"-----",VLOOKUP(LeaveTracker[[#This Row],[Employee Name]],Employees[[Employee Name]:[Office]],7))</f>
        <v>CTO</v>
      </c>
      <c r="F3169" s="51" t="str">
        <f>IF(ISBLANK(LeaveTracker[[#This Row],[Employee Name]]),"-----",VLOOKUP(LeaveTracker[[#This Row],[Employee Name]],Employees[[Employee Name]:[Office]],6))</f>
        <v>REGULAR</v>
      </c>
      <c r="G3169" s="24">
        <v>44914</v>
      </c>
      <c r="H3169" s="24">
        <v>44914</v>
      </c>
      <c r="I3169" s="19" t="s">
        <v>82</v>
      </c>
      <c r="K3169" s="51"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396</v>
      </c>
      <c r="E3170" s="51" t="str">
        <f>IF(ISBLANK(LeaveTracker[[#This Row],[Employee Name]]),"-----",VLOOKUP(LeaveTracker[[#This Row],[Employee Name]],Employees[[Employee Name]:[Office]],7))</f>
        <v>CTO</v>
      </c>
      <c r="F3170" s="51" t="str">
        <f>IF(ISBLANK(LeaveTracker[[#This Row],[Employee Name]]),"-----",VLOOKUP(LeaveTracker[[#This Row],[Employee Name]],Employees[[Employee Name]:[Office]],6))</f>
        <v>REGULAR</v>
      </c>
      <c r="G3170" s="24">
        <v>44902</v>
      </c>
      <c r="H3170" s="24">
        <v>44904</v>
      </c>
      <c r="I3170" s="19" t="s">
        <v>82</v>
      </c>
      <c r="J3170" s="43" t="s">
        <v>1004</v>
      </c>
      <c r="K3170" s="51"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51" t="str">
        <f>IF(ISBLANK(LeaveTracker[[#This Row],[Employee Name]]),"-----",VLOOKUP(LeaveTracker[[#This Row],[Employee Name]],Employees[[Employee Name]:[Office]],7))</f>
        <v>CTO</v>
      </c>
      <c r="F3171" s="51" t="str">
        <f>IF(ISBLANK(LeaveTracker[[#This Row],[Employee Name]]),"-----",VLOOKUP(LeaveTracker[[#This Row],[Employee Name]],Employees[[Employee Name]:[Office]],6))</f>
        <v>REGULAR</v>
      </c>
      <c r="G3171" s="24">
        <v>44911</v>
      </c>
      <c r="H3171" s="24">
        <v>44911</v>
      </c>
      <c r="I3171" s="19" t="s">
        <v>82</v>
      </c>
      <c r="J3171" s="43" t="s">
        <v>1004</v>
      </c>
      <c r="K3171" s="51"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51" t="str">
        <f>IF(ISBLANK(LeaveTracker[[#This Row],[Employee Name]]),"-----",VLOOKUP(LeaveTracker[[#This Row],[Employee Name]],Employees[[Employee Name]:[Office]],7))</f>
        <v>CTO</v>
      </c>
      <c r="F3172" s="51" t="str">
        <f>IF(ISBLANK(LeaveTracker[[#This Row],[Employee Name]]),"-----",VLOOKUP(LeaveTracker[[#This Row],[Employee Name]],Employees[[Employee Name]:[Office]],6))</f>
        <v>REGULAR</v>
      </c>
      <c r="G3172" s="24">
        <v>44921</v>
      </c>
      <c r="H3172" s="24">
        <v>44921</v>
      </c>
      <c r="I3172" s="19" t="s">
        <v>82</v>
      </c>
      <c r="J3172" s="43" t="s">
        <v>1004</v>
      </c>
      <c r="K3172" s="51"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51" t="str">
        <f>IF(ISBLANK(LeaveTracker[[#This Row],[Employee Name]]),"-----",VLOOKUP(LeaveTracker[[#This Row],[Employee Name]],Employees[[Employee Name]:[Office]],7))</f>
        <v>CTO</v>
      </c>
      <c r="F3173" s="51" t="str">
        <f>IF(ISBLANK(LeaveTracker[[#This Row],[Employee Name]]),"-----",VLOOKUP(LeaveTracker[[#This Row],[Employee Name]],Employees[[Employee Name]:[Office]],6))</f>
        <v>REGULAR</v>
      </c>
      <c r="G3173" s="24">
        <v>44890</v>
      </c>
      <c r="H3173" s="24">
        <v>44890</v>
      </c>
      <c r="I3173" s="19" t="s">
        <v>81</v>
      </c>
      <c r="K3173" s="51"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411</v>
      </c>
      <c r="E3174" s="51" t="str">
        <f>IF(ISBLANK(LeaveTracker[[#This Row],[Employee Name]]),"-----",VLOOKUP(LeaveTracker[[#This Row],[Employee Name]],Employees[[Employee Name]:[Office]],7))</f>
        <v>CTO</v>
      </c>
      <c r="F3174" s="51" t="str">
        <f>IF(ISBLANK(LeaveTracker[[#This Row],[Employee Name]]),"-----",VLOOKUP(LeaveTracker[[#This Row],[Employee Name]],Employees[[Employee Name]:[Office]],6))</f>
        <v>REGULAR</v>
      </c>
      <c r="G3174" s="24">
        <v>44896</v>
      </c>
      <c r="H3174" s="24">
        <v>44896</v>
      </c>
      <c r="I3174" s="19" t="s">
        <v>81</v>
      </c>
      <c r="K3174" s="51"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371</v>
      </c>
      <c r="E3175" s="51" t="str">
        <f>IF(ISBLANK(LeaveTracker[[#This Row],[Employee Name]]),"-----",VLOOKUP(LeaveTracker[[#This Row],[Employee Name]],Employees[[Employee Name]:[Office]],7))</f>
        <v>LIBRARY</v>
      </c>
      <c r="F3175" s="51" t="str">
        <f>IF(ISBLANK(LeaveTracker[[#This Row],[Employee Name]]),"-----",VLOOKUP(LeaveTracker[[#This Row],[Employee Name]],Employees[[Employee Name]:[Office]],6))</f>
        <v>REGULAR</v>
      </c>
      <c r="G3175" s="24">
        <v>44902</v>
      </c>
      <c r="H3175" s="24">
        <v>44902</v>
      </c>
      <c r="I3175" s="19" t="s">
        <v>82</v>
      </c>
      <c r="K3175" s="51"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762</v>
      </c>
      <c r="E3176" s="51" t="str">
        <f>IF(ISBLANK(LeaveTracker[[#This Row],[Employee Name]]),"-----",VLOOKUP(LeaveTracker[[#This Row],[Employee Name]],Employees[[Employee Name]:[Office]],7))</f>
        <v>CTO</v>
      </c>
      <c r="F3176" s="51" t="str">
        <f>IF(ISBLANK(LeaveTracker[[#This Row],[Employee Name]]),"-----",VLOOKUP(LeaveTracker[[#This Row],[Employee Name]],Employees[[Employee Name]:[Office]],6))</f>
        <v>REGULAR</v>
      </c>
      <c r="G3176" s="24">
        <v>44881</v>
      </c>
      <c r="H3176" s="24">
        <v>44881</v>
      </c>
      <c r="I3176" s="19" t="s">
        <v>81</v>
      </c>
      <c r="K3176" s="51"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762</v>
      </c>
      <c r="E3177" s="51" t="str">
        <f>IF(ISBLANK(LeaveTracker[[#This Row],[Employee Name]]),"-----",VLOOKUP(LeaveTracker[[#This Row],[Employee Name]],Employees[[Employee Name]:[Office]],7))</f>
        <v>CTO</v>
      </c>
      <c r="F3177" s="51" t="str">
        <f>IF(ISBLANK(LeaveTracker[[#This Row],[Employee Name]]),"-----",VLOOKUP(LeaveTracker[[#This Row],[Employee Name]],Employees[[Employee Name]:[Office]],6))</f>
        <v>REGULAR</v>
      </c>
      <c r="G3177" s="24">
        <v>44893</v>
      </c>
      <c r="H3177" s="24">
        <v>44893</v>
      </c>
      <c r="I3177" s="19" t="s">
        <v>81</v>
      </c>
      <c r="K3177" s="51"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711</v>
      </c>
      <c r="E3178" s="51" t="str">
        <f>IF(ISBLANK(LeaveTracker[[#This Row],[Employee Name]]),"-----",VLOOKUP(LeaveTracker[[#This Row],[Employee Name]],Employees[[Employee Name]:[Office]],7))</f>
        <v>CBO</v>
      </c>
      <c r="F3178" s="51" t="str">
        <f>IF(ISBLANK(LeaveTracker[[#This Row],[Employee Name]]),"-----",VLOOKUP(LeaveTracker[[#This Row],[Employee Name]],Employees[[Employee Name]:[Office]],6))</f>
        <v>REGULAR</v>
      </c>
      <c r="G3178" s="24">
        <v>44909</v>
      </c>
      <c r="H3178" s="24">
        <v>44909</v>
      </c>
      <c r="I3178" s="19" t="s">
        <v>298</v>
      </c>
      <c r="J3178" s="43" t="s">
        <v>1003</v>
      </c>
      <c r="K3178" s="51"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714</v>
      </c>
      <c r="E3179" s="51" t="str">
        <f>IF(ISBLANK(LeaveTracker[[#This Row],[Employee Name]]),"-----",VLOOKUP(LeaveTracker[[#This Row],[Employee Name]],Employees[[Employee Name]:[Office]],7))</f>
        <v>CBO</v>
      </c>
      <c r="F3179" s="51" t="str">
        <f>IF(ISBLANK(LeaveTracker[[#This Row],[Employee Name]]),"-----",VLOOKUP(LeaveTracker[[#This Row],[Employee Name]],Employees[[Employee Name]:[Office]],6))</f>
        <v>REGULAR</v>
      </c>
      <c r="G3179" s="24">
        <v>44910</v>
      </c>
      <c r="H3179" s="24">
        <v>44910</v>
      </c>
      <c r="I3179" s="19" t="s">
        <v>82</v>
      </c>
      <c r="J3179" s="43" t="s">
        <v>1004</v>
      </c>
      <c r="K3179" s="51"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714</v>
      </c>
      <c r="E3180" s="51" t="str">
        <f>IF(ISBLANK(LeaveTracker[[#This Row],[Employee Name]]),"-----",VLOOKUP(LeaveTracker[[#This Row],[Employee Name]],Employees[[Employee Name]:[Office]],7))</f>
        <v>CBO</v>
      </c>
      <c r="F3180" s="51" t="str">
        <f>IF(ISBLANK(LeaveTracker[[#This Row],[Employee Name]]),"-----",VLOOKUP(LeaveTracker[[#This Row],[Employee Name]],Employees[[Employee Name]:[Office]],6))</f>
        <v>REGULAR</v>
      </c>
      <c r="G3180" s="24">
        <v>44896</v>
      </c>
      <c r="H3180" s="24">
        <v>44896</v>
      </c>
      <c r="I3180" s="19" t="s">
        <v>82</v>
      </c>
      <c r="J3180" s="43" t="s">
        <v>1004</v>
      </c>
      <c r="K3180" s="51"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186</v>
      </c>
      <c r="E3181" s="51" t="str">
        <f>IF(ISBLANK(LeaveTracker[[#This Row],[Employee Name]]),"-----",VLOOKUP(LeaveTracker[[#This Row],[Employee Name]],Employees[[Employee Name]:[Office]],7))</f>
        <v>CBO</v>
      </c>
      <c r="F3181" s="51" t="str">
        <f>IF(ISBLANK(LeaveTracker[[#This Row],[Employee Name]]),"-----",VLOOKUP(LeaveTracker[[#This Row],[Employee Name]],Employees[[Employee Name]:[Office]],6))</f>
        <v>REGULAR</v>
      </c>
      <c r="G3181" s="24">
        <v>44904</v>
      </c>
      <c r="H3181" s="24">
        <v>44904</v>
      </c>
      <c r="I3181" s="19" t="s">
        <v>82</v>
      </c>
      <c r="J3181" s="43" t="s">
        <v>1004</v>
      </c>
      <c r="K3181" s="51"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186</v>
      </c>
      <c r="E3182" s="51" t="str">
        <f>IF(ISBLANK(LeaveTracker[[#This Row],[Employee Name]]),"-----",VLOOKUP(LeaveTracker[[#This Row],[Employee Name]],Employees[[Employee Name]:[Office]],7))</f>
        <v>CBO</v>
      </c>
      <c r="F3182" s="51" t="str">
        <f>IF(ISBLANK(LeaveTracker[[#This Row],[Employee Name]]),"-----",VLOOKUP(LeaveTracker[[#This Row],[Employee Name]],Employees[[Employee Name]:[Office]],6))</f>
        <v>REGULAR</v>
      </c>
      <c r="G3182" s="24">
        <v>44911</v>
      </c>
      <c r="H3182" s="24">
        <v>44911</v>
      </c>
      <c r="I3182" s="19" t="s">
        <v>82</v>
      </c>
      <c r="J3182" s="43" t="s">
        <v>1004</v>
      </c>
      <c r="K3182" s="51"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186</v>
      </c>
      <c r="E3183" s="51" t="str">
        <f>IF(ISBLANK(LeaveTracker[[#This Row],[Employee Name]]),"-----",VLOOKUP(LeaveTracker[[#This Row],[Employee Name]],Employees[[Employee Name]:[Office]],7))</f>
        <v>CBO</v>
      </c>
      <c r="F3183" s="51" t="str">
        <f>IF(ISBLANK(LeaveTracker[[#This Row],[Employee Name]]),"-----",VLOOKUP(LeaveTracker[[#This Row],[Employee Name]],Employees[[Employee Name]:[Office]],6))</f>
        <v>REGULAR</v>
      </c>
      <c r="G3183" s="24">
        <v>44916</v>
      </c>
      <c r="H3183" s="24">
        <v>44916</v>
      </c>
      <c r="I3183" s="19" t="s">
        <v>82</v>
      </c>
      <c r="J3183" s="43" t="s">
        <v>1004</v>
      </c>
      <c r="K3183" s="51"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186</v>
      </c>
      <c r="E3184" s="51" t="str">
        <f>IF(ISBLANK(LeaveTracker[[#This Row],[Employee Name]]),"-----",VLOOKUP(LeaveTracker[[#This Row],[Employee Name]],Employees[[Employee Name]:[Office]],7))</f>
        <v>CBO</v>
      </c>
      <c r="F3184" s="51" t="str">
        <f>IF(ISBLANK(LeaveTracker[[#This Row],[Employee Name]]),"-----",VLOOKUP(LeaveTracker[[#This Row],[Employee Name]],Employees[[Employee Name]:[Office]],6))</f>
        <v>REGULAR</v>
      </c>
      <c r="G3184" s="24">
        <v>44921</v>
      </c>
      <c r="H3184" s="24">
        <v>44921</v>
      </c>
      <c r="I3184" s="19" t="s">
        <v>82</v>
      </c>
      <c r="J3184" s="43" t="s">
        <v>1004</v>
      </c>
      <c r="K3184" s="51"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1265</v>
      </c>
      <c r="E3185" s="51" t="str">
        <f>IF(ISBLANK(LeaveTracker[[#This Row],[Employee Name]]),"-----",VLOOKUP(LeaveTracker[[#This Row],[Employee Name]],Employees[[Employee Name]:[Office]],7))</f>
        <v>BUDGET</v>
      </c>
      <c r="F3185" s="51" t="str">
        <f>IF(ISBLANK(LeaveTracker[[#This Row],[Employee Name]]),"-----",VLOOKUP(LeaveTracker[[#This Row],[Employee Name]],Employees[[Employee Name]:[Office]],6))</f>
        <v>REGULAR</v>
      </c>
      <c r="G3185" s="24">
        <v>44893</v>
      </c>
      <c r="H3185" s="24">
        <v>44893</v>
      </c>
      <c r="I3185" s="19" t="s">
        <v>82</v>
      </c>
      <c r="J3185" s="43" t="s">
        <v>1004</v>
      </c>
      <c r="K3185" s="51"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1265</v>
      </c>
      <c r="E3186" s="51" t="str">
        <f>IF(ISBLANK(LeaveTracker[[#This Row],[Employee Name]]),"-----",VLOOKUP(LeaveTracker[[#This Row],[Employee Name]],Employees[[Employee Name]:[Office]],7))</f>
        <v>BUDGET</v>
      </c>
      <c r="F3186" s="51" t="str">
        <f>IF(ISBLANK(LeaveTracker[[#This Row],[Employee Name]]),"-----",VLOOKUP(LeaveTracker[[#This Row],[Employee Name]],Employees[[Employee Name]:[Office]],6))</f>
        <v>REGULAR</v>
      </c>
      <c r="G3186" s="24">
        <v>44907</v>
      </c>
      <c r="H3186" s="24">
        <v>44907</v>
      </c>
      <c r="I3186" s="19" t="s">
        <v>82</v>
      </c>
      <c r="J3186" s="43" t="s">
        <v>1004</v>
      </c>
      <c r="K3186" s="51"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1265</v>
      </c>
      <c r="E3187" s="51" t="str">
        <f>IF(ISBLANK(LeaveTracker[[#This Row],[Employee Name]]),"-----",VLOOKUP(LeaveTracker[[#This Row],[Employee Name]],Employees[[Employee Name]:[Office]],7))</f>
        <v>BUDGET</v>
      </c>
      <c r="F3187" s="51" t="str">
        <f>IF(ISBLANK(LeaveTracker[[#This Row],[Employee Name]]),"-----",VLOOKUP(LeaveTracker[[#This Row],[Employee Name]],Employees[[Employee Name]:[Office]],6))</f>
        <v>REGULAR</v>
      </c>
      <c r="G3187" s="24">
        <v>44917</v>
      </c>
      <c r="H3187" s="24">
        <v>44917</v>
      </c>
      <c r="I3187" s="19" t="s">
        <v>82</v>
      </c>
      <c r="J3187" s="43" t="s">
        <v>1004</v>
      </c>
      <c r="K3187" s="51"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1265</v>
      </c>
      <c r="E3188" s="51" t="str">
        <f>IF(ISBLANK(LeaveTracker[[#This Row],[Employee Name]]),"-----",VLOOKUP(LeaveTracker[[#This Row],[Employee Name]],Employees[[Employee Name]:[Office]],7))</f>
        <v>BUDGET</v>
      </c>
      <c r="F3188" s="51" t="str">
        <f>IF(ISBLANK(LeaveTracker[[#This Row],[Employee Name]]),"-----",VLOOKUP(LeaveTracker[[#This Row],[Employee Name]],Employees[[Employee Name]:[Office]],6))</f>
        <v>REGULAR</v>
      </c>
      <c r="G3188" s="24">
        <v>44914</v>
      </c>
      <c r="H3188" s="24">
        <v>44914</v>
      </c>
      <c r="I3188" s="19" t="s">
        <v>82</v>
      </c>
      <c r="J3188" s="43" t="s">
        <v>1004</v>
      </c>
      <c r="K3188" s="51"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1265</v>
      </c>
      <c r="E3189" s="51" t="str">
        <f>IF(ISBLANK(LeaveTracker[[#This Row],[Employee Name]]),"-----",VLOOKUP(LeaveTracker[[#This Row],[Employee Name]],Employees[[Employee Name]:[Office]],7))</f>
        <v>BUDGET</v>
      </c>
      <c r="F3189" s="51" t="str">
        <f>IF(ISBLANK(LeaveTracker[[#This Row],[Employee Name]]),"-----",VLOOKUP(LeaveTracker[[#This Row],[Employee Name]],Employees[[Employee Name]:[Office]],6))</f>
        <v>REGULAR</v>
      </c>
      <c r="G3189" s="24">
        <v>44924</v>
      </c>
      <c r="H3189" s="24">
        <v>44924</v>
      </c>
      <c r="I3189" s="19" t="s">
        <v>82</v>
      </c>
      <c r="J3189" s="43" t="s">
        <v>1004</v>
      </c>
      <c r="K3189" s="51"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612</v>
      </c>
      <c r="E3190" s="51" t="str">
        <f>IF(ISBLANK(LeaveTracker[[#This Row],[Employee Name]]),"-----",VLOOKUP(LeaveTracker[[#This Row],[Employee Name]],Employees[[Employee Name]:[Office]],7))</f>
        <v>CBO</v>
      </c>
      <c r="F3190" s="51" t="str">
        <f>IF(ISBLANK(LeaveTracker[[#This Row],[Employee Name]]),"-----",VLOOKUP(LeaveTracker[[#This Row],[Employee Name]],Employees[[Employee Name]:[Office]],6))</f>
        <v>REGULAR</v>
      </c>
      <c r="G3190" s="24">
        <v>44901</v>
      </c>
      <c r="H3190" s="24">
        <v>44901</v>
      </c>
      <c r="I3190" s="19" t="s">
        <v>82</v>
      </c>
      <c r="K3190" s="51"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612</v>
      </c>
      <c r="E3191" s="51" t="str">
        <f>IF(ISBLANK(LeaveTracker[[#This Row],[Employee Name]]),"-----",VLOOKUP(LeaveTracker[[#This Row],[Employee Name]],Employees[[Employee Name]:[Office]],7))</f>
        <v>CBO</v>
      </c>
      <c r="F3191" s="51" t="str">
        <f>IF(ISBLANK(LeaveTracker[[#This Row],[Employee Name]]),"-----",VLOOKUP(LeaveTracker[[#This Row],[Employee Name]],Employees[[Employee Name]:[Office]],6))</f>
        <v>REGULAR</v>
      </c>
      <c r="G3191" s="24">
        <v>44915</v>
      </c>
      <c r="H3191" s="24">
        <v>44915</v>
      </c>
      <c r="I3191" s="19" t="s">
        <v>82</v>
      </c>
      <c r="K3191" s="51"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612</v>
      </c>
      <c r="E3192" s="51" t="str">
        <f>IF(ISBLANK(LeaveTracker[[#This Row],[Employee Name]]),"-----",VLOOKUP(LeaveTracker[[#This Row],[Employee Name]],Employees[[Employee Name]:[Office]],7))</f>
        <v>CBO</v>
      </c>
      <c r="F3192" s="51" t="str">
        <f>IF(ISBLANK(LeaveTracker[[#This Row],[Employee Name]]),"-----",VLOOKUP(LeaveTracker[[#This Row],[Employee Name]],Employees[[Employee Name]:[Office]],6))</f>
        <v>REGULAR</v>
      </c>
      <c r="G3192" s="24">
        <v>44922</v>
      </c>
      <c r="H3192" s="24">
        <v>44922</v>
      </c>
      <c r="I3192" s="19" t="s">
        <v>82</v>
      </c>
      <c r="K3192" s="51"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382</v>
      </c>
      <c r="E3193" s="51" t="str">
        <f>IF(ISBLANK(LeaveTracker[[#This Row],[Employee Name]]),"-----",VLOOKUP(LeaveTracker[[#This Row],[Employee Name]],Employees[[Employee Name]:[Office]],7))</f>
        <v>ONT</v>
      </c>
      <c r="F3193" s="51" t="str">
        <f>IF(ISBLANK(LeaveTracker[[#This Row],[Employee Name]]),"-----",VLOOKUP(LeaveTracker[[#This Row],[Employee Name]],Employees[[Employee Name]:[Office]],6))</f>
        <v>REGULAR</v>
      </c>
      <c r="G3193" s="24">
        <v>44921</v>
      </c>
      <c r="H3193" s="24">
        <v>44925</v>
      </c>
      <c r="I3193" s="19" t="s">
        <v>82</v>
      </c>
      <c r="K3193" s="51"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1988</v>
      </c>
      <c r="E3194" s="51" t="str">
        <f>IF(ISBLANK(LeaveTracker[[#This Row],[Employee Name]]),"-----",VLOOKUP(LeaveTracker[[#This Row],[Employee Name]],Employees[[Employee Name]:[Office]],7))</f>
        <v>ONT</v>
      </c>
      <c r="F3194" s="51" t="str">
        <f>IF(ISBLANK(LeaveTracker[[#This Row],[Employee Name]]),"-----",VLOOKUP(LeaveTracker[[#This Row],[Employee Name]],Employees[[Employee Name]:[Office]],6))</f>
        <v>REGULAR</v>
      </c>
      <c r="G3194" s="24">
        <v>44918</v>
      </c>
      <c r="H3194" s="24">
        <v>44924</v>
      </c>
      <c r="I3194" s="19" t="s">
        <v>82</v>
      </c>
      <c r="K3194" s="51"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896</v>
      </c>
      <c r="E3195" s="51" t="str">
        <f>IF(ISBLANK(LeaveTracker[[#This Row],[Employee Name]]),"-----",VLOOKUP(LeaveTracker[[#This Row],[Employee Name]],Employees[[Employee Name]:[Office]],7))</f>
        <v>ONT</v>
      </c>
      <c r="F3195" s="51" t="str">
        <f>IF(ISBLANK(LeaveTracker[[#This Row],[Employee Name]]),"-----",VLOOKUP(LeaveTracker[[#This Row],[Employee Name]],Employees[[Employee Name]:[Office]],6))</f>
        <v>REGULAR</v>
      </c>
      <c r="G3195" s="24">
        <v>44894</v>
      </c>
      <c r="H3195" s="24">
        <v>44894</v>
      </c>
      <c r="I3195" s="19" t="s">
        <v>298</v>
      </c>
      <c r="J3195" s="43" t="s">
        <v>1003</v>
      </c>
      <c r="K3195" s="51"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896</v>
      </c>
      <c r="E3196" s="51" t="str">
        <f>IF(ISBLANK(LeaveTracker[[#This Row],[Employee Name]]),"-----",VLOOKUP(LeaveTracker[[#This Row],[Employee Name]],Employees[[Employee Name]:[Office]],7))</f>
        <v>ONT</v>
      </c>
      <c r="F3196" s="51" t="str">
        <f>IF(ISBLANK(LeaveTracker[[#This Row],[Employee Name]]),"-----",VLOOKUP(LeaveTracker[[#This Row],[Employee Name]],Employees[[Employee Name]:[Office]],6))</f>
        <v>REGULAR</v>
      </c>
      <c r="G3196" s="24">
        <v>44881</v>
      </c>
      <c r="H3196" s="24">
        <v>44882</v>
      </c>
      <c r="I3196" s="19" t="s">
        <v>81</v>
      </c>
      <c r="K3196" s="51"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189</v>
      </c>
      <c r="E3197" s="51" t="str">
        <f>IF(ISBLANK(LeaveTracker[[#This Row],[Employee Name]]),"-----",VLOOKUP(LeaveTracker[[#This Row],[Employee Name]],Employees[[Employee Name]:[Office]],7))</f>
        <v>ONT</v>
      </c>
      <c r="F3197" s="51" t="str">
        <f>IF(ISBLANK(LeaveTracker[[#This Row],[Employee Name]]),"-----",VLOOKUP(LeaveTracker[[#This Row],[Employee Name]],Employees[[Employee Name]:[Office]],6))</f>
        <v>REGULAR</v>
      </c>
      <c r="G3197" s="24">
        <v>44923</v>
      </c>
      <c r="H3197" s="24">
        <v>44923</v>
      </c>
      <c r="I3197" s="19" t="s">
        <v>298</v>
      </c>
      <c r="J3197" s="43" t="s">
        <v>1003</v>
      </c>
      <c r="K3197" s="51"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189</v>
      </c>
      <c r="E3198" s="51" t="str">
        <f>IF(ISBLANK(LeaveTracker[[#This Row],[Employee Name]]),"-----",VLOOKUP(LeaveTracker[[#This Row],[Employee Name]],Employees[[Employee Name]:[Office]],7))</f>
        <v>ONT</v>
      </c>
      <c r="F3198" s="51" t="str">
        <f>IF(ISBLANK(LeaveTracker[[#This Row],[Employee Name]]),"-----",VLOOKUP(LeaveTracker[[#This Row],[Employee Name]],Employees[[Employee Name]:[Office]],6))</f>
        <v>REGULAR</v>
      </c>
      <c r="G3198" s="24">
        <v>44903</v>
      </c>
      <c r="H3198" s="24">
        <v>44903</v>
      </c>
      <c r="I3198" s="19" t="s">
        <v>82</v>
      </c>
      <c r="K3198" s="51"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189</v>
      </c>
      <c r="E3199" s="51" t="str">
        <f>IF(ISBLANK(LeaveTracker[[#This Row],[Employee Name]]),"-----",VLOOKUP(LeaveTracker[[#This Row],[Employee Name]],Employees[[Employee Name]:[Office]],7))</f>
        <v>ONT</v>
      </c>
      <c r="F3199" s="51" t="str">
        <f>IF(ISBLANK(LeaveTracker[[#This Row],[Employee Name]]),"-----",VLOOKUP(LeaveTracker[[#This Row],[Employee Name]],Employees[[Employee Name]:[Office]],6))</f>
        <v>REGULAR</v>
      </c>
      <c r="G3199" s="24">
        <v>44910</v>
      </c>
      <c r="H3199" s="24">
        <v>44910</v>
      </c>
      <c r="I3199" s="19" t="s">
        <v>82</v>
      </c>
      <c r="K3199" s="51"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189</v>
      </c>
      <c r="E3200" s="51" t="str">
        <f>IF(ISBLANK(LeaveTracker[[#This Row],[Employee Name]]),"-----",VLOOKUP(LeaveTracker[[#This Row],[Employee Name]],Employees[[Employee Name]:[Office]],7))</f>
        <v>ONT</v>
      </c>
      <c r="F3200" s="51" t="str">
        <f>IF(ISBLANK(LeaveTracker[[#This Row],[Employee Name]]),"-----",VLOOKUP(LeaveTracker[[#This Row],[Employee Name]],Employees[[Employee Name]:[Office]],6))</f>
        <v>REGULAR</v>
      </c>
      <c r="G3200" s="24">
        <v>44918</v>
      </c>
      <c r="H3200" s="24">
        <v>44918</v>
      </c>
      <c r="I3200" s="19" t="s">
        <v>82</v>
      </c>
      <c r="K3200" s="51"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189</v>
      </c>
      <c r="E3201" s="51" t="str">
        <f>IF(ISBLANK(LeaveTracker[[#This Row],[Employee Name]]),"-----",VLOOKUP(LeaveTracker[[#This Row],[Employee Name]],Employees[[Employee Name]:[Office]],7))</f>
        <v>ONT</v>
      </c>
      <c r="F3201" s="51" t="str">
        <f>IF(ISBLANK(LeaveTracker[[#This Row],[Employee Name]]),"-----",VLOOKUP(LeaveTracker[[#This Row],[Employee Name]],Employees[[Employee Name]:[Office]],6))</f>
        <v>REGULAR</v>
      </c>
      <c r="G3201" s="24">
        <v>44924</v>
      </c>
      <c r="H3201" s="24">
        <v>44924</v>
      </c>
      <c r="I3201" s="19" t="s">
        <v>82</v>
      </c>
      <c r="K3201" s="51"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676</v>
      </c>
      <c r="E3202" s="51" t="str">
        <f>IF(ISBLANK(LeaveTracker[[#This Row],[Employee Name]]),"-----",VLOOKUP(LeaveTracker[[#This Row],[Employee Name]],Employees[[Employee Name]:[Office]],7))</f>
        <v>PICNIC GROVE</v>
      </c>
      <c r="F3202" s="51" t="str">
        <f>IF(ISBLANK(LeaveTracker[[#This Row],[Employee Name]]),"-----",VLOOKUP(LeaveTracker[[#This Row],[Employee Name]],Employees[[Employee Name]:[Office]],6))</f>
        <v>REGULAR</v>
      </c>
      <c r="G3202" s="24">
        <v>44904</v>
      </c>
      <c r="H3202" s="24">
        <v>44905</v>
      </c>
      <c r="I3202" s="19" t="s">
        <v>298</v>
      </c>
      <c r="J3202" s="43" t="s">
        <v>1003</v>
      </c>
      <c r="K3202" s="51"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587</v>
      </c>
      <c r="E3203" s="51" t="str">
        <f>IF(ISBLANK(LeaveTracker[[#This Row],[Employee Name]]),"-----",VLOOKUP(LeaveTracker[[#This Row],[Employee Name]],Employees[[Employee Name]:[Office]],7))</f>
        <v>PICNIC GROVE</v>
      </c>
      <c r="F3203" s="51" t="str">
        <f>IF(ISBLANK(LeaveTracker[[#This Row],[Employee Name]]),"-----",VLOOKUP(LeaveTracker[[#This Row],[Employee Name]],Employees[[Employee Name]:[Office]],6))</f>
        <v>REGULAR</v>
      </c>
      <c r="G3203" s="24">
        <v>44921</v>
      </c>
      <c r="H3203" s="24">
        <v>44922</v>
      </c>
      <c r="I3203" s="19" t="s">
        <v>81</v>
      </c>
      <c r="K3203" s="51"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280</v>
      </c>
      <c r="E3204" s="51" t="str">
        <f>IF(ISBLANK(LeaveTracker[[#This Row],[Employee Name]]),"-----",VLOOKUP(LeaveTracker[[#This Row],[Employee Name]],Employees[[Employee Name]:[Office]],7))</f>
        <v>PICNIC GROVE</v>
      </c>
      <c r="F3204" s="51" t="str">
        <f>IF(ISBLANK(LeaveTracker[[#This Row],[Employee Name]]),"-----",VLOOKUP(LeaveTracker[[#This Row],[Employee Name]],Employees[[Employee Name]:[Office]],6))</f>
        <v>REGULAR</v>
      </c>
      <c r="G3204" s="24">
        <v>44900</v>
      </c>
      <c r="H3204" s="24">
        <v>44901</v>
      </c>
      <c r="I3204" s="19" t="s">
        <v>82</v>
      </c>
      <c r="K3204" s="51"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680</v>
      </c>
      <c r="E3205" s="51" t="str">
        <f>IF(ISBLANK(LeaveTracker[[#This Row],[Employee Name]]),"-----",VLOOKUP(LeaveTracker[[#This Row],[Employee Name]],Employees[[Employee Name]:[Office]],7))</f>
        <v>PICNIC GROVE</v>
      </c>
      <c r="F3205" s="51" t="str">
        <f>IF(ISBLANK(LeaveTracker[[#This Row],[Employee Name]]),"-----",VLOOKUP(LeaveTracker[[#This Row],[Employee Name]],Employees[[Employee Name]:[Office]],6))</f>
        <v>REGULAR</v>
      </c>
      <c r="G3205" s="24">
        <v>44888</v>
      </c>
      <c r="H3205" s="24">
        <v>44894</v>
      </c>
      <c r="I3205" s="19" t="s">
        <v>82</v>
      </c>
      <c r="J3205" s="43" t="s">
        <v>1004</v>
      </c>
      <c r="K3205" s="51"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680</v>
      </c>
      <c r="E3206" s="51" t="str">
        <f>IF(ISBLANK(LeaveTracker[[#This Row],[Employee Name]]),"-----",VLOOKUP(LeaveTracker[[#This Row],[Employee Name]],Employees[[Employee Name]:[Office]],7))</f>
        <v>PICNIC GROVE</v>
      </c>
      <c r="F3206" s="51" t="str">
        <f>IF(ISBLANK(LeaveTracker[[#This Row],[Employee Name]]),"-----",VLOOKUP(LeaveTracker[[#This Row],[Employee Name]],Employees[[Employee Name]:[Office]],6))</f>
        <v>REGULAR</v>
      </c>
      <c r="G3206" s="24">
        <v>44881</v>
      </c>
      <c r="H3206" s="24">
        <v>44887</v>
      </c>
      <c r="I3206" s="19" t="s">
        <v>82</v>
      </c>
      <c r="K3206" s="51"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680</v>
      </c>
      <c r="E3207" s="51" t="str">
        <f>IF(ISBLANK(LeaveTracker[[#This Row],[Employee Name]]),"-----",VLOOKUP(LeaveTracker[[#This Row],[Employee Name]],Employees[[Employee Name]:[Office]],7))</f>
        <v>PICNIC GROVE</v>
      </c>
      <c r="F3207" s="51" t="str">
        <f>IF(ISBLANK(LeaveTracker[[#This Row],[Employee Name]]),"-----",VLOOKUP(LeaveTracker[[#This Row],[Employee Name]],Employees[[Employee Name]:[Office]],6))</f>
        <v>REGULAR</v>
      </c>
      <c r="G3207" s="24">
        <v>44878</v>
      </c>
      <c r="H3207" s="24">
        <v>44880</v>
      </c>
      <c r="I3207" s="19" t="s">
        <v>298</v>
      </c>
      <c r="J3207" s="43" t="s">
        <v>1003</v>
      </c>
      <c r="K3207" s="51"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583</v>
      </c>
      <c r="E3208" s="51" t="str">
        <f>IF(ISBLANK(LeaveTracker[[#This Row],[Employee Name]]),"-----",VLOOKUP(LeaveTracker[[#This Row],[Employee Name]],Employees[[Employee Name]:[Office]],7))</f>
        <v>CCT</v>
      </c>
      <c r="F3208" s="51" t="str">
        <f>IF(ISBLANK(LeaveTracker[[#This Row],[Employee Name]]),"-----",VLOOKUP(LeaveTracker[[#This Row],[Employee Name]],Employees[[Employee Name]:[Office]],6))</f>
        <v>REGULAR</v>
      </c>
      <c r="G3208" s="24">
        <v>44914</v>
      </c>
      <c r="H3208" s="24">
        <v>44914</v>
      </c>
      <c r="I3208" s="19" t="s">
        <v>82</v>
      </c>
      <c r="J3208" s="43" t="s">
        <v>1004</v>
      </c>
      <c r="K3208" s="51"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583</v>
      </c>
      <c r="E3209" s="51" t="str">
        <f>IF(ISBLANK(LeaveTracker[[#This Row],[Employee Name]]),"-----",VLOOKUP(LeaveTracker[[#This Row],[Employee Name]],Employees[[Employee Name]:[Office]],7))</f>
        <v>CCT</v>
      </c>
      <c r="F3209" s="51" t="str">
        <f>IF(ISBLANK(LeaveTracker[[#This Row],[Employee Name]]),"-----",VLOOKUP(LeaveTracker[[#This Row],[Employee Name]],Employees[[Employee Name]:[Office]],6))</f>
        <v>REGULAR</v>
      </c>
      <c r="G3209" s="24">
        <v>44916</v>
      </c>
      <c r="H3209" s="24">
        <v>44916</v>
      </c>
      <c r="I3209" s="19" t="s">
        <v>82</v>
      </c>
      <c r="J3209" s="43" t="s">
        <v>1004</v>
      </c>
      <c r="K3209" s="51"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583</v>
      </c>
      <c r="E3210" s="51" t="str">
        <f>IF(ISBLANK(LeaveTracker[[#This Row],[Employee Name]]),"-----",VLOOKUP(LeaveTracker[[#This Row],[Employee Name]],Employees[[Employee Name]:[Office]],7))</f>
        <v>CCT</v>
      </c>
      <c r="F3210" s="51" t="str">
        <f>IF(ISBLANK(LeaveTracker[[#This Row],[Employee Name]]),"-----",VLOOKUP(LeaveTracker[[#This Row],[Employee Name]],Employees[[Employee Name]:[Office]],6))</f>
        <v>REGULAR</v>
      </c>
      <c r="G3210" s="24">
        <v>44918</v>
      </c>
      <c r="H3210" s="24">
        <v>44918</v>
      </c>
      <c r="I3210" s="19" t="s">
        <v>82</v>
      </c>
      <c r="J3210" s="43" t="s">
        <v>1004</v>
      </c>
      <c r="K3210" s="51"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583</v>
      </c>
      <c r="E3211" s="51" t="str">
        <f>IF(ISBLANK(LeaveTracker[[#This Row],[Employee Name]]),"-----",VLOOKUP(LeaveTracker[[#This Row],[Employee Name]],Employees[[Employee Name]:[Office]],7))</f>
        <v>CCT</v>
      </c>
      <c r="F3211" s="51" t="str">
        <f>IF(ISBLANK(LeaveTracker[[#This Row],[Employee Name]]),"-----",VLOOKUP(LeaveTracker[[#This Row],[Employee Name]],Employees[[Employee Name]:[Office]],6))</f>
        <v>REGULAR</v>
      </c>
      <c r="G3211" s="24">
        <v>44922</v>
      </c>
      <c r="H3211" s="24">
        <v>44922</v>
      </c>
      <c r="I3211" s="19" t="s">
        <v>82</v>
      </c>
      <c r="J3211" s="43" t="s">
        <v>1004</v>
      </c>
      <c r="K3211" s="51"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583</v>
      </c>
      <c r="E3212" s="51" t="str">
        <f>IF(ISBLANK(LeaveTracker[[#This Row],[Employee Name]]),"-----",VLOOKUP(LeaveTracker[[#This Row],[Employee Name]],Employees[[Employee Name]:[Office]],7))</f>
        <v>CCT</v>
      </c>
      <c r="F3212" s="51" t="str">
        <f>IF(ISBLANK(LeaveTracker[[#This Row],[Employee Name]]),"-----",VLOOKUP(LeaveTracker[[#This Row],[Employee Name]],Employees[[Employee Name]:[Office]],6))</f>
        <v>REGULAR</v>
      </c>
      <c r="G3212" s="24">
        <v>44923</v>
      </c>
      <c r="H3212" s="24">
        <v>44923</v>
      </c>
      <c r="I3212" s="19" t="s">
        <v>82</v>
      </c>
      <c r="J3212" s="43" t="s">
        <v>1004</v>
      </c>
      <c r="K3212" s="51"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578</v>
      </c>
      <c r="E3213" s="51" t="str">
        <f>IF(ISBLANK(LeaveTracker[[#This Row],[Employee Name]]),"-----",VLOOKUP(LeaveTracker[[#This Row],[Employee Name]],Employees[[Employee Name]:[Office]],7))</f>
        <v>CCT</v>
      </c>
      <c r="F3213" s="51" t="str">
        <f>IF(ISBLANK(LeaveTracker[[#This Row],[Employee Name]]),"-----",VLOOKUP(LeaveTracker[[#This Row],[Employee Name]],Employees[[Employee Name]:[Office]],6))</f>
        <v>REGULAR</v>
      </c>
      <c r="G3213" s="24">
        <v>44908</v>
      </c>
      <c r="H3213" s="24">
        <v>44908</v>
      </c>
      <c r="I3213" s="19" t="s">
        <v>82</v>
      </c>
      <c r="J3213" s="43" t="s">
        <v>1004</v>
      </c>
      <c r="K3213" s="51"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578</v>
      </c>
      <c r="E3214" s="51" t="str">
        <f>IF(ISBLANK(LeaveTracker[[#This Row],[Employee Name]]),"-----",VLOOKUP(LeaveTracker[[#This Row],[Employee Name]],Employees[[Employee Name]:[Office]],7))</f>
        <v>CCT</v>
      </c>
      <c r="F3214" s="51" t="str">
        <f>IF(ISBLANK(LeaveTracker[[#This Row],[Employee Name]]),"-----",VLOOKUP(LeaveTracker[[#This Row],[Employee Name]],Employees[[Employee Name]:[Office]],6))</f>
        <v>REGULAR</v>
      </c>
      <c r="G3214" s="24">
        <v>44921</v>
      </c>
      <c r="H3214" s="24">
        <v>44924</v>
      </c>
      <c r="I3214" s="19" t="s">
        <v>82</v>
      </c>
      <c r="J3214" s="43" t="s">
        <v>1004</v>
      </c>
      <c r="K3214" s="51"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578</v>
      </c>
      <c r="E3215" s="51" t="str">
        <f>IF(ISBLANK(LeaveTracker[[#This Row],[Employee Name]]),"-----",VLOOKUP(LeaveTracker[[#This Row],[Employee Name]],Employees[[Employee Name]:[Office]],7))</f>
        <v>CCT</v>
      </c>
      <c r="F3215" s="51" t="str">
        <f>IF(ISBLANK(LeaveTracker[[#This Row],[Employee Name]]),"-----",VLOOKUP(LeaveTracker[[#This Row],[Employee Name]],Employees[[Employee Name]:[Office]],6))</f>
        <v>REGULAR</v>
      </c>
      <c r="G3215" s="24">
        <v>44904</v>
      </c>
      <c r="H3215" s="24">
        <v>44904</v>
      </c>
      <c r="I3215" s="19" t="s">
        <v>81</v>
      </c>
      <c r="K3215" s="51"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578</v>
      </c>
      <c r="E3216" s="51" t="str">
        <f>IF(ISBLANK(LeaveTracker[[#This Row],[Employee Name]]),"-----",VLOOKUP(LeaveTracker[[#This Row],[Employee Name]],Employees[[Employee Name]:[Office]],7))</f>
        <v>CCT</v>
      </c>
      <c r="F3216" s="51" t="str">
        <f>IF(ISBLANK(LeaveTracker[[#This Row],[Employee Name]]),"-----",VLOOKUP(LeaveTracker[[#This Row],[Employee Name]],Employees[[Employee Name]:[Office]],6))</f>
        <v>REGULAR</v>
      </c>
      <c r="G3216" s="24">
        <v>44907</v>
      </c>
      <c r="H3216" s="24">
        <v>44907</v>
      </c>
      <c r="I3216" s="19" t="s">
        <v>81</v>
      </c>
      <c r="K3216" s="51"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375</v>
      </c>
      <c r="E3217" s="51" t="str">
        <f>IF(ISBLANK(LeaveTracker[[#This Row],[Employee Name]]),"-----",VLOOKUP(LeaveTracker[[#This Row],[Employee Name]],Employees[[Employee Name]:[Office]],7))</f>
        <v>CCT</v>
      </c>
      <c r="F3217" s="51" t="str">
        <f>IF(ISBLANK(LeaveTracker[[#This Row],[Employee Name]]),"-----",VLOOKUP(LeaveTracker[[#This Row],[Employee Name]],Employees[[Employee Name]:[Office]],6))</f>
        <v>REGULAR</v>
      </c>
      <c r="G3217" s="24">
        <v>44921</v>
      </c>
      <c r="H3217" s="24">
        <v>44924</v>
      </c>
      <c r="I3217" s="19" t="s">
        <v>82</v>
      </c>
      <c r="K3217" s="51"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367</v>
      </c>
      <c r="E3218" s="51" t="str">
        <f>IF(ISBLANK(LeaveTracker[[#This Row],[Employee Name]]),"-----",VLOOKUP(LeaveTracker[[#This Row],[Employee Name]],Employees[[Employee Name]:[Office]],7))</f>
        <v>CCT</v>
      </c>
      <c r="F3218" s="51" t="str">
        <f>IF(ISBLANK(LeaveTracker[[#This Row],[Employee Name]]),"-----",VLOOKUP(LeaveTracker[[#This Row],[Employee Name]],Employees[[Employee Name]:[Office]],6))</f>
        <v>REGULAR</v>
      </c>
      <c r="G3218" s="24">
        <v>44907</v>
      </c>
      <c r="H3218" s="24">
        <v>44907</v>
      </c>
      <c r="I3218" s="19" t="s">
        <v>81</v>
      </c>
      <c r="K3218" s="51"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380</v>
      </c>
      <c r="E3219" s="51" t="str">
        <f>IF(ISBLANK(LeaveTracker[[#This Row],[Employee Name]]),"-----",VLOOKUP(LeaveTracker[[#This Row],[Employee Name]],Employees[[Employee Name]:[Office]],7))</f>
        <v>CCT</v>
      </c>
      <c r="F3219" s="51" t="str">
        <f>IF(ISBLANK(LeaveTracker[[#This Row],[Employee Name]]),"-----",VLOOKUP(LeaveTracker[[#This Row],[Employee Name]],Employees[[Employee Name]:[Office]],6))</f>
        <v>REGULAR</v>
      </c>
      <c r="G3219" s="24">
        <v>44897</v>
      </c>
      <c r="H3219" s="24">
        <v>44897</v>
      </c>
      <c r="I3219" s="19" t="s">
        <v>81</v>
      </c>
      <c r="K3219" s="51"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572</v>
      </c>
      <c r="E3220" s="51" t="str">
        <f>IF(ISBLANK(LeaveTracker[[#This Row],[Employee Name]]),"-----",VLOOKUP(LeaveTracker[[#This Row],[Employee Name]],Employees[[Employee Name]:[Office]],7))</f>
        <v>CCT</v>
      </c>
      <c r="F3220" s="51" t="str">
        <f>IF(ISBLANK(LeaveTracker[[#This Row],[Employee Name]]),"-----",VLOOKUP(LeaveTracker[[#This Row],[Employee Name]],Employees[[Employee Name]:[Office]],6))</f>
        <v>REGULAR</v>
      </c>
      <c r="G3220" s="24">
        <v>44922</v>
      </c>
      <c r="H3220" s="24">
        <v>44922</v>
      </c>
      <c r="I3220" s="19" t="s">
        <v>298</v>
      </c>
      <c r="J3220" s="43" t="s">
        <v>1003</v>
      </c>
      <c r="K3220" s="51"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572</v>
      </c>
      <c r="E3221" s="51" t="str">
        <f>IF(ISBLANK(LeaveTracker[[#This Row],[Employee Name]]),"-----",VLOOKUP(LeaveTracker[[#This Row],[Employee Name]],Employees[[Employee Name]:[Office]],7))</f>
        <v>CCT</v>
      </c>
      <c r="F3221" s="51" t="str">
        <f>IF(ISBLANK(LeaveTracker[[#This Row],[Employee Name]]),"-----",VLOOKUP(LeaveTracker[[#This Row],[Employee Name]],Employees[[Employee Name]:[Office]],6))</f>
        <v>REGULAR</v>
      </c>
      <c r="G3221" s="24">
        <v>44923</v>
      </c>
      <c r="H3221" s="24">
        <v>44924</v>
      </c>
      <c r="I3221" s="19" t="s">
        <v>82</v>
      </c>
      <c r="J3221" s="43" t="s">
        <v>1004</v>
      </c>
      <c r="K3221" s="51"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367</v>
      </c>
      <c r="E3222" s="51" t="str">
        <f>IF(ISBLANK(LeaveTracker[[#This Row],[Employee Name]]),"-----",VLOOKUP(LeaveTracker[[#This Row],[Employee Name]],Employees[[Employee Name]:[Office]],7))</f>
        <v>CCT</v>
      </c>
      <c r="F3222" s="51" t="str">
        <f>IF(ISBLANK(LeaveTracker[[#This Row],[Employee Name]]),"-----",VLOOKUP(LeaveTracker[[#This Row],[Employee Name]],Employees[[Employee Name]:[Office]],6))</f>
        <v>REGULAR</v>
      </c>
      <c r="G3222" s="24">
        <v>44880</v>
      </c>
      <c r="H3222" s="24">
        <v>44880</v>
      </c>
      <c r="I3222" s="19" t="s">
        <v>81</v>
      </c>
      <c r="K3222" s="51"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367</v>
      </c>
      <c r="E3223" s="51" t="str">
        <f>IF(ISBLANK(LeaveTracker[[#This Row],[Employee Name]]),"-----",VLOOKUP(LeaveTracker[[#This Row],[Employee Name]],Employees[[Employee Name]:[Office]],7))</f>
        <v>CCT</v>
      </c>
      <c r="F3223" s="51" t="str">
        <f>IF(ISBLANK(LeaveTracker[[#This Row],[Employee Name]]),"-----",VLOOKUP(LeaveTracker[[#This Row],[Employee Name]],Employees[[Employee Name]:[Office]],6))</f>
        <v>REGULAR</v>
      </c>
      <c r="G3223" s="24">
        <v>44887</v>
      </c>
      <c r="H3223" s="24">
        <v>44887</v>
      </c>
      <c r="I3223" s="19" t="s">
        <v>81</v>
      </c>
      <c r="K3223" s="51"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367</v>
      </c>
      <c r="E3224" s="51" t="str">
        <f>IF(ISBLANK(LeaveTracker[[#This Row],[Employee Name]]),"-----",VLOOKUP(LeaveTracker[[#This Row],[Employee Name]],Employees[[Employee Name]:[Office]],7))</f>
        <v>CCT</v>
      </c>
      <c r="F3224" s="51" t="str">
        <f>IF(ISBLANK(LeaveTracker[[#This Row],[Employee Name]]),"-----",VLOOKUP(LeaveTracker[[#This Row],[Employee Name]],Employees[[Employee Name]:[Office]],6))</f>
        <v>REGULAR</v>
      </c>
      <c r="G3224" s="24">
        <v>44897</v>
      </c>
      <c r="H3224" s="24">
        <v>44897</v>
      </c>
      <c r="I3224" s="19" t="s">
        <v>81</v>
      </c>
      <c r="K3224" s="51"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583</v>
      </c>
      <c r="E3225" s="51" t="str">
        <f>IF(ISBLANK(LeaveTracker[[#This Row],[Employee Name]]),"-----",VLOOKUP(LeaveTracker[[#This Row],[Employee Name]],Employees[[Employee Name]:[Office]],7))</f>
        <v>CCT</v>
      </c>
      <c r="F3225" s="51" t="str">
        <f>IF(ISBLANK(LeaveTracker[[#This Row],[Employee Name]]),"-----",VLOOKUP(LeaveTracker[[#This Row],[Employee Name]],Employees[[Employee Name]:[Office]],6))</f>
        <v>REGULAR</v>
      </c>
      <c r="G3225" s="24">
        <v>44893</v>
      </c>
      <c r="H3225" s="24">
        <v>44893</v>
      </c>
      <c r="I3225" s="19" t="s">
        <v>298</v>
      </c>
      <c r="J3225" s="43" t="s">
        <v>274</v>
      </c>
      <c r="K3225" s="51"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466</v>
      </c>
      <c r="E3226" s="51" t="str">
        <f>IF(ISBLANK(LeaveTracker[[#This Row],[Employee Name]]),"-----",VLOOKUP(LeaveTracker[[#This Row],[Employee Name]],Employees[[Employee Name]:[Office]],7))</f>
        <v>ASSESSORS OFFICE</v>
      </c>
      <c r="F3226" s="51" t="str">
        <f>IF(ISBLANK(LeaveTracker[[#This Row],[Employee Name]]),"-----",VLOOKUP(LeaveTracker[[#This Row],[Employee Name]],Employees[[Employee Name]:[Office]],6))</f>
        <v>REGULAR</v>
      </c>
      <c r="G3226" s="24">
        <v>44890</v>
      </c>
      <c r="H3226" s="24">
        <v>44890</v>
      </c>
      <c r="I3226" s="19" t="s">
        <v>298</v>
      </c>
      <c r="J3226" s="43" t="s">
        <v>1003</v>
      </c>
      <c r="K3226" s="51"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657</v>
      </c>
      <c r="E3227" s="51" t="str">
        <f>IF(ISBLANK(LeaveTracker[[#This Row],[Employee Name]]),"-----",VLOOKUP(LeaveTracker[[#This Row],[Employee Name]],Employees[[Employee Name]:[Office]],7))</f>
        <v>ASSESSORS OFFICE</v>
      </c>
      <c r="F3227" s="51" t="str">
        <f>IF(ISBLANK(LeaveTracker[[#This Row],[Employee Name]]),"-----",VLOOKUP(LeaveTracker[[#This Row],[Employee Name]],Employees[[Employee Name]:[Office]],6))</f>
        <v>REGULAR</v>
      </c>
      <c r="G3227" s="24">
        <v>44889</v>
      </c>
      <c r="H3227" s="24">
        <v>44889</v>
      </c>
      <c r="I3227" s="19" t="s">
        <v>82</v>
      </c>
      <c r="K3227" s="51"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470</v>
      </c>
      <c r="E3228" s="51" t="str">
        <f>IF(ISBLANK(LeaveTracker[[#This Row],[Employee Name]]),"-----",VLOOKUP(LeaveTracker[[#This Row],[Employee Name]],Employees[[Employee Name]:[Office]],7))</f>
        <v>ASSESSORS OFFICE</v>
      </c>
      <c r="F3228" s="51" t="str">
        <f>IF(ISBLANK(LeaveTracker[[#This Row],[Employee Name]]),"-----",VLOOKUP(LeaveTracker[[#This Row],[Employee Name]],Employees[[Employee Name]:[Office]],6))</f>
        <v>REGULAR</v>
      </c>
      <c r="G3228" s="24">
        <v>44904</v>
      </c>
      <c r="H3228" s="24">
        <v>44904</v>
      </c>
      <c r="I3228" s="19" t="s">
        <v>81</v>
      </c>
      <c r="K3228" s="51"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443</v>
      </c>
      <c r="E3229" s="51" t="str">
        <f>IF(ISBLANK(LeaveTracker[[#This Row],[Employee Name]]),"-----",VLOOKUP(LeaveTracker[[#This Row],[Employee Name]],Employees[[Employee Name]:[Office]],7))</f>
        <v>GSO</v>
      </c>
      <c r="F3229" s="51" t="str">
        <f>IF(ISBLANK(LeaveTracker[[#This Row],[Employee Name]]),"-----",VLOOKUP(LeaveTracker[[#This Row],[Employee Name]],Employees[[Employee Name]:[Office]],6))</f>
        <v>REGULAR</v>
      </c>
      <c r="G3229" s="24">
        <v>44817</v>
      </c>
      <c r="H3229" s="24">
        <v>44817</v>
      </c>
      <c r="I3229" s="19" t="s">
        <v>81</v>
      </c>
      <c r="K3229" s="51"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530</v>
      </c>
      <c r="E3230" s="51" t="str">
        <f>IF(ISBLANK(LeaveTracker[[#This Row],[Employee Name]]),"-----",VLOOKUP(LeaveTracker[[#This Row],[Employee Name]],Employees[[Employee Name]:[Office]],7))</f>
        <v>GSO</v>
      </c>
      <c r="F3230" s="51" t="str">
        <f>IF(ISBLANK(LeaveTracker[[#This Row],[Employee Name]]),"-----",VLOOKUP(LeaveTracker[[#This Row],[Employee Name]],Employees[[Employee Name]:[Office]],6))</f>
        <v>REGULAR</v>
      </c>
      <c r="G3230" s="24">
        <v>44812</v>
      </c>
      <c r="H3230" s="24">
        <v>44816</v>
      </c>
      <c r="I3230" s="19" t="s">
        <v>81</v>
      </c>
      <c r="K3230" s="51"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878</v>
      </c>
      <c r="E3231" s="51" t="str">
        <f>IF(ISBLANK(LeaveTracker[[#This Row],[Employee Name]]),"-----",VLOOKUP(LeaveTracker[[#This Row],[Employee Name]],Employees[[Employee Name]:[Office]],7))</f>
        <v>GSO</v>
      </c>
      <c r="F3231" s="51" t="str">
        <f>IF(ISBLANK(LeaveTracker[[#This Row],[Employee Name]]),"-----",VLOOKUP(LeaveTracker[[#This Row],[Employee Name]],Employees[[Employee Name]:[Office]],6))</f>
        <v>REGULAR</v>
      </c>
      <c r="G3231" s="24">
        <v>44812</v>
      </c>
      <c r="H3231" s="24">
        <v>44813</v>
      </c>
      <c r="I3231" s="19" t="s">
        <v>81</v>
      </c>
      <c r="K3231" s="51"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875</v>
      </c>
      <c r="E3232" s="51" t="str">
        <f>IF(ISBLANK(LeaveTracker[[#This Row],[Employee Name]]),"-----",VLOOKUP(LeaveTracker[[#This Row],[Employee Name]],Employees[[Employee Name]:[Office]],7))</f>
        <v>GSO</v>
      </c>
      <c r="F3232" s="51" t="str">
        <f>IF(ISBLANK(LeaveTracker[[#This Row],[Employee Name]]),"-----",VLOOKUP(LeaveTracker[[#This Row],[Employee Name]],Employees[[Employee Name]:[Office]],6))</f>
        <v>REGULAR</v>
      </c>
      <c r="G3232" s="24">
        <v>44811</v>
      </c>
      <c r="H3232" s="24">
        <v>44811</v>
      </c>
      <c r="I3232" s="19" t="s">
        <v>81</v>
      </c>
      <c r="K3232" s="51"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1830</v>
      </c>
      <c r="E3233" s="51" t="str">
        <f>IF(ISBLANK(LeaveTracker[[#This Row],[Employee Name]]),"-----",VLOOKUP(LeaveTracker[[#This Row],[Employee Name]],Employees[[Employee Name]:[Office]],7))</f>
        <v>CCT</v>
      </c>
      <c r="F3233" s="51" t="str">
        <f>IF(ISBLANK(LeaveTracker[[#This Row],[Employee Name]]),"-----",VLOOKUP(LeaveTracker[[#This Row],[Employee Name]],Employees[[Employee Name]:[Office]],6))</f>
        <v>CASUAL</v>
      </c>
      <c r="G3233" s="24">
        <v>44921</v>
      </c>
      <c r="H3233" s="24">
        <v>44924</v>
      </c>
      <c r="I3233" s="19" t="s">
        <v>82</v>
      </c>
      <c r="K3233" s="51"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1829</v>
      </c>
      <c r="E3234" s="51" t="str">
        <f>IF(ISBLANK(LeaveTracker[[#This Row],[Employee Name]]),"-----",VLOOKUP(LeaveTracker[[#This Row],[Employee Name]],Employees[[Employee Name]:[Office]],7))</f>
        <v>CENRO</v>
      </c>
      <c r="F3234" s="51" t="str">
        <f>IF(ISBLANK(LeaveTracker[[#This Row],[Employee Name]]),"-----",VLOOKUP(LeaveTracker[[#This Row],[Employee Name]],Employees[[Employee Name]:[Office]],6))</f>
        <v>CASUAL</v>
      </c>
      <c r="G3234" s="24">
        <v>44910</v>
      </c>
      <c r="H3234" s="24">
        <v>44910</v>
      </c>
      <c r="I3234" s="19" t="s">
        <v>81</v>
      </c>
      <c r="K3234" s="51"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1742</v>
      </c>
      <c r="E3235" s="51" t="str">
        <f>IF(ISBLANK(LeaveTracker[[#This Row],[Employee Name]]),"-----",VLOOKUP(LeaveTracker[[#This Row],[Employee Name]],Employees[[Employee Name]:[Office]],7))</f>
        <v>LCR</v>
      </c>
      <c r="F3235" s="51" t="str">
        <f>IF(ISBLANK(LeaveTracker[[#This Row],[Employee Name]]),"-----",VLOOKUP(LeaveTracker[[#This Row],[Employee Name]],Employees[[Employee Name]:[Office]],6))</f>
        <v>CASUAL</v>
      </c>
      <c r="G3235" s="24">
        <v>44908</v>
      </c>
      <c r="H3235" s="24">
        <v>44910</v>
      </c>
      <c r="I3235" s="19" t="s">
        <v>81</v>
      </c>
      <c r="K3235" s="51"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1834</v>
      </c>
      <c r="E3236" s="51" t="str">
        <f>IF(ISBLANK(LeaveTracker[[#This Row],[Employee Name]]),"-----",VLOOKUP(LeaveTracker[[#This Row],[Employee Name]],Employees[[Employee Name]:[Office]],7))</f>
        <v>GSO</v>
      </c>
      <c r="F3236" s="51" t="str">
        <f>IF(ISBLANK(LeaveTracker[[#This Row],[Employee Name]]),"-----",VLOOKUP(LeaveTracker[[#This Row],[Employee Name]],Employees[[Employee Name]:[Office]],6))</f>
        <v>CASUAL</v>
      </c>
      <c r="G3236" s="24">
        <v>44893</v>
      </c>
      <c r="H3236" s="24">
        <v>44893</v>
      </c>
      <c r="I3236" s="19" t="s">
        <v>81</v>
      </c>
      <c r="K3236" s="51"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1914</v>
      </c>
      <c r="E3237" s="51" t="str">
        <f>IF(ISBLANK(LeaveTracker[[#This Row],[Employee Name]]),"-----",VLOOKUP(LeaveTracker[[#This Row],[Employee Name]],Employees[[Employee Name]:[Office]],7))</f>
        <v>MAHOGANY MARKET</v>
      </c>
      <c r="F3237" s="51" t="str">
        <f>IF(ISBLANK(LeaveTracker[[#This Row],[Employee Name]]),"-----",VLOOKUP(LeaveTracker[[#This Row],[Employee Name]],Employees[[Employee Name]:[Office]],6))</f>
        <v>CASUAL</v>
      </c>
      <c r="G3237" s="24">
        <v>44904</v>
      </c>
      <c r="H3237" s="24">
        <v>44906</v>
      </c>
      <c r="I3237" s="19" t="s">
        <v>81</v>
      </c>
      <c r="K3237" s="51"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1797</v>
      </c>
      <c r="E3238" s="51" t="str">
        <f>IF(ISBLANK(LeaveTracker[[#This Row],[Employee Name]]),"-----",VLOOKUP(LeaveTracker[[#This Row],[Employee Name]],Employees[[Employee Name]:[Office]],7))</f>
        <v>CENRO</v>
      </c>
      <c r="F3238" s="51" t="str">
        <f>IF(ISBLANK(LeaveTracker[[#This Row],[Employee Name]]),"-----",VLOOKUP(LeaveTracker[[#This Row],[Employee Name]],Employees[[Employee Name]:[Office]],6))</f>
        <v>CASUAL</v>
      </c>
      <c r="G3238" s="24">
        <v>44901</v>
      </c>
      <c r="H3238" s="24">
        <v>44901</v>
      </c>
      <c r="I3238" s="19" t="s">
        <v>81</v>
      </c>
      <c r="K3238" s="51"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1824</v>
      </c>
      <c r="E3239" s="51" t="str">
        <f>IF(ISBLANK(LeaveTracker[[#This Row],[Employee Name]]),"-----",VLOOKUP(LeaveTracker[[#This Row],[Employee Name]],Employees[[Employee Name]:[Office]],7))</f>
        <v>CHO</v>
      </c>
      <c r="F3239" s="51" t="str">
        <f>IF(ISBLANK(LeaveTracker[[#This Row],[Employee Name]]),"-----",VLOOKUP(LeaveTracker[[#This Row],[Employee Name]],Employees[[Employee Name]:[Office]],6))</f>
        <v>CASUAL</v>
      </c>
      <c r="G3239" s="24">
        <v>44910</v>
      </c>
      <c r="H3239" s="24">
        <v>44910</v>
      </c>
      <c r="I3239" s="19" t="s">
        <v>82</v>
      </c>
      <c r="K3239" s="51"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1824</v>
      </c>
      <c r="E3240" s="51" t="str">
        <f>IF(ISBLANK(LeaveTracker[[#This Row],[Employee Name]]),"-----",VLOOKUP(LeaveTracker[[#This Row],[Employee Name]],Employees[[Employee Name]:[Office]],7))</f>
        <v>CHO</v>
      </c>
      <c r="F3240" s="51" t="str">
        <f>IF(ISBLANK(LeaveTracker[[#This Row],[Employee Name]]),"-----",VLOOKUP(LeaveTracker[[#This Row],[Employee Name]],Employees[[Employee Name]:[Office]],6))</f>
        <v>CASUAL</v>
      </c>
      <c r="G3240" s="24">
        <v>44922</v>
      </c>
      <c r="H3240" s="24">
        <v>44924</v>
      </c>
      <c r="I3240" s="19" t="s">
        <v>82</v>
      </c>
      <c r="K3240" s="51"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626</v>
      </c>
      <c r="E3241" s="51" t="str">
        <f>IF(ISBLANK(LeaveTracker[[#This Row],[Employee Name]]),"-----",VLOOKUP(LeaveTracker[[#This Row],[Employee Name]],Employees[[Employee Name]:[Office]],7))</f>
        <v>EEO/ CITY MARKET</v>
      </c>
      <c r="F3241" s="51" t="str">
        <f>IF(ISBLANK(LeaveTracker[[#This Row],[Employee Name]]),"-----",VLOOKUP(LeaveTracker[[#This Row],[Employee Name]],Employees[[Employee Name]:[Office]],6))</f>
        <v>REGULAR</v>
      </c>
      <c r="G3241" s="24">
        <v>44902</v>
      </c>
      <c r="H3241" s="24">
        <v>44902</v>
      </c>
      <c r="I3241" s="19" t="s">
        <v>81</v>
      </c>
      <c r="K3241" s="51"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574</v>
      </c>
      <c r="E3242" s="51" t="str">
        <f>IF(ISBLANK(LeaveTracker[[#This Row],[Employee Name]]),"-----",VLOOKUP(LeaveTracker[[#This Row],[Employee Name]],Employees[[Employee Name]:[Office]],7))</f>
        <v>CCT</v>
      </c>
      <c r="F3242" s="51" t="str">
        <f>IF(ISBLANK(LeaveTracker[[#This Row],[Employee Name]]),"-----",VLOOKUP(LeaveTracker[[#This Row],[Employee Name]],Employees[[Employee Name]:[Office]],6))</f>
        <v>REGULAR</v>
      </c>
      <c r="G3242" s="24">
        <v>44911</v>
      </c>
      <c r="H3242" s="24">
        <v>44911</v>
      </c>
      <c r="I3242" s="19" t="s">
        <v>82</v>
      </c>
      <c r="J3242" s="43" t="s">
        <v>1004</v>
      </c>
      <c r="K3242" s="51"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574</v>
      </c>
      <c r="E3243" s="51" t="str">
        <f>IF(ISBLANK(LeaveTracker[[#This Row],[Employee Name]]),"-----",VLOOKUP(LeaveTracker[[#This Row],[Employee Name]],Employees[[Employee Name]:[Office]],7))</f>
        <v>CCT</v>
      </c>
      <c r="F3243" s="51" t="str">
        <f>IF(ISBLANK(LeaveTracker[[#This Row],[Employee Name]]),"-----",VLOOKUP(LeaveTracker[[#This Row],[Employee Name]],Employees[[Employee Name]:[Office]],6))</f>
        <v>REGULAR</v>
      </c>
      <c r="G3243" s="24">
        <v>44916</v>
      </c>
      <c r="H3243" s="24">
        <v>44916</v>
      </c>
      <c r="I3243" s="19" t="s">
        <v>82</v>
      </c>
      <c r="J3243" s="43" t="s">
        <v>1004</v>
      </c>
      <c r="K3243" s="51"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574</v>
      </c>
      <c r="E3244" s="51" t="str">
        <f>IF(ISBLANK(LeaveTracker[[#This Row],[Employee Name]]),"-----",VLOOKUP(LeaveTracker[[#This Row],[Employee Name]],Employees[[Employee Name]:[Office]],7))</f>
        <v>CCT</v>
      </c>
      <c r="F3244" s="51" t="str">
        <f>IF(ISBLANK(LeaveTracker[[#This Row],[Employee Name]]),"-----",VLOOKUP(LeaveTracker[[#This Row],[Employee Name]],Employees[[Employee Name]:[Office]],6))</f>
        <v>REGULAR</v>
      </c>
      <c r="G3244" s="24">
        <v>44918</v>
      </c>
      <c r="H3244" s="24">
        <v>44918</v>
      </c>
      <c r="I3244" s="19" t="s">
        <v>82</v>
      </c>
      <c r="J3244" s="43" t="s">
        <v>1004</v>
      </c>
      <c r="K3244" s="51"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574</v>
      </c>
      <c r="E3245" s="51" t="str">
        <f>IF(ISBLANK(LeaveTracker[[#This Row],[Employee Name]]),"-----",VLOOKUP(LeaveTracker[[#This Row],[Employee Name]],Employees[[Employee Name]:[Office]],7))</f>
        <v>CCT</v>
      </c>
      <c r="F3245" s="51" t="str">
        <f>IF(ISBLANK(LeaveTracker[[#This Row],[Employee Name]]),"-----",VLOOKUP(LeaveTracker[[#This Row],[Employee Name]],Employees[[Employee Name]:[Office]],6))</f>
        <v>REGULAR</v>
      </c>
      <c r="G3245" s="24">
        <v>44923</v>
      </c>
      <c r="H3245" s="24">
        <v>44924</v>
      </c>
      <c r="I3245" s="19" t="s">
        <v>82</v>
      </c>
      <c r="J3245" s="43" t="s">
        <v>1004</v>
      </c>
      <c r="K3245" s="51"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574</v>
      </c>
      <c r="E3246" s="51" t="str">
        <f>IF(ISBLANK(LeaveTracker[[#This Row],[Employee Name]]),"-----",VLOOKUP(LeaveTracker[[#This Row],[Employee Name]],Employees[[Employee Name]:[Office]],7))</f>
        <v>CCT</v>
      </c>
      <c r="F3246" s="51" t="str">
        <f>IF(ISBLANK(LeaveTracker[[#This Row],[Employee Name]]),"-----",VLOOKUP(LeaveTracker[[#This Row],[Employee Name]],Employees[[Employee Name]:[Office]],6))</f>
        <v>REGULAR</v>
      </c>
      <c r="G3246" s="24">
        <v>44902</v>
      </c>
      <c r="H3246" s="24">
        <v>44902</v>
      </c>
      <c r="I3246" s="19" t="s">
        <v>81</v>
      </c>
      <c r="K3246" s="51"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776</v>
      </c>
      <c r="E3247" s="51" t="str">
        <f>IF(ISBLANK(LeaveTracker[[#This Row],[Employee Name]]),"-----",VLOOKUP(LeaveTracker[[#This Row],[Employee Name]],Employees[[Employee Name]:[Office]],7))</f>
        <v>GSO</v>
      </c>
      <c r="F3247" s="51" t="str">
        <f>IF(ISBLANK(LeaveTracker[[#This Row],[Employee Name]]),"-----",VLOOKUP(LeaveTracker[[#This Row],[Employee Name]],Employees[[Employee Name]:[Office]],6))</f>
        <v>REGULAR</v>
      </c>
      <c r="G3247" s="24">
        <v>44900</v>
      </c>
      <c r="H3247" s="24">
        <v>44900</v>
      </c>
      <c r="I3247" s="19" t="s">
        <v>81</v>
      </c>
      <c r="K3247" s="51"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530</v>
      </c>
      <c r="E3248" s="51" t="str">
        <f>IF(ISBLANK(LeaveTracker[[#This Row],[Employee Name]]),"-----",VLOOKUP(LeaveTracker[[#This Row],[Employee Name]],Employees[[Employee Name]:[Office]],7))</f>
        <v>GSO</v>
      </c>
      <c r="F3248" s="51" t="str">
        <f>IF(ISBLANK(LeaveTracker[[#This Row],[Employee Name]]),"-----",VLOOKUP(LeaveTracker[[#This Row],[Employee Name]],Employees[[Employee Name]:[Office]],6))</f>
        <v>REGULAR</v>
      </c>
      <c r="G3248" s="24">
        <v>44896</v>
      </c>
      <c r="H3248" s="24">
        <v>44896</v>
      </c>
      <c r="I3248" s="19" t="s">
        <v>81</v>
      </c>
      <c r="K3248" s="51"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875</v>
      </c>
      <c r="E3249" s="51" t="str">
        <f>IF(ISBLANK(LeaveTracker[[#This Row],[Employee Name]]),"-----",VLOOKUP(LeaveTracker[[#This Row],[Employee Name]],Employees[[Employee Name]:[Office]],7))</f>
        <v>GSO</v>
      </c>
      <c r="F3249" s="51" t="str">
        <f>IF(ISBLANK(LeaveTracker[[#This Row],[Employee Name]]),"-----",VLOOKUP(LeaveTracker[[#This Row],[Employee Name]],Employees[[Employee Name]:[Office]],6))</f>
        <v>REGULAR</v>
      </c>
      <c r="G3249" s="24">
        <v>44896</v>
      </c>
      <c r="H3249" s="24">
        <v>44896</v>
      </c>
      <c r="I3249" s="19" t="s">
        <v>81</v>
      </c>
      <c r="K3249" s="51"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776</v>
      </c>
      <c r="E3250" s="51" t="str">
        <f>IF(ISBLANK(LeaveTracker[[#This Row],[Employee Name]]),"-----",VLOOKUP(LeaveTracker[[#This Row],[Employee Name]],Employees[[Employee Name]:[Office]],7))</f>
        <v>GSO</v>
      </c>
      <c r="F3250" s="51" t="str">
        <f>IF(ISBLANK(LeaveTracker[[#This Row],[Employee Name]]),"-----",VLOOKUP(LeaveTracker[[#This Row],[Employee Name]],Employees[[Employee Name]:[Office]],6))</f>
        <v>REGULAR</v>
      </c>
      <c r="G3250" s="24">
        <v>44920</v>
      </c>
      <c r="H3250" s="24">
        <v>44920</v>
      </c>
      <c r="I3250" s="19" t="s">
        <v>81</v>
      </c>
      <c r="K3250" s="51"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776</v>
      </c>
      <c r="E3251" s="51" t="str">
        <f>IF(ISBLANK(LeaveTracker[[#This Row],[Employee Name]]),"-----",VLOOKUP(LeaveTracker[[#This Row],[Employee Name]],Employees[[Employee Name]:[Office]],7))</f>
        <v>GSO</v>
      </c>
      <c r="F3251" s="51" t="str">
        <f>IF(ISBLANK(LeaveTracker[[#This Row],[Employee Name]]),"-----",VLOOKUP(LeaveTracker[[#This Row],[Employee Name]],Employees[[Employee Name]:[Office]],6))</f>
        <v>REGULAR</v>
      </c>
      <c r="G3251" s="24">
        <v>44923</v>
      </c>
      <c r="H3251" s="24">
        <v>44923</v>
      </c>
      <c r="I3251" s="19" t="s">
        <v>81</v>
      </c>
      <c r="K3251" s="51"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443</v>
      </c>
      <c r="E3252" s="51" t="str">
        <f>IF(ISBLANK(LeaveTracker[[#This Row],[Employee Name]]),"-----",VLOOKUP(LeaveTracker[[#This Row],[Employee Name]],Employees[[Employee Name]:[Office]],7))</f>
        <v>GSO</v>
      </c>
      <c r="F3252" s="51" t="str">
        <f>IF(ISBLANK(LeaveTracker[[#This Row],[Employee Name]]),"-----",VLOOKUP(LeaveTracker[[#This Row],[Employee Name]],Employees[[Employee Name]:[Office]],6))</f>
        <v>REGULAR</v>
      </c>
      <c r="G3252" s="24">
        <v>44901</v>
      </c>
      <c r="H3252" s="24">
        <v>44901</v>
      </c>
      <c r="I3252" s="19" t="s">
        <v>82</v>
      </c>
      <c r="J3252" s="43" t="s">
        <v>1004</v>
      </c>
      <c r="K3252" s="51"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776</v>
      </c>
      <c r="E3253" s="51" t="str">
        <f>IF(ISBLANK(LeaveTracker[[#This Row],[Employee Name]]),"-----",VLOOKUP(LeaveTracker[[#This Row],[Employee Name]],Employees[[Employee Name]:[Office]],7))</f>
        <v>GSO</v>
      </c>
      <c r="F3253" s="51" t="str">
        <f>IF(ISBLANK(LeaveTracker[[#This Row],[Employee Name]]),"-----",VLOOKUP(LeaveTracker[[#This Row],[Employee Name]],Employees[[Employee Name]:[Office]],6))</f>
        <v>REGULAR</v>
      </c>
      <c r="G3253" s="24">
        <v>44883</v>
      </c>
      <c r="H3253" s="24">
        <v>44883</v>
      </c>
      <c r="I3253" s="19" t="s">
        <v>81</v>
      </c>
      <c r="K3253" s="51"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776</v>
      </c>
      <c r="E3254" s="51" t="str">
        <f>IF(ISBLANK(LeaveTracker[[#This Row],[Employee Name]]),"-----",VLOOKUP(LeaveTracker[[#This Row],[Employee Name]],Employees[[Employee Name]:[Office]],7))</f>
        <v>GSO</v>
      </c>
      <c r="F3254" s="51" t="str">
        <f>IF(ISBLANK(LeaveTracker[[#This Row],[Employee Name]]),"-----",VLOOKUP(LeaveTracker[[#This Row],[Employee Name]],Employees[[Employee Name]:[Office]],6))</f>
        <v>REGULAR</v>
      </c>
      <c r="G3254" s="24">
        <v>44886</v>
      </c>
      <c r="H3254" s="24">
        <v>44887</v>
      </c>
      <c r="I3254" s="19" t="s">
        <v>81</v>
      </c>
      <c r="K3254" s="51"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530</v>
      </c>
      <c r="E3255" s="51" t="str">
        <f>IF(ISBLANK(LeaveTracker[[#This Row],[Employee Name]]),"-----",VLOOKUP(LeaveTracker[[#This Row],[Employee Name]],Employees[[Employee Name]:[Office]],7))</f>
        <v>GSO</v>
      </c>
      <c r="F3255" s="51" t="str">
        <f>IF(ISBLANK(LeaveTracker[[#This Row],[Employee Name]]),"-----",VLOOKUP(LeaveTracker[[#This Row],[Employee Name]],Employees[[Employee Name]:[Office]],6))</f>
        <v>REGULAR</v>
      </c>
      <c r="G3255" s="24">
        <v>44887</v>
      </c>
      <c r="H3255" s="24">
        <v>44887</v>
      </c>
      <c r="I3255" s="19" t="s">
        <v>81</v>
      </c>
      <c r="K3255" s="51"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776</v>
      </c>
      <c r="E3256" s="51" t="str">
        <f>IF(ISBLANK(LeaveTracker[[#This Row],[Employee Name]]),"-----",VLOOKUP(LeaveTracker[[#This Row],[Employee Name]],Employees[[Employee Name]:[Office]],7))</f>
        <v>GSO</v>
      </c>
      <c r="F3256" s="51" t="str">
        <f>IF(ISBLANK(LeaveTracker[[#This Row],[Employee Name]]),"-----",VLOOKUP(LeaveTracker[[#This Row],[Employee Name]],Employees[[Employee Name]:[Office]],6))</f>
        <v>REGULAR</v>
      </c>
      <c r="G3256" s="24">
        <v>44907</v>
      </c>
      <c r="H3256" s="24">
        <v>44908</v>
      </c>
      <c r="I3256" s="19" t="s">
        <v>81</v>
      </c>
      <c r="K3256" s="51"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626</v>
      </c>
      <c r="E3257" s="51" t="str">
        <f>IF(ISBLANK(LeaveTracker[[#This Row],[Employee Name]]),"-----",VLOOKUP(LeaveTracker[[#This Row],[Employee Name]],Employees[[Employee Name]:[Office]],7))</f>
        <v>EEO/ CITY MARKET</v>
      </c>
      <c r="F3257" s="51" t="str">
        <f>IF(ISBLANK(LeaveTracker[[#This Row],[Employee Name]]),"-----",VLOOKUP(LeaveTracker[[#This Row],[Employee Name]],Employees[[Employee Name]:[Office]],6))</f>
        <v>REGULAR</v>
      </c>
      <c r="G3257" s="24">
        <v>44884</v>
      </c>
      <c r="H3257" s="24">
        <v>44884</v>
      </c>
      <c r="I3257" s="19" t="s">
        <v>81</v>
      </c>
      <c r="K3257" s="51"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626</v>
      </c>
      <c r="E3258" s="51" t="str">
        <f>IF(ISBLANK(LeaveTracker[[#This Row],[Employee Name]]),"-----",VLOOKUP(LeaveTracker[[#This Row],[Employee Name]],Employees[[Employee Name]:[Office]],7))</f>
        <v>EEO/ CITY MARKET</v>
      </c>
      <c r="F3258" s="51" t="str">
        <f>IF(ISBLANK(LeaveTracker[[#This Row],[Employee Name]]),"-----",VLOOKUP(LeaveTracker[[#This Row],[Employee Name]],Employees[[Employee Name]:[Office]],6))</f>
        <v>REGULAR</v>
      </c>
      <c r="G3258" s="24">
        <v>44885</v>
      </c>
      <c r="H3258" s="24">
        <v>44885</v>
      </c>
      <c r="I3258" s="19" t="s">
        <v>81</v>
      </c>
      <c r="K3258" s="51"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618</v>
      </c>
      <c r="E3259" s="51" t="str">
        <f>IF(ISBLANK(LeaveTracker[[#This Row],[Employee Name]]),"-----",VLOOKUP(LeaveTracker[[#This Row],[Employee Name]],Employees[[Employee Name]:[Office]],7))</f>
        <v>EEO/ CITY MARKET</v>
      </c>
      <c r="F3259" s="51" t="str">
        <f>IF(ISBLANK(LeaveTracker[[#This Row],[Employee Name]]),"-----",VLOOKUP(LeaveTracker[[#This Row],[Employee Name]],Employees[[Employee Name]:[Office]],6))</f>
        <v>REGULAR</v>
      </c>
      <c r="G3259" s="24">
        <v>44889</v>
      </c>
      <c r="H3259" s="24">
        <v>44890</v>
      </c>
      <c r="I3259" s="19" t="s">
        <v>82</v>
      </c>
      <c r="J3259" s="43" t="s">
        <v>1004</v>
      </c>
      <c r="K3259" s="51"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597</v>
      </c>
      <c r="E3260" s="51" t="str">
        <f>IF(ISBLANK(LeaveTracker[[#This Row],[Employee Name]]),"-----",VLOOKUP(LeaveTracker[[#This Row],[Employee Name]],Employees[[Employee Name]:[Office]],7))</f>
        <v>MAHOGANY MARKET</v>
      </c>
      <c r="F3260" s="51" t="str">
        <f>IF(ISBLANK(LeaveTracker[[#This Row],[Employee Name]]),"-----",VLOOKUP(LeaveTracker[[#This Row],[Employee Name]],Employees[[Employee Name]:[Office]],6))</f>
        <v>REGULAR</v>
      </c>
      <c r="G3260" s="24">
        <v>44892</v>
      </c>
      <c r="H3260" s="24">
        <v>44892</v>
      </c>
      <c r="I3260" s="19" t="s">
        <v>81</v>
      </c>
      <c r="K3260" s="51"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550</v>
      </c>
      <c r="E3261" s="51" t="str">
        <f>IF(ISBLANK(LeaveTracker[[#This Row],[Employee Name]]),"-----",VLOOKUP(LeaveTracker[[#This Row],[Employee Name]],Employees[[Employee Name]:[Office]],7))</f>
        <v>EEO/ CITY MARKET</v>
      </c>
      <c r="F3261" s="51" t="str">
        <f>IF(ISBLANK(LeaveTracker[[#This Row],[Employee Name]]),"-----",VLOOKUP(LeaveTracker[[#This Row],[Employee Name]],Employees[[Employee Name]:[Office]],6))</f>
        <v>REGULAR</v>
      </c>
      <c r="G3261" s="24">
        <v>44918</v>
      </c>
      <c r="H3261" s="24">
        <v>44924</v>
      </c>
      <c r="I3261" s="19" t="s">
        <v>82</v>
      </c>
      <c r="J3261" s="43" t="s">
        <v>1004</v>
      </c>
      <c r="K3261" s="51"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626</v>
      </c>
      <c r="E3262" s="51" t="str">
        <f>IF(ISBLANK(LeaveTracker[[#This Row],[Employee Name]]),"-----",VLOOKUP(LeaveTracker[[#This Row],[Employee Name]],Employees[[Employee Name]:[Office]],7))</f>
        <v>EEO/ CITY MARKET</v>
      </c>
      <c r="F3262" s="51" t="str">
        <f>IF(ISBLANK(LeaveTracker[[#This Row],[Employee Name]]),"-----",VLOOKUP(LeaveTracker[[#This Row],[Employee Name]],Employees[[Employee Name]:[Office]],6))</f>
        <v>REGULAR</v>
      </c>
      <c r="G3262" s="24">
        <v>44886</v>
      </c>
      <c r="H3262" s="24">
        <v>44888</v>
      </c>
      <c r="I3262" s="19" t="s">
        <v>298</v>
      </c>
      <c r="J3262" s="43" t="s">
        <v>1003</v>
      </c>
      <c r="K3262" s="51"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626</v>
      </c>
      <c r="E3263" s="51" t="str">
        <f>IF(ISBLANK(LeaveTracker[[#This Row],[Employee Name]]),"-----",VLOOKUP(LeaveTracker[[#This Row],[Employee Name]],Employees[[Employee Name]:[Office]],7))</f>
        <v>EEO/ CITY MARKET</v>
      </c>
      <c r="F3263" s="51" t="str">
        <f>IF(ISBLANK(LeaveTracker[[#This Row],[Employee Name]]),"-----",VLOOKUP(LeaveTracker[[#This Row],[Employee Name]],Employees[[Employee Name]:[Office]],6))</f>
        <v>REGULAR</v>
      </c>
      <c r="G3263" s="24">
        <v>44889</v>
      </c>
      <c r="H3263" s="24">
        <v>44894</v>
      </c>
      <c r="I3263" s="19" t="s">
        <v>82</v>
      </c>
      <c r="J3263" s="43" t="s">
        <v>1004</v>
      </c>
      <c r="K3263" s="51"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553</v>
      </c>
      <c r="E3264" s="51" t="str">
        <f>IF(ISBLANK(LeaveTracker[[#This Row],[Employee Name]]),"-----",VLOOKUP(LeaveTracker[[#This Row],[Employee Name]],Employees[[Employee Name]:[Office]],7))</f>
        <v>CENRO</v>
      </c>
      <c r="F3264" s="51" t="str">
        <f>IF(ISBLANK(LeaveTracker[[#This Row],[Employee Name]]),"-----",VLOOKUP(LeaveTracker[[#This Row],[Employee Name]],Employees[[Employee Name]:[Office]],6))</f>
        <v>REGULAR</v>
      </c>
      <c r="G3264" s="24">
        <v>44904</v>
      </c>
      <c r="H3264" s="24">
        <v>44907</v>
      </c>
      <c r="I3264" s="19" t="s">
        <v>81</v>
      </c>
      <c r="K3264" s="51"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569</v>
      </c>
      <c r="E3265" s="51" t="str">
        <f>IF(ISBLANK(LeaveTracker[[#This Row],[Employee Name]]),"-----",VLOOKUP(LeaveTracker[[#This Row],[Employee Name]],Employees[[Employee Name]:[Office]],7))</f>
        <v>CENRO</v>
      </c>
      <c r="F3265" s="51" t="str">
        <f>IF(ISBLANK(LeaveTracker[[#This Row],[Employee Name]]),"-----",VLOOKUP(LeaveTracker[[#This Row],[Employee Name]],Employees[[Employee Name]:[Office]],6))</f>
        <v>REGULAR</v>
      </c>
      <c r="G3265" s="24">
        <v>44901</v>
      </c>
      <c r="H3265" s="24">
        <v>44902</v>
      </c>
      <c r="I3265" s="19" t="s">
        <v>81</v>
      </c>
      <c r="K3265" s="51"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632</v>
      </c>
      <c r="E3266" s="51" t="str">
        <f>IF(ISBLANK(LeaveTracker[[#This Row],[Employee Name]]),"-----",VLOOKUP(LeaveTracker[[#This Row],[Employee Name]],Employees[[Employee Name]:[Office]],7))</f>
        <v>LIBRARY</v>
      </c>
      <c r="F3266" s="51" t="str">
        <f>IF(ISBLANK(LeaveTracker[[#This Row],[Employee Name]]),"-----",VLOOKUP(LeaveTracker[[#This Row],[Employee Name]],Employees[[Employee Name]:[Office]],6))</f>
        <v>REGULAR</v>
      </c>
      <c r="G3266" s="24">
        <v>44910</v>
      </c>
      <c r="H3266" s="24">
        <v>44916</v>
      </c>
      <c r="I3266" s="19" t="s">
        <v>82</v>
      </c>
      <c r="K3266" s="51"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391</v>
      </c>
      <c r="E3267" s="51" t="str">
        <f>IF(ISBLANK(LeaveTracker[[#This Row],[Employee Name]]),"-----",VLOOKUP(LeaveTracker[[#This Row],[Employee Name]],Employees[[Employee Name]:[Office]],7))</f>
        <v>CTO</v>
      </c>
      <c r="F3267" s="51" t="str">
        <f>IF(ISBLANK(LeaveTracker[[#This Row],[Employee Name]]),"-----",VLOOKUP(LeaveTracker[[#This Row],[Employee Name]],Employees[[Employee Name]:[Office]],6))</f>
        <v>REGULAR</v>
      </c>
      <c r="G3267" s="24">
        <v>44921</v>
      </c>
      <c r="H3267" s="24">
        <v>44924</v>
      </c>
      <c r="I3267" s="19" t="s">
        <v>82</v>
      </c>
      <c r="J3267" s="43" t="s">
        <v>1004</v>
      </c>
      <c r="K3267" s="51"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624</v>
      </c>
      <c r="E3268" s="51" t="str">
        <f>IF(ISBLANK(LeaveTracker[[#This Row],[Employee Name]]),"-----",VLOOKUP(LeaveTracker[[#This Row],[Employee Name]],Employees[[Employee Name]:[Office]],7))</f>
        <v>CTO</v>
      </c>
      <c r="F3268" s="51" t="str">
        <f>IF(ISBLANK(LeaveTracker[[#This Row],[Employee Name]]),"-----",VLOOKUP(LeaveTracker[[#This Row],[Employee Name]],Employees[[Employee Name]:[Office]],6))</f>
        <v>REGULAR</v>
      </c>
      <c r="G3268" s="24">
        <v>44886</v>
      </c>
      <c r="H3268" s="24">
        <v>44890</v>
      </c>
      <c r="I3268" s="19" t="s">
        <v>81</v>
      </c>
      <c r="K3268" s="51"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394</v>
      </c>
      <c r="E3269" s="51" t="str">
        <f>IF(ISBLANK(LeaveTracker[[#This Row],[Employee Name]]),"-----",VLOOKUP(LeaveTracker[[#This Row],[Employee Name]],Employees[[Employee Name]:[Office]],7))</f>
        <v>CTO</v>
      </c>
      <c r="F3269" s="51" t="str">
        <f>IF(ISBLANK(LeaveTracker[[#This Row],[Employee Name]]),"-----",VLOOKUP(LeaveTracker[[#This Row],[Employee Name]],Employees[[Employee Name]:[Office]],6))</f>
        <v>REGULAR</v>
      </c>
      <c r="G3269" s="24">
        <v>44897</v>
      </c>
      <c r="H3269" s="24">
        <v>44897</v>
      </c>
      <c r="I3269" s="19" t="s">
        <v>82</v>
      </c>
      <c r="K3269" s="51"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394</v>
      </c>
      <c r="E3270" s="51" t="str">
        <f>IF(ISBLANK(LeaveTracker[[#This Row],[Employee Name]]),"-----",VLOOKUP(LeaveTracker[[#This Row],[Employee Name]],Employees[[Employee Name]:[Office]],7))</f>
        <v>CTO</v>
      </c>
      <c r="F3270" s="51" t="str">
        <f>IF(ISBLANK(LeaveTracker[[#This Row],[Employee Name]]),"-----",VLOOKUP(LeaveTracker[[#This Row],[Employee Name]],Employees[[Employee Name]:[Office]],6))</f>
        <v>REGULAR</v>
      </c>
      <c r="G3270" s="24">
        <v>44902</v>
      </c>
      <c r="H3270" s="24">
        <v>44902</v>
      </c>
      <c r="I3270" s="19" t="s">
        <v>82</v>
      </c>
      <c r="K3270" s="51"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1297</v>
      </c>
      <c r="E3271" s="51" t="str">
        <f>IF(ISBLANK(LeaveTracker[[#This Row],[Employee Name]]),"-----",VLOOKUP(LeaveTracker[[#This Row],[Employee Name]],Employees[[Employee Name]:[Office]],7))</f>
        <v>CTO</v>
      </c>
      <c r="F3271" s="51" t="str">
        <f>IF(ISBLANK(LeaveTracker[[#This Row],[Employee Name]]),"-----",VLOOKUP(LeaveTracker[[#This Row],[Employee Name]],Employees[[Employee Name]:[Office]],6))</f>
        <v>REGULAR</v>
      </c>
      <c r="G3271" s="24">
        <v>44907</v>
      </c>
      <c r="H3271" s="24">
        <v>44907</v>
      </c>
      <c r="I3271" s="19" t="s">
        <v>81</v>
      </c>
      <c r="K3271" s="51"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402</v>
      </c>
      <c r="E3272" s="51" t="str">
        <f>IF(ISBLANK(LeaveTracker[[#This Row],[Employee Name]]),"-----",VLOOKUP(LeaveTracker[[#This Row],[Employee Name]],Employees[[Employee Name]:[Office]],7))</f>
        <v>CTO</v>
      </c>
      <c r="F3272" s="51" t="str">
        <f>IF(ISBLANK(LeaveTracker[[#This Row],[Employee Name]]),"-----",VLOOKUP(LeaveTracker[[#This Row],[Employee Name]],Employees[[Employee Name]:[Office]],6))</f>
        <v>REGULAR</v>
      </c>
      <c r="G3272" s="24">
        <v>44921</v>
      </c>
      <c r="H3272" s="24">
        <v>44924</v>
      </c>
      <c r="I3272" s="19" t="s">
        <v>82</v>
      </c>
      <c r="K3272" s="51"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1017</v>
      </c>
      <c r="E3273" s="51" t="str">
        <f>IF(ISBLANK(LeaveTracker[[#This Row],[Employee Name]]),"-----",VLOOKUP(LeaveTracker[[#This Row],[Employee Name]],Employees[[Employee Name]:[Office]],7))</f>
        <v>LANDTAX</v>
      </c>
      <c r="F3273" s="51" t="str">
        <f>IF(ISBLANK(LeaveTracker[[#This Row],[Employee Name]]),"-----",VLOOKUP(LeaveTracker[[#This Row],[Employee Name]],Employees[[Employee Name]:[Office]],6))</f>
        <v>REGULAR</v>
      </c>
      <c r="G3273" s="24">
        <v>44896</v>
      </c>
      <c r="H3273" s="24">
        <v>44897</v>
      </c>
      <c r="I3273" s="19" t="s">
        <v>82</v>
      </c>
      <c r="K3273" s="51"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1017</v>
      </c>
      <c r="E3274" s="51" t="str">
        <f>IF(ISBLANK(LeaveTracker[[#This Row],[Employee Name]]),"-----",VLOOKUP(LeaveTracker[[#This Row],[Employee Name]],Employees[[Employee Name]:[Office]],7))</f>
        <v>LANDTAX</v>
      </c>
      <c r="F3274" s="51" t="str">
        <f>IF(ISBLANK(LeaveTracker[[#This Row],[Employee Name]]),"-----",VLOOKUP(LeaveTracker[[#This Row],[Employee Name]],Employees[[Employee Name]:[Office]],6))</f>
        <v>REGULAR</v>
      </c>
      <c r="G3274" s="24">
        <v>44900</v>
      </c>
      <c r="H3274" s="24">
        <v>44900</v>
      </c>
      <c r="I3274" s="19" t="s">
        <v>82</v>
      </c>
      <c r="K3274" s="51"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1017</v>
      </c>
      <c r="E3275" s="51" t="str">
        <f>IF(ISBLANK(LeaveTracker[[#This Row],[Employee Name]]),"-----",VLOOKUP(LeaveTracker[[#This Row],[Employee Name]],Employees[[Employee Name]:[Office]],7))</f>
        <v>LANDTAX</v>
      </c>
      <c r="F3275" s="51" t="str">
        <f>IF(ISBLANK(LeaveTracker[[#This Row],[Employee Name]]),"-----",VLOOKUP(LeaveTracker[[#This Row],[Employee Name]],Employees[[Employee Name]:[Office]],6))</f>
        <v>REGULAR</v>
      </c>
      <c r="G3275" s="24">
        <v>44889</v>
      </c>
      <c r="H3275" s="24">
        <v>44889</v>
      </c>
      <c r="I3275" s="19" t="s">
        <v>82</v>
      </c>
      <c r="K3275" s="51"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1017</v>
      </c>
      <c r="E3276" s="51" t="str">
        <f>IF(ISBLANK(LeaveTracker[[#This Row],[Employee Name]]),"-----",VLOOKUP(LeaveTracker[[#This Row],[Employee Name]],Employees[[Employee Name]:[Office]],7))</f>
        <v>LANDTAX</v>
      </c>
      <c r="F3276" s="51" t="str">
        <f>IF(ISBLANK(LeaveTracker[[#This Row],[Employee Name]]),"-----",VLOOKUP(LeaveTracker[[#This Row],[Employee Name]],Employees[[Employee Name]:[Office]],6))</f>
        <v>REGULAR</v>
      </c>
      <c r="G3276" s="24">
        <v>44891</v>
      </c>
      <c r="H3276" s="24">
        <v>44894</v>
      </c>
      <c r="I3276" s="19" t="s">
        <v>81</v>
      </c>
      <c r="K3276" s="51"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1297</v>
      </c>
      <c r="E3277" s="51" t="str">
        <f>IF(ISBLANK(LeaveTracker[[#This Row],[Employee Name]]),"-----",VLOOKUP(LeaveTracker[[#This Row],[Employee Name]],Employees[[Employee Name]:[Office]],7))</f>
        <v>CTO</v>
      </c>
      <c r="F3277" s="51" t="str">
        <f>IF(ISBLANK(LeaveTracker[[#This Row],[Employee Name]]),"-----",VLOOKUP(LeaveTracker[[#This Row],[Employee Name]],Employees[[Employee Name]:[Office]],6))</f>
        <v>REGULAR</v>
      </c>
      <c r="G3277" s="24">
        <v>44890</v>
      </c>
      <c r="H3277" s="24">
        <v>44890</v>
      </c>
      <c r="I3277" s="19" t="s">
        <v>82</v>
      </c>
      <c r="K3277" s="51"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1286</v>
      </c>
      <c r="E3278" s="51" t="str">
        <f>IF(ISBLANK(LeaveTracker[[#This Row],[Employee Name]]),"-----",VLOOKUP(LeaveTracker[[#This Row],[Employee Name]],Employees[[Employee Name]:[Office]],7))</f>
        <v>CTO</v>
      </c>
      <c r="F3278" s="51" t="str">
        <f>IF(ISBLANK(LeaveTracker[[#This Row],[Employee Name]]),"-----",VLOOKUP(LeaveTracker[[#This Row],[Employee Name]],Employees[[Employee Name]:[Office]],6))</f>
        <v>REGULAR</v>
      </c>
      <c r="G3278" s="24">
        <v>44888</v>
      </c>
      <c r="H3278" s="24">
        <v>44888</v>
      </c>
      <c r="I3278" s="19" t="s">
        <v>82</v>
      </c>
      <c r="K3278" s="51"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1308</v>
      </c>
      <c r="E3279" s="51" t="str">
        <f>IF(ISBLANK(LeaveTracker[[#This Row],[Employee Name]]),"-----",VLOOKUP(LeaveTracker[[#This Row],[Employee Name]],Employees[[Employee Name]:[Office]],7))</f>
        <v>CTO</v>
      </c>
      <c r="F3279" s="51" t="str">
        <f>IF(ISBLANK(LeaveTracker[[#This Row],[Employee Name]]),"-----",VLOOKUP(LeaveTracker[[#This Row],[Employee Name]],Employees[[Employee Name]:[Office]],6))</f>
        <v>REGULAR</v>
      </c>
      <c r="G3279" s="24">
        <v>44904</v>
      </c>
      <c r="H3279" s="24">
        <v>44904</v>
      </c>
      <c r="I3279" s="19" t="s">
        <v>82</v>
      </c>
      <c r="K3279" s="51"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834</v>
      </c>
      <c r="E3280" s="51" t="str">
        <f>IF(ISBLANK(LeaveTracker[[#This Row],[Employee Name]]),"-----",VLOOKUP(LeaveTracker[[#This Row],[Employee Name]],Employees[[Employee Name]:[Office]],7))</f>
        <v>CTO</v>
      </c>
      <c r="F3280" s="51" t="str">
        <f>IF(ISBLANK(LeaveTracker[[#This Row],[Employee Name]]),"-----",VLOOKUP(LeaveTracker[[#This Row],[Employee Name]],Employees[[Employee Name]:[Office]],6))</f>
        <v>REGULAR</v>
      </c>
      <c r="G3280" s="24">
        <v>44890</v>
      </c>
      <c r="H3280" s="24">
        <v>44890</v>
      </c>
      <c r="I3280" s="19" t="s">
        <v>81</v>
      </c>
      <c r="K3280" s="51"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711</v>
      </c>
      <c r="E3281" s="51" t="str">
        <f>IF(ISBLANK(LeaveTracker[[#This Row],[Employee Name]]),"-----",VLOOKUP(LeaveTracker[[#This Row],[Employee Name]],Employees[[Employee Name]:[Office]],7))</f>
        <v>CBO</v>
      </c>
      <c r="F3281" s="51" t="str">
        <f>IF(ISBLANK(LeaveTracker[[#This Row],[Employee Name]]),"-----",VLOOKUP(LeaveTracker[[#This Row],[Employee Name]],Employees[[Employee Name]:[Office]],6))</f>
        <v>REGULAR</v>
      </c>
      <c r="G3281" s="24">
        <v>44918</v>
      </c>
      <c r="H3281" s="24">
        <v>44918</v>
      </c>
      <c r="I3281" s="19" t="s">
        <v>82</v>
      </c>
      <c r="K3281" s="51"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711</v>
      </c>
      <c r="E3282" s="51" t="str">
        <f>IF(ISBLANK(LeaveTracker[[#This Row],[Employee Name]]),"-----",VLOOKUP(LeaveTracker[[#This Row],[Employee Name]],Employees[[Employee Name]:[Office]],7))</f>
        <v>CBO</v>
      </c>
      <c r="F3282" s="51" t="str">
        <f>IF(ISBLANK(LeaveTracker[[#This Row],[Employee Name]]),"-----",VLOOKUP(LeaveTracker[[#This Row],[Employee Name]],Employees[[Employee Name]:[Office]],6))</f>
        <v>REGULAR</v>
      </c>
      <c r="G3282" s="24">
        <v>44924</v>
      </c>
      <c r="H3282" s="24">
        <v>44924</v>
      </c>
      <c r="I3282" s="19" t="s">
        <v>82</v>
      </c>
      <c r="K3282" s="51"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624</v>
      </c>
      <c r="E3283" s="51" t="str">
        <f>IF(ISBLANK(LeaveTracker[[#This Row],[Employee Name]]),"-----",VLOOKUP(LeaveTracker[[#This Row],[Employee Name]],Employees[[Employee Name]:[Office]],7))</f>
        <v>CTO</v>
      </c>
      <c r="F3283" s="51" t="str">
        <f>IF(ISBLANK(LeaveTracker[[#This Row],[Employee Name]]),"-----",VLOOKUP(LeaveTracker[[#This Row],[Employee Name]],Employees[[Employee Name]:[Office]],6))</f>
        <v>REGULAR</v>
      </c>
      <c r="G3283" s="24">
        <v>44904</v>
      </c>
      <c r="H3283" s="24">
        <v>44904</v>
      </c>
      <c r="I3283" s="19" t="s">
        <v>82</v>
      </c>
      <c r="K3283" s="51"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759</v>
      </c>
      <c r="E3284" s="51" t="str">
        <f>IF(ISBLANK(LeaveTracker[[#This Row],[Employee Name]]),"-----",VLOOKUP(LeaveTracker[[#This Row],[Employee Name]],Employees[[Employee Name]:[Office]],7))</f>
        <v>CTO</v>
      </c>
      <c r="F3284" s="51" t="str">
        <f>IF(ISBLANK(LeaveTracker[[#This Row],[Employee Name]]),"-----",VLOOKUP(LeaveTracker[[#This Row],[Employee Name]],Employees[[Employee Name]:[Office]],6))</f>
        <v>REGULAR</v>
      </c>
      <c r="G3284" s="24">
        <v>44921</v>
      </c>
      <c r="H3284" s="24">
        <v>44923</v>
      </c>
      <c r="I3284" s="19" t="s">
        <v>82</v>
      </c>
      <c r="K3284" s="51"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415</v>
      </c>
      <c r="E3285" s="51" t="str">
        <f>IF(ISBLANK(LeaveTracker[[#This Row],[Employee Name]]),"-----",VLOOKUP(LeaveTracker[[#This Row],[Employee Name]],Employees[[Employee Name]:[Office]],7))</f>
        <v>CTO</v>
      </c>
      <c r="F3285" s="51" t="str">
        <f>IF(ISBLANK(LeaveTracker[[#This Row],[Employee Name]]),"-----",VLOOKUP(LeaveTracker[[#This Row],[Employee Name]],Employees[[Employee Name]:[Office]],6))</f>
        <v>REGULAR</v>
      </c>
      <c r="G3285" s="24">
        <v>44911</v>
      </c>
      <c r="H3285" s="24">
        <v>44911</v>
      </c>
      <c r="I3285" s="19" t="s">
        <v>82</v>
      </c>
      <c r="K3285" s="51"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415</v>
      </c>
      <c r="E3286" s="51" t="str">
        <f>IF(ISBLANK(LeaveTracker[[#This Row],[Employee Name]]),"-----",VLOOKUP(LeaveTracker[[#This Row],[Employee Name]],Employees[[Employee Name]:[Office]],7))</f>
        <v>CTO</v>
      </c>
      <c r="F3286" s="51" t="str">
        <f>IF(ISBLANK(LeaveTracker[[#This Row],[Employee Name]]),"-----",VLOOKUP(LeaveTracker[[#This Row],[Employee Name]],Employees[[Employee Name]:[Office]],6))</f>
        <v>REGULAR</v>
      </c>
      <c r="G3286" s="24">
        <v>44917</v>
      </c>
      <c r="H3286" s="24">
        <v>44918</v>
      </c>
      <c r="I3286" s="19" t="s">
        <v>82</v>
      </c>
      <c r="K3286" s="51"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415</v>
      </c>
      <c r="E3287" s="51" t="str">
        <f>IF(ISBLANK(LeaveTracker[[#This Row],[Employee Name]]),"-----",VLOOKUP(LeaveTracker[[#This Row],[Employee Name]],Employees[[Employee Name]:[Office]],7))</f>
        <v>CTO</v>
      </c>
      <c r="F3287" s="51" t="str">
        <f>IF(ISBLANK(LeaveTracker[[#This Row],[Employee Name]]),"-----",VLOOKUP(LeaveTracker[[#This Row],[Employee Name]],Employees[[Employee Name]:[Office]],6))</f>
        <v>REGULAR</v>
      </c>
      <c r="G3287" s="24">
        <v>44904</v>
      </c>
      <c r="H3287" s="24">
        <v>44904</v>
      </c>
      <c r="I3287" s="19" t="s">
        <v>298</v>
      </c>
      <c r="J3287" s="43" t="s">
        <v>1003</v>
      </c>
      <c r="K3287" s="51"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1060</v>
      </c>
      <c r="E3288" s="51" t="str">
        <f>IF(ISBLANK(LeaveTracker[[#This Row],[Employee Name]]),"-----",VLOOKUP(LeaveTracker[[#This Row],[Employee Name]],Employees[[Employee Name]:[Office]],7))</f>
        <v>CTO</v>
      </c>
      <c r="F3288" s="51" t="str">
        <f>IF(ISBLANK(LeaveTracker[[#This Row],[Employee Name]]),"-----",VLOOKUP(LeaveTracker[[#This Row],[Employee Name]],Employees[[Employee Name]:[Office]],6))</f>
        <v>REGULAR</v>
      </c>
      <c r="G3288" s="24">
        <v>44909</v>
      </c>
      <c r="H3288" s="24">
        <v>44899</v>
      </c>
      <c r="I3288" s="19" t="s">
        <v>81</v>
      </c>
      <c r="K3288" s="51" t="str">
        <f ca="1">LeaveTracker[[#This Row],[Days]]&amp;" "&amp;LeaveTracker[[#This Row],[Type of Leave]]</f>
        <v>-7 SL</v>
      </c>
      <c r="L3288" s="23">
        <f ca="1">NETWORKDAYS(LeaveTracker[[#This Row],[Start Date]],LeaveTracker[[#This Row],[End Date]],lstHolidays)</f>
        <v>-7</v>
      </c>
      <c r="M3288" s="27"/>
    </row>
    <row r="3289" spans="1:13" ht="30" customHeight="1" x14ac:dyDescent="0.3">
      <c r="A3289" s="27">
        <v>1605</v>
      </c>
      <c r="B3289" s="31">
        <v>44922</v>
      </c>
      <c r="C3289" s="31">
        <v>44900</v>
      </c>
      <c r="D3289" s="19" t="s">
        <v>1060</v>
      </c>
      <c r="E3289" s="51" t="str">
        <f>IF(ISBLANK(LeaveTracker[[#This Row],[Employee Name]]),"-----",VLOOKUP(LeaveTracker[[#This Row],[Employee Name]],Employees[[Employee Name]:[Office]],7))</f>
        <v>CTO</v>
      </c>
      <c r="F3289" s="51" t="str">
        <f>IF(ISBLANK(LeaveTracker[[#This Row],[Employee Name]]),"-----",VLOOKUP(LeaveTracker[[#This Row],[Employee Name]],Employees[[Employee Name]:[Office]],6))</f>
        <v>REGULAR</v>
      </c>
      <c r="G3289" s="24">
        <v>44898</v>
      </c>
      <c r="H3289" s="24">
        <v>44898</v>
      </c>
      <c r="I3289" s="19" t="s">
        <v>81</v>
      </c>
      <c r="K3289" s="51"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398</v>
      </c>
      <c r="E3290" s="51" t="str">
        <f>IF(ISBLANK(LeaveTracker[[#This Row],[Employee Name]]),"-----",VLOOKUP(LeaveTracker[[#This Row],[Employee Name]],Employees[[Employee Name]:[Office]],7))</f>
        <v>CTO</v>
      </c>
      <c r="F3290" s="51" t="str">
        <f>IF(ISBLANK(LeaveTracker[[#This Row],[Employee Name]]),"-----",VLOOKUP(LeaveTracker[[#This Row],[Employee Name]],Employees[[Employee Name]:[Office]],6))</f>
        <v>REGULAR</v>
      </c>
      <c r="G3290" s="24">
        <v>44911</v>
      </c>
      <c r="H3290" s="24">
        <v>44911</v>
      </c>
      <c r="I3290" s="19" t="s">
        <v>82</v>
      </c>
      <c r="K3290" s="51"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398</v>
      </c>
      <c r="E3291" s="51" t="str">
        <f>IF(ISBLANK(LeaveTracker[[#This Row],[Employee Name]]),"-----",VLOOKUP(LeaveTracker[[#This Row],[Employee Name]],Employees[[Employee Name]:[Office]],7))</f>
        <v>CTO</v>
      </c>
      <c r="F3291" s="51" t="str">
        <f>IF(ISBLANK(LeaveTracker[[#This Row],[Employee Name]]),"-----",VLOOKUP(LeaveTracker[[#This Row],[Employee Name]],Employees[[Employee Name]:[Office]],6))</f>
        <v>REGULAR</v>
      </c>
      <c r="G3291" s="24">
        <v>44896</v>
      </c>
      <c r="H3291" s="24">
        <v>44896</v>
      </c>
      <c r="I3291" s="19" t="s">
        <v>81</v>
      </c>
      <c r="K3291" s="51"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1852</v>
      </c>
      <c r="E3292" s="51" t="str">
        <f>IF(ISBLANK(LeaveTracker[[#This Row],[Employee Name]]),"-----",VLOOKUP(LeaveTracker[[#This Row],[Employee Name]],Employees[[Employee Name]:[Office]],7))</f>
        <v>EEO/CITY MARKET</v>
      </c>
      <c r="F3292" s="51" t="str">
        <f>IF(ISBLANK(LeaveTracker[[#This Row],[Employee Name]]),"-----",VLOOKUP(LeaveTracker[[#This Row],[Employee Name]],Employees[[Employee Name]:[Office]],6))</f>
        <v>CASUAL</v>
      </c>
      <c r="G3292" s="24">
        <v>44898</v>
      </c>
      <c r="H3292" s="24">
        <v>44898</v>
      </c>
      <c r="I3292" s="19" t="s">
        <v>82</v>
      </c>
      <c r="J3292" s="43" t="s">
        <v>1004</v>
      </c>
      <c r="K3292" s="51"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1852</v>
      </c>
      <c r="E3293" s="51" t="str">
        <f>IF(ISBLANK(LeaveTracker[[#This Row],[Employee Name]]),"-----",VLOOKUP(LeaveTracker[[#This Row],[Employee Name]],Employees[[Employee Name]:[Office]],7))</f>
        <v>EEO/CITY MARKET</v>
      </c>
      <c r="F3293" s="51" t="str">
        <f>IF(ISBLANK(LeaveTracker[[#This Row],[Employee Name]]),"-----",VLOOKUP(LeaveTracker[[#This Row],[Employee Name]],Employees[[Employee Name]:[Office]],6))</f>
        <v>CASUAL</v>
      </c>
      <c r="G3293" s="24">
        <v>44902</v>
      </c>
      <c r="H3293" s="24">
        <v>44902</v>
      </c>
      <c r="I3293" s="19" t="s">
        <v>82</v>
      </c>
      <c r="J3293" s="43" t="s">
        <v>1004</v>
      </c>
      <c r="K3293" s="51"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1852</v>
      </c>
      <c r="E3294" s="51" t="str">
        <f>IF(ISBLANK(LeaveTracker[[#This Row],[Employee Name]]),"-----",VLOOKUP(LeaveTracker[[#This Row],[Employee Name]],Employees[[Employee Name]:[Office]],7))</f>
        <v>EEO/CITY MARKET</v>
      </c>
      <c r="F3294" s="51" t="str">
        <f>IF(ISBLANK(LeaveTracker[[#This Row],[Employee Name]]),"-----",VLOOKUP(LeaveTracker[[#This Row],[Employee Name]],Employees[[Employee Name]:[Office]],6))</f>
        <v>CASUAL</v>
      </c>
      <c r="G3294" s="24">
        <v>44904</v>
      </c>
      <c r="H3294" s="24">
        <v>44904</v>
      </c>
      <c r="I3294" s="19" t="s">
        <v>82</v>
      </c>
      <c r="J3294" s="43" t="s">
        <v>1004</v>
      </c>
      <c r="K3294" s="51"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1852</v>
      </c>
      <c r="E3295" s="51" t="str">
        <f>IF(ISBLANK(LeaveTracker[[#This Row],[Employee Name]]),"-----",VLOOKUP(LeaveTracker[[#This Row],[Employee Name]],Employees[[Employee Name]:[Office]],7))</f>
        <v>EEO/CITY MARKET</v>
      </c>
      <c r="F3295" s="51" t="str">
        <f>IF(ISBLANK(LeaveTracker[[#This Row],[Employee Name]]),"-----",VLOOKUP(LeaveTracker[[#This Row],[Employee Name]],Employees[[Employee Name]:[Office]],6))</f>
        <v>CASUAL</v>
      </c>
      <c r="G3295" s="24">
        <v>44907</v>
      </c>
      <c r="H3295" s="24">
        <v>44908</v>
      </c>
      <c r="I3295" s="19" t="s">
        <v>82</v>
      </c>
      <c r="J3295" s="43" t="s">
        <v>1004</v>
      </c>
      <c r="K3295" s="51"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1852</v>
      </c>
      <c r="E3296" s="51" t="str">
        <f>IF(ISBLANK(LeaveTracker[[#This Row],[Employee Name]]),"-----",VLOOKUP(LeaveTracker[[#This Row],[Employee Name]],Employees[[Employee Name]:[Office]],7))</f>
        <v>EEO/CITY MARKET</v>
      </c>
      <c r="F3296" s="51" t="str">
        <f>IF(ISBLANK(LeaveTracker[[#This Row],[Employee Name]]),"-----",VLOOKUP(LeaveTracker[[#This Row],[Employee Name]],Employees[[Employee Name]:[Office]],6))</f>
        <v>CASUAL</v>
      </c>
      <c r="G3296" s="24">
        <v>44893</v>
      </c>
      <c r="H3296" s="24">
        <v>44893</v>
      </c>
      <c r="I3296" s="19" t="s">
        <v>81</v>
      </c>
      <c r="K3296" s="51"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1763</v>
      </c>
      <c r="E3297" s="51" t="str">
        <f>IF(ISBLANK(LeaveTracker[[#This Row],[Employee Name]]),"-----",VLOOKUP(LeaveTracker[[#This Row],[Employee Name]],Employees[[Employee Name]:[Office]],7))</f>
        <v>EEO/CITY MARKET</v>
      </c>
      <c r="F3297" s="51" t="str">
        <f>IF(ISBLANK(LeaveTracker[[#This Row],[Employee Name]]),"-----",VLOOKUP(LeaveTracker[[#This Row],[Employee Name]],Employees[[Employee Name]:[Office]],6))</f>
        <v>CASUAL</v>
      </c>
      <c r="G3297" s="24">
        <v>44903</v>
      </c>
      <c r="H3297" s="24">
        <v>44903</v>
      </c>
      <c r="I3297" s="19" t="s">
        <v>82</v>
      </c>
      <c r="J3297" s="43" t="s">
        <v>1004</v>
      </c>
      <c r="K3297" s="51"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1763</v>
      </c>
      <c r="E3298" s="51" t="str">
        <f>IF(ISBLANK(LeaveTracker[[#This Row],[Employee Name]]),"-----",VLOOKUP(LeaveTracker[[#This Row],[Employee Name]],Employees[[Employee Name]:[Office]],7))</f>
        <v>EEO/CITY MARKET</v>
      </c>
      <c r="F3298" s="51" t="str">
        <f>IF(ISBLANK(LeaveTracker[[#This Row],[Employee Name]]),"-----",VLOOKUP(LeaveTracker[[#This Row],[Employee Name]],Employees[[Employee Name]:[Office]],6))</f>
        <v>CASUAL</v>
      </c>
      <c r="G3298" s="24">
        <v>44915</v>
      </c>
      <c r="H3298" s="24">
        <v>44915</v>
      </c>
      <c r="I3298" s="19" t="s">
        <v>82</v>
      </c>
      <c r="J3298" s="43" t="s">
        <v>1004</v>
      </c>
      <c r="K3298" s="51"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1763</v>
      </c>
      <c r="E3299" s="51" t="str">
        <f>IF(ISBLANK(LeaveTracker[[#This Row],[Employee Name]]),"-----",VLOOKUP(LeaveTracker[[#This Row],[Employee Name]],Employees[[Employee Name]:[Office]],7))</f>
        <v>EEO/CITY MARKET</v>
      </c>
      <c r="F3299" s="51" t="str">
        <f>IF(ISBLANK(LeaveTracker[[#This Row],[Employee Name]]),"-----",VLOOKUP(LeaveTracker[[#This Row],[Employee Name]],Employees[[Employee Name]:[Office]],6))</f>
        <v>CASUAL</v>
      </c>
      <c r="G3299" s="24">
        <v>44889</v>
      </c>
      <c r="H3299" s="24">
        <v>44889</v>
      </c>
      <c r="I3299" s="19" t="s">
        <v>81</v>
      </c>
      <c r="K3299" s="51"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1819</v>
      </c>
      <c r="E3300" s="51" t="str">
        <f>IF(ISBLANK(LeaveTracker[[#This Row],[Employee Name]]),"-----",VLOOKUP(LeaveTracker[[#This Row],[Employee Name]],Employees[[Employee Name]:[Office]],7))</f>
        <v>TICC/TCCH</v>
      </c>
      <c r="F3300" s="51" t="str">
        <f>IF(ISBLANK(LeaveTracker[[#This Row],[Employee Name]]),"-----",VLOOKUP(LeaveTracker[[#This Row],[Employee Name]],Employees[[Employee Name]:[Office]],6))</f>
        <v>CASUAL</v>
      </c>
      <c r="G3300" s="24">
        <v>44896</v>
      </c>
      <c r="H3300" s="24">
        <v>44896</v>
      </c>
      <c r="I3300" s="19" t="s">
        <v>81</v>
      </c>
      <c r="K3300" s="51"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1819</v>
      </c>
      <c r="E3301" s="51" t="str">
        <f>IF(ISBLANK(LeaveTracker[[#This Row],[Employee Name]]),"-----",VLOOKUP(LeaveTracker[[#This Row],[Employee Name]],Employees[[Employee Name]:[Office]],7))</f>
        <v>TICC/TCCH</v>
      </c>
      <c r="F3301" s="51" t="str">
        <f>IF(ISBLANK(LeaveTracker[[#This Row],[Employee Name]]),"-----",VLOOKUP(LeaveTracker[[#This Row],[Employee Name]],Employees[[Employee Name]:[Office]],6))</f>
        <v>CASUAL</v>
      </c>
      <c r="G3301" s="24">
        <v>44901</v>
      </c>
      <c r="H3301" s="24">
        <v>44902</v>
      </c>
      <c r="I3301" s="19" t="s">
        <v>81</v>
      </c>
      <c r="K3301" s="51"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1819</v>
      </c>
      <c r="E3302" s="51" t="str">
        <f>IF(ISBLANK(LeaveTracker[[#This Row],[Employee Name]]),"-----",VLOOKUP(LeaveTracker[[#This Row],[Employee Name]],Employees[[Employee Name]:[Office]],7))</f>
        <v>TICC/TCCH</v>
      </c>
      <c r="F3302" s="51" t="str">
        <f>IF(ISBLANK(LeaveTracker[[#This Row],[Employee Name]]),"-----",VLOOKUP(LeaveTracker[[#This Row],[Employee Name]],Employees[[Employee Name]:[Office]],6))</f>
        <v>CASUAL</v>
      </c>
      <c r="G3302" s="24">
        <v>44904</v>
      </c>
      <c r="H3302" s="24">
        <v>44904</v>
      </c>
      <c r="I3302" s="19" t="s">
        <v>81</v>
      </c>
      <c r="K3302" s="51"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1819</v>
      </c>
      <c r="E3303" s="51" t="str">
        <f>IF(ISBLANK(LeaveTracker[[#This Row],[Employee Name]]),"-----",VLOOKUP(LeaveTracker[[#This Row],[Employee Name]],Employees[[Employee Name]:[Office]],7))</f>
        <v>TICC/TCCH</v>
      </c>
      <c r="F3303" s="51" t="str">
        <f>IF(ISBLANK(LeaveTracker[[#This Row],[Employee Name]]),"-----",VLOOKUP(LeaveTracker[[#This Row],[Employee Name]],Employees[[Employee Name]:[Office]],6))</f>
        <v>CASUAL</v>
      </c>
      <c r="G3303" s="24">
        <v>44892</v>
      </c>
      <c r="H3303" s="24">
        <v>44892</v>
      </c>
      <c r="I3303" s="19" t="s">
        <v>81</v>
      </c>
      <c r="K3303" s="51"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1875</v>
      </c>
      <c r="E3304" s="51" t="str">
        <f>IF(ISBLANK(LeaveTracker[[#This Row],[Employee Name]]),"-----",VLOOKUP(LeaveTracker[[#This Row],[Employee Name]],Employees[[Employee Name]:[Office]],7))</f>
        <v>TICC</v>
      </c>
      <c r="F3304" s="51" t="str">
        <f>IF(ISBLANK(LeaveTracker[[#This Row],[Employee Name]]),"-----",VLOOKUP(LeaveTracker[[#This Row],[Employee Name]],Employees[[Employee Name]:[Office]],6))</f>
        <v>CASUAL</v>
      </c>
      <c r="G3304" s="24">
        <v>44904</v>
      </c>
      <c r="H3304" s="24">
        <v>44904</v>
      </c>
      <c r="I3304" s="19" t="s">
        <v>81</v>
      </c>
      <c r="K3304" s="51"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1877</v>
      </c>
      <c r="E3305" s="51" t="str">
        <f>IF(ISBLANK(LeaveTracker[[#This Row],[Employee Name]]),"-----",VLOOKUP(LeaveTracker[[#This Row],[Employee Name]],Employees[[Employee Name]:[Office]],7))</f>
        <v>TICC</v>
      </c>
      <c r="F3305" s="51" t="str">
        <f>IF(ISBLANK(LeaveTracker[[#This Row],[Employee Name]]),"-----",VLOOKUP(LeaveTracker[[#This Row],[Employee Name]],Employees[[Employee Name]:[Office]],6))</f>
        <v>CASUAL</v>
      </c>
      <c r="G3305" s="24">
        <v>44912</v>
      </c>
      <c r="H3305" s="24">
        <v>44912</v>
      </c>
      <c r="I3305" s="19" t="s">
        <v>81</v>
      </c>
      <c r="K3305" s="51"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1877</v>
      </c>
      <c r="E3306" s="51" t="str">
        <f>IF(ISBLANK(LeaveTracker[[#This Row],[Employee Name]]),"-----",VLOOKUP(LeaveTracker[[#This Row],[Employee Name]],Employees[[Employee Name]:[Office]],7))</f>
        <v>TICC</v>
      </c>
      <c r="F3306" s="51" t="str">
        <f>IF(ISBLANK(LeaveTracker[[#This Row],[Employee Name]]),"-----",VLOOKUP(LeaveTracker[[#This Row],[Employee Name]],Employees[[Employee Name]:[Office]],6))</f>
        <v>CASUAL</v>
      </c>
      <c r="G3306" s="24">
        <v>44914</v>
      </c>
      <c r="H3306" s="24">
        <v>44914</v>
      </c>
      <c r="I3306" s="19" t="s">
        <v>81</v>
      </c>
      <c r="K3306" s="51"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1821</v>
      </c>
      <c r="E3307" s="51" t="str">
        <f>IF(ISBLANK(LeaveTracker[[#This Row],[Employee Name]]),"-----",VLOOKUP(LeaveTracker[[#This Row],[Employee Name]],Employees[[Employee Name]:[Office]],7))</f>
        <v>TICC</v>
      </c>
      <c r="F3307" s="51" t="str">
        <f>IF(ISBLANK(LeaveTracker[[#This Row],[Employee Name]]),"-----",VLOOKUP(LeaveTracker[[#This Row],[Employee Name]],Employees[[Employee Name]:[Office]],6))</f>
        <v>CASUAL</v>
      </c>
      <c r="G3307" s="24">
        <v>44909</v>
      </c>
      <c r="H3307" s="24">
        <v>44909</v>
      </c>
      <c r="I3307" s="19" t="s">
        <v>81</v>
      </c>
      <c r="K3307" s="51"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1862</v>
      </c>
      <c r="E3308" s="51" t="str">
        <f>IF(ISBLANK(LeaveTracker[[#This Row],[Employee Name]]),"-----",VLOOKUP(LeaveTracker[[#This Row],[Employee Name]],Employees[[Employee Name]:[Office]],7))</f>
        <v>TICC</v>
      </c>
      <c r="F3308" s="51" t="str">
        <f>IF(ISBLANK(LeaveTracker[[#This Row],[Employee Name]]),"-----",VLOOKUP(LeaveTracker[[#This Row],[Employee Name]],Employees[[Employee Name]:[Office]],6))</f>
        <v>CASUAL</v>
      </c>
      <c r="G3308" s="24">
        <v>44914</v>
      </c>
      <c r="H3308" s="24">
        <v>44915</v>
      </c>
      <c r="I3308" s="19" t="s">
        <v>82</v>
      </c>
      <c r="K3308" s="51"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1860</v>
      </c>
      <c r="E3309" s="51" t="str">
        <f>IF(ISBLANK(LeaveTracker[[#This Row],[Employee Name]]),"-----",VLOOKUP(LeaveTracker[[#This Row],[Employee Name]],Employees[[Employee Name]:[Office]],7))</f>
        <v>ONT</v>
      </c>
      <c r="F3309" s="51" t="str">
        <f>IF(ISBLANK(LeaveTracker[[#This Row],[Employee Name]]),"-----",VLOOKUP(LeaveTracker[[#This Row],[Employee Name]],Employees[[Employee Name]:[Office]],6))</f>
        <v>CASUAL</v>
      </c>
      <c r="G3309" s="24">
        <v>44895</v>
      </c>
      <c r="H3309" s="24">
        <v>44896</v>
      </c>
      <c r="I3309" s="19" t="s">
        <v>81</v>
      </c>
      <c r="K3309" s="51"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1860</v>
      </c>
      <c r="E3310" s="51" t="str">
        <f>IF(ISBLANK(LeaveTracker[[#This Row],[Employee Name]]),"-----",VLOOKUP(LeaveTracker[[#This Row],[Employee Name]],Employees[[Employee Name]:[Office]],7))</f>
        <v>ONT</v>
      </c>
      <c r="F3310" s="51" t="str">
        <f>IF(ISBLANK(LeaveTracker[[#This Row],[Employee Name]]),"-----",VLOOKUP(LeaveTracker[[#This Row],[Employee Name]],Employees[[Employee Name]:[Office]],6))</f>
        <v>CASUAL</v>
      </c>
      <c r="G3310" s="24">
        <v>44899</v>
      </c>
      <c r="H3310" s="24">
        <v>44899</v>
      </c>
      <c r="I3310" s="19" t="s">
        <v>81</v>
      </c>
      <c r="K3310" s="51"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1932</v>
      </c>
      <c r="E3311" s="51" t="str">
        <f>IF(ISBLANK(LeaveTracker[[#This Row],[Employee Name]]),"-----",VLOOKUP(LeaveTracker[[#This Row],[Employee Name]],Employees[[Employee Name]:[Office]],7))</f>
        <v>ONT</v>
      </c>
      <c r="F3311" s="51" t="str">
        <f>IF(ISBLANK(LeaveTracker[[#This Row],[Employee Name]]),"-----",VLOOKUP(LeaveTracker[[#This Row],[Employee Name]],Employees[[Employee Name]:[Office]],6))</f>
        <v>CASUAL</v>
      </c>
      <c r="G3311" s="24">
        <v>44889</v>
      </c>
      <c r="H3311" s="24">
        <v>44894</v>
      </c>
      <c r="I3311" s="19" t="s">
        <v>81</v>
      </c>
      <c r="K3311" s="51"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1932</v>
      </c>
      <c r="E3312" s="51" t="str">
        <f>IF(ISBLANK(LeaveTracker[[#This Row],[Employee Name]]),"-----",VLOOKUP(LeaveTracker[[#This Row],[Employee Name]],Employees[[Employee Name]:[Office]],7))</f>
        <v>ONT</v>
      </c>
      <c r="F3312" s="51" t="str">
        <f>IF(ISBLANK(LeaveTracker[[#This Row],[Employee Name]]),"-----",VLOOKUP(LeaveTracker[[#This Row],[Employee Name]],Employees[[Employee Name]:[Office]],6))</f>
        <v>CASUAL</v>
      </c>
      <c r="G3312" s="24">
        <v>44888</v>
      </c>
      <c r="H3312" s="24">
        <v>44888</v>
      </c>
      <c r="I3312" s="19" t="s">
        <v>81</v>
      </c>
      <c r="K3312" s="51"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1900</v>
      </c>
      <c r="E3313" s="51" t="str">
        <f>IF(ISBLANK(LeaveTracker[[#This Row],[Employee Name]]),"-----",VLOOKUP(LeaveTracker[[#This Row],[Employee Name]],Employees[[Employee Name]:[Office]],7))</f>
        <v>ONT</v>
      </c>
      <c r="F3313" s="51" t="str">
        <f>IF(ISBLANK(LeaveTracker[[#This Row],[Employee Name]]),"-----",VLOOKUP(LeaveTracker[[#This Row],[Employee Name]],Employees[[Employee Name]:[Office]],6))</f>
        <v>REGULAR</v>
      </c>
      <c r="G3313" s="24">
        <v>44914</v>
      </c>
      <c r="H3313" s="24">
        <v>44914</v>
      </c>
      <c r="I3313" s="19" t="s">
        <v>82</v>
      </c>
      <c r="K3313" s="51"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1918</v>
      </c>
      <c r="E3314" s="51" t="str">
        <f>IF(ISBLANK(LeaveTracker[[#This Row],[Employee Name]]),"-----",VLOOKUP(LeaveTracker[[#This Row],[Employee Name]],Employees[[Employee Name]:[Office]],7))</f>
        <v>ONT</v>
      </c>
      <c r="F3314" s="51" t="str">
        <f>IF(ISBLANK(LeaveTracker[[#This Row],[Employee Name]]),"-----",VLOOKUP(LeaveTracker[[#This Row],[Employee Name]],Employees[[Employee Name]:[Office]],6))</f>
        <v>CASUAL</v>
      </c>
      <c r="G3314" s="24">
        <v>44892</v>
      </c>
      <c r="H3314" s="24">
        <v>44892</v>
      </c>
      <c r="I3314" s="19" t="s">
        <v>81</v>
      </c>
      <c r="K3314" s="51"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1935</v>
      </c>
      <c r="E3315" s="51" t="str">
        <f>IF(ISBLANK(LeaveTracker[[#This Row],[Employee Name]]),"-----",VLOOKUP(LeaveTracker[[#This Row],[Employee Name]],Employees[[Employee Name]:[Office]],7))</f>
        <v>ONT</v>
      </c>
      <c r="F3315" s="51" t="str">
        <f>IF(ISBLANK(LeaveTracker[[#This Row],[Employee Name]]),"-----",VLOOKUP(LeaveTracker[[#This Row],[Employee Name]],Employees[[Employee Name]:[Office]],6))</f>
        <v>CASUAL</v>
      </c>
      <c r="G3315" s="24">
        <v>44896</v>
      </c>
      <c r="H3315" s="24">
        <v>44925</v>
      </c>
      <c r="I3315" s="19" t="s">
        <v>82</v>
      </c>
      <c r="K3315" s="51"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1770</v>
      </c>
      <c r="E3316" s="51" t="str">
        <f>IF(ISBLANK(LeaveTracker[[#This Row],[Employee Name]]),"-----",VLOOKUP(LeaveTracker[[#This Row],[Employee Name]],Employees[[Employee Name]:[Office]],7))</f>
        <v>LIBRARY</v>
      </c>
      <c r="F3316" s="51" t="str">
        <f>IF(ISBLANK(LeaveTracker[[#This Row],[Employee Name]]),"-----",VLOOKUP(LeaveTracker[[#This Row],[Employee Name]],Employees[[Employee Name]:[Office]],6))</f>
        <v>CASUAL</v>
      </c>
      <c r="G3316" s="24">
        <v>44921</v>
      </c>
      <c r="H3316" s="24">
        <v>44924</v>
      </c>
      <c r="I3316" s="19" t="s">
        <v>82</v>
      </c>
      <c r="K3316" s="51"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1875</v>
      </c>
      <c r="E3317" s="51" t="str">
        <f>IF(ISBLANK(LeaveTracker[[#This Row],[Employee Name]]),"-----",VLOOKUP(LeaveTracker[[#This Row],[Employee Name]],Employees[[Employee Name]:[Office]],7))</f>
        <v>TICC</v>
      </c>
      <c r="F3317" s="51" t="str">
        <f>IF(ISBLANK(LeaveTracker[[#This Row],[Employee Name]]),"-----",VLOOKUP(LeaveTracker[[#This Row],[Employee Name]],Employees[[Employee Name]:[Office]],6))</f>
        <v>CASUAL</v>
      </c>
      <c r="G3317" s="24">
        <v>44907</v>
      </c>
      <c r="H3317" s="24">
        <v>44908</v>
      </c>
      <c r="I3317" s="19" t="s">
        <v>82</v>
      </c>
      <c r="K3317" s="51"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1876</v>
      </c>
      <c r="E3318" s="51" t="str">
        <f>IF(ISBLANK(LeaveTracker[[#This Row],[Employee Name]]),"-----",VLOOKUP(LeaveTracker[[#This Row],[Employee Name]],Employees[[Employee Name]:[Office]],7))</f>
        <v>MAHOGANY MARKET</v>
      </c>
      <c r="F3318" s="51" t="str">
        <f>IF(ISBLANK(LeaveTracker[[#This Row],[Employee Name]]),"-----",VLOOKUP(LeaveTracker[[#This Row],[Employee Name]],Employees[[Employee Name]:[Office]],6))</f>
        <v>REGULAR</v>
      </c>
      <c r="G3318" s="24">
        <v>44897</v>
      </c>
      <c r="H3318" s="24">
        <v>44897</v>
      </c>
      <c r="I3318" s="19" t="s">
        <v>81</v>
      </c>
      <c r="K3318" s="51"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1876</v>
      </c>
      <c r="E3319" s="51" t="str">
        <f>IF(ISBLANK(LeaveTracker[[#This Row],[Employee Name]]),"-----",VLOOKUP(LeaveTracker[[#This Row],[Employee Name]],Employees[[Employee Name]:[Office]],7))</f>
        <v>MAHOGANY MARKET</v>
      </c>
      <c r="F3319" s="51" t="str">
        <f>IF(ISBLANK(LeaveTracker[[#This Row],[Employee Name]]),"-----",VLOOKUP(LeaveTracker[[#This Row],[Employee Name]],Employees[[Employee Name]:[Office]],6))</f>
        <v>REGULAR</v>
      </c>
      <c r="G3319" s="24">
        <v>44918</v>
      </c>
      <c r="H3319" s="24">
        <v>44918</v>
      </c>
      <c r="I3319" s="19" t="s">
        <v>82</v>
      </c>
      <c r="K3319" s="51"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1876</v>
      </c>
      <c r="E3320" s="51" t="str">
        <f>IF(ISBLANK(LeaveTracker[[#This Row],[Employee Name]]),"-----",VLOOKUP(LeaveTracker[[#This Row],[Employee Name]],Employees[[Employee Name]:[Office]],7))</f>
        <v>MAHOGANY MARKET</v>
      </c>
      <c r="F3320" s="51" t="str">
        <f>IF(ISBLANK(LeaveTracker[[#This Row],[Employee Name]]),"-----",VLOOKUP(LeaveTracker[[#This Row],[Employee Name]],Employees[[Employee Name]:[Office]],6))</f>
        <v>REGULAR</v>
      </c>
      <c r="G3320" s="24">
        <v>44922</v>
      </c>
      <c r="H3320" s="24">
        <v>44922</v>
      </c>
      <c r="I3320" s="19" t="s">
        <v>82</v>
      </c>
      <c r="K3320" s="51"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1739</v>
      </c>
      <c r="E3321" s="51" t="str">
        <f>IF(ISBLANK(LeaveTracker[[#This Row],[Employee Name]]),"-----",VLOOKUP(LeaveTracker[[#This Row],[Employee Name]],Employees[[Employee Name]:[Office]],7))</f>
        <v>ASSESSOR</v>
      </c>
      <c r="F3321" s="51" t="str">
        <f>IF(ISBLANK(LeaveTracker[[#This Row],[Employee Name]]),"-----",VLOOKUP(LeaveTracker[[#This Row],[Employee Name]],Employees[[Employee Name]:[Office]],6))</f>
        <v>CASUAL</v>
      </c>
      <c r="G3321" s="24">
        <v>44902</v>
      </c>
      <c r="H3321" s="24">
        <v>44902</v>
      </c>
      <c r="I3321" s="19" t="s">
        <v>81</v>
      </c>
      <c r="K3321" s="51"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1739</v>
      </c>
      <c r="E3322" s="51" t="str">
        <f>IF(ISBLANK(LeaveTracker[[#This Row],[Employee Name]]),"-----",VLOOKUP(LeaveTracker[[#This Row],[Employee Name]],Employees[[Employee Name]:[Office]],7))</f>
        <v>ASSESSOR</v>
      </c>
      <c r="F3322" s="51" t="str">
        <f>IF(ISBLANK(LeaveTracker[[#This Row],[Employee Name]]),"-----",VLOOKUP(LeaveTracker[[#This Row],[Employee Name]],Employees[[Employee Name]:[Office]],6))</f>
        <v>CASUAL</v>
      </c>
      <c r="G3322" s="24">
        <v>44888</v>
      </c>
      <c r="H3322" s="24">
        <v>44888</v>
      </c>
      <c r="I3322" s="19" t="s">
        <v>81</v>
      </c>
      <c r="K3322" s="51"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1739</v>
      </c>
      <c r="E3323" s="51" t="str">
        <f>IF(ISBLANK(LeaveTracker[[#This Row],[Employee Name]]),"-----",VLOOKUP(LeaveTracker[[#This Row],[Employee Name]],Employees[[Employee Name]:[Office]],7))</f>
        <v>ASSESSOR</v>
      </c>
      <c r="F3323" s="51" t="str">
        <f>IF(ISBLANK(LeaveTracker[[#This Row],[Employee Name]]),"-----",VLOOKUP(LeaveTracker[[#This Row],[Employee Name]],Employees[[Employee Name]:[Office]],6))</f>
        <v>CASUAL</v>
      </c>
      <c r="G3323" s="24">
        <v>44890</v>
      </c>
      <c r="H3323" s="24">
        <v>44890</v>
      </c>
      <c r="I3323" s="19" t="s">
        <v>81</v>
      </c>
      <c r="K3323" s="51"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1773</v>
      </c>
      <c r="E3324" s="51" t="str">
        <f>IF(ISBLANK(LeaveTracker[[#This Row],[Employee Name]]),"-----",VLOOKUP(LeaveTracker[[#This Row],[Employee Name]],Employees[[Employee Name]:[Office]],7))</f>
        <v>GSO</v>
      </c>
      <c r="F3324" s="51" t="str">
        <f>IF(ISBLANK(LeaveTracker[[#This Row],[Employee Name]]),"-----",VLOOKUP(LeaveTracker[[#This Row],[Employee Name]],Employees[[Employee Name]:[Office]],6))</f>
        <v>CASUAL</v>
      </c>
      <c r="G3324" s="24">
        <v>44893</v>
      </c>
      <c r="H3324" s="24">
        <v>44893</v>
      </c>
      <c r="I3324" s="19" t="s">
        <v>81</v>
      </c>
      <c r="K3324" s="51"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1929</v>
      </c>
      <c r="E3325" s="51" t="str">
        <f>IF(ISBLANK(LeaveTracker[[#This Row],[Employee Name]]),"-----",VLOOKUP(LeaveTracker[[#This Row],[Employee Name]],Employees[[Employee Name]:[Office]],7))</f>
        <v>TICC</v>
      </c>
      <c r="F3325" s="51" t="str">
        <f>IF(ISBLANK(LeaveTracker[[#This Row],[Employee Name]]),"-----",VLOOKUP(LeaveTracker[[#This Row],[Employee Name]],Employees[[Employee Name]:[Office]],6))</f>
        <v>CASUAL</v>
      </c>
      <c r="G3325" s="24">
        <v>44918</v>
      </c>
      <c r="H3325" s="24">
        <v>44918</v>
      </c>
      <c r="I3325" s="19" t="s">
        <v>298</v>
      </c>
      <c r="J3325" s="43" t="s">
        <v>1003</v>
      </c>
      <c r="K3325" s="51"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1773</v>
      </c>
      <c r="E3326" s="51" t="str">
        <f>IF(ISBLANK(LeaveTracker[[#This Row],[Employee Name]]),"-----",VLOOKUP(LeaveTracker[[#This Row],[Employee Name]],Employees[[Employee Name]:[Office]],7))</f>
        <v>GSO</v>
      </c>
      <c r="F3326" s="51" t="str">
        <f>IF(ISBLANK(LeaveTracker[[#This Row],[Employee Name]]),"-----",VLOOKUP(LeaveTracker[[#This Row],[Employee Name]],Employees[[Employee Name]:[Office]],6))</f>
        <v>CASUAL</v>
      </c>
      <c r="G3326" s="24">
        <v>44896</v>
      </c>
      <c r="H3326" s="24">
        <v>44897</v>
      </c>
      <c r="I3326" s="19" t="s">
        <v>81</v>
      </c>
      <c r="K3326" s="51"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1751</v>
      </c>
      <c r="E3327" s="51" t="str">
        <f>IF(ISBLANK(LeaveTracker[[#This Row],[Employee Name]]),"-----",VLOOKUP(LeaveTracker[[#This Row],[Employee Name]],Employees[[Employee Name]:[Office]],7))</f>
        <v>ACCOUNTING</v>
      </c>
      <c r="F3327" s="51" t="str">
        <f>IF(ISBLANK(LeaveTracker[[#This Row],[Employee Name]]),"-----",VLOOKUP(LeaveTracker[[#This Row],[Employee Name]],Employees[[Employee Name]:[Office]],6))</f>
        <v>CASUAL</v>
      </c>
      <c r="G3327" s="24">
        <v>44896</v>
      </c>
      <c r="H3327" s="24">
        <v>44897</v>
      </c>
      <c r="I3327" s="19" t="s">
        <v>81</v>
      </c>
      <c r="K3327" s="51"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1751</v>
      </c>
      <c r="E3328" s="51" t="str">
        <f>IF(ISBLANK(LeaveTracker[[#This Row],[Employee Name]]),"-----",VLOOKUP(LeaveTracker[[#This Row],[Employee Name]],Employees[[Employee Name]:[Office]],7))</f>
        <v>ACCOUNTING</v>
      </c>
      <c r="F3328" s="51" t="str">
        <f>IF(ISBLANK(LeaveTracker[[#This Row],[Employee Name]]),"-----",VLOOKUP(LeaveTracker[[#This Row],[Employee Name]],Employees[[Employee Name]:[Office]],6))</f>
        <v>CASUAL</v>
      </c>
      <c r="G3328" s="24">
        <v>44887</v>
      </c>
      <c r="H3328" s="24">
        <v>44887</v>
      </c>
      <c r="I3328" s="19" t="s">
        <v>81</v>
      </c>
      <c r="K3328" s="51"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1844</v>
      </c>
      <c r="E3329" s="51" t="str">
        <f>IF(ISBLANK(LeaveTracker[[#This Row],[Employee Name]]),"-----",VLOOKUP(LeaveTracker[[#This Row],[Employee Name]],Employees[[Employee Name]:[Office]],7))</f>
        <v>ACCOUNTING</v>
      </c>
      <c r="F3329" s="51" t="str">
        <f>IF(ISBLANK(LeaveTracker[[#This Row],[Employee Name]]),"-----",VLOOKUP(LeaveTracker[[#This Row],[Employee Name]],Employees[[Employee Name]:[Office]],6))</f>
        <v>CASUAL</v>
      </c>
      <c r="G3329" s="24">
        <v>44904</v>
      </c>
      <c r="H3329" s="24">
        <v>44904</v>
      </c>
      <c r="I3329" s="19" t="s">
        <v>82</v>
      </c>
      <c r="K3329" s="51"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1844</v>
      </c>
      <c r="E3330" s="51" t="str">
        <f>IF(ISBLANK(LeaveTracker[[#This Row],[Employee Name]]),"-----",VLOOKUP(LeaveTracker[[#This Row],[Employee Name]],Employees[[Employee Name]:[Office]],7))</f>
        <v>ACCOUNTING</v>
      </c>
      <c r="F3330" s="51" t="str">
        <f>IF(ISBLANK(LeaveTracker[[#This Row],[Employee Name]]),"-----",VLOOKUP(LeaveTracker[[#This Row],[Employee Name]],Employees[[Employee Name]:[Office]],6))</f>
        <v>CASUAL</v>
      </c>
      <c r="G3330" s="24">
        <v>44914</v>
      </c>
      <c r="H3330" s="24">
        <v>44914</v>
      </c>
      <c r="I3330" s="19" t="s">
        <v>82</v>
      </c>
      <c r="K3330" s="51"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1844</v>
      </c>
      <c r="E3331" s="51" t="str">
        <f>IF(ISBLANK(LeaveTracker[[#This Row],[Employee Name]]),"-----",VLOOKUP(LeaveTracker[[#This Row],[Employee Name]],Employees[[Employee Name]:[Office]],7))</f>
        <v>ACCOUNTING</v>
      </c>
      <c r="F3331" s="51" t="str">
        <f>IF(ISBLANK(LeaveTracker[[#This Row],[Employee Name]]),"-----",VLOOKUP(LeaveTracker[[#This Row],[Employee Name]],Employees[[Employee Name]:[Office]],6))</f>
        <v>CASUAL</v>
      </c>
      <c r="G3331" s="24">
        <v>44886</v>
      </c>
      <c r="H3331" s="24">
        <v>44886</v>
      </c>
      <c r="I3331" s="19" t="s">
        <v>81</v>
      </c>
      <c r="K3331" s="51"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1844</v>
      </c>
      <c r="E3332" s="51" t="str">
        <f>IF(ISBLANK(LeaveTracker[[#This Row],[Employee Name]]),"-----",VLOOKUP(LeaveTracker[[#This Row],[Employee Name]],Employees[[Employee Name]:[Office]],7))</f>
        <v>ACCOUNTING</v>
      </c>
      <c r="F3332" s="51" t="str">
        <f>IF(ISBLANK(LeaveTracker[[#This Row],[Employee Name]]),"-----",VLOOKUP(LeaveTracker[[#This Row],[Employee Name]],Employees[[Employee Name]:[Office]],6))</f>
        <v>CASUAL</v>
      </c>
      <c r="G3332" s="24">
        <v>44888</v>
      </c>
      <c r="H3332" s="24">
        <v>44888</v>
      </c>
      <c r="I3332" s="19" t="s">
        <v>81</v>
      </c>
      <c r="K3332" s="51"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1990</v>
      </c>
      <c r="E3333" s="51" t="str">
        <f>IF(ISBLANK(LeaveTracker[[#This Row],[Employee Name]]),"-----",VLOOKUP(LeaveTracker[[#This Row],[Employee Name]],Employees[[Employee Name]:[Office]],7))</f>
        <v>CHO</v>
      </c>
      <c r="F3333" s="51" t="str">
        <f>IF(ISBLANK(LeaveTracker[[#This Row],[Employee Name]]),"-----",VLOOKUP(LeaveTracker[[#This Row],[Employee Name]],Employees[[Employee Name]:[Office]],6))</f>
        <v>CASUAL</v>
      </c>
      <c r="G3333" s="24">
        <v>44908</v>
      </c>
      <c r="H3333" s="24">
        <v>44908</v>
      </c>
      <c r="I3333" s="19" t="s">
        <v>81</v>
      </c>
      <c r="K3333" s="51"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1891</v>
      </c>
      <c r="E3334" s="51" t="str">
        <f>IF(ISBLANK(LeaveTracker[[#This Row],[Employee Name]]),"-----",VLOOKUP(LeaveTracker[[#This Row],[Employee Name]],Employees[[Employee Name]:[Office]],7))</f>
        <v>CHO</v>
      </c>
      <c r="F3334" s="51" t="str">
        <f>IF(ISBLANK(LeaveTracker[[#This Row],[Employee Name]]),"-----",VLOOKUP(LeaveTracker[[#This Row],[Employee Name]],Employees[[Employee Name]:[Office]],6))</f>
        <v>CASUAL</v>
      </c>
      <c r="G3334" s="24">
        <v>44923</v>
      </c>
      <c r="H3334" s="24">
        <v>44924</v>
      </c>
      <c r="I3334" s="19" t="s">
        <v>298</v>
      </c>
      <c r="J3334" s="43" t="s">
        <v>1003</v>
      </c>
      <c r="K3334" s="51"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1817</v>
      </c>
      <c r="E3335" s="51" t="str">
        <f>IF(ISBLANK(LeaveTracker[[#This Row],[Employee Name]]),"-----",VLOOKUP(LeaveTracker[[#This Row],[Employee Name]],Employees[[Employee Name]:[Office]],7))</f>
        <v>TICC</v>
      </c>
      <c r="F3335" s="51" t="str">
        <f>IF(ISBLANK(LeaveTracker[[#This Row],[Employee Name]]),"-----",VLOOKUP(LeaveTracker[[#This Row],[Employee Name]],Employees[[Employee Name]:[Office]],6))</f>
        <v>CASUAL</v>
      </c>
      <c r="G3335" s="24">
        <v>44921</v>
      </c>
      <c r="H3335" s="24">
        <v>44924</v>
      </c>
      <c r="I3335" s="19" t="s">
        <v>82</v>
      </c>
      <c r="J3335" s="43" t="s">
        <v>1004</v>
      </c>
      <c r="K3335" s="51"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1899</v>
      </c>
      <c r="E3336" s="51" t="str">
        <f>IF(ISBLANK(LeaveTracker[[#This Row],[Employee Name]]),"-----",VLOOKUP(LeaveTracker[[#This Row],[Employee Name]],Employees[[Employee Name]:[Office]],7))</f>
        <v>TICC</v>
      </c>
      <c r="F3336" s="51" t="str">
        <f>IF(ISBLANK(LeaveTracker[[#This Row],[Employee Name]]),"-----",VLOOKUP(LeaveTracker[[#This Row],[Employee Name]],Employees[[Employee Name]:[Office]],6))</f>
        <v>CASUAL</v>
      </c>
      <c r="G3336" s="24">
        <v>44911</v>
      </c>
      <c r="H3336" s="24">
        <v>44911</v>
      </c>
      <c r="I3336" s="19" t="s">
        <v>298</v>
      </c>
      <c r="J3336" s="43" t="s">
        <v>1003</v>
      </c>
      <c r="K3336" s="51"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1899</v>
      </c>
      <c r="E3337" s="51" t="str">
        <f>IF(ISBLANK(LeaveTracker[[#This Row],[Employee Name]]),"-----",VLOOKUP(LeaveTracker[[#This Row],[Employee Name]],Employees[[Employee Name]:[Office]],7))</f>
        <v>TICC</v>
      </c>
      <c r="F3337" s="51" t="str">
        <f>IF(ISBLANK(LeaveTracker[[#This Row],[Employee Name]]),"-----",VLOOKUP(LeaveTracker[[#This Row],[Employee Name]],Employees[[Employee Name]:[Office]],6))</f>
        <v>CASUAL</v>
      </c>
      <c r="G3337" s="24">
        <v>44918</v>
      </c>
      <c r="H3337" s="24">
        <v>44924</v>
      </c>
      <c r="I3337" s="19" t="s">
        <v>82</v>
      </c>
      <c r="J3337" s="43" t="s">
        <v>1004</v>
      </c>
      <c r="K3337" s="51"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1827</v>
      </c>
      <c r="E3338" s="51" t="str">
        <f>IF(ISBLANK(LeaveTracker[[#This Row],[Employee Name]]),"-----",VLOOKUP(LeaveTracker[[#This Row],[Employee Name]],Employees[[Employee Name]:[Office]],7))</f>
        <v>CSWDO</v>
      </c>
      <c r="F3338" s="51" t="str">
        <f>IF(ISBLANK(LeaveTracker[[#This Row],[Employee Name]]),"-----",VLOOKUP(LeaveTracker[[#This Row],[Employee Name]],Employees[[Employee Name]:[Office]],6))</f>
        <v>CASUAL</v>
      </c>
      <c r="G3338" s="24">
        <v>44908</v>
      </c>
      <c r="H3338" s="24">
        <v>44908</v>
      </c>
      <c r="I3338" s="19" t="s">
        <v>81</v>
      </c>
      <c r="K3338" s="51"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1830</v>
      </c>
      <c r="E3339" s="51" t="str">
        <f>IF(ISBLANK(LeaveTracker[[#This Row],[Employee Name]]),"-----",VLOOKUP(LeaveTracker[[#This Row],[Employee Name]],Employees[[Employee Name]:[Office]],7))</f>
        <v>CCT</v>
      </c>
      <c r="F3339" s="51" t="str">
        <f>IF(ISBLANK(LeaveTracker[[#This Row],[Employee Name]]),"-----",VLOOKUP(LeaveTracker[[#This Row],[Employee Name]],Employees[[Employee Name]:[Office]],6))</f>
        <v>CASUAL</v>
      </c>
      <c r="G3339" s="24">
        <v>44901</v>
      </c>
      <c r="H3339" s="24">
        <v>44902</v>
      </c>
      <c r="I3339" s="19" t="s">
        <v>81</v>
      </c>
      <c r="K3339" s="51"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1878</v>
      </c>
      <c r="E3340" s="51" t="str">
        <f>IF(ISBLANK(LeaveTracker[[#This Row],[Employee Name]]),"-----",VLOOKUP(LeaveTracker[[#This Row],[Employee Name]],Employees[[Employee Name]:[Office]],7))</f>
        <v>TICC</v>
      </c>
      <c r="F3340" s="51" t="str">
        <f>IF(ISBLANK(LeaveTracker[[#This Row],[Employee Name]]),"-----",VLOOKUP(LeaveTracker[[#This Row],[Employee Name]],Employees[[Employee Name]:[Office]],6))</f>
        <v>CASUAL</v>
      </c>
      <c r="G3340" s="24">
        <v>44914</v>
      </c>
      <c r="H3340" s="24">
        <v>44914</v>
      </c>
      <c r="I3340" s="19" t="s">
        <v>82</v>
      </c>
      <c r="K3340" s="51"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1878</v>
      </c>
      <c r="E3341" s="51" t="str">
        <f>IF(ISBLANK(LeaveTracker[[#This Row],[Employee Name]]),"-----",VLOOKUP(LeaveTracker[[#This Row],[Employee Name]],Employees[[Employee Name]:[Office]],7))</f>
        <v>TICC</v>
      </c>
      <c r="F3341" s="51" t="str">
        <f>IF(ISBLANK(LeaveTracker[[#This Row],[Employee Name]]),"-----",VLOOKUP(LeaveTracker[[#This Row],[Employee Name]],Employees[[Employee Name]:[Office]],6))</f>
        <v>CASUAL</v>
      </c>
      <c r="G3341" s="24">
        <v>44923</v>
      </c>
      <c r="H3341" s="24">
        <v>44923</v>
      </c>
      <c r="I3341" s="19" t="s">
        <v>82</v>
      </c>
      <c r="K3341" s="51"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1819</v>
      </c>
      <c r="E3342" s="51" t="str">
        <f>IF(ISBLANK(LeaveTracker[[#This Row],[Employee Name]]),"-----",VLOOKUP(LeaveTracker[[#This Row],[Employee Name]],Employees[[Employee Name]:[Office]],7))</f>
        <v>TICC/TCCH</v>
      </c>
      <c r="F3342" s="51" t="str">
        <f>IF(ISBLANK(LeaveTracker[[#This Row],[Employee Name]]),"-----",VLOOKUP(LeaveTracker[[#This Row],[Employee Name]],Employees[[Employee Name]:[Office]],6))</f>
        <v>CASUAL</v>
      </c>
      <c r="G3342" s="24">
        <v>44897</v>
      </c>
      <c r="H3342" s="24">
        <v>44897</v>
      </c>
      <c r="I3342" s="19" t="s">
        <v>82</v>
      </c>
      <c r="K3342" s="51"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1819</v>
      </c>
      <c r="E3343" s="51" t="str">
        <f>IF(ISBLANK(LeaveTracker[[#This Row],[Employee Name]]),"-----",VLOOKUP(LeaveTracker[[#This Row],[Employee Name]],Employees[[Employee Name]:[Office]],7))</f>
        <v>TICC/TCCH</v>
      </c>
      <c r="F3343" s="51" t="str">
        <f>IF(ISBLANK(LeaveTracker[[#This Row],[Employee Name]]),"-----",VLOOKUP(LeaveTracker[[#This Row],[Employee Name]],Employees[[Employee Name]:[Office]],6))</f>
        <v>CASUAL</v>
      </c>
      <c r="G3343" s="24">
        <v>44916</v>
      </c>
      <c r="H3343" s="24">
        <v>44917</v>
      </c>
      <c r="I3343" s="19" t="s">
        <v>81</v>
      </c>
      <c r="K3343" s="51"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1817</v>
      </c>
      <c r="E3344" s="51" t="str">
        <f>IF(ISBLANK(LeaveTracker[[#This Row],[Employee Name]]),"-----",VLOOKUP(LeaveTracker[[#This Row],[Employee Name]],Employees[[Employee Name]:[Office]],7))</f>
        <v>TICC</v>
      </c>
      <c r="F3344" s="51" t="str">
        <f>IF(ISBLANK(LeaveTracker[[#This Row],[Employee Name]]),"-----",VLOOKUP(LeaveTracker[[#This Row],[Employee Name]],Employees[[Employee Name]:[Office]],6))</f>
        <v>CASUAL</v>
      </c>
      <c r="G3344" s="24">
        <v>44889</v>
      </c>
      <c r="H3344" s="24">
        <v>44890</v>
      </c>
      <c r="I3344" s="19" t="s">
        <v>81</v>
      </c>
      <c r="K3344" s="51"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1772</v>
      </c>
      <c r="E3345" s="51" t="str">
        <f>IF(ISBLANK(LeaveTracker[[#This Row],[Employee Name]]),"-----",VLOOKUP(LeaveTracker[[#This Row],[Employee Name]],Employees[[Employee Name]:[Office]],7))</f>
        <v>EEO/CITY MARKET</v>
      </c>
      <c r="F3345" s="51" t="str">
        <f>IF(ISBLANK(LeaveTracker[[#This Row],[Employee Name]]),"-----",VLOOKUP(LeaveTracker[[#This Row],[Employee Name]],Employees[[Employee Name]:[Office]],6))</f>
        <v>CASUAL</v>
      </c>
      <c r="G3345" s="24">
        <v>44914</v>
      </c>
      <c r="H3345" s="24">
        <v>44917</v>
      </c>
      <c r="I3345" s="19" t="s">
        <v>82</v>
      </c>
      <c r="J3345" s="43" t="s">
        <v>1004</v>
      </c>
      <c r="K3345" s="51"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1772</v>
      </c>
      <c r="E3346" s="51" t="str">
        <f>IF(ISBLANK(LeaveTracker[[#This Row],[Employee Name]]),"-----",VLOOKUP(LeaveTracker[[#This Row],[Employee Name]],Employees[[Employee Name]:[Office]],7))</f>
        <v>EEO/CITY MARKET</v>
      </c>
      <c r="F3346" s="51" t="str">
        <f>IF(ISBLANK(LeaveTracker[[#This Row],[Employee Name]]),"-----",VLOOKUP(LeaveTracker[[#This Row],[Employee Name]],Employees[[Employee Name]:[Office]],6))</f>
        <v>CASUAL</v>
      </c>
      <c r="G3346" s="24">
        <v>44921</v>
      </c>
      <c r="H3346" s="24">
        <v>44922</v>
      </c>
      <c r="I3346" s="19" t="s">
        <v>82</v>
      </c>
      <c r="J3346" s="43" t="s">
        <v>1004</v>
      </c>
      <c r="K3346" s="51"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1852</v>
      </c>
      <c r="E3347" s="51" t="str">
        <f>IF(ISBLANK(LeaveTracker[[#This Row],[Employee Name]]),"-----",VLOOKUP(LeaveTracker[[#This Row],[Employee Name]],Employees[[Employee Name]:[Office]],7))</f>
        <v>EEO/CITY MARKET</v>
      </c>
      <c r="F3347" s="51" t="str">
        <f>IF(ISBLANK(LeaveTracker[[#This Row],[Employee Name]]),"-----",VLOOKUP(LeaveTracker[[#This Row],[Employee Name]],Employees[[Employee Name]:[Office]],6))</f>
        <v>CASUAL</v>
      </c>
      <c r="G3347" s="24">
        <v>44918</v>
      </c>
      <c r="H3347" s="24">
        <v>44926</v>
      </c>
      <c r="I3347" s="19" t="s">
        <v>298</v>
      </c>
      <c r="J3347" s="43" t="s">
        <v>274</v>
      </c>
      <c r="K3347" s="51"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1907</v>
      </c>
      <c r="E3348" s="51" t="str">
        <f>IF(ISBLANK(LeaveTracker[[#This Row],[Employee Name]]),"-----",VLOOKUP(LeaveTracker[[#This Row],[Employee Name]],Employees[[Employee Name]:[Office]],7))</f>
        <v>EEO/CITY MARKET</v>
      </c>
      <c r="F3348" s="51" t="str">
        <f>IF(ISBLANK(LeaveTracker[[#This Row],[Employee Name]]),"-----",VLOOKUP(LeaveTracker[[#This Row],[Employee Name]],Employees[[Employee Name]:[Office]],6))</f>
        <v>JOBCON</v>
      </c>
      <c r="G3348" s="24">
        <v>44914</v>
      </c>
      <c r="H3348" s="24">
        <v>44914</v>
      </c>
      <c r="I3348" s="19" t="s">
        <v>82</v>
      </c>
      <c r="K3348" s="51"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1833</v>
      </c>
      <c r="E3349" s="51" t="str">
        <f>IF(ISBLANK(LeaveTracker[[#This Row],[Employee Name]]),"-----",VLOOKUP(LeaveTracker[[#This Row],[Employee Name]],Employees[[Employee Name]:[Office]],7))</f>
        <v>EEO/CITY MARKET</v>
      </c>
      <c r="F3349" s="51" t="str">
        <f>IF(ISBLANK(LeaveTracker[[#This Row],[Employee Name]]),"-----",VLOOKUP(LeaveTracker[[#This Row],[Employee Name]],Employees[[Employee Name]:[Office]],6))</f>
        <v>CASUAL</v>
      </c>
      <c r="G3349" s="24">
        <v>44913</v>
      </c>
      <c r="H3349" s="24">
        <v>44913</v>
      </c>
      <c r="I3349" s="19" t="s">
        <v>298</v>
      </c>
      <c r="J3349" s="43" t="s">
        <v>1003</v>
      </c>
      <c r="K3349" s="51"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1763</v>
      </c>
      <c r="E3350" s="51" t="str">
        <f>IF(ISBLANK(LeaveTracker[[#This Row],[Employee Name]]),"-----",VLOOKUP(LeaveTracker[[#This Row],[Employee Name]],Employees[[Employee Name]:[Office]],7))</f>
        <v>EEO/CITY MARKET</v>
      </c>
      <c r="F3350" s="51" t="str">
        <f>IF(ISBLANK(LeaveTracker[[#This Row],[Employee Name]]),"-----",VLOOKUP(LeaveTracker[[#This Row],[Employee Name]],Employees[[Employee Name]:[Office]],6))</f>
        <v>CASUAL</v>
      </c>
      <c r="G3350" s="24">
        <v>44917</v>
      </c>
      <c r="H3350" s="24">
        <v>44918</v>
      </c>
      <c r="I3350" s="19" t="s">
        <v>298</v>
      </c>
      <c r="J3350" s="43" t="s">
        <v>1003</v>
      </c>
      <c r="K3350" s="51"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1798</v>
      </c>
      <c r="E3351" s="51" t="str">
        <f>IF(ISBLANK(LeaveTracker[[#This Row],[Employee Name]]),"-----",VLOOKUP(LeaveTracker[[#This Row],[Employee Name]],Employees[[Employee Name]:[Office]],7))</f>
        <v>GSO</v>
      </c>
      <c r="F3351" s="51" t="str">
        <f>IF(ISBLANK(LeaveTracker[[#This Row],[Employee Name]]),"-----",VLOOKUP(LeaveTracker[[#This Row],[Employee Name]],Employees[[Employee Name]:[Office]],6))</f>
        <v>CASUAL</v>
      </c>
      <c r="G3351" s="24">
        <v>44923</v>
      </c>
      <c r="H3351" s="24">
        <v>44924</v>
      </c>
      <c r="I3351" s="19" t="s">
        <v>82</v>
      </c>
      <c r="J3351" s="43" t="s">
        <v>1004</v>
      </c>
      <c r="K3351" s="51"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1881</v>
      </c>
      <c r="E3352" s="51" t="str">
        <f>IF(ISBLANK(LeaveTracker[[#This Row],[Employee Name]]),"-----",VLOOKUP(LeaveTracker[[#This Row],[Employee Name]],Employees[[Employee Name]:[Office]],7))</f>
        <v>CENRO</v>
      </c>
      <c r="F3352" s="51" t="str">
        <f>IF(ISBLANK(LeaveTracker[[#This Row],[Employee Name]]),"-----",VLOOKUP(LeaveTracker[[#This Row],[Employee Name]],Employees[[Employee Name]:[Office]],6))</f>
        <v>CASUAL</v>
      </c>
      <c r="G3352" s="24">
        <v>44900</v>
      </c>
      <c r="H3352" s="24">
        <v>44901</v>
      </c>
      <c r="I3352" s="19" t="s">
        <v>81</v>
      </c>
      <c r="K3352" s="51"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1874</v>
      </c>
      <c r="E3353" s="51" t="str">
        <f>IF(ISBLANK(LeaveTracker[[#This Row],[Employee Name]]),"-----",VLOOKUP(LeaveTracker[[#This Row],[Employee Name]],Employees[[Employee Name]:[Office]],7))</f>
        <v>CENRO</v>
      </c>
      <c r="F3353" s="51" t="str">
        <f>IF(ISBLANK(LeaveTracker[[#This Row],[Employee Name]]),"-----",VLOOKUP(LeaveTracker[[#This Row],[Employee Name]],Employees[[Employee Name]:[Office]],6))</f>
        <v>CASUAL</v>
      </c>
      <c r="G3353" s="24">
        <v>44907</v>
      </c>
      <c r="H3353" s="24">
        <v>44907</v>
      </c>
      <c r="I3353" s="19" t="s">
        <v>298</v>
      </c>
      <c r="J3353" s="43" t="s">
        <v>1003</v>
      </c>
      <c r="K3353" s="51"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1848</v>
      </c>
      <c r="E3354" s="51" t="str">
        <f>IF(ISBLANK(LeaveTracker[[#This Row],[Employee Name]]),"-----",VLOOKUP(LeaveTracker[[#This Row],[Employee Name]],Employees[[Employee Name]:[Office]],7))</f>
        <v>CENRO</v>
      </c>
      <c r="F3354" s="51" t="str">
        <f>IF(ISBLANK(LeaveTracker[[#This Row],[Employee Name]]),"-----",VLOOKUP(LeaveTracker[[#This Row],[Employee Name]],Employees[[Employee Name]:[Office]],6))</f>
        <v>CASUAL</v>
      </c>
      <c r="G3354" s="24">
        <v>44893</v>
      </c>
      <c r="H3354" s="24">
        <v>44893</v>
      </c>
      <c r="I3354" s="19"/>
      <c r="K3354" s="51"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1848</v>
      </c>
      <c r="E3355" s="51" t="str">
        <f>IF(ISBLANK(LeaveTracker[[#This Row],[Employee Name]]),"-----",VLOOKUP(LeaveTracker[[#This Row],[Employee Name]],Employees[[Employee Name]:[Office]],7))</f>
        <v>CENRO</v>
      </c>
      <c r="F3355" s="51" t="str">
        <f>IF(ISBLANK(LeaveTracker[[#This Row],[Employee Name]]),"-----",VLOOKUP(LeaveTracker[[#This Row],[Employee Name]],Employees[[Employee Name]:[Office]],6))</f>
        <v>CASUAL</v>
      </c>
      <c r="G3355" s="24">
        <v>44903</v>
      </c>
      <c r="H3355" s="24">
        <v>44905</v>
      </c>
      <c r="I3355" s="19" t="s">
        <v>82</v>
      </c>
      <c r="K3355" s="51"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1799</v>
      </c>
      <c r="E3356" s="51" t="str">
        <f>IF(ISBLANK(LeaveTracker[[#This Row],[Employee Name]]),"-----",VLOOKUP(LeaveTracker[[#This Row],[Employee Name]],Employees[[Employee Name]:[Office]],7))</f>
        <v>CENRO</v>
      </c>
      <c r="F3356" s="51" t="str">
        <f>IF(ISBLANK(LeaveTracker[[#This Row],[Employee Name]]),"-----",VLOOKUP(LeaveTracker[[#This Row],[Employee Name]],Employees[[Employee Name]:[Office]],6))</f>
        <v>CASUAL</v>
      </c>
      <c r="G3356" s="24">
        <v>44894</v>
      </c>
      <c r="H3356" s="24">
        <v>44895</v>
      </c>
      <c r="I3356" s="19" t="s">
        <v>81</v>
      </c>
      <c r="K3356" s="51"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1967</v>
      </c>
      <c r="E3357" s="51" t="str">
        <f>IF(ISBLANK(LeaveTracker[[#This Row],[Employee Name]]),"-----",VLOOKUP(LeaveTracker[[#This Row],[Employee Name]],Employees[[Employee Name]:[Office]],7))</f>
        <v>TICC</v>
      </c>
      <c r="F3357" s="51" t="str">
        <f>IF(ISBLANK(LeaveTracker[[#This Row],[Employee Name]]),"-----",VLOOKUP(LeaveTracker[[#This Row],[Employee Name]],Employees[[Employee Name]:[Office]],6))</f>
        <v>CASUAL</v>
      </c>
      <c r="G3357" s="24">
        <v>44844</v>
      </c>
      <c r="H3357" s="24">
        <v>44844</v>
      </c>
      <c r="I3357" s="19" t="s">
        <v>81</v>
      </c>
      <c r="K3357" s="51"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1775</v>
      </c>
      <c r="E3358" s="51" t="str">
        <f>IF(ISBLANK(LeaveTracker[[#This Row],[Employee Name]]),"-----",VLOOKUP(LeaveTracker[[#This Row],[Employee Name]],Employees[[Employee Name]:[Office]],7))</f>
        <v>CENRO</v>
      </c>
      <c r="F3358" s="51" t="str">
        <f>IF(ISBLANK(LeaveTracker[[#This Row],[Employee Name]]),"-----",VLOOKUP(LeaveTracker[[#This Row],[Employee Name]],Employees[[Employee Name]:[Office]],6))</f>
        <v>CASUAL</v>
      </c>
      <c r="G3358" s="24">
        <v>44905</v>
      </c>
      <c r="H3358" s="24">
        <v>44905</v>
      </c>
      <c r="I3358" s="19" t="s">
        <v>81</v>
      </c>
      <c r="K3358" s="51"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1991</v>
      </c>
      <c r="E3359" s="51" t="str">
        <f>IF(ISBLANK(LeaveTracker[[#This Row],[Employee Name]]),"-----",VLOOKUP(LeaveTracker[[#This Row],[Employee Name]],Employees[[Employee Name]:[Office]],7))</f>
        <v>CENRO</v>
      </c>
      <c r="F3359" s="51" t="str">
        <f>IF(ISBLANK(LeaveTracker[[#This Row],[Employee Name]]),"-----",VLOOKUP(LeaveTracker[[#This Row],[Employee Name]],Employees[[Employee Name]:[Office]],6))</f>
        <v>CASUAL</v>
      </c>
      <c r="G3359" s="24">
        <v>44907</v>
      </c>
      <c r="H3359" s="24">
        <v>44907</v>
      </c>
      <c r="I3359" s="19" t="s">
        <v>81</v>
      </c>
      <c r="K3359" s="51"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1046</v>
      </c>
      <c r="E3360" s="51" t="str">
        <f>IF(ISBLANK(LeaveTracker[[#This Row],[Employee Name]]),"-----",VLOOKUP(LeaveTracker[[#This Row],[Employee Name]],Employees[[Employee Name]:[Office]],7))</f>
        <v>CENRO</v>
      </c>
      <c r="F3360" s="51" t="str">
        <f>IF(ISBLANK(LeaveTracker[[#This Row],[Employee Name]]),"-----",VLOOKUP(LeaveTracker[[#This Row],[Employee Name]],Employees[[Employee Name]:[Office]],6))</f>
        <v>REGULAR</v>
      </c>
      <c r="G3360" s="24">
        <v>44906</v>
      </c>
      <c r="H3360" s="24">
        <v>44907</v>
      </c>
      <c r="I3360" s="19" t="s">
        <v>81</v>
      </c>
      <c r="K3360" s="51"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1865</v>
      </c>
      <c r="E3361" s="51" t="str">
        <f>IF(ISBLANK(LeaveTracker[[#This Row],[Employee Name]]),"-----",VLOOKUP(LeaveTracker[[#This Row],[Employee Name]],Employees[[Employee Name]:[Office]],7))</f>
        <v>TCSNHS-ISHS</v>
      </c>
      <c r="F3361" s="51" t="str">
        <f>IF(ISBLANK(LeaveTracker[[#This Row],[Employee Name]]),"-----",VLOOKUP(LeaveTracker[[#This Row],[Employee Name]],Employees[[Employee Name]:[Office]],6))</f>
        <v>CASUAL</v>
      </c>
      <c r="G3361" s="24">
        <v>44918</v>
      </c>
      <c r="H3361" s="24">
        <v>44924</v>
      </c>
      <c r="I3361" s="19" t="s">
        <v>82</v>
      </c>
      <c r="J3361" s="43" t="s">
        <v>1004</v>
      </c>
      <c r="K3361" s="51"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1767</v>
      </c>
      <c r="E3362" s="51" t="str">
        <f>IF(ISBLANK(LeaveTracker[[#This Row],[Employee Name]]),"-----",VLOOKUP(LeaveTracker[[#This Row],[Employee Name]],Employees[[Employee Name]:[Office]],7))</f>
        <v>CEO</v>
      </c>
      <c r="F3362" s="51" t="str">
        <f>IF(ISBLANK(LeaveTracker[[#This Row],[Employee Name]]),"-----",VLOOKUP(LeaveTracker[[#This Row],[Employee Name]],Employees[[Employee Name]:[Office]],6))</f>
        <v>CASUAL</v>
      </c>
      <c r="G3362" s="24">
        <v>44914</v>
      </c>
      <c r="H3362" s="24">
        <v>44914</v>
      </c>
      <c r="I3362" s="19" t="s">
        <v>82</v>
      </c>
      <c r="J3362" s="43" t="s">
        <v>1004</v>
      </c>
      <c r="K3362" s="51"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1930</v>
      </c>
      <c r="E3363" s="51" t="str">
        <f>IF(ISBLANK(LeaveTracker[[#This Row],[Employee Name]]),"-----",VLOOKUP(LeaveTracker[[#This Row],[Employee Name]],Employees[[Employee Name]:[Office]],7))</f>
        <v>PICNIC GROVE</v>
      </c>
      <c r="F3363" s="51" t="str">
        <f>IF(ISBLANK(LeaveTracker[[#This Row],[Employee Name]]),"-----",VLOOKUP(LeaveTracker[[#This Row],[Employee Name]],Employees[[Employee Name]:[Office]],6))</f>
        <v>CASUAL</v>
      </c>
      <c r="G3363" s="24">
        <v>44874</v>
      </c>
      <c r="H3363" s="24">
        <v>44895</v>
      </c>
      <c r="I3363" s="19" t="s">
        <v>298</v>
      </c>
      <c r="J3363" s="43" t="s">
        <v>1992</v>
      </c>
      <c r="K3363" s="51"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1052</v>
      </c>
      <c r="E3364" s="51" t="str">
        <f>IF(ISBLANK(LeaveTracker[[#This Row],[Employee Name]]),"-----",VLOOKUP(LeaveTracker[[#This Row],[Employee Name]],Employees[[Employee Name]:[Office]],7))</f>
        <v>CHO</v>
      </c>
      <c r="F3364" s="51" t="str">
        <f>IF(ISBLANK(LeaveTracker[[#This Row],[Employee Name]]),"-----",VLOOKUP(LeaveTracker[[#This Row],[Employee Name]],Employees[[Employee Name]:[Office]],6))</f>
        <v>CASUAL</v>
      </c>
      <c r="G3364" s="24">
        <v>44922</v>
      </c>
      <c r="H3364" s="24">
        <v>44924</v>
      </c>
      <c r="I3364" s="19" t="s">
        <v>82</v>
      </c>
      <c r="K3364" s="51"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1321</v>
      </c>
      <c r="E3365" s="51" t="str">
        <f>IF(ISBLANK(LeaveTracker[[#This Row],[Employee Name]]),"-----",VLOOKUP(LeaveTracker[[#This Row],[Employee Name]],Employees[[Employee Name]:[Office]],7))</f>
        <v>CHO</v>
      </c>
      <c r="F3365" s="51" t="str">
        <f>IF(ISBLANK(LeaveTracker[[#This Row],[Employee Name]]),"-----",VLOOKUP(LeaveTracker[[#This Row],[Employee Name]],Employees[[Employee Name]:[Office]],6))</f>
        <v>REGULAR</v>
      </c>
      <c r="G3365" s="24">
        <v>44921</v>
      </c>
      <c r="H3365" s="24">
        <v>44923</v>
      </c>
      <c r="I3365" s="19" t="s">
        <v>82</v>
      </c>
      <c r="J3365" s="43" t="s">
        <v>1004</v>
      </c>
      <c r="K3365" s="51"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1780</v>
      </c>
      <c r="E3366" s="51" t="str">
        <f>IF(ISBLANK(LeaveTracker[[#This Row],[Employee Name]]),"-----",VLOOKUP(LeaveTracker[[#This Row],[Employee Name]],Employees[[Employee Name]:[Office]],7))</f>
        <v>CHO</v>
      </c>
      <c r="F3366" s="51" t="str">
        <f>IF(ISBLANK(LeaveTracker[[#This Row],[Employee Name]]),"-----",VLOOKUP(LeaveTracker[[#This Row],[Employee Name]],Employees[[Employee Name]:[Office]],6))</f>
        <v>CASUAL</v>
      </c>
      <c r="G3366" s="24">
        <v>44910</v>
      </c>
      <c r="H3366" s="24">
        <v>44911</v>
      </c>
      <c r="I3366" s="19" t="s">
        <v>82</v>
      </c>
      <c r="J3366" s="43" t="s">
        <v>1004</v>
      </c>
      <c r="K3366" s="51"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1780</v>
      </c>
      <c r="E3367" s="51" t="str">
        <f>IF(ISBLANK(LeaveTracker[[#This Row],[Employee Name]]),"-----",VLOOKUP(LeaveTracker[[#This Row],[Employee Name]],Employees[[Employee Name]:[Office]],7))</f>
        <v>CHO</v>
      </c>
      <c r="F3367" s="51" t="str">
        <f>IF(ISBLANK(LeaveTracker[[#This Row],[Employee Name]]),"-----",VLOOKUP(LeaveTracker[[#This Row],[Employee Name]],Employees[[Employee Name]:[Office]],6))</f>
        <v>CASUAL</v>
      </c>
      <c r="G3367" s="24">
        <v>44922</v>
      </c>
      <c r="H3367" s="24">
        <v>44924</v>
      </c>
      <c r="I3367" s="19" t="s">
        <v>82</v>
      </c>
      <c r="J3367" s="43" t="s">
        <v>1004</v>
      </c>
      <c r="K3367" s="51"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1847</v>
      </c>
      <c r="E3368" s="51" t="str">
        <f>IF(ISBLANK(LeaveTracker[[#This Row],[Employee Name]]),"-----",VLOOKUP(LeaveTracker[[#This Row],[Employee Name]],Employees[[Employee Name]:[Office]],7))</f>
        <v>CCR</v>
      </c>
      <c r="F3368" s="51" t="str">
        <f>IF(ISBLANK(LeaveTracker[[#This Row],[Employee Name]]),"-----",VLOOKUP(LeaveTracker[[#This Row],[Employee Name]],Employees[[Employee Name]:[Office]],6))</f>
        <v>CASUAL</v>
      </c>
      <c r="G3368" s="24">
        <v>44918</v>
      </c>
      <c r="H3368" s="24">
        <v>44924</v>
      </c>
      <c r="I3368" s="19" t="s">
        <v>82</v>
      </c>
      <c r="J3368" s="43" t="s">
        <v>1004</v>
      </c>
      <c r="K3368" s="51"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1847</v>
      </c>
      <c r="E3369" s="51" t="str">
        <f>IF(ISBLANK(LeaveTracker[[#This Row],[Employee Name]]),"-----",VLOOKUP(LeaveTracker[[#This Row],[Employee Name]],Employees[[Employee Name]:[Office]],7))</f>
        <v>CCR</v>
      </c>
      <c r="F3369" s="51" t="str">
        <f>IF(ISBLANK(LeaveTracker[[#This Row],[Employee Name]]),"-----",VLOOKUP(LeaveTracker[[#This Row],[Employee Name]],Employees[[Employee Name]:[Office]],6))</f>
        <v>CASUAL</v>
      </c>
      <c r="G3369" s="24">
        <v>44904</v>
      </c>
      <c r="H3369" s="24">
        <v>44904</v>
      </c>
      <c r="I3369" s="19" t="s">
        <v>298</v>
      </c>
      <c r="J3369" s="43" t="s">
        <v>1003</v>
      </c>
      <c r="K3369" s="51"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1869</v>
      </c>
      <c r="E3370" s="51" t="str">
        <f>IF(ISBLANK(LeaveTracker[[#This Row],[Employee Name]]),"-----",VLOOKUP(LeaveTracker[[#This Row],[Employee Name]],Employees[[Employee Name]:[Office]],7))</f>
        <v>LCR</v>
      </c>
      <c r="F3370" s="51" t="str">
        <f>IF(ISBLANK(LeaveTracker[[#This Row],[Employee Name]]),"-----",VLOOKUP(LeaveTracker[[#This Row],[Employee Name]],Employees[[Employee Name]:[Office]],6))</f>
        <v>CASUAL</v>
      </c>
      <c r="G3370" s="24">
        <v>44915</v>
      </c>
      <c r="H3370" s="24">
        <v>44917</v>
      </c>
      <c r="I3370" s="19" t="s">
        <v>298</v>
      </c>
      <c r="J3370" s="43" t="s">
        <v>1003</v>
      </c>
      <c r="K3370" s="51"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1869</v>
      </c>
      <c r="E3371" s="51" t="str">
        <f>IF(ISBLANK(LeaveTracker[[#This Row],[Employee Name]]),"-----",VLOOKUP(LeaveTracker[[#This Row],[Employee Name]],Employees[[Employee Name]:[Office]],7))</f>
        <v>LCR</v>
      </c>
      <c r="F3371" s="51" t="str">
        <f>IF(ISBLANK(LeaveTracker[[#This Row],[Employee Name]]),"-----",VLOOKUP(LeaveTracker[[#This Row],[Employee Name]],Employees[[Employee Name]:[Office]],6))</f>
        <v>CASUAL</v>
      </c>
      <c r="G3371" s="24">
        <v>44918</v>
      </c>
      <c r="H3371" s="24">
        <v>44924</v>
      </c>
      <c r="I3371" s="19" t="s">
        <v>82</v>
      </c>
      <c r="J3371" s="43" t="s">
        <v>1004</v>
      </c>
      <c r="K3371" s="51"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1796</v>
      </c>
      <c r="E3372" s="51" t="str">
        <f>IF(ISBLANK(LeaveTracker[[#This Row],[Employee Name]]),"-----",VLOOKUP(LeaveTracker[[#This Row],[Employee Name]],Employees[[Employee Name]:[Office]],7))</f>
        <v>CTO-LICENSE</v>
      </c>
      <c r="F3372" s="51" t="str">
        <f>IF(ISBLANK(LeaveTracker[[#This Row],[Employee Name]]),"-----",VLOOKUP(LeaveTracker[[#This Row],[Employee Name]],Employees[[Employee Name]:[Office]],6))</f>
        <v>CASUAL</v>
      </c>
      <c r="G3372" s="24">
        <v>44910</v>
      </c>
      <c r="H3372" s="24">
        <v>44910</v>
      </c>
      <c r="I3372" s="19" t="s">
        <v>82</v>
      </c>
      <c r="J3372" s="43" t="s">
        <v>1004</v>
      </c>
      <c r="K3372" s="51"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1796</v>
      </c>
      <c r="E3373" s="51" t="str">
        <f>IF(ISBLANK(LeaveTracker[[#This Row],[Employee Name]]),"-----",VLOOKUP(LeaveTracker[[#This Row],[Employee Name]],Employees[[Employee Name]:[Office]],7))</f>
        <v>CTO-LICENSE</v>
      </c>
      <c r="F3373" s="51" t="str">
        <f>IF(ISBLANK(LeaveTracker[[#This Row],[Employee Name]]),"-----",VLOOKUP(LeaveTracker[[#This Row],[Employee Name]],Employees[[Employee Name]:[Office]],6))</f>
        <v>CASUAL</v>
      </c>
      <c r="G3373" s="24">
        <v>44916</v>
      </c>
      <c r="H3373" s="24">
        <v>44916</v>
      </c>
      <c r="I3373" s="19" t="s">
        <v>82</v>
      </c>
      <c r="J3373" s="43" t="s">
        <v>1004</v>
      </c>
      <c r="K3373" s="51"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1796</v>
      </c>
      <c r="E3374" s="51" t="str">
        <f>IF(ISBLANK(LeaveTracker[[#This Row],[Employee Name]]),"-----",VLOOKUP(LeaveTracker[[#This Row],[Employee Name]],Employees[[Employee Name]:[Office]],7))</f>
        <v>CTO-LICENSE</v>
      </c>
      <c r="F3374" s="51" t="str">
        <f>IF(ISBLANK(LeaveTracker[[#This Row],[Employee Name]]),"-----",VLOOKUP(LeaveTracker[[#This Row],[Employee Name]],Employees[[Employee Name]:[Office]],6))</f>
        <v>CASUAL</v>
      </c>
      <c r="G3374" s="24">
        <v>44922</v>
      </c>
      <c r="H3374" s="24">
        <v>44922</v>
      </c>
      <c r="I3374" s="19" t="s">
        <v>82</v>
      </c>
      <c r="J3374" s="43" t="s">
        <v>1004</v>
      </c>
      <c r="K3374" s="51"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1968</v>
      </c>
      <c r="E3375" s="51" t="str">
        <f>IF(ISBLANK(LeaveTracker[[#This Row],[Employee Name]]),"-----",VLOOKUP(LeaveTracker[[#This Row],[Employee Name]],Employees[[Employee Name]:[Office]],7))</f>
        <v>EEO/CITY MARKET</v>
      </c>
      <c r="F3375" s="51" t="str">
        <f>IF(ISBLANK(LeaveTracker[[#This Row],[Employee Name]]),"-----",VLOOKUP(LeaveTracker[[#This Row],[Employee Name]],Employees[[Employee Name]:[Office]],6))</f>
        <v>CASUAL</v>
      </c>
      <c r="G3375" s="24">
        <v>44908</v>
      </c>
      <c r="H3375" s="24">
        <v>44909</v>
      </c>
      <c r="I3375" s="19" t="s">
        <v>82</v>
      </c>
      <c r="J3375" s="43" t="s">
        <v>1004</v>
      </c>
      <c r="K3375" s="51"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1968</v>
      </c>
      <c r="E3376" s="51" t="str">
        <f>IF(ISBLANK(LeaveTracker[[#This Row],[Employee Name]]),"-----",VLOOKUP(LeaveTracker[[#This Row],[Employee Name]],Employees[[Employee Name]:[Office]],7))</f>
        <v>EEO/CITY MARKET</v>
      </c>
      <c r="F3376" s="51" t="str">
        <f>IF(ISBLANK(LeaveTracker[[#This Row],[Employee Name]]),"-----",VLOOKUP(LeaveTracker[[#This Row],[Employee Name]],Employees[[Employee Name]:[Office]],6))</f>
        <v>CASUAL</v>
      </c>
      <c r="G3376" s="24">
        <v>44917</v>
      </c>
      <c r="H3376" s="24">
        <v>44917</v>
      </c>
      <c r="I3376" s="19" t="s">
        <v>82</v>
      </c>
      <c r="J3376" s="43" t="s">
        <v>1004</v>
      </c>
      <c r="K3376" s="51"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1968</v>
      </c>
      <c r="E3377" s="51" t="str">
        <f>IF(ISBLANK(LeaveTracker[[#This Row],[Employee Name]]),"-----",VLOOKUP(LeaveTracker[[#This Row],[Employee Name]],Employees[[Employee Name]:[Office]],7))</f>
        <v>EEO/CITY MARKET</v>
      </c>
      <c r="F3377" s="51" t="str">
        <f>IF(ISBLANK(LeaveTracker[[#This Row],[Employee Name]]),"-----",VLOOKUP(LeaveTracker[[#This Row],[Employee Name]],Employees[[Employee Name]:[Office]],6))</f>
        <v>CASUAL</v>
      </c>
      <c r="G3377" s="24">
        <v>44922</v>
      </c>
      <c r="H3377" s="24">
        <v>44922</v>
      </c>
      <c r="I3377" s="19" t="s">
        <v>82</v>
      </c>
      <c r="J3377" s="43" t="s">
        <v>1004</v>
      </c>
      <c r="K3377" s="51"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1968</v>
      </c>
      <c r="E3378" s="51" t="str">
        <f>IF(ISBLANK(LeaveTracker[[#This Row],[Employee Name]]),"-----",VLOOKUP(LeaveTracker[[#This Row],[Employee Name]],Employees[[Employee Name]:[Office]],7))</f>
        <v>EEO/CITY MARKET</v>
      </c>
      <c r="F3378" s="51" t="str">
        <f>IF(ISBLANK(LeaveTracker[[#This Row],[Employee Name]]),"-----",VLOOKUP(LeaveTracker[[#This Row],[Employee Name]],Employees[[Employee Name]:[Office]],6))</f>
        <v>CASUAL</v>
      </c>
      <c r="G3378" s="24">
        <v>44924</v>
      </c>
      <c r="H3378" s="24">
        <v>44924</v>
      </c>
      <c r="I3378" s="19" t="s">
        <v>82</v>
      </c>
      <c r="J3378" s="43" t="s">
        <v>1004</v>
      </c>
      <c r="K3378" s="51"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1755</v>
      </c>
      <c r="E3379" s="51" t="str">
        <f>IF(ISBLANK(LeaveTracker[[#This Row],[Employee Name]]),"-----",VLOOKUP(LeaveTracker[[#This Row],[Employee Name]],Employees[[Employee Name]:[Office]],7))</f>
        <v>MAHOGANY MARKET</v>
      </c>
      <c r="F3379" s="51" t="str">
        <f>IF(ISBLANK(LeaveTracker[[#This Row],[Employee Name]]),"-----",VLOOKUP(LeaveTracker[[#This Row],[Employee Name]],Employees[[Employee Name]:[Office]],6))</f>
        <v>CASUAL</v>
      </c>
      <c r="G3379" s="24">
        <v>44910</v>
      </c>
      <c r="H3379" s="24">
        <v>44911</v>
      </c>
      <c r="I3379" s="19" t="s">
        <v>82</v>
      </c>
      <c r="J3379" s="43" t="s">
        <v>1004</v>
      </c>
      <c r="K3379" s="51"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1914</v>
      </c>
      <c r="E3380" s="51" t="str">
        <f>IF(ISBLANK(LeaveTracker[[#This Row],[Employee Name]]),"-----",VLOOKUP(LeaveTracker[[#This Row],[Employee Name]],Employees[[Employee Name]:[Office]],7))</f>
        <v>MAHOGANY MARKET</v>
      </c>
      <c r="F3380" s="51" t="str">
        <f>IF(ISBLANK(LeaveTracker[[#This Row],[Employee Name]]),"-----",VLOOKUP(LeaveTracker[[#This Row],[Employee Name]],Employees[[Employee Name]:[Office]],6))</f>
        <v>CASUAL</v>
      </c>
      <c r="G3380" s="24">
        <v>44911</v>
      </c>
      <c r="H3380" s="24">
        <v>44915</v>
      </c>
      <c r="I3380" s="19" t="s">
        <v>82</v>
      </c>
      <c r="J3380" s="43" t="s">
        <v>1004</v>
      </c>
      <c r="K3380" s="51"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1914</v>
      </c>
      <c r="E3381" s="51" t="str">
        <f>IF(ISBLANK(LeaveTracker[[#This Row],[Employee Name]]),"-----",VLOOKUP(LeaveTracker[[#This Row],[Employee Name]],Employees[[Employee Name]:[Office]],7))</f>
        <v>MAHOGANY MARKET</v>
      </c>
      <c r="F3381" s="51" t="str">
        <f>IF(ISBLANK(LeaveTracker[[#This Row],[Employee Name]]),"-----",VLOOKUP(LeaveTracker[[#This Row],[Employee Name]],Employees[[Employee Name]:[Office]],6))</f>
        <v>CASUAL</v>
      </c>
      <c r="G3381" s="24">
        <v>44918</v>
      </c>
      <c r="H3381" s="24">
        <v>44922</v>
      </c>
      <c r="I3381" s="19" t="s">
        <v>82</v>
      </c>
      <c r="J3381" s="43" t="s">
        <v>1004</v>
      </c>
      <c r="K3381" s="51"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1773</v>
      </c>
      <c r="E3382" s="51" t="str">
        <f>IF(ISBLANK(LeaveTracker[[#This Row],[Employee Name]]),"-----",VLOOKUP(LeaveTracker[[#This Row],[Employee Name]],Employees[[Employee Name]:[Office]],7))</f>
        <v>GSO</v>
      </c>
      <c r="F3382" s="51" t="str">
        <f>IF(ISBLANK(LeaveTracker[[#This Row],[Employee Name]]),"-----",VLOOKUP(LeaveTracker[[#This Row],[Employee Name]],Employees[[Employee Name]:[Office]],6))</f>
        <v>CASUAL</v>
      </c>
      <c r="G3382" s="24">
        <v>44886</v>
      </c>
      <c r="H3382" s="24">
        <v>44886</v>
      </c>
      <c r="I3382" s="19" t="s">
        <v>81</v>
      </c>
      <c r="K3382" s="51"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1834</v>
      </c>
      <c r="E3383" s="51" t="str">
        <f>IF(ISBLANK(LeaveTracker[[#This Row],[Employee Name]]),"-----",VLOOKUP(LeaveTracker[[#This Row],[Employee Name]],Employees[[Employee Name]:[Office]],7))</f>
        <v>GSO</v>
      </c>
      <c r="F3383" s="51" t="str">
        <f>IF(ISBLANK(LeaveTracker[[#This Row],[Employee Name]]),"-----",VLOOKUP(LeaveTracker[[#This Row],[Employee Name]],Employees[[Employee Name]:[Office]],6))</f>
        <v>CASUAL</v>
      </c>
      <c r="G3383" s="24">
        <v>44875</v>
      </c>
      <c r="H3383" s="24">
        <v>44876</v>
      </c>
      <c r="I3383" s="19" t="s">
        <v>81</v>
      </c>
      <c r="K3383" s="51"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1841</v>
      </c>
      <c r="E3384" s="51" t="str">
        <f>IF(ISBLANK(LeaveTracker[[#This Row],[Employee Name]]),"-----",VLOOKUP(LeaveTracker[[#This Row],[Employee Name]],Employees[[Employee Name]:[Office]],7))</f>
        <v>CSWDO</v>
      </c>
      <c r="F3384" s="51" t="str">
        <f>IF(ISBLANK(LeaveTracker[[#This Row],[Employee Name]]),"-----",VLOOKUP(LeaveTracker[[#This Row],[Employee Name]],Employees[[Employee Name]:[Office]],6))</f>
        <v>CASUAL</v>
      </c>
      <c r="G3384" s="24">
        <v>44917</v>
      </c>
      <c r="H3384" s="24">
        <v>44917</v>
      </c>
      <c r="I3384" s="19" t="s">
        <v>82</v>
      </c>
      <c r="J3384" s="43" t="s">
        <v>1004</v>
      </c>
      <c r="K3384" s="51"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1773</v>
      </c>
      <c r="E3385" s="51" t="str">
        <f>IF(ISBLANK(LeaveTracker[[#This Row],[Employee Name]]),"-----",VLOOKUP(LeaveTracker[[#This Row],[Employee Name]],Employees[[Employee Name]:[Office]],7))</f>
        <v>GSO</v>
      </c>
      <c r="F3385" s="51" t="str">
        <f>IF(ISBLANK(LeaveTracker[[#This Row],[Employee Name]]),"-----",VLOOKUP(LeaveTracker[[#This Row],[Employee Name]],Employees[[Employee Name]:[Office]],6))</f>
        <v>CASUAL</v>
      </c>
      <c r="G3385" s="24">
        <v>44889</v>
      </c>
      <c r="H3385" s="24">
        <v>44890</v>
      </c>
      <c r="I3385" s="19" t="s">
        <v>82</v>
      </c>
      <c r="K3385" s="51"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1968</v>
      </c>
      <c r="E3386" s="51" t="str">
        <f>IF(ISBLANK(LeaveTracker[[#This Row],[Employee Name]]),"-----",VLOOKUP(LeaveTracker[[#This Row],[Employee Name]],Employees[[Employee Name]:[Office]],7))</f>
        <v>EEO/CITY MARKET</v>
      </c>
      <c r="F3386" s="51" t="str">
        <f>IF(ISBLANK(LeaveTracker[[#This Row],[Employee Name]]),"-----",VLOOKUP(LeaveTracker[[#This Row],[Employee Name]],Employees[[Employee Name]:[Office]],6))</f>
        <v>CASUAL</v>
      </c>
      <c r="G3386" s="24">
        <v>44887</v>
      </c>
      <c r="H3386" s="24">
        <v>44887</v>
      </c>
      <c r="I3386" s="19" t="s">
        <v>298</v>
      </c>
      <c r="J3386" s="43" t="s">
        <v>1003</v>
      </c>
      <c r="K3386" s="51"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1991</v>
      </c>
      <c r="E3387" s="51" t="str">
        <f>IF(ISBLANK(LeaveTracker[[#This Row],[Employee Name]]),"-----",VLOOKUP(LeaveTracker[[#This Row],[Employee Name]],Employees[[Employee Name]:[Office]],7))</f>
        <v>CENRO</v>
      </c>
      <c r="F3387" s="51" t="str">
        <f>IF(ISBLANK(LeaveTracker[[#This Row],[Employee Name]]),"-----",VLOOKUP(LeaveTracker[[#This Row],[Employee Name]],Employees[[Employee Name]:[Office]],6))</f>
        <v>CASUAL</v>
      </c>
      <c r="G3387" s="24">
        <v>1126</v>
      </c>
      <c r="H3387" s="24">
        <v>44895</v>
      </c>
      <c r="I3387" s="19" t="s">
        <v>82</v>
      </c>
      <c r="J3387" s="43" t="s">
        <v>1004</v>
      </c>
      <c r="K3387" s="51"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1802</v>
      </c>
      <c r="E3388" s="51" t="str">
        <f>IF(ISBLANK(LeaveTracker[[#This Row],[Employee Name]]),"-----",VLOOKUP(LeaveTracker[[#This Row],[Employee Name]],Employees[[Employee Name]:[Office]],7))</f>
        <v>CENRO</v>
      </c>
      <c r="F3388" s="51" t="str">
        <f>IF(ISBLANK(LeaveTracker[[#This Row],[Employee Name]]),"-----",VLOOKUP(LeaveTracker[[#This Row],[Employee Name]],Employees[[Employee Name]:[Office]],6))</f>
        <v>CASUAL</v>
      </c>
      <c r="G3388" s="24">
        <v>44888</v>
      </c>
      <c r="H3388" s="24">
        <v>44890</v>
      </c>
      <c r="I3388" s="19" t="s">
        <v>82</v>
      </c>
      <c r="J3388" s="43" t="s">
        <v>1004</v>
      </c>
      <c r="K3388" s="51"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1966</v>
      </c>
      <c r="E3389" s="51" t="str">
        <f>IF(ISBLANK(LeaveTracker[[#This Row],[Employee Name]]),"-----",VLOOKUP(LeaveTracker[[#This Row],[Employee Name]],Employees[[Employee Name]:[Office]],7))</f>
        <v>CENRO</v>
      </c>
      <c r="F3389" s="51" t="str">
        <f>IF(ISBLANK(LeaveTracker[[#This Row],[Employee Name]]),"-----",VLOOKUP(LeaveTracker[[#This Row],[Employee Name]],Employees[[Employee Name]:[Office]],6))</f>
        <v>CASUAL</v>
      </c>
      <c r="G3389" s="24">
        <v>44893</v>
      </c>
      <c r="H3389" s="24">
        <v>44895</v>
      </c>
      <c r="I3389" s="19" t="s">
        <v>82</v>
      </c>
      <c r="J3389" s="43" t="s">
        <v>1004</v>
      </c>
      <c r="K3389" s="51"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1798</v>
      </c>
      <c r="E3390" s="51" t="str">
        <f>IF(ISBLANK(LeaveTracker[[#This Row],[Employee Name]]),"-----",VLOOKUP(LeaveTracker[[#This Row],[Employee Name]],Employees[[Employee Name]:[Office]],7))</f>
        <v>GSO</v>
      </c>
      <c r="F3390" s="51" t="str">
        <f>IF(ISBLANK(LeaveTracker[[#This Row],[Employee Name]]),"-----",VLOOKUP(LeaveTracker[[#This Row],[Employee Name]],Employees[[Employee Name]:[Office]],6))</f>
        <v>CASUAL</v>
      </c>
      <c r="G3390" s="24">
        <v>44889</v>
      </c>
      <c r="H3390" s="24">
        <v>44890</v>
      </c>
      <c r="I3390" s="19" t="s">
        <v>82</v>
      </c>
      <c r="J3390" s="43" t="s">
        <v>1004</v>
      </c>
      <c r="K3390" s="51"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1971</v>
      </c>
      <c r="E3391" s="51" t="str">
        <f>IF(ISBLANK(LeaveTracker[[#This Row],[Employee Name]]),"-----",VLOOKUP(LeaveTracker[[#This Row],[Employee Name]],Employees[[Employee Name]:[Office]],7))</f>
        <v>CENRO</v>
      </c>
      <c r="F3391" s="51">
        <f>IF(ISBLANK(LeaveTracker[[#This Row],[Employee Name]]),"-----",VLOOKUP(LeaveTracker[[#This Row],[Employee Name]],Employees[[Employee Name]:[Office]],6))</f>
        <v>0</v>
      </c>
      <c r="G3391" s="24">
        <v>44882</v>
      </c>
      <c r="H3391" s="24">
        <v>44883</v>
      </c>
      <c r="I3391" s="19" t="s">
        <v>82</v>
      </c>
      <c r="J3391" s="43" t="s">
        <v>1004</v>
      </c>
      <c r="K3391" s="51"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1971</v>
      </c>
      <c r="E3392" s="51" t="str">
        <f>IF(ISBLANK(LeaveTracker[[#This Row],[Employee Name]]),"-----",VLOOKUP(LeaveTracker[[#This Row],[Employee Name]],Employees[[Employee Name]:[Office]],7))</f>
        <v>CENRO</v>
      </c>
      <c r="F3392" s="51">
        <f>IF(ISBLANK(LeaveTracker[[#This Row],[Employee Name]]),"-----",VLOOKUP(LeaveTracker[[#This Row],[Employee Name]],Employees[[Employee Name]:[Office]],6))</f>
        <v>0</v>
      </c>
      <c r="G3392" s="24">
        <v>44889</v>
      </c>
      <c r="H3392" s="24">
        <v>44889</v>
      </c>
      <c r="I3392" s="19" t="s">
        <v>82</v>
      </c>
      <c r="J3392" s="43" t="s">
        <v>1004</v>
      </c>
      <c r="K3392" s="51"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1925</v>
      </c>
      <c r="E3393" s="51" t="str">
        <f>IF(ISBLANK(LeaveTracker[[#This Row],[Employee Name]]),"-----",VLOOKUP(LeaveTracker[[#This Row],[Employee Name]],Employees[[Employee Name]:[Office]],7))</f>
        <v>INTERNAL</v>
      </c>
      <c r="F3393" s="51" t="str">
        <f>IF(ISBLANK(LeaveTracker[[#This Row],[Employee Name]]),"-----",VLOOKUP(LeaveTracker[[#This Row],[Employee Name]],Employees[[Employee Name]:[Office]],6))</f>
        <v>CASUAL</v>
      </c>
      <c r="G3393" s="24">
        <v>44904</v>
      </c>
      <c r="H3393" s="24">
        <v>44904</v>
      </c>
      <c r="I3393" s="19" t="s">
        <v>82</v>
      </c>
      <c r="J3393" s="43" t="s">
        <v>1004</v>
      </c>
      <c r="K3393" s="51"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1925</v>
      </c>
      <c r="E3394" s="51" t="str">
        <f>IF(ISBLANK(LeaveTracker[[#This Row],[Employee Name]]),"-----",VLOOKUP(LeaveTracker[[#This Row],[Employee Name]],Employees[[Employee Name]:[Office]],7))</f>
        <v>INTERNAL</v>
      </c>
      <c r="F3394" s="51" t="str">
        <f>IF(ISBLANK(LeaveTracker[[#This Row],[Employee Name]]),"-----",VLOOKUP(LeaveTracker[[#This Row],[Employee Name]],Employees[[Employee Name]:[Office]],6))</f>
        <v>CASUAL</v>
      </c>
      <c r="G3394" s="24">
        <v>44911</v>
      </c>
      <c r="H3394" s="24">
        <v>44911</v>
      </c>
      <c r="I3394" s="19" t="s">
        <v>82</v>
      </c>
      <c r="J3394" s="43" t="s">
        <v>1004</v>
      </c>
      <c r="K3394" s="51"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1925</v>
      </c>
      <c r="E3395" s="51" t="str">
        <f>IF(ISBLANK(LeaveTracker[[#This Row],[Employee Name]]),"-----",VLOOKUP(LeaveTracker[[#This Row],[Employee Name]],Employees[[Employee Name]:[Office]],7))</f>
        <v>INTERNAL</v>
      </c>
      <c r="F3395" s="51" t="str">
        <f>IF(ISBLANK(LeaveTracker[[#This Row],[Employee Name]]),"-----",VLOOKUP(LeaveTracker[[#This Row],[Employee Name]],Employees[[Employee Name]:[Office]],6))</f>
        <v>CASUAL</v>
      </c>
      <c r="G3395" s="24">
        <v>44918</v>
      </c>
      <c r="H3395" s="24">
        <v>44918</v>
      </c>
      <c r="I3395" s="19" t="s">
        <v>82</v>
      </c>
      <c r="J3395" s="43" t="s">
        <v>1004</v>
      </c>
      <c r="K3395" s="51"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1925</v>
      </c>
      <c r="E3396" s="51" t="str">
        <f>IF(ISBLANK(LeaveTracker[[#This Row],[Employee Name]]),"-----",VLOOKUP(LeaveTracker[[#This Row],[Employee Name]],Employees[[Employee Name]:[Office]],7))</f>
        <v>INTERNAL</v>
      </c>
      <c r="F3396" s="51" t="str">
        <f>IF(ISBLANK(LeaveTracker[[#This Row],[Employee Name]]),"-----",VLOOKUP(LeaveTracker[[#This Row],[Employee Name]],Employees[[Employee Name]:[Office]],6))</f>
        <v>CASUAL</v>
      </c>
      <c r="G3396" s="24">
        <v>44923</v>
      </c>
      <c r="H3396" s="24">
        <v>44924</v>
      </c>
      <c r="I3396" s="19" t="s">
        <v>82</v>
      </c>
      <c r="J3396" s="43" t="s">
        <v>1004</v>
      </c>
      <c r="K3396" s="51"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1849</v>
      </c>
      <c r="E3397" s="51" t="str">
        <f>IF(ISBLANK(LeaveTracker[[#This Row],[Employee Name]]),"-----",VLOOKUP(LeaveTracker[[#This Row],[Employee Name]],Employees[[Employee Name]:[Office]],7))</f>
        <v>BIR</v>
      </c>
      <c r="F3397" s="51" t="str">
        <f>IF(ISBLANK(LeaveTracker[[#This Row],[Employee Name]]),"-----",VLOOKUP(LeaveTracker[[#This Row],[Employee Name]],Employees[[Employee Name]:[Office]],6))</f>
        <v>CASUAL</v>
      </c>
      <c r="G3397" s="24">
        <v>44893</v>
      </c>
      <c r="H3397" s="24">
        <v>44894</v>
      </c>
      <c r="I3397" s="19" t="s">
        <v>81</v>
      </c>
      <c r="K3397" s="51"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1863</v>
      </c>
      <c r="E3398" s="51" t="str">
        <f>IF(ISBLANK(LeaveTracker[[#This Row],[Employee Name]]),"-----",VLOOKUP(LeaveTracker[[#This Row],[Employee Name]],Employees[[Employee Name]:[Office]],7))</f>
        <v>TICC</v>
      </c>
      <c r="F3398" s="51" t="str">
        <f>IF(ISBLANK(LeaveTracker[[#This Row],[Employee Name]]),"-----",VLOOKUP(LeaveTracker[[#This Row],[Employee Name]],Employees[[Employee Name]:[Office]],6))</f>
        <v>CASUAL</v>
      </c>
      <c r="G3398" s="24">
        <v>44895</v>
      </c>
      <c r="H3398" s="24">
        <v>44895</v>
      </c>
      <c r="I3398" s="19" t="s">
        <v>81</v>
      </c>
      <c r="K3398" s="51"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2494</v>
      </c>
      <c r="E3399" s="51" t="str">
        <f>IF(ISBLANK(LeaveTracker[[#This Row],[Employee Name]]),"-----",VLOOKUP(LeaveTracker[[#This Row],[Employee Name]],Employees[[Employee Name]:[Office]],7))</f>
        <v>CCT</v>
      </c>
      <c r="F3399" s="51" t="str">
        <f>IF(ISBLANK(LeaveTracker[[#This Row],[Employee Name]]),"-----",VLOOKUP(LeaveTracker[[#This Row],[Employee Name]],Employees[[Employee Name]:[Office]],6))</f>
        <v>CASUAL</v>
      </c>
      <c r="G3399" s="24">
        <v>44921</v>
      </c>
      <c r="H3399" s="24">
        <v>44924</v>
      </c>
      <c r="I3399" s="19" t="s">
        <v>82</v>
      </c>
      <c r="J3399" s="43" t="s">
        <v>1004</v>
      </c>
      <c r="K3399" s="51"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1812</v>
      </c>
      <c r="E3400" s="51" t="str">
        <f>IF(ISBLANK(LeaveTracker[[#This Row],[Employee Name]]),"-----",VLOOKUP(LeaveTracker[[#This Row],[Employee Name]],Employees[[Employee Name]:[Office]],7))</f>
        <v>HOUSING</v>
      </c>
      <c r="F3400" s="51" t="str">
        <f>IF(ISBLANK(LeaveTracker[[#This Row],[Employee Name]]),"-----",VLOOKUP(LeaveTracker[[#This Row],[Employee Name]],Employees[[Employee Name]:[Office]],6))</f>
        <v>CASUAL</v>
      </c>
      <c r="G3400" s="24">
        <v>44910</v>
      </c>
      <c r="H3400" s="24">
        <v>44910</v>
      </c>
      <c r="I3400" s="19" t="s">
        <v>82</v>
      </c>
      <c r="J3400" s="43" t="s">
        <v>1004</v>
      </c>
      <c r="K3400" s="51"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1812</v>
      </c>
      <c r="E3401" s="51" t="str">
        <f>IF(ISBLANK(LeaveTracker[[#This Row],[Employee Name]]),"-----",VLOOKUP(LeaveTracker[[#This Row],[Employee Name]],Employees[[Employee Name]:[Office]],7))</f>
        <v>HOUSING</v>
      </c>
      <c r="F3401" s="51" t="str">
        <f>IF(ISBLANK(LeaveTracker[[#This Row],[Employee Name]]),"-----",VLOOKUP(LeaveTracker[[#This Row],[Employee Name]],Employees[[Employee Name]:[Office]],6))</f>
        <v>CASUAL</v>
      </c>
      <c r="G3401" s="24">
        <v>44914</v>
      </c>
      <c r="H3401" s="24">
        <v>44915</v>
      </c>
      <c r="I3401" s="19" t="s">
        <v>82</v>
      </c>
      <c r="J3401" s="43" t="s">
        <v>1004</v>
      </c>
      <c r="K3401" s="51"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1812</v>
      </c>
      <c r="E3402" s="51" t="str">
        <f>IF(ISBLANK(LeaveTracker[[#This Row],[Employee Name]]),"-----",VLOOKUP(LeaveTracker[[#This Row],[Employee Name]],Employees[[Employee Name]:[Office]],7))</f>
        <v>HOUSING</v>
      </c>
      <c r="F3402" s="51" t="str">
        <f>IF(ISBLANK(LeaveTracker[[#This Row],[Employee Name]]),"-----",VLOOKUP(LeaveTracker[[#This Row],[Employee Name]],Employees[[Employee Name]:[Office]],6))</f>
        <v>CASUAL</v>
      </c>
      <c r="G3402" s="24">
        <v>44923</v>
      </c>
      <c r="H3402" s="24">
        <v>44924</v>
      </c>
      <c r="I3402" s="19" t="s">
        <v>82</v>
      </c>
      <c r="J3402" s="43" t="s">
        <v>1004</v>
      </c>
      <c r="K3402" s="51"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1936</v>
      </c>
      <c r="E3403" s="51" t="str">
        <f>IF(ISBLANK(LeaveTracker[[#This Row],[Employee Name]]),"-----",VLOOKUP(LeaveTracker[[#This Row],[Employee Name]],Employees[[Employee Name]:[Office]],7))</f>
        <v>HOUSING</v>
      </c>
      <c r="F3403" s="51" t="str">
        <f>IF(ISBLANK(LeaveTracker[[#This Row],[Employee Name]]),"-----",VLOOKUP(LeaveTracker[[#This Row],[Employee Name]],Employees[[Employee Name]:[Office]],6))</f>
        <v>CASUAL</v>
      </c>
      <c r="G3403" s="24">
        <v>44911</v>
      </c>
      <c r="H3403" s="24">
        <v>44911</v>
      </c>
      <c r="I3403" s="19" t="s">
        <v>82</v>
      </c>
      <c r="J3403" s="43" t="s">
        <v>1004</v>
      </c>
      <c r="K3403" s="51"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1936</v>
      </c>
      <c r="E3404" s="51" t="str">
        <f>IF(ISBLANK(LeaveTracker[[#This Row],[Employee Name]]),"-----",VLOOKUP(LeaveTracker[[#This Row],[Employee Name]],Employees[[Employee Name]:[Office]],7))</f>
        <v>HOUSING</v>
      </c>
      <c r="F3404" s="51" t="str">
        <f>IF(ISBLANK(LeaveTracker[[#This Row],[Employee Name]]),"-----",VLOOKUP(LeaveTracker[[#This Row],[Employee Name]],Employees[[Employee Name]:[Office]],6))</f>
        <v>CASUAL</v>
      </c>
      <c r="G3404" s="24">
        <v>44917</v>
      </c>
      <c r="H3404" s="24">
        <v>44918</v>
      </c>
      <c r="I3404" s="19" t="s">
        <v>82</v>
      </c>
      <c r="J3404" s="43" t="s">
        <v>1004</v>
      </c>
      <c r="K3404" s="51"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1936</v>
      </c>
      <c r="E3405" s="51" t="str">
        <f>IF(ISBLANK(LeaveTracker[[#This Row],[Employee Name]]),"-----",VLOOKUP(LeaveTracker[[#This Row],[Employee Name]],Employees[[Employee Name]:[Office]],7))</f>
        <v>HOUSING</v>
      </c>
      <c r="F3405" s="51" t="str">
        <f>IF(ISBLANK(LeaveTracker[[#This Row],[Employee Name]]),"-----",VLOOKUP(LeaveTracker[[#This Row],[Employee Name]],Employees[[Employee Name]:[Office]],6))</f>
        <v>CASUAL</v>
      </c>
      <c r="G3405" s="24">
        <v>44921</v>
      </c>
      <c r="H3405" s="24">
        <v>44922</v>
      </c>
      <c r="I3405" s="19" t="s">
        <v>82</v>
      </c>
      <c r="J3405" s="43" t="s">
        <v>1004</v>
      </c>
      <c r="K3405" s="51"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1767</v>
      </c>
      <c r="E3406" s="51" t="str">
        <f>IF(ISBLANK(LeaveTracker[[#This Row],[Employee Name]]),"-----",VLOOKUP(LeaveTracker[[#This Row],[Employee Name]],Employees[[Employee Name]:[Office]],7))</f>
        <v>CEO</v>
      </c>
      <c r="F3406" s="51" t="str">
        <f>IF(ISBLANK(LeaveTracker[[#This Row],[Employee Name]]),"-----",VLOOKUP(LeaveTracker[[#This Row],[Employee Name]],Employees[[Employee Name]:[Office]],6))</f>
        <v>CASUAL</v>
      </c>
      <c r="G3406" s="24">
        <v>44901</v>
      </c>
      <c r="H3406" s="24">
        <v>44902</v>
      </c>
      <c r="I3406" s="19" t="s">
        <v>82</v>
      </c>
      <c r="J3406" s="43" t="s">
        <v>1004</v>
      </c>
      <c r="K3406" s="51"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1261</v>
      </c>
      <c r="E3407" s="51" t="str">
        <f>IF(ISBLANK(LeaveTracker[[#This Row],[Employee Name]]),"-----",VLOOKUP(LeaveTracker[[#This Row],[Employee Name]],Employees[[Employee Name]:[Office]],7))</f>
        <v>CHO</v>
      </c>
      <c r="F3407" s="51" t="str">
        <f>IF(ISBLANK(LeaveTracker[[#This Row],[Employee Name]]),"-----",VLOOKUP(LeaveTracker[[#This Row],[Employee Name]],Employees[[Employee Name]:[Office]],6))</f>
        <v>REGULAR</v>
      </c>
      <c r="G3407" s="24">
        <v>44942</v>
      </c>
      <c r="H3407" s="24">
        <v>44943</v>
      </c>
      <c r="I3407" s="20" t="s">
        <v>82</v>
      </c>
      <c r="K3407" s="51"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1021</v>
      </c>
      <c r="E3408" s="51" t="str">
        <f>IF(ISBLANK(LeaveTracker[[#This Row],[Employee Name]]),"-----",VLOOKUP(LeaveTracker[[#This Row],[Employee Name]],Employees[[Employee Name]:[Office]],7))</f>
        <v>CTO</v>
      </c>
      <c r="F3408" s="51" t="str">
        <f>IF(ISBLANK(LeaveTracker[[#This Row],[Employee Name]]),"-----",VLOOKUP(LeaveTracker[[#This Row],[Employee Name]],Employees[[Employee Name]:[Office]],6))</f>
        <v>REGULAR</v>
      </c>
      <c r="G3408" s="24"/>
      <c r="H3408" s="24"/>
      <c r="I3408" s="20" t="s">
        <v>298</v>
      </c>
      <c r="J3408" s="43" t="s">
        <v>691</v>
      </c>
      <c r="K3408" s="51"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2011</v>
      </c>
      <c r="E3409" s="51" t="str">
        <f>IF(ISBLANK(LeaveTracker[[#This Row],[Employee Name]]),"-----",VLOOKUP(LeaveTracker[[#This Row],[Employee Name]],Employees[[Employee Name]:[Office]],7))</f>
        <v>VMO</v>
      </c>
      <c r="F3409" s="51" t="str">
        <f>IF(ISBLANK(LeaveTracker[[#This Row],[Employee Name]]),"-----",VLOOKUP(LeaveTracker[[#This Row],[Employee Name]],Employees[[Employee Name]:[Office]],6))</f>
        <v>REGULAR</v>
      </c>
      <c r="G3409" s="24">
        <v>44770</v>
      </c>
      <c r="H3409" s="24">
        <v>44771</v>
      </c>
      <c r="I3409" s="20" t="s">
        <v>81</v>
      </c>
      <c r="K3409" s="51"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51" t="str">
        <f>IF(ISBLANK(LeaveTracker[[#This Row],[Employee Name]]),"-----",VLOOKUP(LeaveTracker[[#This Row],[Employee Name]],Employees[[Employee Name]:[Office]],7))</f>
        <v>HRMO</v>
      </c>
      <c r="F3410" s="51" t="str">
        <f>IF(ISBLANK(LeaveTracker[[#This Row],[Employee Name]]),"-----",VLOOKUP(LeaveTracker[[#This Row],[Employee Name]],Employees[[Employee Name]:[Office]],6))</f>
        <v>REGULAR</v>
      </c>
      <c r="G3410" s="24">
        <v>44858</v>
      </c>
      <c r="H3410" s="24">
        <v>44858</v>
      </c>
      <c r="I3410" s="20" t="s">
        <v>82</v>
      </c>
      <c r="K3410" s="51"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51" t="str">
        <f>IF(ISBLANK(LeaveTracker[[#This Row],[Employee Name]]),"-----",VLOOKUP(LeaveTracker[[#This Row],[Employee Name]],Employees[[Employee Name]:[Office]],7))</f>
        <v>HRMO</v>
      </c>
      <c r="F3411" s="51" t="str">
        <f>IF(ISBLANK(LeaveTracker[[#This Row],[Employee Name]]),"-----",VLOOKUP(LeaveTracker[[#This Row],[Employee Name]],Employees[[Employee Name]:[Office]],6))</f>
        <v>REGULAR</v>
      </c>
      <c r="G3411" s="24">
        <v>44862</v>
      </c>
      <c r="H3411" s="24">
        <v>44862</v>
      </c>
      <c r="I3411" s="20" t="s">
        <v>82</v>
      </c>
      <c r="K3411" s="51"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2014</v>
      </c>
      <c r="E3412" s="51" t="str">
        <f>IF(ISBLANK(LeaveTracker[[#This Row],[Employee Name]]),"-----",VLOOKUP(LeaveTracker[[#This Row],[Employee Name]],Employees[[Employee Name]:[Office]],7))</f>
        <v>HRMO</v>
      </c>
      <c r="F3412" s="51" t="str">
        <f>IF(ISBLANK(LeaveTracker[[#This Row],[Employee Name]]),"-----",VLOOKUP(LeaveTracker[[#This Row],[Employee Name]],Employees[[Employee Name]:[Office]],6))</f>
        <v>REGULAR</v>
      </c>
      <c r="G3412" s="24">
        <v>44831</v>
      </c>
      <c r="H3412" s="24">
        <v>44834</v>
      </c>
      <c r="I3412" s="20" t="s">
        <v>81</v>
      </c>
      <c r="K3412" s="51"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2017</v>
      </c>
      <c r="E3413" s="51" t="str">
        <f>IF(ISBLANK(LeaveTracker[[#This Row],[Employee Name]]),"-----",VLOOKUP(LeaveTracker[[#This Row],[Employee Name]],Employees[[Employee Name]:[Office]],7))</f>
        <v>HRMO</v>
      </c>
      <c r="F3413" s="51" t="str">
        <f>IF(ISBLANK(LeaveTracker[[#This Row],[Employee Name]]),"-----",VLOOKUP(LeaveTracker[[#This Row],[Employee Name]],Employees[[Employee Name]:[Office]],6))</f>
        <v>REGULAR</v>
      </c>
      <c r="G3413" s="24">
        <v>44855</v>
      </c>
      <c r="H3413" s="24">
        <v>44855</v>
      </c>
      <c r="I3413" s="20" t="s">
        <v>82</v>
      </c>
      <c r="K3413" s="51"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2017</v>
      </c>
      <c r="E3414" s="51" t="str">
        <f>IF(ISBLANK(LeaveTracker[[#This Row],[Employee Name]]),"-----",VLOOKUP(LeaveTracker[[#This Row],[Employee Name]],Employees[[Employee Name]:[Office]],7))</f>
        <v>HRMO</v>
      </c>
      <c r="F3414" s="51" t="str">
        <f>IF(ISBLANK(LeaveTracker[[#This Row],[Employee Name]]),"-----",VLOOKUP(LeaveTracker[[#This Row],[Employee Name]],Employees[[Employee Name]:[Office]],6))</f>
        <v>REGULAR</v>
      </c>
      <c r="G3414" s="24">
        <v>44858</v>
      </c>
      <c r="H3414" s="24">
        <v>44859</v>
      </c>
      <c r="I3414" s="20" t="s">
        <v>82</v>
      </c>
      <c r="K3414" s="51"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2014</v>
      </c>
      <c r="E3415" s="51" t="str">
        <f>IF(ISBLANK(LeaveTracker[[#This Row],[Employee Name]]),"-----",VLOOKUP(LeaveTracker[[#This Row],[Employee Name]],Employees[[Employee Name]:[Office]],7))</f>
        <v>HRMO</v>
      </c>
      <c r="F3415" s="51" t="str">
        <f>IF(ISBLANK(LeaveTracker[[#This Row],[Employee Name]]),"-----",VLOOKUP(LeaveTracker[[#This Row],[Employee Name]],Employees[[Employee Name]:[Office]],6))</f>
        <v>REGULAR</v>
      </c>
      <c r="G3415" s="24">
        <v>44795</v>
      </c>
      <c r="H3415" s="24">
        <v>44795</v>
      </c>
      <c r="I3415" s="20" t="s">
        <v>81</v>
      </c>
      <c r="K3415" s="51"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2014</v>
      </c>
      <c r="E3416" s="51" t="str">
        <f>IF(ISBLANK(LeaveTracker[[#This Row],[Employee Name]]),"-----",VLOOKUP(LeaveTracker[[#This Row],[Employee Name]],Employees[[Employee Name]:[Office]],7))</f>
        <v>HRMO</v>
      </c>
      <c r="F3416" s="51" t="str">
        <f>IF(ISBLANK(LeaveTracker[[#This Row],[Employee Name]]),"-----",VLOOKUP(LeaveTracker[[#This Row],[Employee Name]],Employees[[Employee Name]:[Office]],6))</f>
        <v>REGULAR</v>
      </c>
      <c r="G3416" s="24">
        <v>44838</v>
      </c>
      <c r="H3416" s="24">
        <v>44838</v>
      </c>
      <c r="I3416" s="20" t="s">
        <v>82</v>
      </c>
      <c r="K3416" s="51"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2014</v>
      </c>
      <c r="E3417" s="51" t="str">
        <f>IF(ISBLANK(LeaveTracker[[#This Row],[Employee Name]]),"-----",VLOOKUP(LeaveTracker[[#This Row],[Employee Name]],Employees[[Employee Name]:[Office]],7))</f>
        <v>HRMO</v>
      </c>
      <c r="F3417" s="51" t="str">
        <f>IF(ISBLANK(LeaveTracker[[#This Row],[Employee Name]]),"-----",VLOOKUP(LeaveTracker[[#This Row],[Employee Name]],Employees[[Employee Name]:[Office]],6))</f>
        <v>REGULAR</v>
      </c>
      <c r="G3417" s="24">
        <v>44852</v>
      </c>
      <c r="H3417" s="24">
        <v>44852</v>
      </c>
      <c r="I3417" s="20" t="s">
        <v>82</v>
      </c>
      <c r="K3417" s="51"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2014</v>
      </c>
      <c r="E3418" s="51" t="str">
        <f>IF(ISBLANK(LeaveTracker[[#This Row],[Employee Name]]),"-----",VLOOKUP(LeaveTracker[[#This Row],[Employee Name]],Employees[[Employee Name]:[Office]],7))</f>
        <v>HRMO</v>
      </c>
      <c r="F3418" s="51" t="str">
        <f>IF(ISBLANK(LeaveTracker[[#This Row],[Employee Name]]),"-----",VLOOKUP(LeaveTracker[[#This Row],[Employee Name]],Employees[[Employee Name]:[Office]],6))</f>
        <v>REGULAR</v>
      </c>
      <c r="G3418" s="24">
        <v>44910</v>
      </c>
      <c r="H3418" s="24">
        <v>44910</v>
      </c>
      <c r="I3418" s="20" t="s">
        <v>82</v>
      </c>
      <c r="K3418" s="51"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2014</v>
      </c>
      <c r="E3419" s="51" t="str">
        <f>IF(ISBLANK(LeaveTracker[[#This Row],[Employee Name]]),"-----",VLOOKUP(LeaveTracker[[#This Row],[Employee Name]],Employees[[Employee Name]:[Office]],7))</f>
        <v>HRMO</v>
      </c>
      <c r="F3419" s="51" t="str">
        <f>IF(ISBLANK(LeaveTracker[[#This Row],[Employee Name]]),"-----",VLOOKUP(LeaveTracker[[#This Row],[Employee Name]],Employees[[Employee Name]:[Office]],6))</f>
        <v>REGULAR</v>
      </c>
      <c r="G3419" s="24">
        <v>44924</v>
      </c>
      <c r="H3419" s="24">
        <v>44924</v>
      </c>
      <c r="I3419" s="20" t="s">
        <v>82</v>
      </c>
      <c r="K3419" s="51"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1282</v>
      </c>
      <c r="E3420" s="51" t="str">
        <f>IF(ISBLANK(LeaveTracker[[#This Row],[Employee Name]]),"-----",VLOOKUP(LeaveTracker[[#This Row],[Employee Name]],Employees[[Employee Name]:[Office]],7))</f>
        <v>HRMO</v>
      </c>
      <c r="F3420" s="51" t="str">
        <f>IF(ISBLANK(LeaveTracker[[#This Row],[Employee Name]]),"-----",VLOOKUP(LeaveTracker[[#This Row],[Employee Name]],Employees[[Employee Name]:[Office]],6))</f>
        <v>REGULAR</v>
      </c>
      <c r="G3420" s="24">
        <v>44867</v>
      </c>
      <c r="H3420" s="24">
        <v>44883</v>
      </c>
      <c r="I3420" s="20" t="s">
        <v>82</v>
      </c>
      <c r="K3420" s="51"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1282</v>
      </c>
      <c r="E3421" s="51" t="str">
        <f>IF(ISBLANK(LeaveTracker[[#This Row],[Employee Name]]),"-----",VLOOKUP(LeaveTracker[[#This Row],[Employee Name]],Employees[[Employee Name]:[Office]],7))</f>
        <v>HRMO</v>
      </c>
      <c r="F3421" s="51" t="str">
        <f>IF(ISBLANK(LeaveTracker[[#This Row],[Employee Name]]),"-----",VLOOKUP(LeaveTracker[[#This Row],[Employee Name]],Employees[[Employee Name]:[Office]],6))</f>
        <v>REGULAR</v>
      </c>
      <c r="G3421" s="24">
        <v>44841</v>
      </c>
      <c r="H3421" s="24">
        <v>44852</v>
      </c>
      <c r="I3421" s="20" t="s">
        <v>82</v>
      </c>
      <c r="K3421" s="51"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1282</v>
      </c>
      <c r="E3422" s="51" t="str">
        <f>IF(ISBLANK(LeaveTracker[[#This Row],[Employee Name]]),"-----",VLOOKUP(LeaveTracker[[#This Row],[Employee Name]],Employees[[Employee Name]:[Office]],7))</f>
        <v>HRMO</v>
      </c>
      <c r="F3422" s="51" t="str">
        <f>IF(ISBLANK(LeaveTracker[[#This Row],[Employee Name]]),"-----",VLOOKUP(LeaveTracker[[#This Row],[Employee Name]],Employees[[Employee Name]:[Office]],6))</f>
        <v>REGULAR</v>
      </c>
      <c r="G3422" s="24">
        <v>44858</v>
      </c>
      <c r="H3422" s="24">
        <v>44862</v>
      </c>
      <c r="I3422" s="20" t="s">
        <v>82</v>
      </c>
      <c r="K3422" s="51"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51" t="str">
        <f>IF(ISBLANK(LeaveTracker[[#This Row],[Employee Name]]),"-----",VLOOKUP(LeaveTracker[[#This Row],[Employee Name]],Employees[[Employee Name]:[Office]],7))</f>
        <v>HRMO</v>
      </c>
      <c r="F3423" s="51" t="str">
        <f>IF(ISBLANK(LeaveTracker[[#This Row],[Employee Name]]),"-----",VLOOKUP(LeaveTracker[[#This Row],[Employee Name]],Employees[[Employee Name]:[Office]],6))</f>
        <v>REGULAR</v>
      </c>
      <c r="G3423" s="24">
        <v>44924</v>
      </c>
      <c r="H3423" s="24">
        <v>44924</v>
      </c>
      <c r="I3423" s="20" t="s">
        <v>298</v>
      </c>
      <c r="J3423" s="43" t="s">
        <v>1003</v>
      </c>
      <c r="K3423" s="51"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51" t="str">
        <f>IF(ISBLANK(LeaveTracker[[#This Row],[Employee Name]]),"-----",VLOOKUP(LeaveTracker[[#This Row],[Employee Name]],Employees[[Employee Name]:[Office]],7))</f>
        <v>HRMO</v>
      </c>
      <c r="F3424" s="51" t="str">
        <f>IF(ISBLANK(LeaveTracker[[#This Row],[Employee Name]]),"-----",VLOOKUP(LeaveTracker[[#This Row],[Employee Name]],Employees[[Employee Name]:[Office]],6))</f>
        <v>REGULAR</v>
      </c>
      <c r="G3424" s="24">
        <v>44876</v>
      </c>
      <c r="H3424" s="24">
        <v>44876</v>
      </c>
      <c r="I3424" s="20" t="s">
        <v>298</v>
      </c>
      <c r="J3424" s="43" t="s">
        <v>1003</v>
      </c>
      <c r="K3424" s="51"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51" t="str">
        <f>IF(ISBLANK(LeaveTracker[[#This Row],[Employee Name]]),"-----",VLOOKUP(LeaveTracker[[#This Row],[Employee Name]],Employees[[Employee Name]:[Office]],7))</f>
        <v>HRMO</v>
      </c>
      <c r="F3425" s="51" t="str">
        <f>IF(ISBLANK(LeaveTracker[[#This Row],[Employee Name]]),"-----",VLOOKUP(LeaveTracker[[#This Row],[Employee Name]],Employees[[Employee Name]:[Office]],6))</f>
        <v>REGULAR</v>
      </c>
      <c r="G3425" s="24">
        <v>44837</v>
      </c>
      <c r="H3425" s="24">
        <v>44839</v>
      </c>
      <c r="I3425" s="20" t="s">
        <v>82</v>
      </c>
      <c r="K3425" s="51"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51" t="str">
        <f>IF(ISBLANK(LeaveTracker[[#This Row],[Employee Name]]),"-----",VLOOKUP(LeaveTracker[[#This Row],[Employee Name]],Employees[[Employee Name]:[Office]],7))</f>
        <v>HRMO</v>
      </c>
      <c r="F3426" s="51" t="str">
        <f>IF(ISBLANK(LeaveTracker[[#This Row],[Employee Name]]),"-----",VLOOKUP(LeaveTracker[[#This Row],[Employee Name]],Employees[[Employee Name]:[Office]],6))</f>
        <v>REGULAR</v>
      </c>
      <c r="G3426" s="24">
        <v>44806</v>
      </c>
      <c r="H3426" s="24">
        <v>44806</v>
      </c>
      <c r="I3426" s="20" t="s">
        <v>81</v>
      </c>
      <c r="K3426" s="51"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51" t="str">
        <f>IF(ISBLANK(LeaveTracker[[#This Row],[Employee Name]]),"-----",VLOOKUP(LeaveTracker[[#This Row],[Employee Name]],Employees[[Employee Name]:[Office]],7))</f>
        <v>HRMO</v>
      </c>
      <c r="F3427" s="51" t="str">
        <f>IF(ISBLANK(LeaveTracker[[#This Row],[Employee Name]]),"-----",VLOOKUP(LeaveTracker[[#This Row],[Employee Name]],Employees[[Employee Name]:[Office]],6))</f>
        <v>REGULAR</v>
      </c>
      <c r="G3427" s="24">
        <v>44809</v>
      </c>
      <c r="H3427" s="24">
        <v>44809</v>
      </c>
      <c r="I3427" s="20" t="s">
        <v>81</v>
      </c>
      <c r="K3427" s="51"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51" t="str">
        <f>IF(ISBLANK(LeaveTracker[[#This Row],[Employee Name]]),"-----",VLOOKUP(LeaveTracker[[#This Row],[Employee Name]],Employees[[Employee Name]:[Office]],7))</f>
        <v>HRMO</v>
      </c>
      <c r="F3428" s="51" t="str">
        <f>IF(ISBLANK(LeaveTracker[[#This Row],[Employee Name]]),"-----",VLOOKUP(LeaveTracker[[#This Row],[Employee Name]],Employees[[Employee Name]:[Office]],6))</f>
        <v>REGULAR</v>
      </c>
      <c r="G3428" s="24">
        <v>44862</v>
      </c>
      <c r="H3428" s="24">
        <v>44862</v>
      </c>
      <c r="I3428" s="20" t="s">
        <v>82</v>
      </c>
      <c r="K3428" s="51"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1835</v>
      </c>
      <c r="E3429" s="51" t="str">
        <f>IF(ISBLANK(LeaveTracker[[#This Row],[Employee Name]]),"-----",VLOOKUP(LeaveTracker[[#This Row],[Employee Name]],Employees[[Employee Name]:[Office]],7))</f>
        <v>SP</v>
      </c>
      <c r="F3429" s="51" t="str">
        <f>IF(ISBLANK(LeaveTracker[[#This Row],[Employee Name]]),"-----",VLOOKUP(LeaveTracker[[#This Row],[Employee Name]],Employees[[Employee Name]:[Office]],6))</f>
        <v>CASUAL</v>
      </c>
      <c r="G3429" s="24">
        <v>44932</v>
      </c>
      <c r="H3429" s="24">
        <v>44932</v>
      </c>
      <c r="I3429" s="20" t="s">
        <v>82</v>
      </c>
      <c r="K3429" s="51"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1835</v>
      </c>
      <c r="E3430" s="51" t="str">
        <f>IF(ISBLANK(LeaveTracker[[#This Row],[Employee Name]]),"-----",VLOOKUP(LeaveTracker[[#This Row],[Employee Name]],Employees[[Employee Name]:[Office]],7))</f>
        <v>SP</v>
      </c>
      <c r="F3430" s="51" t="str">
        <f>IF(ISBLANK(LeaveTracker[[#This Row],[Employee Name]]),"-----",VLOOKUP(LeaveTracker[[#This Row],[Employee Name]],Employees[[Employee Name]:[Office]],6))</f>
        <v>CASUAL</v>
      </c>
      <c r="G3430" s="24">
        <v>44937</v>
      </c>
      <c r="H3430" s="24">
        <v>44937</v>
      </c>
      <c r="I3430" s="20" t="s">
        <v>82</v>
      </c>
      <c r="K3430" s="51"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1835</v>
      </c>
      <c r="E3431" s="51" t="str">
        <f>IF(ISBLANK(LeaveTracker[[#This Row],[Employee Name]]),"-----",VLOOKUP(LeaveTracker[[#This Row],[Employee Name]],Employees[[Employee Name]:[Office]],7))</f>
        <v>SP</v>
      </c>
      <c r="F3431" s="51" t="str">
        <f>IF(ISBLANK(LeaveTracker[[#This Row],[Employee Name]]),"-----",VLOOKUP(LeaveTracker[[#This Row],[Employee Name]],Employees[[Employee Name]:[Office]],6))</f>
        <v>CASUAL</v>
      </c>
      <c r="G3431" s="24">
        <v>44939</v>
      </c>
      <c r="H3431" s="24">
        <v>44939</v>
      </c>
      <c r="I3431" s="20" t="s">
        <v>82</v>
      </c>
      <c r="K3431" s="51"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1835</v>
      </c>
      <c r="E3432" s="51" t="str">
        <f>IF(ISBLANK(LeaveTracker[[#This Row],[Employee Name]]),"-----",VLOOKUP(LeaveTracker[[#This Row],[Employee Name]],Employees[[Employee Name]:[Office]],7))</f>
        <v>SP</v>
      </c>
      <c r="F3432" s="51" t="str">
        <f>IF(ISBLANK(LeaveTracker[[#This Row],[Employee Name]]),"-----",VLOOKUP(LeaveTracker[[#This Row],[Employee Name]],Employees[[Employee Name]:[Office]],6))</f>
        <v>CASUAL</v>
      </c>
      <c r="G3432" s="24">
        <v>44944</v>
      </c>
      <c r="H3432" s="24">
        <v>44944</v>
      </c>
      <c r="I3432" s="20" t="s">
        <v>82</v>
      </c>
      <c r="K3432" s="51"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1835</v>
      </c>
      <c r="E3433" s="51" t="str">
        <f>IF(ISBLANK(LeaveTracker[[#This Row],[Employee Name]]),"-----",VLOOKUP(LeaveTracker[[#This Row],[Employee Name]],Employees[[Employee Name]:[Office]],7))</f>
        <v>SP</v>
      </c>
      <c r="F3433" s="51" t="str">
        <f>IF(ISBLANK(LeaveTracker[[#This Row],[Employee Name]]),"-----",VLOOKUP(LeaveTracker[[#This Row],[Employee Name]],Employees[[Employee Name]:[Office]],6))</f>
        <v>CASUAL</v>
      </c>
      <c r="G3433" s="24">
        <v>44951</v>
      </c>
      <c r="H3433" s="24">
        <v>44951</v>
      </c>
      <c r="I3433" s="20" t="s">
        <v>82</v>
      </c>
      <c r="K3433" s="51"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735</v>
      </c>
      <c r="E3434" s="51" t="str">
        <f>IF(ISBLANK(LeaveTracker[[#This Row],[Employee Name]]),"-----",VLOOKUP(LeaveTracker[[#This Row],[Employee Name]],Employees[[Employee Name]:[Office]],7))</f>
        <v>SP</v>
      </c>
      <c r="F3434" s="51" t="str">
        <f>IF(ISBLANK(LeaveTracker[[#This Row],[Employee Name]]),"-----",VLOOKUP(LeaveTracker[[#This Row],[Employee Name]],Employees[[Employee Name]:[Office]],6))</f>
        <v>REGULAR</v>
      </c>
      <c r="G3434" s="24">
        <v>44918</v>
      </c>
      <c r="H3434" s="24">
        <v>44918</v>
      </c>
      <c r="I3434" s="20" t="s">
        <v>82</v>
      </c>
      <c r="K3434" s="51"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735</v>
      </c>
      <c r="E3435" s="51" t="str">
        <f>IF(ISBLANK(LeaveTracker[[#This Row],[Employee Name]]),"-----",VLOOKUP(LeaveTracker[[#This Row],[Employee Name]],Employees[[Employee Name]:[Office]],7))</f>
        <v>SP</v>
      </c>
      <c r="F3435" s="51" t="str">
        <f>IF(ISBLANK(LeaveTracker[[#This Row],[Employee Name]]),"-----",VLOOKUP(LeaveTracker[[#This Row],[Employee Name]],Employees[[Employee Name]:[Office]],6))</f>
        <v>REGULAR</v>
      </c>
      <c r="G3435" s="24">
        <v>44922</v>
      </c>
      <c r="H3435" s="24">
        <v>44922</v>
      </c>
      <c r="I3435" s="20" t="s">
        <v>82</v>
      </c>
      <c r="K3435" s="51"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735</v>
      </c>
      <c r="E3436" s="51" t="str">
        <f>IF(ISBLANK(LeaveTracker[[#This Row],[Employee Name]]),"-----",VLOOKUP(LeaveTracker[[#This Row],[Employee Name]],Employees[[Employee Name]:[Office]],7))</f>
        <v>SP</v>
      </c>
      <c r="F3436" s="51" t="str">
        <f>IF(ISBLANK(LeaveTracker[[#This Row],[Employee Name]]),"-----",VLOOKUP(LeaveTracker[[#This Row],[Employee Name]],Employees[[Employee Name]:[Office]],6))</f>
        <v>REGULAR</v>
      </c>
      <c r="G3436" s="24">
        <v>44924</v>
      </c>
      <c r="H3436" s="24">
        <v>44924</v>
      </c>
      <c r="I3436" s="20" t="s">
        <v>82</v>
      </c>
      <c r="K3436" s="51"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459</v>
      </c>
      <c r="E3437" s="51" t="str">
        <f>IF(ISBLANK(LeaveTracker[[#This Row],[Employee Name]]),"-----",VLOOKUP(LeaveTracker[[#This Row],[Employee Name]],Employees[[Employee Name]:[Office]],7))</f>
        <v>HRMO</v>
      </c>
      <c r="F3437" s="51" t="str">
        <f>IF(ISBLANK(LeaveTracker[[#This Row],[Employee Name]]),"-----",VLOOKUP(LeaveTracker[[#This Row],[Employee Name]],Employees[[Employee Name]:[Office]],6))</f>
        <v>REGULAR</v>
      </c>
      <c r="G3437" s="24">
        <v>44837</v>
      </c>
      <c r="H3437" s="24">
        <v>44838</v>
      </c>
      <c r="I3437" s="20" t="s">
        <v>82</v>
      </c>
      <c r="K3437" s="51"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428</v>
      </c>
      <c r="E3438" s="51" t="str">
        <f>IF(ISBLANK(LeaveTracker[[#This Row],[Employee Name]]),"-----",VLOOKUP(LeaveTracker[[#This Row],[Employee Name]],Employees[[Employee Name]:[Office]],7))</f>
        <v>HRMO</v>
      </c>
      <c r="F3438" s="51" t="str">
        <f>IF(ISBLANK(LeaveTracker[[#This Row],[Employee Name]]),"-----",VLOOKUP(LeaveTracker[[#This Row],[Employee Name]],Employees[[Employee Name]:[Office]],6))</f>
        <v>REGULAR</v>
      </c>
      <c r="G3438" s="24">
        <v>44853</v>
      </c>
      <c r="H3438" s="24">
        <v>44855</v>
      </c>
      <c r="I3438" s="20" t="s">
        <v>81</v>
      </c>
      <c r="K3438" s="51"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428</v>
      </c>
      <c r="E3439" s="51" t="str">
        <f>IF(ISBLANK(LeaveTracker[[#This Row],[Employee Name]]),"-----",VLOOKUP(LeaveTracker[[#This Row],[Employee Name]],Employees[[Employee Name]:[Office]],7))</f>
        <v>HRMO</v>
      </c>
      <c r="F3439" s="51" t="str">
        <f>IF(ISBLANK(LeaveTracker[[#This Row],[Employee Name]]),"-----",VLOOKUP(LeaveTracker[[#This Row],[Employee Name]],Employees[[Employee Name]:[Office]],6))</f>
        <v>REGULAR</v>
      </c>
      <c r="G3439" s="24">
        <v>44846</v>
      </c>
      <c r="H3439" s="24">
        <v>44848</v>
      </c>
      <c r="I3439" s="20" t="s">
        <v>81</v>
      </c>
      <c r="K3439" s="51"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1008</v>
      </c>
      <c r="E3440" s="51" t="str">
        <f>IF(ISBLANK(LeaveTracker[[#This Row],[Employee Name]]),"-----",VLOOKUP(LeaveTracker[[#This Row],[Employee Name]],Employees[[Employee Name]:[Office]],7))</f>
        <v>ACCOUNTING</v>
      </c>
      <c r="F3440" s="51" t="str">
        <f>IF(ISBLANK(LeaveTracker[[#This Row],[Employee Name]]),"-----",VLOOKUP(LeaveTracker[[#This Row],[Employee Name]],Employees[[Employee Name]:[Office]],6))</f>
        <v>REGULAR</v>
      </c>
      <c r="G3440" s="24">
        <v>44888</v>
      </c>
      <c r="H3440" s="24">
        <v>44904</v>
      </c>
      <c r="I3440" s="20" t="s">
        <v>298</v>
      </c>
      <c r="J3440" s="43" t="s">
        <v>2018</v>
      </c>
      <c r="K3440" s="51"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1008</v>
      </c>
      <c r="E3441" s="51" t="str">
        <f>IF(ISBLANK(LeaveTracker[[#This Row],[Employee Name]]),"-----",VLOOKUP(LeaveTracker[[#This Row],[Employee Name]],Employees[[Employee Name]:[Office]],7))</f>
        <v>ACCOUNTING</v>
      </c>
      <c r="F3441" s="51" t="str">
        <f>IF(ISBLANK(LeaveTracker[[#This Row],[Employee Name]]),"-----",VLOOKUP(LeaveTracker[[#This Row],[Employee Name]],Employees[[Employee Name]:[Office]],6))</f>
        <v>REGULAR</v>
      </c>
      <c r="G3441" s="24">
        <v>44851</v>
      </c>
      <c r="H3441" s="24">
        <v>44851</v>
      </c>
      <c r="I3441" s="20" t="s">
        <v>81</v>
      </c>
      <c r="K3441" s="51"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459</v>
      </c>
      <c r="E3442" s="51" t="str">
        <f>IF(ISBLANK(LeaveTracker[[#This Row],[Employee Name]]),"-----",VLOOKUP(LeaveTracker[[#This Row],[Employee Name]],Employees[[Employee Name]:[Office]],7))</f>
        <v>HRMO</v>
      </c>
      <c r="F3442" s="51" t="str">
        <f>IF(ISBLANK(LeaveTracker[[#This Row],[Employee Name]]),"-----",VLOOKUP(LeaveTracker[[#This Row],[Employee Name]],Employees[[Employee Name]:[Office]],6))</f>
        <v>REGULAR</v>
      </c>
      <c r="G3442" s="24">
        <v>44949</v>
      </c>
      <c r="H3442" s="24">
        <v>44950</v>
      </c>
      <c r="I3442" s="20" t="s">
        <v>81</v>
      </c>
      <c r="K3442" s="51"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375</v>
      </c>
      <c r="E3443" s="51" t="str">
        <f>IF(ISBLANK(LeaveTracker[[#This Row],[Employee Name]]),"-----",VLOOKUP(LeaveTracker[[#This Row],[Employee Name]],Employees[[Employee Name]:[Office]],7))</f>
        <v>CCT</v>
      </c>
      <c r="F3443" s="51" t="str">
        <f>IF(ISBLANK(LeaveTracker[[#This Row],[Employee Name]]),"-----",VLOOKUP(LeaveTracker[[#This Row],[Employee Name]],Employees[[Employee Name]:[Office]],6))</f>
        <v>REGULAR</v>
      </c>
      <c r="G3443" s="24">
        <v>44890</v>
      </c>
      <c r="H3443" s="24">
        <v>44890</v>
      </c>
      <c r="I3443" s="20" t="s">
        <v>82</v>
      </c>
      <c r="K3443" s="51"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1010</v>
      </c>
      <c r="E3444" s="51" t="str">
        <f>IF(ISBLANK(LeaveTracker[[#This Row],[Employee Name]]),"-----",VLOOKUP(LeaveTracker[[#This Row],[Employee Name]],Employees[[Employee Name]:[Office]],7))</f>
        <v>ACCOUNTING</v>
      </c>
      <c r="F3444" s="51" t="str">
        <f>IF(ISBLANK(LeaveTracker[[#This Row],[Employee Name]]),"-----",VLOOKUP(LeaveTracker[[#This Row],[Employee Name]],Employees[[Employee Name]:[Office]],6))</f>
        <v>REGULAR</v>
      </c>
      <c r="G3444" s="24">
        <v>44805</v>
      </c>
      <c r="H3444" s="24">
        <v>44805</v>
      </c>
      <c r="I3444" s="20" t="s">
        <v>81</v>
      </c>
      <c r="K3444" s="51"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1010</v>
      </c>
      <c r="E3445" s="51" t="str">
        <f>IF(ISBLANK(LeaveTracker[[#This Row],[Employee Name]]),"-----",VLOOKUP(LeaveTracker[[#This Row],[Employee Name]],Employees[[Employee Name]:[Office]],7))</f>
        <v>ACCOUNTING</v>
      </c>
      <c r="F3445" s="51" t="str">
        <f>IF(ISBLANK(LeaveTracker[[#This Row],[Employee Name]]),"-----",VLOOKUP(LeaveTracker[[#This Row],[Employee Name]],Employees[[Employee Name]:[Office]],6))</f>
        <v>REGULAR</v>
      </c>
      <c r="G3445" s="24">
        <v>44820</v>
      </c>
      <c r="H3445" s="24">
        <v>44820</v>
      </c>
      <c r="I3445" s="20" t="s">
        <v>82</v>
      </c>
      <c r="K3445" s="51"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1010</v>
      </c>
      <c r="E3446" s="51" t="str">
        <f>IF(ISBLANK(LeaveTracker[[#This Row],[Employee Name]]),"-----",VLOOKUP(LeaveTracker[[#This Row],[Employee Name]],Employees[[Employee Name]:[Office]],7))</f>
        <v>ACCOUNTING</v>
      </c>
      <c r="F3446" s="51" t="str">
        <f>IF(ISBLANK(LeaveTracker[[#This Row],[Employee Name]]),"-----",VLOOKUP(LeaveTracker[[#This Row],[Employee Name]],Employees[[Employee Name]:[Office]],6))</f>
        <v>REGULAR</v>
      </c>
      <c r="G3446" s="24">
        <v>44824</v>
      </c>
      <c r="H3446" s="24">
        <v>44824</v>
      </c>
      <c r="I3446" s="20" t="s">
        <v>81</v>
      </c>
      <c r="K3446" s="51"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1010</v>
      </c>
      <c r="E3447" s="51" t="str">
        <f>IF(ISBLANK(LeaveTracker[[#This Row],[Employee Name]]),"-----",VLOOKUP(LeaveTracker[[#This Row],[Employee Name]],Employees[[Employee Name]:[Office]],7))</f>
        <v>ACCOUNTING</v>
      </c>
      <c r="F3447" s="51" t="str">
        <f>IF(ISBLANK(LeaveTracker[[#This Row],[Employee Name]]),"-----",VLOOKUP(LeaveTracker[[#This Row],[Employee Name]],Employees[[Employee Name]:[Office]],6))</f>
        <v>REGULAR</v>
      </c>
      <c r="G3447" s="24">
        <v>44831</v>
      </c>
      <c r="H3447" s="24">
        <v>44838</v>
      </c>
      <c r="I3447" s="20" t="s">
        <v>81</v>
      </c>
      <c r="K3447" s="51"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1010</v>
      </c>
      <c r="E3448" s="51" t="str">
        <f>IF(ISBLANK(LeaveTracker[[#This Row],[Employee Name]]),"-----",VLOOKUP(LeaveTracker[[#This Row],[Employee Name]],Employees[[Employee Name]:[Office]],7))</f>
        <v>ACCOUNTING</v>
      </c>
      <c r="F3448" s="51" t="str">
        <f>IF(ISBLANK(LeaveTracker[[#This Row],[Employee Name]]),"-----",VLOOKUP(LeaveTracker[[#This Row],[Employee Name]],Employees[[Employee Name]:[Office]],6))</f>
        <v>REGULAR</v>
      </c>
      <c r="G3448" s="24">
        <v>44852</v>
      </c>
      <c r="H3448" s="24">
        <v>44852</v>
      </c>
      <c r="I3448" s="20" t="s">
        <v>82</v>
      </c>
      <c r="K3448" s="51"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1010</v>
      </c>
      <c r="E3449" s="51" t="str">
        <f>IF(ISBLANK(LeaveTracker[[#This Row],[Employee Name]]),"-----",VLOOKUP(LeaveTracker[[#This Row],[Employee Name]],Employees[[Employee Name]:[Office]],7))</f>
        <v>ACCOUNTING</v>
      </c>
      <c r="F3449" s="51" t="str">
        <f>IF(ISBLANK(LeaveTracker[[#This Row],[Employee Name]]),"-----",VLOOKUP(LeaveTracker[[#This Row],[Employee Name]],Employees[[Employee Name]:[Office]],6))</f>
        <v>REGULAR</v>
      </c>
      <c r="G3449" s="24">
        <v>44867</v>
      </c>
      <c r="H3449" s="24">
        <v>44867</v>
      </c>
      <c r="I3449" s="20" t="s">
        <v>82</v>
      </c>
      <c r="K3449" s="51"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1010</v>
      </c>
      <c r="E3450" s="51" t="str">
        <f>IF(ISBLANK(LeaveTracker[[#This Row],[Employee Name]]),"-----",VLOOKUP(LeaveTracker[[#This Row],[Employee Name]],Employees[[Employee Name]:[Office]],7))</f>
        <v>ACCOUNTING</v>
      </c>
      <c r="F3450" s="51" t="str">
        <f>IF(ISBLANK(LeaveTracker[[#This Row],[Employee Name]]),"-----",VLOOKUP(LeaveTracker[[#This Row],[Employee Name]],Employees[[Employee Name]:[Office]],6))</f>
        <v>REGULAR</v>
      </c>
      <c r="G3450" s="24">
        <v>44897</v>
      </c>
      <c r="H3450" s="24">
        <v>44897</v>
      </c>
      <c r="I3450" s="20" t="s">
        <v>81</v>
      </c>
      <c r="K3450" s="51"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1010</v>
      </c>
      <c r="E3451" s="51" t="str">
        <f>IF(ISBLANK(LeaveTracker[[#This Row],[Employee Name]]),"-----",VLOOKUP(LeaveTracker[[#This Row],[Employee Name]],Employees[[Employee Name]:[Office]],7))</f>
        <v>ACCOUNTING</v>
      </c>
      <c r="F3451" s="51" t="str">
        <f>IF(ISBLANK(LeaveTracker[[#This Row],[Employee Name]]),"-----",VLOOKUP(LeaveTracker[[#This Row],[Employee Name]],Employees[[Employee Name]:[Office]],6))</f>
        <v>REGULAR</v>
      </c>
      <c r="G3451" s="24">
        <v>44923</v>
      </c>
      <c r="H3451" s="24">
        <v>44924</v>
      </c>
      <c r="I3451" s="20" t="s">
        <v>82</v>
      </c>
      <c r="K3451" s="51"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1010</v>
      </c>
      <c r="E3452" s="51" t="str">
        <f>IF(ISBLANK(LeaveTracker[[#This Row],[Employee Name]]),"-----",VLOOKUP(LeaveTracker[[#This Row],[Employee Name]],Employees[[Employee Name]:[Office]],7))</f>
        <v>ACCOUNTING</v>
      </c>
      <c r="F3452" s="51" t="str">
        <f>IF(ISBLANK(LeaveTracker[[#This Row],[Employee Name]]),"-----",VLOOKUP(LeaveTracker[[#This Row],[Employee Name]],Employees[[Employee Name]:[Office]],6))</f>
        <v>REGULAR</v>
      </c>
      <c r="G3452" s="24">
        <v>44910</v>
      </c>
      <c r="H3452" s="24">
        <v>44910</v>
      </c>
      <c r="I3452" s="20" t="s">
        <v>81</v>
      </c>
      <c r="K3452" s="51"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519</v>
      </c>
      <c r="E3453" s="51" t="str">
        <f>IF(ISBLANK(LeaveTracker[[#This Row],[Employee Name]]),"-----",VLOOKUP(LeaveTracker[[#This Row],[Employee Name]],Employees[[Employee Name]:[Office]],7))</f>
        <v>ACCOUNTING</v>
      </c>
      <c r="F3453" s="51" t="str">
        <f>IF(ISBLANK(LeaveTracker[[#This Row],[Employee Name]]),"-----",VLOOKUP(LeaveTracker[[#This Row],[Employee Name]],Employees[[Employee Name]:[Office]],6))</f>
        <v>REGULAR</v>
      </c>
      <c r="G3453" s="24">
        <v>44868</v>
      </c>
      <c r="H3453" s="24">
        <v>44868</v>
      </c>
      <c r="I3453" s="20" t="s">
        <v>81</v>
      </c>
      <c r="K3453" s="51"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519</v>
      </c>
      <c r="E3454" s="51" t="str">
        <f>IF(ISBLANK(LeaveTracker[[#This Row],[Employee Name]]),"-----",VLOOKUP(LeaveTracker[[#This Row],[Employee Name]],Employees[[Employee Name]:[Office]],7))</f>
        <v>ACCOUNTING</v>
      </c>
      <c r="F3454" s="51" t="str">
        <f>IF(ISBLANK(LeaveTracker[[#This Row],[Employee Name]]),"-----",VLOOKUP(LeaveTracker[[#This Row],[Employee Name]],Employees[[Employee Name]:[Office]],6))</f>
        <v>REGULAR</v>
      </c>
      <c r="G3454" s="24">
        <v>44887</v>
      </c>
      <c r="H3454" s="24">
        <v>44887</v>
      </c>
      <c r="I3454" s="20" t="s">
        <v>298</v>
      </c>
      <c r="J3454" s="43" t="s">
        <v>1003</v>
      </c>
      <c r="K3454" s="51"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519</v>
      </c>
      <c r="E3455" s="51" t="str">
        <f>IF(ISBLANK(LeaveTracker[[#This Row],[Employee Name]]),"-----",VLOOKUP(LeaveTracker[[#This Row],[Employee Name]],Employees[[Employee Name]:[Office]],7))</f>
        <v>ACCOUNTING</v>
      </c>
      <c r="F3455" s="51" t="str">
        <f>IF(ISBLANK(LeaveTracker[[#This Row],[Employee Name]]),"-----",VLOOKUP(LeaveTracker[[#This Row],[Employee Name]],Employees[[Employee Name]:[Office]],6))</f>
        <v>REGULAR</v>
      </c>
      <c r="G3455" s="24">
        <v>44858</v>
      </c>
      <c r="H3455" s="24">
        <v>44859</v>
      </c>
      <c r="I3455" s="20" t="s">
        <v>82</v>
      </c>
      <c r="K3455" s="51"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519</v>
      </c>
      <c r="E3456" s="51" t="str">
        <f>IF(ISBLANK(LeaveTracker[[#This Row],[Employee Name]]),"-----",VLOOKUP(LeaveTracker[[#This Row],[Employee Name]],Employees[[Employee Name]:[Office]],7))</f>
        <v>ACCOUNTING</v>
      </c>
      <c r="F3456" s="51" t="str">
        <f>IF(ISBLANK(LeaveTracker[[#This Row],[Employee Name]]),"-----",VLOOKUP(LeaveTracker[[#This Row],[Employee Name]],Employees[[Employee Name]:[Office]],6))</f>
        <v>REGULAR</v>
      </c>
      <c r="G3456" s="24">
        <v>44846</v>
      </c>
      <c r="H3456" s="24">
        <v>44846</v>
      </c>
      <c r="I3456" s="20" t="s">
        <v>81</v>
      </c>
      <c r="K3456" s="51"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520</v>
      </c>
      <c r="E3457" s="51" t="str">
        <f>IF(ISBLANK(LeaveTracker[[#This Row],[Employee Name]]),"-----",VLOOKUP(LeaveTracker[[#This Row],[Employee Name]],Employees[[Employee Name]:[Office]],7))</f>
        <v>ACCOUNTING</v>
      </c>
      <c r="F3457" s="51" t="str">
        <f>IF(ISBLANK(LeaveTracker[[#This Row],[Employee Name]]),"-----",VLOOKUP(LeaveTracker[[#This Row],[Employee Name]],Employees[[Employee Name]:[Office]],6))</f>
        <v>REGULAR</v>
      </c>
      <c r="G3457" s="24">
        <v>44852</v>
      </c>
      <c r="H3457" s="24">
        <v>44852</v>
      </c>
      <c r="I3457" s="20" t="s">
        <v>81</v>
      </c>
      <c r="K3457" s="51"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520</v>
      </c>
      <c r="E3458" s="51" t="str">
        <f>IF(ISBLANK(LeaveTracker[[#This Row],[Employee Name]]),"-----",VLOOKUP(LeaveTracker[[#This Row],[Employee Name]],Employees[[Employee Name]:[Office]],7))</f>
        <v>ACCOUNTING</v>
      </c>
      <c r="F3458" s="51" t="str">
        <f>IF(ISBLANK(LeaveTracker[[#This Row],[Employee Name]]),"-----",VLOOKUP(LeaveTracker[[#This Row],[Employee Name]],Employees[[Employee Name]:[Office]],6))</f>
        <v>REGULAR</v>
      </c>
      <c r="G3458" s="24">
        <v>44855</v>
      </c>
      <c r="H3458" s="24">
        <v>44855</v>
      </c>
      <c r="I3458" s="20" t="s">
        <v>81</v>
      </c>
      <c r="K3458" s="51"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520</v>
      </c>
      <c r="E3459" s="51" t="str">
        <f>IF(ISBLANK(LeaveTracker[[#This Row],[Employee Name]]),"-----",VLOOKUP(LeaveTracker[[#This Row],[Employee Name]],Employees[[Employee Name]:[Office]],7))</f>
        <v>ACCOUNTING</v>
      </c>
      <c r="F3459" s="51" t="str">
        <f>IF(ISBLANK(LeaveTracker[[#This Row],[Employee Name]]),"-----",VLOOKUP(LeaveTracker[[#This Row],[Employee Name]],Employees[[Employee Name]:[Office]],6))</f>
        <v>REGULAR</v>
      </c>
      <c r="G3459" s="24">
        <v>44795</v>
      </c>
      <c r="H3459" s="24">
        <v>44795</v>
      </c>
      <c r="I3459" s="20" t="s">
        <v>81</v>
      </c>
      <c r="K3459" s="51"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520</v>
      </c>
      <c r="E3460" s="51" t="str">
        <f>IF(ISBLANK(LeaveTracker[[#This Row],[Employee Name]]),"-----",VLOOKUP(LeaveTracker[[#This Row],[Employee Name]],Employees[[Employee Name]:[Office]],7))</f>
        <v>ACCOUNTING</v>
      </c>
      <c r="F3460" s="51" t="str">
        <f>IF(ISBLANK(LeaveTracker[[#This Row],[Employee Name]]),"-----",VLOOKUP(LeaveTracker[[#This Row],[Employee Name]],Employees[[Employee Name]:[Office]],6))</f>
        <v>REGULAR</v>
      </c>
      <c r="G3460" s="24">
        <v>44809</v>
      </c>
      <c r="H3460" s="24">
        <v>44810</v>
      </c>
      <c r="I3460" s="20" t="s">
        <v>81</v>
      </c>
      <c r="K3460" s="51"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520</v>
      </c>
      <c r="E3461" s="51" t="str">
        <f>IF(ISBLANK(LeaveTracker[[#This Row],[Employee Name]]),"-----",VLOOKUP(LeaveTracker[[#This Row],[Employee Name]],Employees[[Employee Name]:[Office]],7))</f>
        <v>ACCOUNTING</v>
      </c>
      <c r="F3461" s="51" t="str">
        <f>IF(ISBLANK(LeaveTracker[[#This Row],[Employee Name]]),"-----",VLOOKUP(LeaveTracker[[#This Row],[Employee Name]],Employees[[Employee Name]:[Office]],6))</f>
        <v>REGULAR</v>
      </c>
      <c r="G3461" s="24">
        <v>44831</v>
      </c>
      <c r="H3461" s="24">
        <v>44832</v>
      </c>
      <c r="I3461" s="20" t="s">
        <v>81</v>
      </c>
      <c r="K3461" s="51"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520</v>
      </c>
      <c r="E3462" s="51" t="str">
        <f>IF(ISBLANK(LeaveTracker[[#This Row],[Employee Name]]),"-----",VLOOKUP(LeaveTracker[[#This Row],[Employee Name]],Employees[[Employee Name]:[Office]],7))</f>
        <v>ACCOUNTING</v>
      </c>
      <c r="F3462" s="51" t="str">
        <f>IF(ISBLANK(LeaveTracker[[#This Row],[Employee Name]]),"-----",VLOOKUP(LeaveTracker[[#This Row],[Employee Name]],Employees[[Employee Name]:[Office]],6))</f>
        <v>REGULAR</v>
      </c>
      <c r="G3462" s="24">
        <v>44888</v>
      </c>
      <c r="H3462" s="24">
        <v>44888</v>
      </c>
      <c r="I3462" s="20" t="s">
        <v>81</v>
      </c>
      <c r="K3462" s="51"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520</v>
      </c>
      <c r="E3463" s="51" t="str">
        <f>IF(ISBLANK(LeaveTracker[[#This Row],[Employee Name]]),"-----",VLOOKUP(LeaveTracker[[#This Row],[Employee Name]],Employees[[Employee Name]:[Office]],7))</f>
        <v>ACCOUNTING</v>
      </c>
      <c r="F3463" s="51" t="str">
        <f>IF(ISBLANK(LeaveTracker[[#This Row],[Employee Name]]),"-----",VLOOKUP(LeaveTracker[[#This Row],[Employee Name]],Employees[[Employee Name]:[Office]],6))</f>
        <v>REGULAR</v>
      </c>
      <c r="G3463" s="24">
        <v>44893</v>
      </c>
      <c r="H3463" s="24">
        <v>44893</v>
      </c>
      <c r="I3463" s="20" t="s">
        <v>81</v>
      </c>
      <c r="K3463" s="51"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520</v>
      </c>
      <c r="E3464" s="51" t="str">
        <f>IF(ISBLANK(LeaveTracker[[#This Row],[Employee Name]]),"-----",VLOOKUP(LeaveTracker[[#This Row],[Employee Name]],Employees[[Employee Name]:[Office]],7))</f>
        <v>ACCOUNTING</v>
      </c>
      <c r="F3464" s="51" t="str">
        <f>IF(ISBLANK(LeaveTracker[[#This Row],[Employee Name]]),"-----",VLOOKUP(LeaveTracker[[#This Row],[Employee Name]],Employees[[Employee Name]:[Office]],6))</f>
        <v>REGULAR</v>
      </c>
      <c r="G3464" s="24">
        <v>44916</v>
      </c>
      <c r="H3464" s="24">
        <v>44916</v>
      </c>
      <c r="I3464" s="20" t="s">
        <v>82</v>
      </c>
      <c r="K3464" s="51"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863</v>
      </c>
      <c r="E3465" s="51" t="str">
        <f>IF(ISBLANK(LeaveTracker[[#This Row],[Employee Name]]),"-----",VLOOKUP(LeaveTracker[[#This Row],[Employee Name]],Employees[[Employee Name]:[Office]],7))</f>
        <v>ACCOUNTING</v>
      </c>
      <c r="F3465" s="51" t="str">
        <f>IF(ISBLANK(LeaveTracker[[#This Row],[Employee Name]]),"-----",VLOOKUP(LeaveTracker[[#This Row],[Employee Name]],Employees[[Employee Name]:[Office]],6))</f>
        <v>REGULAR</v>
      </c>
      <c r="G3465" s="24">
        <v>44869</v>
      </c>
      <c r="H3465" s="24">
        <v>44869</v>
      </c>
      <c r="I3465" s="20" t="s">
        <v>81</v>
      </c>
      <c r="K3465" s="51"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863</v>
      </c>
      <c r="E3466" s="51" t="str">
        <f>IF(ISBLANK(LeaveTracker[[#This Row],[Employee Name]]),"-----",VLOOKUP(LeaveTracker[[#This Row],[Employee Name]],Employees[[Employee Name]:[Office]],7))</f>
        <v>ACCOUNTING</v>
      </c>
      <c r="F3466" s="51" t="str">
        <f>IF(ISBLANK(LeaveTracker[[#This Row],[Employee Name]]),"-----",VLOOKUP(LeaveTracker[[#This Row],[Employee Name]],Employees[[Employee Name]:[Office]],6))</f>
        <v>REGULAR</v>
      </c>
      <c r="G3466" s="24">
        <v>44874</v>
      </c>
      <c r="H3466" s="24">
        <v>44874</v>
      </c>
      <c r="I3466" s="20" t="s">
        <v>81</v>
      </c>
      <c r="K3466" s="51"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863</v>
      </c>
      <c r="E3467" s="51" t="str">
        <f>IF(ISBLANK(LeaveTracker[[#This Row],[Employee Name]]),"-----",VLOOKUP(LeaveTracker[[#This Row],[Employee Name]],Employees[[Employee Name]:[Office]],7))</f>
        <v>ACCOUNTING</v>
      </c>
      <c r="F3467" s="51" t="str">
        <f>IF(ISBLANK(LeaveTracker[[#This Row],[Employee Name]]),"-----",VLOOKUP(LeaveTracker[[#This Row],[Employee Name]],Employees[[Employee Name]:[Office]],6))</f>
        <v>REGULAR</v>
      </c>
      <c r="G3467" s="24">
        <v>44879</v>
      </c>
      <c r="H3467" s="24">
        <v>44879</v>
      </c>
      <c r="I3467" s="20" t="s">
        <v>81</v>
      </c>
      <c r="K3467" s="51"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863</v>
      </c>
      <c r="E3468" s="51" t="str">
        <f>IF(ISBLANK(LeaveTracker[[#This Row],[Employee Name]]),"-----",VLOOKUP(LeaveTracker[[#This Row],[Employee Name]],Employees[[Employee Name]:[Office]],7))</f>
        <v>ACCOUNTING</v>
      </c>
      <c r="F3468" s="51" t="str">
        <f>IF(ISBLANK(LeaveTracker[[#This Row],[Employee Name]]),"-----",VLOOKUP(LeaveTracker[[#This Row],[Employee Name]],Employees[[Employee Name]:[Office]],6))</f>
        <v>REGULAR</v>
      </c>
      <c r="G3468" s="24">
        <v>44900</v>
      </c>
      <c r="H3468" s="24">
        <v>44901</v>
      </c>
      <c r="I3468" s="20" t="s">
        <v>82</v>
      </c>
      <c r="K3468" s="51"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863</v>
      </c>
      <c r="E3469" s="51" t="str">
        <f>IF(ISBLANK(LeaveTracker[[#This Row],[Employee Name]]),"-----",VLOOKUP(LeaveTracker[[#This Row],[Employee Name]],Employees[[Employee Name]:[Office]],7))</f>
        <v>ACCOUNTING</v>
      </c>
      <c r="F3469" s="51" t="str">
        <f>IF(ISBLANK(LeaveTracker[[#This Row],[Employee Name]]),"-----",VLOOKUP(LeaveTracker[[#This Row],[Employee Name]],Employees[[Employee Name]:[Office]],6))</f>
        <v>REGULAR</v>
      </c>
      <c r="G3469" s="24">
        <v>44923</v>
      </c>
      <c r="H3469" s="24">
        <v>44924</v>
      </c>
      <c r="I3469" s="20" t="s">
        <v>82</v>
      </c>
      <c r="K3469" s="51"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863</v>
      </c>
      <c r="E3470" s="51" t="str">
        <f>IF(ISBLANK(LeaveTracker[[#This Row],[Employee Name]]),"-----",VLOOKUP(LeaveTracker[[#This Row],[Employee Name]],Employees[[Employee Name]:[Office]],7))</f>
        <v>ACCOUNTING</v>
      </c>
      <c r="F3470" s="51" t="str">
        <f>IF(ISBLANK(LeaveTracker[[#This Row],[Employee Name]]),"-----",VLOOKUP(LeaveTracker[[#This Row],[Employee Name]],Employees[[Employee Name]:[Office]],6))</f>
        <v>REGULAR</v>
      </c>
      <c r="G3470" s="24">
        <v>44875</v>
      </c>
      <c r="H3470" s="24">
        <v>44876</v>
      </c>
      <c r="I3470" s="20" t="s">
        <v>82</v>
      </c>
      <c r="K3470" s="51"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863</v>
      </c>
      <c r="E3471" s="51" t="str">
        <f>IF(ISBLANK(LeaveTracker[[#This Row],[Employee Name]]),"-----",VLOOKUP(LeaveTracker[[#This Row],[Employee Name]],Employees[[Employee Name]:[Office]],7))</f>
        <v>ACCOUNTING</v>
      </c>
      <c r="F3471" s="51" t="str">
        <f>IF(ISBLANK(LeaveTracker[[#This Row],[Employee Name]]),"-----",VLOOKUP(LeaveTracker[[#This Row],[Employee Name]],Employees[[Employee Name]:[Office]],6))</f>
        <v>REGULAR</v>
      </c>
      <c r="G3471" s="24">
        <v>44862</v>
      </c>
      <c r="H3471" s="24">
        <v>44862</v>
      </c>
      <c r="I3471" s="20" t="s">
        <v>81</v>
      </c>
      <c r="K3471" s="51"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863</v>
      </c>
      <c r="E3472" s="51" t="str">
        <f>IF(ISBLANK(LeaveTracker[[#This Row],[Employee Name]]),"-----",VLOOKUP(LeaveTracker[[#This Row],[Employee Name]],Employees[[Employee Name]:[Office]],7))</f>
        <v>ACCOUNTING</v>
      </c>
      <c r="F3472" s="51" t="str">
        <f>IF(ISBLANK(LeaveTracker[[#This Row],[Employee Name]]),"-----",VLOOKUP(LeaveTracker[[#This Row],[Employee Name]],Employees[[Employee Name]:[Office]],6))</f>
        <v>REGULAR</v>
      </c>
      <c r="G3472" s="24">
        <v>44860</v>
      </c>
      <c r="H3472" s="24">
        <v>44860</v>
      </c>
      <c r="I3472" s="20" t="s">
        <v>81</v>
      </c>
      <c r="K3472" s="51"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863</v>
      </c>
      <c r="E3473" s="51" t="str">
        <f>IF(ISBLANK(LeaveTracker[[#This Row],[Employee Name]]),"-----",VLOOKUP(LeaveTracker[[#This Row],[Employee Name]],Employees[[Employee Name]:[Office]],7))</f>
        <v>ACCOUNTING</v>
      </c>
      <c r="F3473" s="51" t="str">
        <f>IF(ISBLANK(LeaveTracker[[#This Row],[Employee Name]]),"-----",VLOOKUP(LeaveTracker[[#This Row],[Employee Name]],Employees[[Employee Name]:[Office]],6))</f>
        <v>REGULAR</v>
      </c>
      <c r="G3473" s="24">
        <v>44853</v>
      </c>
      <c r="H3473" s="24">
        <v>44853</v>
      </c>
      <c r="I3473" s="20" t="s">
        <v>298</v>
      </c>
      <c r="J3473" s="43" t="s">
        <v>1003</v>
      </c>
      <c r="K3473" s="51"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863</v>
      </c>
      <c r="E3474" s="51" t="str">
        <f>IF(ISBLANK(LeaveTracker[[#This Row],[Employee Name]]),"-----",VLOOKUP(LeaveTracker[[#This Row],[Employee Name]],Employees[[Employee Name]:[Office]],7))</f>
        <v>ACCOUNTING</v>
      </c>
      <c r="F3474" s="51" t="str">
        <f>IF(ISBLANK(LeaveTracker[[#This Row],[Employee Name]]),"-----",VLOOKUP(LeaveTracker[[#This Row],[Employee Name]],Employees[[Employee Name]:[Office]],6))</f>
        <v>REGULAR</v>
      </c>
      <c r="G3474" s="24">
        <v>44825</v>
      </c>
      <c r="H3474" s="24">
        <v>44825</v>
      </c>
      <c r="I3474" s="20" t="s">
        <v>298</v>
      </c>
      <c r="J3474" s="43" t="s">
        <v>1003</v>
      </c>
      <c r="K3474" s="51"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863</v>
      </c>
      <c r="E3475" s="51" t="str">
        <f>IF(ISBLANK(LeaveTracker[[#This Row],[Employee Name]]),"-----",VLOOKUP(LeaveTracker[[#This Row],[Employee Name]],Employees[[Employee Name]:[Office]],7))</f>
        <v>ACCOUNTING</v>
      </c>
      <c r="F3475" s="51" t="str">
        <f>IF(ISBLANK(LeaveTracker[[#This Row],[Employee Name]]),"-----",VLOOKUP(LeaveTracker[[#This Row],[Employee Name]],Employees[[Employee Name]:[Office]],6))</f>
        <v>REGULAR</v>
      </c>
      <c r="G3475" s="24">
        <v>44890</v>
      </c>
      <c r="H3475" s="24">
        <v>44890</v>
      </c>
      <c r="I3475" s="20" t="s">
        <v>81</v>
      </c>
      <c r="K3475" s="51"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863</v>
      </c>
      <c r="E3476" s="51" t="str">
        <f>IF(ISBLANK(LeaveTracker[[#This Row],[Employee Name]]),"-----",VLOOKUP(LeaveTracker[[#This Row],[Employee Name]],Employees[[Employee Name]:[Office]],7))</f>
        <v>ACCOUNTING</v>
      </c>
      <c r="F3476" s="51" t="str">
        <f>IF(ISBLANK(LeaveTracker[[#This Row],[Employee Name]]),"-----",VLOOKUP(LeaveTracker[[#This Row],[Employee Name]],Employees[[Employee Name]:[Office]],6))</f>
        <v>REGULAR</v>
      </c>
      <c r="G3476" s="24">
        <v>44897</v>
      </c>
      <c r="H3476" s="24">
        <v>44897</v>
      </c>
      <c r="I3476" s="20" t="s">
        <v>81</v>
      </c>
      <c r="K3476" s="51"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863</v>
      </c>
      <c r="E3477" s="51" t="str">
        <f>IF(ISBLANK(LeaveTracker[[#This Row],[Employee Name]]),"-----",VLOOKUP(LeaveTracker[[#This Row],[Employee Name]],Employees[[Employee Name]:[Office]],7))</f>
        <v>ACCOUNTING</v>
      </c>
      <c r="F3477" s="51" t="str">
        <f>IF(ISBLANK(LeaveTracker[[#This Row],[Employee Name]]),"-----",VLOOKUP(LeaveTracker[[#This Row],[Employee Name]],Employees[[Employee Name]:[Office]],6))</f>
        <v>REGULAR</v>
      </c>
      <c r="G3477" s="21">
        <v>44902</v>
      </c>
      <c r="H3477" s="24">
        <v>44904</v>
      </c>
      <c r="I3477" s="20" t="s">
        <v>81</v>
      </c>
      <c r="K3477" s="51"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863</v>
      </c>
      <c r="E3478" s="51" t="str">
        <f>IF(ISBLANK(LeaveTracker[[#This Row],[Employee Name]]),"-----",VLOOKUP(LeaveTracker[[#This Row],[Employee Name]],Employees[[Employee Name]:[Office]],7))</f>
        <v>ACCOUNTING</v>
      </c>
      <c r="F3478" s="51" t="str">
        <f>IF(ISBLANK(LeaveTracker[[#This Row],[Employee Name]]),"-----",VLOOKUP(LeaveTracker[[#This Row],[Employee Name]],Employees[[Employee Name]:[Office]],6))</f>
        <v>REGULAR</v>
      </c>
      <c r="G3478" s="24">
        <v>44907</v>
      </c>
      <c r="H3478" s="24">
        <v>44911</v>
      </c>
      <c r="I3478" s="20" t="s">
        <v>81</v>
      </c>
      <c r="K3478" s="51"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860</v>
      </c>
      <c r="E3479" s="51" t="str">
        <f>IF(ISBLANK(LeaveTracker[[#This Row],[Employee Name]]),"-----",VLOOKUP(LeaveTracker[[#This Row],[Employee Name]],Employees[[Employee Name]:[Office]],7))</f>
        <v>ACCOUNTING</v>
      </c>
      <c r="F3479" s="51" t="str">
        <f>IF(ISBLANK(LeaveTracker[[#This Row],[Employee Name]]),"-----",VLOOKUP(LeaveTracker[[#This Row],[Employee Name]],Employees[[Employee Name]:[Office]],6))</f>
        <v>REGULAR</v>
      </c>
      <c r="G3479" s="24">
        <v>44879</v>
      </c>
      <c r="H3479" s="24">
        <v>44881</v>
      </c>
      <c r="I3479" s="20" t="s">
        <v>82</v>
      </c>
      <c r="K3479" s="51"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860</v>
      </c>
      <c r="E3480" s="51" t="str">
        <f>IF(ISBLANK(LeaveTracker[[#This Row],[Employee Name]]),"-----",VLOOKUP(LeaveTracker[[#This Row],[Employee Name]],Employees[[Employee Name]:[Office]],7))</f>
        <v>ACCOUNTING</v>
      </c>
      <c r="F3480" s="51" t="str">
        <f>IF(ISBLANK(LeaveTracker[[#This Row],[Employee Name]]),"-----",VLOOKUP(LeaveTracker[[#This Row],[Employee Name]],Employees[[Employee Name]:[Office]],6))</f>
        <v>REGULAR</v>
      </c>
      <c r="G3480" s="24">
        <v>44858</v>
      </c>
      <c r="H3480" s="24">
        <v>44859</v>
      </c>
      <c r="I3480" s="20" t="s">
        <v>82</v>
      </c>
      <c r="K3480" s="51"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860</v>
      </c>
      <c r="E3481" s="51" t="str">
        <f>IF(ISBLANK(LeaveTracker[[#This Row],[Employee Name]]),"-----",VLOOKUP(LeaveTracker[[#This Row],[Employee Name]],Employees[[Employee Name]:[Office]],7))</f>
        <v>ACCOUNTING</v>
      </c>
      <c r="F3481" s="51" t="str">
        <f>IF(ISBLANK(LeaveTracker[[#This Row],[Employee Name]]),"-----",VLOOKUP(LeaveTracker[[#This Row],[Employee Name]],Employees[[Employee Name]:[Office]],6))</f>
        <v>REGULAR</v>
      </c>
      <c r="G3481" s="24">
        <v>44845</v>
      </c>
      <c r="H3481" s="24">
        <v>44845</v>
      </c>
      <c r="I3481" s="20" t="s">
        <v>81</v>
      </c>
      <c r="K3481" s="51"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860</v>
      </c>
      <c r="E3482" s="51" t="str">
        <f>IF(ISBLANK(LeaveTracker[[#This Row],[Employee Name]]),"-----",VLOOKUP(LeaveTracker[[#This Row],[Employee Name]],Employees[[Employee Name]:[Office]],7))</f>
        <v>ACCOUNTING</v>
      </c>
      <c r="F3482" s="51" t="str">
        <f>IF(ISBLANK(LeaveTracker[[#This Row],[Employee Name]]),"-----",VLOOKUP(LeaveTracker[[#This Row],[Employee Name]],Employees[[Employee Name]:[Office]],6))</f>
        <v>REGULAR</v>
      </c>
      <c r="G3482" s="24">
        <v>44818</v>
      </c>
      <c r="H3482" s="24">
        <v>44819</v>
      </c>
      <c r="I3482" s="20" t="s">
        <v>81</v>
      </c>
      <c r="K3482" s="51"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871</v>
      </c>
      <c r="E3483" s="51" t="str">
        <f>IF(ISBLANK(LeaveTracker[[#This Row],[Employee Name]]),"-----",VLOOKUP(LeaveTracker[[#This Row],[Employee Name]],Employees[[Employee Name]:[Office]],7))</f>
        <v>ACCOUNTING</v>
      </c>
      <c r="F3483" s="51" t="str">
        <f>IF(ISBLANK(LeaveTracker[[#This Row],[Employee Name]]),"-----",VLOOKUP(LeaveTracker[[#This Row],[Employee Name]],Employees[[Employee Name]:[Office]],6))</f>
        <v>REGULAR</v>
      </c>
      <c r="G3483" s="24">
        <v>44868</v>
      </c>
      <c r="H3483" s="24">
        <v>44869</v>
      </c>
      <c r="I3483" s="20" t="s">
        <v>81</v>
      </c>
      <c r="K3483" s="51"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871</v>
      </c>
      <c r="E3484" s="51" t="str">
        <f>IF(ISBLANK(LeaveTracker[[#This Row],[Employee Name]]),"-----",VLOOKUP(LeaveTracker[[#This Row],[Employee Name]],Employees[[Employee Name]:[Office]],7))</f>
        <v>ACCOUNTING</v>
      </c>
      <c r="F3484" s="51" t="str">
        <f>IF(ISBLANK(LeaveTracker[[#This Row],[Employee Name]]),"-----",VLOOKUP(LeaveTracker[[#This Row],[Employee Name]],Employees[[Employee Name]:[Office]],6))</f>
        <v>REGULAR</v>
      </c>
      <c r="G3484" s="24">
        <v>44826</v>
      </c>
      <c r="H3484" s="24">
        <v>44826</v>
      </c>
      <c r="I3484" s="20" t="s">
        <v>81</v>
      </c>
      <c r="K3484" s="51"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1092</v>
      </c>
      <c r="E3485" s="51" t="str">
        <f>IF(ISBLANK(LeaveTracker[[#This Row],[Employee Name]]),"-----",VLOOKUP(LeaveTracker[[#This Row],[Employee Name]],Employees[[Employee Name]:[Office]],7))</f>
        <v>ACCOUNTING</v>
      </c>
      <c r="F3485" s="51" t="str">
        <f>IF(ISBLANK(LeaveTracker[[#This Row],[Employee Name]]),"-----",VLOOKUP(LeaveTracker[[#This Row],[Employee Name]],Employees[[Employee Name]:[Office]],6))</f>
        <v>REGULAR</v>
      </c>
      <c r="G3485" s="24">
        <v>44890</v>
      </c>
      <c r="H3485" s="24">
        <v>44890</v>
      </c>
      <c r="I3485" s="20" t="s">
        <v>82</v>
      </c>
      <c r="K3485" s="51"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868</v>
      </c>
      <c r="E3486" s="51" t="str">
        <f>IF(ISBLANK(LeaveTracker[[#This Row],[Employee Name]]),"-----",VLOOKUP(LeaveTracker[[#This Row],[Employee Name]],Employees[[Employee Name]:[Office]],7))</f>
        <v>ACCOUNTING</v>
      </c>
      <c r="F3486" s="51" t="str">
        <f>IF(ISBLANK(LeaveTracker[[#This Row],[Employee Name]]),"-----",VLOOKUP(LeaveTracker[[#This Row],[Employee Name]],Employees[[Employee Name]:[Office]],6))</f>
        <v>REGULAR</v>
      </c>
      <c r="G3486" s="24">
        <v>44890</v>
      </c>
      <c r="H3486" s="24">
        <v>44890</v>
      </c>
      <c r="I3486" s="19" t="s">
        <v>298</v>
      </c>
      <c r="J3486" s="43" t="s">
        <v>1003</v>
      </c>
      <c r="K3486" s="51"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868</v>
      </c>
      <c r="E3487" s="51" t="str">
        <f>IF(ISBLANK(LeaveTracker[[#This Row],[Employee Name]]),"-----",VLOOKUP(LeaveTracker[[#This Row],[Employee Name]],Employees[[Employee Name]:[Office]],7))</f>
        <v>ACCOUNTING</v>
      </c>
      <c r="F3487" s="51" t="str">
        <f>IF(ISBLANK(LeaveTracker[[#This Row],[Employee Name]]),"-----",VLOOKUP(LeaveTracker[[#This Row],[Employee Name]],Employees[[Employee Name]:[Office]],6))</f>
        <v>REGULAR</v>
      </c>
      <c r="G3487" s="24">
        <v>44904</v>
      </c>
      <c r="H3487" s="24">
        <v>44904</v>
      </c>
      <c r="I3487" s="19" t="s">
        <v>82</v>
      </c>
      <c r="K3487" s="51"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375</v>
      </c>
      <c r="E3488" s="51" t="str">
        <f>IF(ISBLANK(LeaveTracker[[#This Row],[Employee Name]]),"-----",VLOOKUP(LeaveTracker[[#This Row],[Employee Name]],Employees[[Employee Name]:[Office]],7))</f>
        <v>CCT</v>
      </c>
      <c r="F3488" s="51" t="str">
        <f>IF(ISBLANK(LeaveTracker[[#This Row],[Employee Name]]),"-----",VLOOKUP(LeaveTracker[[#This Row],[Employee Name]],Employees[[Employee Name]:[Office]],6))</f>
        <v>REGULAR</v>
      </c>
      <c r="G3488" s="24">
        <v>44880</v>
      </c>
      <c r="H3488" s="24">
        <v>44880</v>
      </c>
      <c r="I3488" s="19" t="s">
        <v>82</v>
      </c>
      <c r="K3488" s="51"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868</v>
      </c>
      <c r="E3489" s="51" t="str">
        <f>IF(ISBLANK(LeaveTracker[[#This Row],[Employee Name]]),"-----",VLOOKUP(LeaveTracker[[#This Row],[Employee Name]],Employees[[Employee Name]:[Office]],7))</f>
        <v>ACCOUNTING</v>
      </c>
      <c r="F3489" s="51" t="str">
        <f>IF(ISBLANK(LeaveTracker[[#This Row],[Employee Name]]),"-----",VLOOKUP(LeaveTracker[[#This Row],[Employee Name]],Employees[[Employee Name]:[Office]],6))</f>
        <v>REGULAR</v>
      </c>
      <c r="G3489" s="24">
        <v>44882</v>
      </c>
      <c r="H3489" s="24">
        <v>44883</v>
      </c>
      <c r="I3489" s="19" t="s">
        <v>82</v>
      </c>
      <c r="K3489" s="51"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857</v>
      </c>
      <c r="E3490" s="51" t="str">
        <f>IF(ISBLANK(LeaveTracker[[#This Row],[Employee Name]]),"-----",VLOOKUP(LeaveTracker[[#This Row],[Employee Name]],Employees[[Employee Name]:[Office]],7))</f>
        <v>ACCOUNTING</v>
      </c>
      <c r="F3490" s="51" t="str">
        <f>IF(ISBLANK(LeaveTracker[[#This Row],[Employee Name]]),"-----",VLOOKUP(LeaveTracker[[#This Row],[Employee Name]],Employees[[Employee Name]:[Office]],6))</f>
        <v>REGULAR</v>
      </c>
      <c r="G3490" s="24">
        <v>44847</v>
      </c>
      <c r="H3490" s="24">
        <v>44847</v>
      </c>
      <c r="I3490" s="19" t="s">
        <v>81</v>
      </c>
      <c r="K3490" s="51"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857</v>
      </c>
      <c r="E3491" s="51" t="str">
        <f>IF(ISBLANK(LeaveTracker[[#This Row],[Employee Name]]),"-----",VLOOKUP(LeaveTracker[[#This Row],[Employee Name]],Employees[[Employee Name]:[Office]],7))</f>
        <v>ACCOUNTING</v>
      </c>
      <c r="F3491" s="51" t="str">
        <f>IF(ISBLANK(LeaveTracker[[#This Row],[Employee Name]]),"-----",VLOOKUP(LeaveTracker[[#This Row],[Employee Name]],Employees[[Employee Name]:[Office]],6))</f>
        <v>REGULAR</v>
      </c>
      <c r="G3491" s="24">
        <v>44824</v>
      </c>
      <c r="H3491" s="24">
        <v>44826</v>
      </c>
      <c r="I3491" s="19" t="s">
        <v>298</v>
      </c>
      <c r="J3491" s="43" t="s">
        <v>1003</v>
      </c>
      <c r="K3491" s="51"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857</v>
      </c>
      <c r="E3492" s="51" t="str">
        <f>IF(ISBLANK(LeaveTracker[[#This Row],[Employee Name]]),"-----",VLOOKUP(LeaveTracker[[#This Row],[Employee Name]],Employees[[Employee Name]:[Office]],7))</f>
        <v>ACCOUNTING</v>
      </c>
      <c r="F3492" s="51" t="str">
        <f>IF(ISBLANK(LeaveTracker[[#This Row],[Employee Name]]),"-----",VLOOKUP(LeaveTracker[[#This Row],[Employee Name]],Employees[[Employee Name]:[Office]],6))</f>
        <v>REGULAR</v>
      </c>
      <c r="G3492" s="24">
        <v>44827</v>
      </c>
      <c r="H3492" s="24">
        <v>44830</v>
      </c>
      <c r="I3492" s="19" t="s">
        <v>82</v>
      </c>
      <c r="K3492" s="51"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1091</v>
      </c>
      <c r="E3493" s="51" t="str">
        <f>IF(ISBLANK(LeaveTracker[[#This Row],[Employee Name]]),"-----",VLOOKUP(LeaveTracker[[#This Row],[Employee Name]],Employees[[Employee Name]:[Office]],7))</f>
        <v>ACCOUNTING</v>
      </c>
      <c r="F3493" s="51" t="str">
        <f>IF(ISBLANK(LeaveTracker[[#This Row],[Employee Name]]),"-----",VLOOKUP(LeaveTracker[[#This Row],[Employee Name]],Employees[[Employee Name]:[Office]],6))</f>
        <v>REGULAR</v>
      </c>
      <c r="G3493" s="24">
        <v>44876</v>
      </c>
      <c r="H3493" s="24">
        <v>44876</v>
      </c>
      <c r="I3493" s="19" t="s">
        <v>298</v>
      </c>
      <c r="J3493" s="43" t="s">
        <v>1003</v>
      </c>
      <c r="K3493" s="51"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1091</v>
      </c>
      <c r="E3494" s="51" t="str">
        <f>IF(ISBLANK(LeaveTracker[[#This Row],[Employee Name]]),"-----",VLOOKUP(LeaveTracker[[#This Row],[Employee Name]],Employees[[Employee Name]:[Office]],7))</f>
        <v>ACCOUNTING</v>
      </c>
      <c r="F3494" s="51" t="str">
        <f>IF(ISBLANK(LeaveTracker[[#This Row],[Employee Name]]),"-----",VLOOKUP(LeaveTracker[[#This Row],[Employee Name]],Employees[[Employee Name]:[Office]],6))</f>
        <v>REGULAR</v>
      </c>
      <c r="G3494" s="24">
        <v>44882</v>
      </c>
      <c r="H3494" s="24">
        <v>44882</v>
      </c>
      <c r="I3494" s="19" t="s">
        <v>298</v>
      </c>
      <c r="J3494" s="43" t="s">
        <v>1003</v>
      </c>
      <c r="K3494" s="51"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1083</v>
      </c>
      <c r="E3495" s="51" t="str">
        <f>IF(ISBLANK(LeaveTracker[[#This Row],[Employee Name]]),"-----",VLOOKUP(LeaveTracker[[#This Row],[Employee Name]],Employees[[Employee Name]:[Office]],7))</f>
        <v>ACCOUNTING</v>
      </c>
      <c r="F3495" s="51" t="str">
        <f>IF(ISBLANK(LeaveTracker[[#This Row],[Employee Name]]),"-----",VLOOKUP(LeaveTracker[[#This Row],[Employee Name]],Employees[[Employee Name]:[Office]],6))</f>
        <v>REGULAR</v>
      </c>
      <c r="G3495" s="24">
        <v>44922</v>
      </c>
      <c r="H3495" s="24">
        <v>44924</v>
      </c>
      <c r="I3495" s="19" t="s">
        <v>82</v>
      </c>
      <c r="K3495" s="51"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868</v>
      </c>
      <c r="E3496" s="51" t="str">
        <f>IF(ISBLANK(LeaveTracker[[#This Row],[Employee Name]]),"-----",VLOOKUP(LeaveTracker[[#This Row],[Employee Name]],Employees[[Employee Name]:[Office]],7))</f>
        <v>ACCOUNTING</v>
      </c>
      <c r="F3496" s="51" t="str">
        <f>IF(ISBLANK(LeaveTracker[[#This Row],[Employee Name]]),"-----",VLOOKUP(LeaveTracker[[#This Row],[Employee Name]],Employees[[Employee Name]:[Office]],6))</f>
        <v>REGULAR</v>
      </c>
      <c r="G3496" s="24">
        <v>44902</v>
      </c>
      <c r="H3496" s="24">
        <v>44902</v>
      </c>
      <c r="I3496" s="19" t="s">
        <v>82</v>
      </c>
      <c r="K3496" s="51"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2022</v>
      </c>
      <c r="E3497" s="51" t="str">
        <f>IF(ISBLANK(LeaveTracker[[#This Row],[Employee Name]]),"-----",VLOOKUP(LeaveTracker[[#This Row],[Employee Name]],Employees[[Employee Name]:[Office]],7))</f>
        <v>ACCOUNTING</v>
      </c>
      <c r="F3497" s="51" t="str">
        <f>IF(ISBLANK(LeaveTracker[[#This Row],[Employee Name]]),"-----",VLOOKUP(LeaveTracker[[#This Row],[Employee Name]],Employees[[Employee Name]:[Office]],6))</f>
        <v>REGULAR</v>
      </c>
      <c r="G3497" s="24">
        <v>44872</v>
      </c>
      <c r="H3497" s="24">
        <v>44872</v>
      </c>
      <c r="I3497" s="19" t="s">
        <v>298</v>
      </c>
      <c r="J3497" s="43" t="s">
        <v>1003</v>
      </c>
      <c r="K3497" s="51"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509</v>
      </c>
      <c r="E3498" s="51" t="str">
        <f>IF(ISBLANK(LeaveTracker[[#This Row],[Employee Name]]),"-----",VLOOKUP(LeaveTracker[[#This Row],[Employee Name]],Employees[[Employee Name]:[Office]],7))</f>
        <v>ACCOUNTING</v>
      </c>
      <c r="F3498" s="51" t="str">
        <f>IF(ISBLANK(LeaveTracker[[#This Row],[Employee Name]]),"-----",VLOOKUP(LeaveTracker[[#This Row],[Employee Name]],Employees[[Employee Name]:[Office]],6))</f>
        <v>REGULAR</v>
      </c>
      <c r="G3498" s="24">
        <v>44859</v>
      </c>
      <c r="H3498" s="24">
        <v>44859</v>
      </c>
      <c r="I3498" s="19" t="s">
        <v>298</v>
      </c>
      <c r="J3498" s="43" t="s">
        <v>1003</v>
      </c>
      <c r="K3498" s="51"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509</v>
      </c>
      <c r="E3499" s="51" t="str">
        <f>IF(ISBLANK(LeaveTracker[[#This Row],[Employee Name]]),"-----",VLOOKUP(LeaveTracker[[#This Row],[Employee Name]],Employees[[Employee Name]:[Office]],7))</f>
        <v>ACCOUNTING</v>
      </c>
      <c r="F3499" s="51" t="str">
        <f>IF(ISBLANK(LeaveTracker[[#This Row],[Employee Name]]),"-----",VLOOKUP(LeaveTracker[[#This Row],[Employee Name]],Employees[[Employee Name]:[Office]],6))</f>
        <v>REGULAR</v>
      </c>
      <c r="G3499" s="24">
        <v>44862</v>
      </c>
      <c r="H3499" s="24">
        <v>44862</v>
      </c>
      <c r="I3499" s="19" t="s">
        <v>82</v>
      </c>
      <c r="K3499" s="51"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509</v>
      </c>
      <c r="E3500" s="51" t="str">
        <f>IF(ISBLANK(LeaveTracker[[#This Row],[Employee Name]]),"-----",VLOOKUP(LeaveTracker[[#This Row],[Employee Name]],Employees[[Employee Name]:[Office]],7))</f>
        <v>ACCOUNTING</v>
      </c>
      <c r="F3500" s="51" t="str">
        <f>IF(ISBLANK(LeaveTracker[[#This Row],[Employee Name]]),"-----",VLOOKUP(LeaveTracker[[#This Row],[Employee Name]],Employees[[Employee Name]:[Office]],6))</f>
        <v>REGULAR</v>
      </c>
      <c r="G3500" s="24">
        <v>44911</v>
      </c>
      <c r="H3500" s="24">
        <v>44911</v>
      </c>
      <c r="I3500" s="20" t="s">
        <v>82</v>
      </c>
      <c r="K3500" s="51"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520</v>
      </c>
      <c r="E3501" s="51" t="str">
        <f>IF(ISBLANK(LeaveTracker[[#This Row],[Employee Name]]),"-----",VLOOKUP(LeaveTracker[[#This Row],[Employee Name]],Employees[[Employee Name]:[Office]],7))</f>
        <v>ACCOUNTING</v>
      </c>
      <c r="F3501" s="51" t="str">
        <f>IF(ISBLANK(LeaveTracker[[#This Row],[Employee Name]]),"-----",VLOOKUP(LeaveTracker[[#This Row],[Employee Name]],Employees[[Employee Name]:[Office]],6))</f>
        <v>REGULAR</v>
      </c>
      <c r="G3501" s="24">
        <v>44929</v>
      </c>
      <c r="H3501" s="24">
        <v>44930</v>
      </c>
      <c r="I3501" s="20" t="s">
        <v>298</v>
      </c>
      <c r="J3501" s="43" t="s">
        <v>1003</v>
      </c>
      <c r="K3501" s="51"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2027</v>
      </c>
      <c r="E3502" s="51" t="str">
        <f>IF(ISBLANK(LeaveTracker[[#This Row],[Employee Name]]),"-----",VLOOKUP(LeaveTracker[[#This Row],[Employee Name]],Employees[[Employee Name]:[Office]],7))</f>
        <v>EDP</v>
      </c>
      <c r="F3502" s="51" t="str">
        <f>IF(ISBLANK(LeaveTracker[[#This Row],[Employee Name]]),"-----",VLOOKUP(LeaveTracker[[#This Row],[Employee Name]],Employees[[Employee Name]:[Office]],6))</f>
        <v>CASUAL</v>
      </c>
      <c r="G3502" s="24">
        <v>44956</v>
      </c>
      <c r="H3502" s="24">
        <v>44956</v>
      </c>
      <c r="I3502" s="20" t="s">
        <v>298</v>
      </c>
      <c r="J3502" s="43" t="s">
        <v>1003</v>
      </c>
      <c r="K3502" s="51"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513</v>
      </c>
      <c r="E3503" s="51" t="str">
        <f>IF(ISBLANK(LeaveTracker[[#This Row],[Employee Name]]),"-----",VLOOKUP(LeaveTracker[[#This Row],[Employee Name]],Employees[[Employee Name]:[Office]],7))</f>
        <v>ACCOUNTING</v>
      </c>
      <c r="F3503" s="51" t="str">
        <f>IF(ISBLANK(LeaveTracker[[#This Row],[Employee Name]]),"-----",VLOOKUP(LeaveTracker[[#This Row],[Employee Name]],Employees[[Employee Name]:[Office]],6))</f>
        <v>REGULAR</v>
      </c>
      <c r="G3503" s="24">
        <v>44846</v>
      </c>
      <c r="H3503" s="21">
        <v>44846</v>
      </c>
      <c r="I3503" s="20" t="s">
        <v>81</v>
      </c>
      <c r="K3503" s="51"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513</v>
      </c>
      <c r="E3504" s="51" t="str">
        <f>IF(ISBLANK(LeaveTracker[[#This Row],[Employee Name]]),"-----",VLOOKUP(LeaveTracker[[#This Row],[Employee Name]],Employees[[Employee Name]:[Office]],7))</f>
        <v>ACCOUNTING</v>
      </c>
      <c r="F3504" s="51" t="str">
        <f>IF(ISBLANK(LeaveTracker[[#This Row],[Employee Name]]),"-----",VLOOKUP(LeaveTracker[[#This Row],[Employee Name]],Employees[[Employee Name]:[Office]],6))</f>
        <v>REGULAR</v>
      </c>
      <c r="G3504" s="24">
        <v>44848</v>
      </c>
      <c r="H3504" s="24">
        <v>44848</v>
      </c>
      <c r="I3504" s="20" t="s">
        <v>81</v>
      </c>
      <c r="K3504" s="51"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513</v>
      </c>
      <c r="E3505" s="51" t="str">
        <f>IF(ISBLANK(LeaveTracker[[#This Row],[Employee Name]]),"-----",VLOOKUP(LeaveTracker[[#This Row],[Employee Name]],Employees[[Employee Name]:[Office]],7))</f>
        <v>ACCOUNTING</v>
      </c>
      <c r="F3505" s="51" t="str">
        <f>IF(ISBLANK(LeaveTracker[[#This Row],[Employee Name]]),"-----",VLOOKUP(LeaveTracker[[#This Row],[Employee Name]],Employees[[Employee Name]:[Office]],6))</f>
        <v>REGULAR</v>
      </c>
      <c r="G3505" s="24">
        <v>44886</v>
      </c>
      <c r="H3505" s="24">
        <v>44886</v>
      </c>
      <c r="I3505" s="20" t="s">
        <v>81</v>
      </c>
      <c r="K3505" s="51"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513</v>
      </c>
      <c r="E3506" s="51" t="str">
        <f>IF(ISBLANK(LeaveTracker[[#This Row],[Employee Name]]),"-----",VLOOKUP(LeaveTracker[[#This Row],[Employee Name]],Employees[[Employee Name]:[Office]],7))</f>
        <v>ACCOUNTING</v>
      </c>
      <c r="F3506" s="51" t="str">
        <f>IF(ISBLANK(LeaveTracker[[#This Row],[Employee Name]]),"-----",VLOOKUP(LeaveTracker[[#This Row],[Employee Name]],Employees[[Employee Name]:[Office]],6))</f>
        <v>REGULAR</v>
      </c>
      <c r="G3506" s="24">
        <v>44893</v>
      </c>
      <c r="H3506" s="24">
        <v>44894</v>
      </c>
      <c r="I3506" s="20" t="s">
        <v>81</v>
      </c>
      <c r="K3506" s="51"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513</v>
      </c>
      <c r="E3507" s="51" t="str">
        <f>IF(ISBLANK(LeaveTracker[[#This Row],[Employee Name]]),"-----",VLOOKUP(LeaveTracker[[#This Row],[Employee Name]],Employees[[Employee Name]:[Office]],7))</f>
        <v>ACCOUNTING</v>
      </c>
      <c r="F3507" s="51" t="str">
        <f>IF(ISBLANK(LeaveTracker[[#This Row],[Employee Name]]),"-----",VLOOKUP(LeaveTracker[[#This Row],[Employee Name]],Employees[[Employee Name]:[Office]],6))</f>
        <v>REGULAR</v>
      </c>
      <c r="G3507" s="24">
        <v>44810</v>
      </c>
      <c r="H3507" s="24">
        <v>44810</v>
      </c>
      <c r="I3507" s="20" t="s">
        <v>81</v>
      </c>
      <c r="K3507" s="51"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513</v>
      </c>
      <c r="E3508" s="51" t="str">
        <f>IF(ISBLANK(LeaveTracker[[#This Row],[Employee Name]]),"-----",VLOOKUP(LeaveTracker[[#This Row],[Employee Name]],Employees[[Employee Name]:[Office]],7))</f>
        <v>ACCOUNTING</v>
      </c>
      <c r="F3508" s="51" t="str">
        <f>IF(ISBLANK(LeaveTracker[[#This Row],[Employee Name]]),"-----",VLOOKUP(LeaveTracker[[#This Row],[Employee Name]],Employees[[Employee Name]:[Office]],6))</f>
        <v>REGULAR</v>
      </c>
      <c r="G3508" s="24">
        <v>44817</v>
      </c>
      <c r="H3508" s="24">
        <v>44817</v>
      </c>
      <c r="I3508" s="20" t="s">
        <v>81</v>
      </c>
      <c r="K3508" s="51"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513</v>
      </c>
      <c r="E3509" s="51" t="str">
        <f>IF(ISBLANK(LeaveTracker[[#This Row],[Employee Name]]),"-----",VLOOKUP(LeaveTracker[[#This Row],[Employee Name]],Employees[[Employee Name]:[Office]],7))</f>
        <v>ACCOUNTING</v>
      </c>
      <c r="F3509" s="51" t="str">
        <f>IF(ISBLANK(LeaveTracker[[#This Row],[Employee Name]]),"-----",VLOOKUP(LeaveTracker[[#This Row],[Employee Name]],Employees[[Employee Name]:[Office]],6))</f>
        <v>REGULAR</v>
      </c>
      <c r="G3509" s="24">
        <v>44827</v>
      </c>
      <c r="H3509" s="24">
        <v>44827</v>
      </c>
      <c r="I3509" s="20" t="s">
        <v>81</v>
      </c>
      <c r="K3509" s="51"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506</v>
      </c>
      <c r="E3510" s="51" t="str">
        <f>IF(ISBLANK(LeaveTracker[[#This Row],[Employee Name]]),"-----",VLOOKUP(LeaveTracker[[#This Row],[Employee Name]],Employees[[Employee Name]:[Office]],7))</f>
        <v>ACCOUNTING</v>
      </c>
      <c r="F3510" s="51" t="str">
        <f>IF(ISBLANK(LeaveTracker[[#This Row],[Employee Name]]),"-----",VLOOKUP(LeaveTracker[[#This Row],[Employee Name]],Employees[[Employee Name]:[Office]],6))</f>
        <v>REGULAR</v>
      </c>
      <c r="G3510" s="24">
        <v>44832</v>
      </c>
      <c r="H3510" s="24">
        <v>44833</v>
      </c>
      <c r="I3510" s="20" t="s">
        <v>81</v>
      </c>
      <c r="K3510" s="51"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506</v>
      </c>
      <c r="E3511" s="51" t="str">
        <f>IF(ISBLANK(LeaveTracker[[#This Row],[Employee Name]]),"-----",VLOOKUP(LeaveTracker[[#This Row],[Employee Name]],Employees[[Employee Name]:[Office]],7))</f>
        <v>ACCOUNTING</v>
      </c>
      <c r="F3511" s="51" t="str">
        <f>IF(ISBLANK(LeaveTracker[[#This Row],[Employee Name]]),"-----",VLOOKUP(LeaveTracker[[#This Row],[Employee Name]],Employees[[Employee Name]:[Office]],6))</f>
        <v>REGULAR</v>
      </c>
      <c r="G3511" s="24">
        <v>44890</v>
      </c>
      <c r="H3511" s="24">
        <v>44890</v>
      </c>
      <c r="I3511" s="20" t="s">
        <v>81</v>
      </c>
      <c r="K3511" s="51"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506</v>
      </c>
      <c r="E3512" s="51" t="str">
        <f>IF(ISBLANK(LeaveTracker[[#This Row],[Employee Name]]),"-----",VLOOKUP(LeaveTracker[[#This Row],[Employee Name]],Employees[[Employee Name]:[Office]],7))</f>
        <v>ACCOUNTING</v>
      </c>
      <c r="F3512" s="51" t="str">
        <f>IF(ISBLANK(LeaveTracker[[#This Row],[Employee Name]]),"-----",VLOOKUP(LeaveTracker[[#This Row],[Employee Name]],Employees[[Employee Name]:[Office]],6))</f>
        <v>REGULAR</v>
      </c>
      <c r="G3512" s="24">
        <v>44883</v>
      </c>
      <c r="H3512" s="24">
        <v>44883</v>
      </c>
      <c r="I3512" s="20" t="s">
        <v>81</v>
      </c>
      <c r="K3512" s="51"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506</v>
      </c>
      <c r="E3513" s="51" t="str">
        <f>IF(ISBLANK(LeaveTracker[[#This Row],[Employee Name]]),"-----",VLOOKUP(LeaveTracker[[#This Row],[Employee Name]],Employees[[Employee Name]:[Office]],7))</f>
        <v>ACCOUNTING</v>
      </c>
      <c r="F3513" s="51" t="str">
        <f>IF(ISBLANK(LeaveTracker[[#This Row],[Employee Name]]),"-----",VLOOKUP(LeaveTracker[[#This Row],[Employee Name]],Employees[[Employee Name]:[Office]],6))</f>
        <v>REGULAR</v>
      </c>
      <c r="G3513" s="24">
        <v>44894</v>
      </c>
      <c r="H3513" s="24">
        <v>44894</v>
      </c>
      <c r="I3513" s="20" t="s">
        <v>81</v>
      </c>
      <c r="K3513" s="51"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1092</v>
      </c>
      <c r="E3514" s="51" t="str">
        <f>IF(ISBLANK(LeaveTracker[[#This Row],[Employee Name]]),"-----",VLOOKUP(LeaveTracker[[#This Row],[Employee Name]],Employees[[Employee Name]:[Office]],7))</f>
        <v>ACCOUNTING</v>
      </c>
      <c r="F3514" s="51" t="str">
        <f>IF(ISBLANK(LeaveTracker[[#This Row],[Employee Name]]),"-----",VLOOKUP(LeaveTracker[[#This Row],[Employee Name]],Employees[[Employee Name]:[Office]],6))</f>
        <v>REGULAR</v>
      </c>
      <c r="G3514" s="24">
        <v>44904</v>
      </c>
      <c r="H3514" s="24">
        <v>44904</v>
      </c>
      <c r="I3514" s="20" t="s">
        <v>298</v>
      </c>
      <c r="J3514" s="43" t="s">
        <v>1003</v>
      </c>
      <c r="K3514" s="51"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1092</v>
      </c>
      <c r="E3515" s="51" t="str">
        <f>IF(ISBLANK(LeaveTracker[[#This Row],[Employee Name]]),"-----",VLOOKUP(LeaveTracker[[#This Row],[Employee Name]],Employees[[Employee Name]:[Office]],7))</f>
        <v>ACCOUNTING</v>
      </c>
      <c r="F3515" s="51" t="str">
        <f>IF(ISBLANK(LeaveTracker[[#This Row],[Employee Name]]),"-----",VLOOKUP(LeaveTracker[[#This Row],[Employee Name]],Employees[[Employee Name]:[Office]],6))</f>
        <v>REGULAR</v>
      </c>
      <c r="G3515" s="24">
        <v>44923</v>
      </c>
      <c r="H3515" s="24">
        <v>44924</v>
      </c>
      <c r="I3515" s="20" t="s">
        <v>82</v>
      </c>
      <c r="K3515" s="51"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1092</v>
      </c>
      <c r="E3516" s="51" t="str">
        <f>IF(ISBLANK(LeaveTracker[[#This Row],[Employee Name]]),"-----",VLOOKUP(LeaveTracker[[#This Row],[Employee Name]],Employees[[Employee Name]:[Office]],7))</f>
        <v>ACCOUNTING</v>
      </c>
      <c r="F3516" s="51" t="str">
        <f>IF(ISBLANK(LeaveTracker[[#This Row],[Employee Name]]),"-----",VLOOKUP(LeaveTracker[[#This Row],[Employee Name]],Employees[[Employee Name]:[Office]],6))</f>
        <v>REGULAR</v>
      </c>
      <c r="G3516" s="24">
        <v>44833</v>
      </c>
      <c r="H3516" s="24">
        <v>44833</v>
      </c>
      <c r="I3516" s="20" t="s">
        <v>298</v>
      </c>
      <c r="J3516" s="43" t="s">
        <v>1003</v>
      </c>
      <c r="K3516" s="51"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2032</v>
      </c>
      <c r="E3517" s="51" t="str">
        <f>IF(ISBLANK(LeaveTracker[[#This Row],[Employee Name]]),"-----",VLOOKUP(LeaveTracker[[#This Row],[Employee Name]],Employees[[Employee Name]:[Office]],7))</f>
        <v>CITY MARKET</v>
      </c>
      <c r="F3517" s="51" t="str">
        <f>IF(ISBLANK(LeaveTracker[[#This Row],[Employee Name]]),"-----",VLOOKUP(LeaveTracker[[#This Row],[Employee Name]],Employees[[Employee Name]:[Office]],6))</f>
        <v>CASUAL</v>
      </c>
      <c r="G3517" s="24"/>
      <c r="H3517" s="24"/>
      <c r="I3517" s="19" t="s">
        <v>298</v>
      </c>
      <c r="J3517" s="43" t="s">
        <v>691</v>
      </c>
      <c r="K3517" s="51"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1936</v>
      </c>
      <c r="E3518" s="51" t="str">
        <f>IF(ISBLANK(LeaveTracker[[#This Row],[Employee Name]]),"-----",VLOOKUP(LeaveTracker[[#This Row],[Employee Name]],Employees[[Employee Name]:[Office]],7))</f>
        <v>HOUSING</v>
      </c>
      <c r="F3518" s="51" t="str">
        <f>IF(ISBLANK(LeaveTracker[[#This Row],[Employee Name]]),"-----",VLOOKUP(LeaveTracker[[#This Row],[Employee Name]],Employees[[Employee Name]:[Office]],6))</f>
        <v>CASUAL</v>
      </c>
      <c r="G3518" s="24">
        <v>44942</v>
      </c>
      <c r="H3518" s="24">
        <v>44946</v>
      </c>
      <c r="I3518" s="19" t="s">
        <v>82</v>
      </c>
      <c r="K3518" s="51"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1835</v>
      </c>
      <c r="E3519" s="51" t="str">
        <f>IF(ISBLANK(LeaveTracker[[#This Row],[Employee Name]]),"-----",VLOOKUP(LeaveTracker[[#This Row],[Employee Name]],Employees[[Employee Name]:[Office]],7))</f>
        <v>SP</v>
      </c>
      <c r="F3519" s="51" t="str">
        <f>IF(ISBLANK(LeaveTracker[[#This Row],[Employee Name]]),"-----",VLOOKUP(LeaveTracker[[#This Row],[Employee Name]],Employees[[Employee Name]:[Office]],6))</f>
        <v>CASUAL</v>
      </c>
      <c r="G3519" s="24">
        <v>44966</v>
      </c>
      <c r="H3519" s="24">
        <v>44966</v>
      </c>
      <c r="I3519" s="19" t="s">
        <v>82</v>
      </c>
      <c r="K3519" s="51"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1835</v>
      </c>
      <c r="E3520" s="51" t="str">
        <f>IF(ISBLANK(LeaveTracker[[#This Row],[Employee Name]]),"-----",VLOOKUP(LeaveTracker[[#This Row],[Employee Name]],Employees[[Employee Name]:[Office]],7))</f>
        <v>SP</v>
      </c>
      <c r="F3520" s="51" t="str">
        <f>IF(ISBLANK(LeaveTracker[[#This Row],[Employee Name]]),"-----",VLOOKUP(LeaveTracker[[#This Row],[Employee Name]],Employees[[Employee Name]:[Office]],6))</f>
        <v>CASUAL</v>
      </c>
      <c r="G3520" s="24">
        <v>44974</v>
      </c>
      <c r="H3520" s="24">
        <v>44974</v>
      </c>
      <c r="I3520" s="19" t="s">
        <v>82</v>
      </c>
      <c r="K3520" s="51"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1835</v>
      </c>
      <c r="E3521" s="51" t="str">
        <f>IF(ISBLANK(LeaveTracker[[#This Row],[Employee Name]]),"-----",VLOOKUP(LeaveTracker[[#This Row],[Employee Name]],Employees[[Employee Name]:[Office]],7))</f>
        <v>SP</v>
      </c>
      <c r="F3521" s="51" t="str">
        <f>IF(ISBLANK(LeaveTracker[[#This Row],[Employee Name]]),"-----",VLOOKUP(LeaveTracker[[#This Row],[Employee Name]],Employees[[Employee Name]:[Office]],6))</f>
        <v>CASUAL</v>
      </c>
      <c r="G3521" s="24">
        <v>44985</v>
      </c>
      <c r="H3521" s="24">
        <v>44985</v>
      </c>
      <c r="I3521" s="19" t="s">
        <v>82</v>
      </c>
      <c r="K3521" s="51"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1936</v>
      </c>
      <c r="E3522" s="51" t="str">
        <f>IF(ISBLANK(LeaveTracker[[#This Row],[Employee Name]]),"-----",VLOOKUP(LeaveTracker[[#This Row],[Employee Name]],Employees[[Employee Name]:[Office]],7))</f>
        <v>HOUSING</v>
      </c>
      <c r="F3522" s="51" t="str">
        <f>IF(ISBLANK(LeaveTracker[[#This Row],[Employee Name]]),"-----",VLOOKUP(LeaveTracker[[#This Row],[Employee Name]],Employees[[Employee Name]:[Office]],6))</f>
        <v>CASUAL</v>
      </c>
      <c r="G3522" s="24">
        <v>44942</v>
      </c>
      <c r="H3522" s="24">
        <v>44946</v>
      </c>
      <c r="I3522" s="19" t="s">
        <v>82</v>
      </c>
      <c r="K3522" s="51"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1936</v>
      </c>
      <c r="E3523" s="51" t="str">
        <f>IF(ISBLANK(LeaveTracker[[#This Row],[Employee Name]]),"-----",VLOOKUP(LeaveTracker[[#This Row],[Employee Name]],Employees[[Employee Name]:[Office]],7))</f>
        <v>HOUSING</v>
      </c>
      <c r="F3523" s="51" t="str">
        <f>IF(ISBLANK(LeaveTracker[[#This Row],[Employee Name]]),"-----",VLOOKUP(LeaveTracker[[#This Row],[Employee Name]],Employees[[Employee Name]:[Office]],6))</f>
        <v>CASUAL</v>
      </c>
      <c r="G3523" s="24">
        <v>44953</v>
      </c>
      <c r="H3523" s="21">
        <v>44956</v>
      </c>
      <c r="I3523" s="19" t="s">
        <v>81</v>
      </c>
      <c r="K3523" s="51"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265</v>
      </c>
      <c r="E3524" s="51" t="str">
        <f>IF(ISBLANK(LeaveTracker[[#This Row],[Employee Name]]),"-----",VLOOKUP(LeaveTracker[[#This Row],[Employee Name]],Employees[[Employee Name]:[Office]],7))</f>
        <v>MO</v>
      </c>
      <c r="F3524" s="51" t="str">
        <f>IF(ISBLANK(LeaveTracker[[#This Row],[Employee Name]]),"-----",VLOOKUP(LeaveTracker[[#This Row],[Employee Name]],Employees[[Employee Name]:[Office]],6))</f>
        <v>REGULAR</v>
      </c>
      <c r="G3524" s="24">
        <v>44907</v>
      </c>
      <c r="H3524" s="24">
        <v>44907</v>
      </c>
      <c r="I3524" s="19" t="s">
        <v>82</v>
      </c>
      <c r="J3524" s="43" t="s">
        <v>1004</v>
      </c>
      <c r="K3524" s="51"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265</v>
      </c>
      <c r="E3525" s="51" t="str">
        <f>IF(ISBLANK(LeaveTracker[[#This Row],[Employee Name]]),"-----",VLOOKUP(LeaveTracker[[#This Row],[Employee Name]],Employees[[Employee Name]:[Office]],7))</f>
        <v>MO</v>
      </c>
      <c r="F3525" s="51" t="str">
        <f>IF(ISBLANK(LeaveTracker[[#This Row],[Employee Name]]),"-----",VLOOKUP(LeaveTracker[[#This Row],[Employee Name]],Employees[[Employee Name]:[Office]],6))</f>
        <v>REGULAR</v>
      </c>
      <c r="G3525" s="24">
        <v>44918</v>
      </c>
      <c r="H3525" s="24">
        <v>44924</v>
      </c>
      <c r="I3525" s="19" t="s">
        <v>82</v>
      </c>
      <c r="J3525" s="43" t="s">
        <v>1004</v>
      </c>
      <c r="K3525" s="51"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265</v>
      </c>
      <c r="E3526" s="51" t="str">
        <f>IF(ISBLANK(LeaveTracker[[#This Row],[Employee Name]]),"-----",VLOOKUP(LeaveTracker[[#This Row],[Employee Name]],Employees[[Employee Name]:[Office]],7))</f>
        <v>MO</v>
      </c>
      <c r="F3526" s="51" t="str">
        <f>IF(ISBLANK(LeaveTracker[[#This Row],[Employee Name]]),"-----",VLOOKUP(LeaveTracker[[#This Row],[Employee Name]],Employees[[Employee Name]:[Office]],6))</f>
        <v>REGULAR</v>
      </c>
      <c r="G3526" s="24">
        <v>44932</v>
      </c>
      <c r="H3526" s="24">
        <v>44932</v>
      </c>
      <c r="I3526" s="19" t="s">
        <v>298</v>
      </c>
      <c r="J3526" s="43" t="s">
        <v>1003</v>
      </c>
      <c r="K3526" s="51"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1958</v>
      </c>
      <c r="E3527" s="51" t="str">
        <f>IF(ISBLANK(LeaveTracker[[#This Row],[Employee Name]]),"-----",VLOOKUP(LeaveTracker[[#This Row],[Employee Name]],Employees[[Employee Name]:[Office]],7))</f>
        <v>SP/VMO</v>
      </c>
      <c r="F3527" s="51" t="str">
        <f>IF(ISBLANK(LeaveTracker[[#This Row],[Employee Name]]),"-----",VLOOKUP(LeaveTracker[[#This Row],[Employee Name]],Employees[[Employee Name]:[Office]],6))</f>
        <v>CO-TERM</v>
      </c>
      <c r="G3527" s="24">
        <v>44970</v>
      </c>
      <c r="H3527" s="24">
        <v>44970</v>
      </c>
      <c r="I3527" s="19" t="s">
        <v>82</v>
      </c>
      <c r="K3527" s="51"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1958</v>
      </c>
      <c r="E3528" s="51" t="str">
        <f>IF(ISBLANK(LeaveTracker[[#This Row],[Employee Name]]),"-----",VLOOKUP(LeaveTracker[[#This Row],[Employee Name]],Employees[[Employee Name]:[Office]],7))</f>
        <v>SP/VMO</v>
      </c>
      <c r="F3528" s="51" t="str">
        <f>IF(ISBLANK(LeaveTracker[[#This Row],[Employee Name]]),"-----",VLOOKUP(LeaveTracker[[#This Row],[Employee Name]],Employees[[Employee Name]:[Office]],6))</f>
        <v>CO-TERM</v>
      </c>
      <c r="G3528" s="24">
        <v>44915</v>
      </c>
      <c r="H3528" s="24">
        <v>44916</v>
      </c>
      <c r="I3528" s="19" t="s">
        <v>82</v>
      </c>
      <c r="J3528" s="43" t="s">
        <v>1004</v>
      </c>
      <c r="K3528" s="51"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1836</v>
      </c>
      <c r="E3529" s="51" t="str">
        <f>IF(ISBLANK(LeaveTracker[[#This Row],[Employee Name]]),"-----",VLOOKUP(LeaveTracker[[#This Row],[Employee Name]],Employees[[Employee Name]:[Office]],7))</f>
        <v>SP</v>
      </c>
      <c r="F3529" s="51" t="str">
        <f>IF(ISBLANK(LeaveTracker[[#This Row],[Employee Name]]),"-----",VLOOKUP(LeaveTracker[[#This Row],[Employee Name]],Employees[[Employee Name]:[Office]],6))</f>
        <v>CASUAL</v>
      </c>
      <c r="G3529" s="24">
        <v>44924</v>
      </c>
      <c r="H3529" s="24">
        <v>44924</v>
      </c>
      <c r="I3529" s="19" t="s">
        <v>81</v>
      </c>
      <c r="K3529" s="51"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1836</v>
      </c>
      <c r="E3530" s="51" t="str">
        <f>IF(ISBLANK(LeaveTracker[[#This Row],[Employee Name]]),"-----",VLOOKUP(LeaveTracker[[#This Row],[Employee Name]],Employees[[Employee Name]:[Office]],7))</f>
        <v>SP</v>
      </c>
      <c r="F3530" s="51" t="str">
        <f>IF(ISBLANK(LeaveTracker[[#This Row],[Employee Name]]),"-----",VLOOKUP(LeaveTracker[[#This Row],[Employee Name]],Employees[[Employee Name]:[Office]],6))</f>
        <v>CASUAL</v>
      </c>
      <c r="G3530" s="24">
        <v>44932</v>
      </c>
      <c r="H3530" s="24">
        <v>44932</v>
      </c>
      <c r="I3530" s="19" t="s">
        <v>81</v>
      </c>
      <c r="K3530" s="51"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1835</v>
      </c>
      <c r="E3531" s="51" t="str">
        <f>IF(ISBLANK(LeaveTracker[[#This Row],[Employee Name]]),"-----",VLOOKUP(LeaveTracker[[#This Row],[Employee Name]],Employees[[Employee Name]:[Office]],7))</f>
        <v>SP</v>
      </c>
      <c r="F3531" s="51" t="str">
        <f>IF(ISBLANK(LeaveTracker[[#This Row],[Employee Name]]),"-----",VLOOKUP(LeaveTracker[[#This Row],[Employee Name]],Employees[[Employee Name]:[Office]],6))</f>
        <v>CASUAL</v>
      </c>
      <c r="G3531" s="24">
        <v>44978</v>
      </c>
      <c r="H3531" s="24">
        <v>44981</v>
      </c>
      <c r="I3531" s="19" t="s">
        <v>82</v>
      </c>
      <c r="K3531" s="51"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1835</v>
      </c>
      <c r="E3532" s="51" t="str">
        <f>IF(ISBLANK(LeaveTracker[[#This Row],[Employee Name]]),"-----",VLOOKUP(LeaveTracker[[#This Row],[Employee Name]],Employees[[Employee Name]:[Office]],7))</f>
        <v>SP</v>
      </c>
      <c r="F3532" s="51" t="str">
        <f>IF(ISBLANK(LeaveTracker[[#This Row],[Employee Name]]),"-----",VLOOKUP(LeaveTracker[[#This Row],[Employee Name]],Employees[[Employee Name]:[Office]],6))</f>
        <v>CASUAL</v>
      </c>
      <c r="G3532" s="21">
        <v>44923</v>
      </c>
      <c r="H3532" s="21">
        <v>44923</v>
      </c>
      <c r="I3532" s="19" t="s">
        <v>81</v>
      </c>
      <c r="K3532" s="51"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2034</v>
      </c>
      <c r="E3533" s="51" t="str">
        <f>IF(ISBLANK(LeaveTracker[[#This Row],[Employee Name]]),"-----",VLOOKUP(LeaveTracker[[#This Row],[Employee Name]],Employees[[Employee Name]:[Office]],7))</f>
        <v>SP</v>
      </c>
      <c r="F3533" s="51" t="str">
        <f>IF(ISBLANK(LeaveTracker[[#This Row],[Employee Name]]),"-----",VLOOKUP(LeaveTracker[[#This Row],[Employee Name]],Employees[[Employee Name]:[Office]],6))</f>
        <v>CASUAL</v>
      </c>
      <c r="G3533" s="24">
        <v>44922</v>
      </c>
      <c r="H3533" s="24">
        <v>44924</v>
      </c>
      <c r="I3533" s="19" t="s">
        <v>82</v>
      </c>
      <c r="K3533" s="51"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1835</v>
      </c>
      <c r="E3534" s="51" t="str">
        <f>IF(ISBLANK(LeaveTracker[[#This Row],[Employee Name]]),"-----",VLOOKUP(LeaveTracker[[#This Row],[Employee Name]],Employees[[Employee Name]:[Office]],7))</f>
        <v>SP</v>
      </c>
      <c r="F3534" s="51" t="str">
        <f>IF(ISBLANK(LeaveTracker[[#This Row],[Employee Name]]),"-----",VLOOKUP(LeaveTracker[[#This Row],[Employee Name]],Employees[[Employee Name]:[Office]],6))</f>
        <v>CASUAL</v>
      </c>
      <c r="G3534" s="24">
        <v>44953</v>
      </c>
      <c r="H3534" s="24">
        <v>44953</v>
      </c>
      <c r="I3534" s="19" t="s">
        <v>81</v>
      </c>
      <c r="K3534" s="51"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1764</v>
      </c>
      <c r="E3535" s="51" t="str">
        <f>IF(ISBLANK(LeaveTracker[[#This Row],[Employee Name]]),"-----",VLOOKUP(LeaveTracker[[#This Row],[Employee Name]],Employees[[Employee Name]:[Office]],7))</f>
        <v>SP</v>
      </c>
      <c r="F3535" s="51" t="str">
        <f>IF(ISBLANK(LeaveTracker[[#This Row],[Employee Name]]),"-----",VLOOKUP(LeaveTracker[[#This Row],[Employee Name]],Employees[[Employee Name]:[Office]],6))</f>
        <v>CASUAL</v>
      </c>
      <c r="G3535" s="24">
        <v>44959</v>
      </c>
      <c r="H3535" s="24">
        <v>44959</v>
      </c>
      <c r="I3535" s="19" t="s">
        <v>298</v>
      </c>
      <c r="J3535" s="43" t="s">
        <v>158</v>
      </c>
      <c r="K3535" s="51"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2034</v>
      </c>
      <c r="E3536" s="51" t="str">
        <f>IF(ISBLANK(LeaveTracker[[#This Row],[Employee Name]]),"-----",VLOOKUP(LeaveTracker[[#This Row],[Employee Name]],Employees[[Employee Name]:[Office]],7))</f>
        <v>SP</v>
      </c>
      <c r="F3536" s="51" t="str">
        <f>IF(ISBLANK(LeaveTracker[[#This Row],[Employee Name]]),"-----",VLOOKUP(LeaveTracker[[#This Row],[Employee Name]],Employees[[Employee Name]:[Office]],6))</f>
        <v>CASUAL</v>
      </c>
      <c r="G3536" s="24">
        <v>44936</v>
      </c>
      <c r="H3536" s="24">
        <v>44939</v>
      </c>
      <c r="I3536" s="19" t="s">
        <v>81</v>
      </c>
      <c r="K3536" s="51"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2034</v>
      </c>
      <c r="E3537" s="51" t="str">
        <f>IF(ISBLANK(LeaveTracker[[#This Row],[Employee Name]]),"-----",VLOOKUP(LeaveTracker[[#This Row],[Employee Name]],Employees[[Employee Name]:[Office]],7))</f>
        <v>SP</v>
      </c>
      <c r="F3537" s="51" t="str">
        <f>IF(ISBLANK(LeaveTracker[[#This Row],[Employee Name]]),"-----",VLOOKUP(LeaveTracker[[#This Row],[Employee Name]],Employees[[Employee Name]:[Office]],6))</f>
        <v>CASUAL</v>
      </c>
      <c r="G3537" s="24">
        <v>44942</v>
      </c>
      <c r="H3537" s="24">
        <v>44946</v>
      </c>
      <c r="I3537" s="19" t="s">
        <v>81</v>
      </c>
      <c r="K3537" s="51"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1747</v>
      </c>
      <c r="E3538" s="51">
        <f>IF(ISBLANK(LeaveTracker[[#This Row],[Employee Name]]),"-----",VLOOKUP(LeaveTracker[[#This Row],[Employee Name]],Employees[[Employee Name]:[Office]],7))</f>
        <v>0</v>
      </c>
      <c r="F3538" s="51" t="str">
        <f>IF(ISBLANK(LeaveTracker[[#This Row],[Employee Name]]),"-----",VLOOKUP(LeaveTracker[[#This Row],[Employee Name]],Employees[[Employee Name]:[Office]],6))</f>
        <v>CASUAL</v>
      </c>
      <c r="G3538" s="24">
        <v>44958</v>
      </c>
      <c r="H3538" s="24">
        <v>44958</v>
      </c>
      <c r="I3538" s="19" t="s">
        <v>298</v>
      </c>
      <c r="J3538" s="43" t="s">
        <v>158</v>
      </c>
      <c r="K3538" s="51"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1762</v>
      </c>
      <c r="E3539" s="51" t="str">
        <f>IF(ISBLANK(LeaveTracker[[#This Row],[Employee Name]]),"-----",VLOOKUP(LeaveTracker[[#This Row],[Employee Name]],Employees[[Employee Name]:[Office]],7))</f>
        <v>SP</v>
      </c>
      <c r="F3539" s="51" t="str">
        <f>IF(ISBLANK(LeaveTracker[[#This Row],[Employee Name]]),"-----",VLOOKUP(LeaveTracker[[#This Row],[Employee Name]],Employees[[Employee Name]:[Office]],6))</f>
        <v>CASUAL</v>
      </c>
      <c r="G3539" s="24">
        <v>44918</v>
      </c>
      <c r="H3539" s="24">
        <v>44918</v>
      </c>
      <c r="I3539" s="19" t="s">
        <v>81</v>
      </c>
      <c r="K3539" s="51"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1283</v>
      </c>
      <c r="E3540" s="51" t="str">
        <f>IF(ISBLANK(LeaveTracker[[#This Row],[Employee Name]]),"-----",VLOOKUP(LeaveTracker[[#This Row],[Employee Name]],Employees[[Employee Name]:[Office]],7))</f>
        <v>MO</v>
      </c>
      <c r="F3540" s="51" t="str">
        <f>IF(ISBLANK(LeaveTracker[[#This Row],[Employee Name]]),"-----",VLOOKUP(LeaveTracker[[#This Row],[Employee Name]],Employees[[Employee Name]:[Office]],6))</f>
        <v>REGULAR</v>
      </c>
      <c r="G3540" s="24">
        <v>44838</v>
      </c>
      <c r="H3540" s="24">
        <v>44839</v>
      </c>
      <c r="I3540" s="19" t="s">
        <v>81</v>
      </c>
      <c r="K3540" s="51"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51" t="str">
        <f>IF(ISBLANK(LeaveTracker[[#This Row],[Employee Name]]),"-----",VLOOKUP(LeaveTracker[[#This Row],[Employee Name]],Employees[[Employee Name]:[Office]],7))</f>
        <v>ADMIN OFFICE</v>
      </c>
      <c r="F3541" s="51" t="str">
        <f>IF(ISBLANK(LeaveTracker[[#This Row],[Employee Name]]),"-----",VLOOKUP(LeaveTracker[[#This Row],[Employee Name]],Employees[[Employee Name]:[Office]],6))</f>
        <v>REGULAR</v>
      </c>
      <c r="G3541" s="24">
        <v>44847</v>
      </c>
      <c r="H3541" s="24">
        <v>44847</v>
      </c>
      <c r="I3541" s="19" t="s">
        <v>298</v>
      </c>
      <c r="J3541" s="43" t="s">
        <v>158</v>
      </c>
      <c r="K3541" s="51"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1283</v>
      </c>
      <c r="E3542" s="51" t="str">
        <f>IF(ISBLANK(LeaveTracker[[#This Row],[Employee Name]]),"-----",VLOOKUP(LeaveTracker[[#This Row],[Employee Name]],Employees[[Employee Name]:[Office]],7))</f>
        <v>MO</v>
      </c>
      <c r="F3542" s="51" t="str">
        <f>IF(ISBLANK(LeaveTracker[[#This Row],[Employee Name]]),"-----",VLOOKUP(LeaveTracker[[#This Row],[Employee Name]],Employees[[Employee Name]:[Office]],6))</f>
        <v>REGULAR</v>
      </c>
      <c r="G3542" s="24">
        <v>44858</v>
      </c>
      <c r="H3542" s="24">
        <v>44859</v>
      </c>
      <c r="I3542" s="19" t="s">
        <v>82</v>
      </c>
      <c r="K3542" s="51"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1283</v>
      </c>
      <c r="E3543" s="51" t="str">
        <f>IF(ISBLANK(LeaveTracker[[#This Row],[Employee Name]]),"-----",VLOOKUP(LeaveTracker[[#This Row],[Employee Name]],Employees[[Employee Name]:[Office]],7))</f>
        <v>MO</v>
      </c>
      <c r="F3543" s="51" t="str">
        <f>IF(ISBLANK(LeaveTracker[[#This Row],[Employee Name]]),"-----",VLOOKUP(LeaveTracker[[#This Row],[Employee Name]],Employees[[Employee Name]:[Office]],6))</f>
        <v>REGULAR</v>
      </c>
      <c r="G3543" s="24">
        <v>44902</v>
      </c>
      <c r="H3543" s="24">
        <v>44902</v>
      </c>
      <c r="I3543" s="19" t="s">
        <v>82</v>
      </c>
      <c r="K3543" s="51"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51" t="str">
        <f>IF(ISBLANK(LeaveTracker[[#This Row],[Employee Name]]),"-----",VLOOKUP(LeaveTracker[[#This Row],[Employee Name]],Employees[[Employee Name]:[Office]],7))</f>
        <v>ADMIN OFFICE</v>
      </c>
      <c r="F3544" s="51" t="str">
        <f>IF(ISBLANK(LeaveTracker[[#This Row],[Employee Name]]),"-----",VLOOKUP(LeaveTracker[[#This Row],[Employee Name]],Employees[[Employee Name]:[Office]],6))</f>
        <v>REGULAR</v>
      </c>
      <c r="G3544" s="24">
        <v>44890</v>
      </c>
      <c r="H3544" s="24">
        <v>44890</v>
      </c>
      <c r="I3544" s="19" t="s">
        <v>81</v>
      </c>
      <c r="K3544" s="51"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51" t="str">
        <f>IF(ISBLANK(LeaveTracker[[#This Row],[Employee Name]]),"-----",VLOOKUP(LeaveTracker[[#This Row],[Employee Name]],Employees[[Employee Name]:[Office]],7))</f>
        <v>ADMIN OFFICE</v>
      </c>
      <c r="F3545" s="51" t="str">
        <f>IF(ISBLANK(LeaveTracker[[#This Row],[Employee Name]]),"-----",VLOOKUP(LeaveTracker[[#This Row],[Employee Name]],Employees[[Employee Name]:[Office]],6))</f>
        <v>REGULAR</v>
      </c>
      <c r="G3545" s="24">
        <v>44911</v>
      </c>
      <c r="H3545" s="24">
        <v>44911</v>
      </c>
      <c r="I3545" s="19" t="s">
        <v>82</v>
      </c>
      <c r="K3545" s="51"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51" t="str">
        <f>IF(ISBLANK(LeaveTracker[[#This Row],[Employee Name]]),"-----",VLOOKUP(LeaveTracker[[#This Row],[Employee Name]],Employees[[Employee Name]:[Office]],7))</f>
        <v>ADMIN OFFICE</v>
      </c>
      <c r="F3546" s="51" t="str">
        <f>IF(ISBLANK(LeaveTracker[[#This Row],[Employee Name]]),"-----",VLOOKUP(LeaveTracker[[#This Row],[Employee Name]],Employees[[Employee Name]:[Office]],6))</f>
        <v>REGULAR</v>
      </c>
      <c r="G3546" s="24">
        <v>44921</v>
      </c>
      <c r="H3546" s="24">
        <v>44921</v>
      </c>
      <c r="I3546" s="19" t="s">
        <v>82</v>
      </c>
      <c r="K3546" s="51" t="str">
        <f ca="1">LeaveTracker[[#This Row],[Days]]&amp;" "&amp;LeaveTracker[[#This Row],[Type of Leave]]</f>
        <v>0 VL</v>
      </c>
      <c r="L3546" s="23">
        <f ca="1">NETWORKDAYS(LeaveTracker[[#This Row],[Start Date]],LeaveTracker[[#This Row],[End Date]],lstHolidays)</f>
        <v>0</v>
      </c>
      <c r="M3546" s="27"/>
    </row>
    <row r="3547" spans="1:13" ht="30" customHeight="1" x14ac:dyDescent="0.3">
      <c r="A3547" s="27">
        <f t="shared" si="30"/>
        <v>112</v>
      </c>
      <c r="B3547" s="31">
        <v>44972</v>
      </c>
      <c r="C3547" s="31">
        <v>44897</v>
      </c>
      <c r="D3547" s="19" t="s">
        <v>121</v>
      </c>
      <c r="E3547" s="51" t="str">
        <f>IF(ISBLANK(LeaveTracker[[#This Row],[Employee Name]]),"-----",VLOOKUP(LeaveTracker[[#This Row],[Employee Name]],Employees[[Employee Name]:[Office]],7))</f>
        <v>CHARACTER OFFICE</v>
      </c>
      <c r="F3547" s="51" t="str">
        <f>IF(ISBLANK(LeaveTracker[[#This Row],[Employee Name]]),"-----",VLOOKUP(LeaveTracker[[#This Row],[Employee Name]],Employees[[Employee Name]:[Office]],6))</f>
        <v>REGULAR</v>
      </c>
      <c r="G3547" s="24">
        <v>44904</v>
      </c>
      <c r="H3547" s="24">
        <v>44909</v>
      </c>
      <c r="I3547" s="19" t="s">
        <v>82</v>
      </c>
      <c r="K3547" s="51"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51" t="str">
        <f>IF(ISBLANK(LeaveTracker[[#This Row],[Employee Name]]),"-----",VLOOKUP(LeaveTracker[[#This Row],[Employee Name]],Employees[[Employee Name]:[Office]],7))</f>
        <v>CHARACTER OFFICE</v>
      </c>
      <c r="F3548" s="51" t="str">
        <f>IF(ISBLANK(LeaveTracker[[#This Row],[Employee Name]]),"-----",VLOOKUP(LeaveTracker[[#This Row],[Employee Name]],Employees[[Employee Name]:[Office]],6))</f>
        <v>REGULAR</v>
      </c>
      <c r="G3548" s="24">
        <v>44924</v>
      </c>
      <c r="H3548" s="24">
        <v>44924</v>
      </c>
      <c r="I3548" s="19" t="s">
        <v>82</v>
      </c>
      <c r="K3548" s="51"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51" t="str">
        <f>IF(ISBLANK(LeaveTracker[[#This Row],[Employee Name]]),"-----",VLOOKUP(LeaveTracker[[#This Row],[Employee Name]],Employees[[Employee Name]:[Office]],7))</f>
        <v>ADMIN OFFICE</v>
      </c>
      <c r="F3549" s="51" t="str">
        <f>IF(ISBLANK(LeaveTracker[[#This Row],[Employee Name]]),"-----",VLOOKUP(LeaveTracker[[#This Row],[Employee Name]],Employees[[Employee Name]:[Office]],6))</f>
        <v>REGULAR</v>
      </c>
      <c r="G3549" s="24">
        <v>44825</v>
      </c>
      <c r="H3549" s="24">
        <v>44825</v>
      </c>
      <c r="I3549" s="19" t="s">
        <v>81</v>
      </c>
      <c r="K3549" s="51"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1817</v>
      </c>
      <c r="E3550" s="51" t="str">
        <f>IF(ISBLANK(LeaveTracker[[#This Row],[Employee Name]]),"-----",VLOOKUP(LeaveTracker[[#This Row],[Employee Name]],Employees[[Employee Name]:[Office]],7))</f>
        <v>TICC</v>
      </c>
      <c r="F3550" s="51" t="str">
        <f>IF(ISBLANK(LeaveTracker[[#This Row],[Employee Name]]),"-----",VLOOKUP(LeaveTracker[[#This Row],[Employee Name]],Employees[[Employee Name]:[Office]],6))</f>
        <v>CASUAL</v>
      </c>
      <c r="G3550" s="24">
        <v>44880</v>
      </c>
      <c r="H3550" s="24">
        <v>44880</v>
      </c>
      <c r="I3550" s="19" t="s">
        <v>81</v>
      </c>
      <c r="K3550" s="51"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1876</v>
      </c>
      <c r="E3551" s="51" t="str">
        <f>IF(ISBLANK(LeaveTracker[[#This Row],[Employee Name]]),"-----",VLOOKUP(LeaveTracker[[#This Row],[Employee Name]],Employees[[Employee Name]:[Office]],7))</f>
        <v>MAHOGANY MARKET</v>
      </c>
      <c r="F3551" s="51" t="str">
        <f>IF(ISBLANK(LeaveTracker[[#This Row],[Employee Name]]),"-----",VLOOKUP(LeaveTracker[[#This Row],[Employee Name]],Employees[[Employee Name]:[Office]],6))</f>
        <v>REGULAR</v>
      </c>
      <c r="G3551" s="24">
        <v>44881</v>
      </c>
      <c r="H3551" s="24">
        <v>44881</v>
      </c>
      <c r="I3551" s="19" t="s">
        <v>81</v>
      </c>
      <c r="K3551" s="51"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1876</v>
      </c>
      <c r="E3552" s="51" t="str">
        <f>IF(ISBLANK(LeaveTracker[[#This Row],[Employee Name]]),"-----",VLOOKUP(LeaveTracker[[#This Row],[Employee Name]],Employees[[Employee Name]:[Office]],7))</f>
        <v>MAHOGANY MARKET</v>
      </c>
      <c r="F3552" s="51" t="str">
        <f>IF(ISBLANK(LeaveTracker[[#This Row],[Employee Name]]),"-----",VLOOKUP(LeaveTracker[[#This Row],[Employee Name]],Employees[[Employee Name]:[Office]],6))</f>
        <v>REGULAR</v>
      </c>
      <c r="G3552" s="24">
        <v>44874</v>
      </c>
      <c r="H3552" s="24">
        <v>44874</v>
      </c>
      <c r="I3552" s="19" t="s">
        <v>298</v>
      </c>
      <c r="J3552" s="43" t="s">
        <v>1003</v>
      </c>
      <c r="K3552" s="51"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1876</v>
      </c>
      <c r="E3553" s="51" t="str">
        <f>IF(ISBLANK(LeaveTracker[[#This Row],[Employee Name]]),"-----",VLOOKUP(LeaveTracker[[#This Row],[Employee Name]],Employees[[Employee Name]:[Office]],7))</f>
        <v>MAHOGANY MARKET</v>
      </c>
      <c r="F3553" s="51" t="str">
        <f>IF(ISBLANK(LeaveTracker[[#This Row],[Employee Name]]),"-----",VLOOKUP(LeaveTracker[[#This Row],[Employee Name]],Employees[[Employee Name]:[Office]],6))</f>
        <v>REGULAR</v>
      </c>
      <c r="G3553" s="24">
        <v>44888</v>
      </c>
      <c r="H3553" s="24">
        <v>44888</v>
      </c>
      <c r="I3553" s="19" t="s">
        <v>82</v>
      </c>
      <c r="K3553" s="51"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1821</v>
      </c>
      <c r="E3554" s="51" t="str">
        <f>IF(ISBLANK(LeaveTracker[[#This Row],[Employee Name]]),"-----",VLOOKUP(LeaveTracker[[#This Row],[Employee Name]],Employees[[Employee Name]:[Office]],7))</f>
        <v>TICC</v>
      </c>
      <c r="F3554" s="51" t="str">
        <f>IF(ISBLANK(LeaveTracker[[#This Row],[Employee Name]]),"-----",VLOOKUP(LeaveTracker[[#This Row],[Employee Name]],Employees[[Employee Name]:[Office]],6))</f>
        <v>CASUAL</v>
      </c>
      <c r="G3554" s="24">
        <v>44888</v>
      </c>
      <c r="H3554" s="24">
        <v>44894</v>
      </c>
      <c r="I3554" s="19" t="s">
        <v>82</v>
      </c>
      <c r="K3554" s="51"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2036</v>
      </c>
      <c r="E3555" s="51" t="str">
        <f>IF(ISBLANK(LeaveTracker[[#This Row],[Employee Name]]),"-----",VLOOKUP(LeaveTracker[[#This Row],[Employee Name]],Employees[[Employee Name]:[Office]],7))</f>
        <v>CSWDO</v>
      </c>
      <c r="F3555" s="51">
        <f>IF(ISBLANK(LeaveTracker[[#This Row],[Employee Name]]),"-----",VLOOKUP(LeaveTracker[[#This Row],[Employee Name]],Employees[[Employee Name]:[Office]],6))</f>
        <v>0</v>
      </c>
      <c r="G3555" s="24">
        <v>44932</v>
      </c>
      <c r="H3555" s="24">
        <v>44932</v>
      </c>
      <c r="I3555" s="19" t="s">
        <v>298</v>
      </c>
      <c r="J3555" s="43" t="s">
        <v>1003</v>
      </c>
      <c r="K3555" s="51"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1862</v>
      </c>
      <c r="E3556" s="51" t="str">
        <f>IF(ISBLANK(LeaveTracker[[#This Row],[Employee Name]]),"-----",VLOOKUP(LeaveTracker[[#This Row],[Employee Name]],Employees[[Employee Name]:[Office]],7))</f>
        <v>TICC</v>
      </c>
      <c r="F3556" s="51" t="str">
        <f>IF(ISBLANK(LeaveTracker[[#This Row],[Employee Name]]),"-----",VLOOKUP(LeaveTracker[[#This Row],[Employee Name]],Employees[[Employee Name]:[Office]],6))</f>
        <v>CASUAL</v>
      </c>
      <c r="G3556" s="24">
        <v>44930</v>
      </c>
      <c r="H3556" s="24">
        <v>44931</v>
      </c>
      <c r="I3556" s="19" t="s">
        <v>81</v>
      </c>
      <c r="K3556" s="51"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1863</v>
      </c>
      <c r="E3557" s="51" t="str">
        <f>IF(ISBLANK(LeaveTracker[[#This Row],[Employee Name]]),"-----",VLOOKUP(LeaveTracker[[#This Row],[Employee Name]],Employees[[Employee Name]:[Office]],7))</f>
        <v>TICC</v>
      </c>
      <c r="F3557" s="51" t="str">
        <f>IF(ISBLANK(LeaveTracker[[#This Row],[Employee Name]]),"-----",VLOOKUP(LeaveTracker[[#This Row],[Employee Name]],Employees[[Employee Name]:[Office]],6))</f>
        <v>CASUAL</v>
      </c>
      <c r="G3557" s="24">
        <v>44931</v>
      </c>
      <c r="H3557" s="24">
        <v>44931</v>
      </c>
      <c r="I3557" s="19" t="s">
        <v>298</v>
      </c>
      <c r="J3557" s="43" t="s">
        <v>158</v>
      </c>
      <c r="K3557" s="51"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1817</v>
      </c>
      <c r="E3558" s="51" t="str">
        <f>IF(ISBLANK(LeaveTracker[[#This Row],[Employee Name]]),"-----",VLOOKUP(LeaveTracker[[#This Row],[Employee Name]],Employees[[Employee Name]:[Office]],7))</f>
        <v>TICC</v>
      </c>
      <c r="F3558" s="51" t="str">
        <f>IF(ISBLANK(LeaveTracker[[#This Row],[Employee Name]]),"-----",VLOOKUP(LeaveTracker[[#This Row],[Employee Name]],Employees[[Employee Name]:[Office]],6))</f>
        <v>CASUAL</v>
      </c>
      <c r="G3558" s="24">
        <v>44929</v>
      </c>
      <c r="H3558" s="24">
        <v>44929</v>
      </c>
      <c r="I3558" s="19" t="s">
        <v>81</v>
      </c>
      <c r="K3558" s="51"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1819</v>
      </c>
      <c r="E3559" s="51" t="str">
        <f>IF(ISBLANK(LeaveTracker[[#This Row],[Employee Name]]),"-----",VLOOKUP(LeaveTracker[[#This Row],[Employee Name]],Employees[[Employee Name]:[Office]],7))</f>
        <v>TICC/TCCH</v>
      </c>
      <c r="F3559" s="51" t="str">
        <f>IF(ISBLANK(LeaveTracker[[#This Row],[Employee Name]]),"-----",VLOOKUP(LeaveTracker[[#This Row],[Employee Name]],Employees[[Employee Name]:[Office]],6))</f>
        <v>CASUAL</v>
      </c>
      <c r="G3559" s="24">
        <v>44924</v>
      </c>
      <c r="H3559" s="24">
        <v>44924</v>
      </c>
      <c r="I3559" s="19" t="s">
        <v>81</v>
      </c>
      <c r="K3559" s="51"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1817</v>
      </c>
      <c r="E3560" s="51" t="str">
        <f>IF(ISBLANK(LeaveTracker[[#This Row],[Employee Name]]),"-----",VLOOKUP(LeaveTracker[[#This Row],[Employee Name]],Employees[[Employee Name]:[Office]],7))</f>
        <v>TICC</v>
      </c>
      <c r="F3560" s="51" t="str">
        <f>IF(ISBLANK(LeaveTracker[[#This Row],[Employee Name]]),"-----",VLOOKUP(LeaveTracker[[#This Row],[Employee Name]],Employees[[Employee Name]:[Office]],6))</f>
        <v>CASUAL</v>
      </c>
      <c r="G3560" s="24">
        <v>44902</v>
      </c>
      <c r="H3560" s="24">
        <v>44902</v>
      </c>
      <c r="I3560" s="19" t="s">
        <v>81</v>
      </c>
      <c r="K3560" s="51"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1821</v>
      </c>
      <c r="E3561" s="51" t="str">
        <f>IF(ISBLANK(LeaveTracker[[#This Row],[Employee Name]]),"-----",VLOOKUP(LeaveTracker[[#This Row],[Employee Name]],Employees[[Employee Name]:[Office]],7))</f>
        <v>TICC</v>
      </c>
      <c r="F3561" s="51" t="str">
        <f>IF(ISBLANK(LeaveTracker[[#This Row],[Employee Name]]),"-----",VLOOKUP(LeaveTracker[[#This Row],[Employee Name]],Employees[[Employee Name]:[Office]],6))</f>
        <v>CASUAL</v>
      </c>
      <c r="G3561" s="24">
        <v>44900</v>
      </c>
      <c r="H3561" s="24">
        <v>44900</v>
      </c>
      <c r="I3561" s="19" t="s">
        <v>81</v>
      </c>
      <c r="K3561" s="51"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1097</v>
      </c>
      <c r="E3562" s="51" t="str">
        <f>IF(ISBLANK(LeaveTracker[[#This Row],[Employee Name]]),"-----",VLOOKUP(LeaveTracker[[#This Row],[Employee Name]],Employees[[Employee Name]:[Office]],7))</f>
        <v>ADMIN OFFICE</v>
      </c>
      <c r="F3562" s="51" t="str">
        <f>IF(ISBLANK(LeaveTracker[[#This Row],[Employee Name]]),"-----",VLOOKUP(LeaveTracker[[#This Row],[Employee Name]],Employees[[Employee Name]:[Office]],6))</f>
        <v>REGULAR</v>
      </c>
      <c r="G3562" s="24">
        <v>44810</v>
      </c>
      <c r="H3562" s="24">
        <v>44810</v>
      </c>
      <c r="I3562" s="19" t="s">
        <v>82</v>
      </c>
      <c r="K3562" s="51"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1875</v>
      </c>
      <c r="E3563" s="51" t="str">
        <f>IF(ISBLANK(LeaveTracker[[#This Row],[Employee Name]]),"-----",VLOOKUP(LeaveTracker[[#This Row],[Employee Name]],Employees[[Employee Name]:[Office]],7))</f>
        <v>TICC</v>
      </c>
      <c r="F3563" s="51" t="str">
        <f>IF(ISBLANK(LeaveTracker[[#This Row],[Employee Name]]),"-----",VLOOKUP(LeaveTracker[[#This Row],[Employee Name]],Employees[[Employee Name]:[Office]],6))</f>
        <v>CASUAL</v>
      </c>
      <c r="G3563" s="24">
        <v>44889</v>
      </c>
      <c r="H3563" s="24">
        <v>44890</v>
      </c>
      <c r="I3563" s="19" t="s">
        <v>82</v>
      </c>
      <c r="K3563" s="51"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1097</v>
      </c>
      <c r="E3564" s="51" t="str">
        <f>IF(ISBLANK(LeaveTracker[[#This Row],[Employee Name]]),"-----",VLOOKUP(LeaveTracker[[#This Row],[Employee Name]],Employees[[Employee Name]:[Office]],7))</f>
        <v>ADMIN OFFICE</v>
      </c>
      <c r="F3564" s="51" t="str">
        <f>IF(ISBLANK(LeaveTracker[[#This Row],[Employee Name]]),"-----",VLOOKUP(LeaveTracker[[#This Row],[Employee Name]],Employees[[Employee Name]:[Office]],6))</f>
        <v>REGULAR</v>
      </c>
      <c r="G3564" s="24">
        <v>44881</v>
      </c>
      <c r="H3564" s="24">
        <v>44881</v>
      </c>
      <c r="I3564" s="19" t="s">
        <v>81</v>
      </c>
      <c r="K3564" s="51"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51" t="str">
        <f>IF(ISBLANK(LeaveTracker[[#This Row],[Employee Name]]),"-----",VLOOKUP(LeaveTracker[[#This Row],[Employee Name]],Employees[[Employee Name]:[Office]],7))</f>
        <v>ADMIN OFFICE</v>
      </c>
      <c r="F3565" s="51" t="str">
        <f>IF(ISBLANK(LeaveTracker[[#This Row],[Employee Name]]),"-----",VLOOKUP(LeaveTracker[[#This Row],[Employee Name]],Employees[[Employee Name]:[Office]],6))</f>
        <v>REGULAR</v>
      </c>
      <c r="G3565" s="24">
        <v>44852</v>
      </c>
      <c r="H3565" s="24">
        <v>44852</v>
      </c>
      <c r="I3565" s="19" t="s">
        <v>81</v>
      </c>
      <c r="K3565" s="51"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51" t="str">
        <f>IF(ISBLANK(LeaveTracker[[#This Row],[Employee Name]]),"-----",VLOOKUP(LeaveTracker[[#This Row],[Employee Name]],Employees[[Employee Name]:[Office]],7))</f>
        <v>ADMIN OFFICE</v>
      </c>
      <c r="F3566" s="51" t="str">
        <f>IF(ISBLANK(LeaveTracker[[#This Row],[Employee Name]]),"-----",VLOOKUP(LeaveTracker[[#This Row],[Employee Name]],Employees[[Employee Name]:[Office]],6))</f>
        <v>REGULAR</v>
      </c>
      <c r="G3566" s="24">
        <v>44858</v>
      </c>
      <c r="H3566" s="24">
        <v>44859</v>
      </c>
      <c r="I3566" s="19" t="s">
        <v>81</v>
      </c>
      <c r="K3566" s="51"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51" t="str">
        <f>IF(ISBLANK(LeaveTracker[[#This Row],[Employee Name]]),"-----",VLOOKUP(LeaveTracker[[#This Row],[Employee Name]],Employees[[Employee Name]:[Office]],7))</f>
        <v>ADMIN OFFICE</v>
      </c>
      <c r="F3567" s="51" t="str">
        <f>IF(ISBLANK(LeaveTracker[[#This Row],[Employee Name]]),"-----",VLOOKUP(LeaveTracker[[#This Row],[Employee Name]],Employees[[Employee Name]:[Office]],6))</f>
        <v>REGULAR</v>
      </c>
      <c r="G3567" s="24">
        <v>44831</v>
      </c>
      <c r="H3567" s="24">
        <v>44833</v>
      </c>
      <c r="I3567" s="19" t="s">
        <v>82</v>
      </c>
      <c r="K3567" s="51"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1097</v>
      </c>
      <c r="E3568" s="51" t="str">
        <f>IF(ISBLANK(LeaveTracker[[#This Row],[Employee Name]]),"-----",VLOOKUP(LeaveTracker[[#This Row],[Employee Name]],Employees[[Employee Name]:[Office]],7))</f>
        <v>ADMIN OFFICE</v>
      </c>
      <c r="F3568" s="51" t="str">
        <f>IF(ISBLANK(LeaveTracker[[#This Row],[Employee Name]]),"-----",VLOOKUP(LeaveTracker[[#This Row],[Employee Name]],Employees[[Employee Name]:[Office]],6))</f>
        <v>REGULAR</v>
      </c>
      <c r="G3568" s="24">
        <v>44837</v>
      </c>
      <c r="H3568" s="24">
        <v>44838</v>
      </c>
      <c r="I3568" s="19" t="s">
        <v>298</v>
      </c>
      <c r="J3568" s="43" t="s">
        <v>1003</v>
      </c>
      <c r="K3568" s="51"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51" t="str">
        <f>IF(ISBLANK(LeaveTracker[[#This Row],[Employee Name]]),"-----",VLOOKUP(LeaveTracker[[#This Row],[Employee Name]],Employees[[Employee Name]:[Office]],7))</f>
        <v>CHARACTER OFFICE</v>
      </c>
      <c r="F3569" s="51" t="str">
        <f>IF(ISBLANK(LeaveTracker[[#This Row],[Employee Name]]),"-----",VLOOKUP(LeaveTracker[[#This Row],[Employee Name]],Employees[[Employee Name]:[Office]],6))</f>
        <v>REGULAR</v>
      </c>
      <c r="G3569" s="24">
        <v>44844</v>
      </c>
      <c r="H3569" s="24">
        <v>44844</v>
      </c>
      <c r="I3569" s="19" t="s">
        <v>81</v>
      </c>
      <c r="K3569" s="51"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51" t="str">
        <f>IF(ISBLANK(LeaveTracker[[#This Row],[Employee Name]]),"-----",VLOOKUP(LeaveTracker[[#This Row],[Employee Name]],Employees[[Employee Name]:[Office]],7))</f>
        <v>CHARACTER OFFICE</v>
      </c>
      <c r="F3570" s="51" t="str">
        <f>IF(ISBLANK(LeaveTracker[[#This Row],[Employee Name]]),"-----",VLOOKUP(LeaveTracker[[#This Row],[Employee Name]],Employees[[Employee Name]:[Office]],6))</f>
        <v>REGULAR</v>
      </c>
      <c r="G3570" s="24">
        <v>44853</v>
      </c>
      <c r="H3570" s="24">
        <v>44853</v>
      </c>
      <c r="I3570" s="19" t="s">
        <v>81</v>
      </c>
      <c r="K3570" s="51"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51" t="str">
        <f>IF(ISBLANK(LeaveTracker[[#This Row],[Employee Name]]),"-----",VLOOKUP(LeaveTracker[[#This Row],[Employee Name]],Employees[[Employee Name]:[Office]],7))</f>
        <v>CHARACTER OFFICE</v>
      </c>
      <c r="F3571" s="51" t="str">
        <f>IF(ISBLANK(LeaveTracker[[#This Row],[Employee Name]]),"-----",VLOOKUP(LeaveTracker[[#This Row],[Employee Name]],Employees[[Employee Name]:[Office]],6))</f>
        <v>REGULAR</v>
      </c>
      <c r="G3571" s="24">
        <v>44813</v>
      </c>
      <c r="H3571" s="24">
        <v>44813</v>
      </c>
      <c r="I3571" s="19" t="s">
        <v>81</v>
      </c>
      <c r="K3571" s="51"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51" t="str">
        <f>IF(ISBLANK(LeaveTracker[[#This Row],[Employee Name]]),"-----",VLOOKUP(LeaveTracker[[#This Row],[Employee Name]],Employees[[Employee Name]:[Office]],7))</f>
        <v>CHARACTER OFFICE</v>
      </c>
      <c r="F3572" s="51" t="str">
        <f>IF(ISBLANK(LeaveTracker[[#This Row],[Employee Name]]),"-----",VLOOKUP(LeaveTracker[[#This Row],[Employee Name]],Employees[[Employee Name]:[Office]],6))</f>
        <v>REGULAR</v>
      </c>
      <c r="G3572" s="24">
        <v>44886</v>
      </c>
      <c r="H3572" s="24">
        <v>44886</v>
      </c>
      <c r="I3572" s="19" t="s">
        <v>81</v>
      </c>
      <c r="K3572" s="51"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51" t="str">
        <f>IF(ISBLANK(LeaveTracker[[#This Row],[Employee Name]]),"-----",VLOOKUP(LeaveTracker[[#This Row],[Employee Name]],Employees[[Employee Name]:[Office]],7))</f>
        <v>CHARACTER OFFICE</v>
      </c>
      <c r="F3573" s="51" t="str">
        <f>IF(ISBLANK(LeaveTracker[[#This Row],[Employee Name]]),"-----",VLOOKUP(LeaveTracker[[#This Row],[Employee Name]],Employees[[Employee Name]:[Office]],6))</f>
        <v>REGULAR</v>
      </c>
      <c r="G3573" s="24">
        <v>44914</v>
      </c>
      <c r="H3573" s="24">
        <v>44916</v>
      </c>
      <c r="I3573" s="19" t="s">
        <v>82</v>
      </c>
      <c r="K3573" s="51"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51" t="str">
        <f>IF(ISBLANK(LeaveTracker[[#This Row],[Employee Name]]),"-----",VLOOKUP(LeaveTracker[[#This Row],[Employee Name]],Employees[[Employee Name]:[Office]],7))</f>
        <v>CHARACTER OFFICE</v>
      </c>
      <c r="F3574" s="51" t="str">
        <f>IF(ISBLANK(LeaveTracker[[#This Row],[Employee Name]]),"-----",VLOOKUP(LeaveTracker[[#This Row],[Employee Name]],Employees[[Employee Name]:[Office]],6))</f>
        <v>REGULAR</v>
      </c>
      <c r="G3574" s="24">
        <v>44922</v>
      </c>
      <c r="H3574" s="24">
        <v>44923</v>
      </c>
      <c r="I3574" s="19" t="s">
        <v>82</v>
      </c>
      <c r="K3574" s="51"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51" t="str">
        <f>IF(ISBLANK(LeaveTracker[[#This Row],[Employee Name]]),"-----",VLOOKUP(LeaveTracker[[#This Row],[Employee Name]],Employees[[Employee Name]:[Office]],7))</f>
        <v>CHARACTER OFFICE</v>
      </c>
      <c r="F3575" s="51" t="str">
        <f>IF(ISBLANK(LeaveTracker[[#This Row],[Employee Name]]),"-----",VLOOKUP(LeaveTracker[[#This Row],[Employee Name]],Employees[[Employee Name]:[Office]],6))</f>
        <v>REGULAR</v>
      </c>
      <c r="G3575" s="24">
        <v>44902</v>
      </c>
      <c r="H3575" s="24">
        <v>44902</v>
      </c>
      <c r="I3575" s="19" t="s">
        <v>298</v>
      </c>
      <c r="J3575" s="43" t="s">
        <v>1003</v>
      </c>
      <c r="K3575" s="51"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51" t="str">
        <f>IF(ISBLANK(LeaveTracker[[#This Row],[Employee Name]]),"-----",VLOOKUP(LeaveTracker[[#This Row],[Employee Name]],Employees[[Employee Name]:[Office]],7))</f>
        <v>CHARACTER OFFICE</v>
      </c>
      <c r="F3576" s="51" t="str">
        <f>IF(ISBLANK(LeaveTracker[[#This Row],[Employee Name]]),"-----",VLOOKUP(LeaveTracker[[#This Row],[Employee Name]],Employees[[Employee Name]:[Office]],6))</f>
        <v>REGULAR</v>
      </c>
      <c r="G3576" s="24">
        <v>44833</v>
      </c>
      <c r="H3576" s="24">
        <v>44834</v>
      </c>
      <c r="I3576" s="19" t="s">
        <v>81</v>
      </c>
      <c r="K3576" s="51"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51" t="str">
        <f>IF(ISBLANK(LeaveTracker[[#This Row],[Employee Name]]),"-----",VLOOKUP(LeaveTracker[[#This Row],[Employee Name]],Employees[[Employee Name]:[Office]],7))</f>
        <v>CHARACTER OFFICE</v>
      </c>
      <c r="F3577" s="51" t="str">
        <f>IF(ISBLANK(LeaveTracker[[#This Row],[Employee Name]]),"-----",VLOOKUP(LeaveTracker[[#This Row],[Employee Name]],Employees[[Employee Name]:[Office]],6))</f>
        <v>REGULAR</v>
      </c>
      <c r="G3577" s="24">
        <v>44855</v>
      </c>
      <c r="H3577" s="24">
        <v>44855</v>
      </c>
      <c r="I3577" s="19" t="s">
        <v>298</v>
      </c>
      <c r="J3577" s="43" t="s">
        <v>1003</v>
      </c>
      <c r="K3577" s="51"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2039</v>
      </c>
      <c r="E3578" s="51" t="str">
        <f>IF(ISBLANK(LeaveTracker[[#This Row],[Employee Name]]),"-----",VLOOKUP(LeaveTracker[[#This Row],[Employee Name]],Employees[[Employee Name]:[Office]],7))</f>
        <v>INTERNAL</v>
      </c>
      <c r="F3578" s="51" t="str">
        <f>IF(ISBLANK(LeaveTracker[[#This Row],[Employee Name]]),"-----",VLOOKUP(LeaveTracker[[#This Row],[Employee Name]],Employees[[Employee Name]:[Office]],6))</f>
        <v>REGULAR</v>
      </c>
      <c r="G3578" s="24">
        <v>44867</v>
      </c>
      <c r="H3578" s="24">
        <v>44867</v>
      </c>
      <c r="I3578" s="19" t="s">
        <v>82</v>
      </c>
      <c r="K3578" s="51" t="str">
        <f>LeaveTracker[[#This Row],[Days]]&amp;" "&amp;LeaveTracker[[#This Row],[Type of Leave]]</f>
        <v>1 VL</v>
      </c>
      <c r="L3578" s="23">
        <v>1</v>
      </c>
      <c r="M3578" s="27"/>
    </row>
    <row r="3579" spans="1:13" ht="30" customHeight="1" x14ac:dyDescent="0.3">
      <c r="A3579" s="27">
        <f>A3578</f>
        <v>140</v>
      </c>
      <c r="B3579" s="31">
        <v>44972</v>
      </c>
      <c r="C3579" s="31">
        <v>44852</v>
      </c>
      <c r="D3579" s="19" t="s">
        <v>2039</v>
      </c>
      <c r="E3579" s="51" t="str">
        <f>IF(ISBLANK(LeaveTracker[[#This Row],[Employee Name]]),"-----",VLOOKUP(LeaveTracker[[#This Row],[Employee Name]],Employees[[Employee Name]:[Office]],7))</f>
        <v>INTERNAL</v>
      </c>
      <c r="F3579" s="51" t="str">
        <f>IF(ISBLANK(LeaveTracker[[#This Row],[Employee Name]]),"-----",VLOOKUP(LeaveTracker[[#This Row],[Employee Name]],Employees[[Employee Name]:[Office]],6))</f>
        <v>REGULAR</v>
      </c>
      <c r="G3579" s="24">
        <v>44869</v>
      </c>
      <c r="H3579" s="24">
        <v>44869</v>
      </c>
      <c r="I3579" s="19" t="s">
        <v>82</v>
      </c>
      <c r="K3579" s="51"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2039</v>
      </c>
      <c r="E3580" s="51" t="str">
        <f>IF(ISBLANK(LeaveTracker[[#This Row],[Employee Name]]),"-----",VLOOKUP(LeaveTracker[[#This Row],[Employee Name]],Employees[[Employee Name]:[Office]],7))</f>
        <v>INTERNAL</v>
      </c>
      <c r="F3580" s="51" t="str">
        <f>IF(ISBLANK(LeaveTracker[[#This Row],[Employee Name]]),"-----",VLOOKUP(LeaveTracker[[#This Row],[Employee Name]],Employees[[Employee Name]:[Office]],6))</f>
        <v>REGULAR</v>
      </c>
      <c r="G3580" s="24">
        <v>44872</v>
      </c>
      <c r="H3580" s="24">
        <v>44872</v>
      </c>
      <c r="I3580" s="19" t="s">
        <v>82</v>
      </c>
      <c r="K3580" s="51"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2039</v>
      </c>
      <c r="E3581" s="51" t="str">
        <f>IF(ISBLANK(LeaveTracker[[#This Row],[Employee Name]]),"-----",VLOOKUP(LeaveTracker[[#This Row],[Employee Name]],Employees[[Employee Name]:[Office]],7))</f>
        <v>INTERNAL</v>
      </c>
      <c r="F3581" s="51" t="str">
        <f>IF(ISBLANK(LeaveTracker[[#This Row],[Employee Name]]),"-----",VLOOKUP(LeaveTracker[[#This Row],[Employee Name]],Employees[[Employee Name]:[Office]],6))</f>
        <v>REGULAR</v>
      </c>
      <c r="G3581" s="24">
        <v>44868</v>
      </c>
      <c r="H3581" s="24">
        <v>44868</v>
      </c>
      <c r="I3581" s="19" t="s">
        <v>298</v>
      </c>
      <c r="J3581" s="43" t="s">
        <v>1003</v>
      </c>
      <c r="K3581" s="51"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51" t="str">
        <f>IF(ISBLANK(LeaveTracker[[#This Row],[Employee Name]]),"-----",VLOOKUP(LeaveTracker[[#This Row],[Employee Name]],Employees[[Employee Name]:[Office]],7))</f>
        <v>CHARACTER OFFICE</v>
      </c>
      <c r="F3582" s="51" t="str">
        <f>IF(ISBLANK(LeaveTracker[[#This Row],[Employee Name]]),"-----",VLOOKUP(LeaveTracker[[#This Row],[Employee Name]],Employees[[Employee Name]:[Office]],6))</f>
        <v>REGULAR</v>
      </c>
      <c r="G3582" s="24">
        <v>44883</v>
      </c>
      <c r="H3582" s="24">
        <v>44883</v>
      </c>
      <c r="I3582" s="19" t="s">
        <v>298</v>
      </c>
      <c r="J3582" s="43" t="s">
        <v>1003</v>
      </c>
      <c r="K3582" s="51"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51" t="str">
        <f>IF(ISBLANK(LeaveTracker[[#This Row],[Employee Name]]),"-----",VLOOKUP(LeaveTracker[[#This Row],[Employee Name]],Employees[[Employee Name]:[Office]],7))</f>
        <v>PIO</v>
      </c>
      <c r="F3583" s="51" t="str">
        <f>IF(ISBLANK(LeaveTracker[[#This Row],[Employee Name]]),"-----",VLOOKUP(LeaveTracker[[#This Row],[Employee Name]],Employees[[Employee Name]:[Office]],6))</f>
        <v>REGULAR</v>
      </c>
      <c r="G3583" s="24">
        <v>44873</v>
      </c>
      <c r="H3583" s="24">
        <v>44873</v>
      </c>
      <c r="I3583" s="19" t="s">
        <v>298</v>
      </c>
      <c r="J3583" s="43" t="s">
        <v>1003</v>
      </c>
      <c r="K3583" s="51"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265</v>
      </c>
      <c r="E3584" s="51" t="str">
        <f>IF(ISBLANK(LeaveTracker[[#This Row],[Employee Name]]),"-----",VLOOKUP(LeaveTracker[[#This Row],[Employee Name]],Employees[[Employee Name]:[Office]],7))</f>
        <v>MO</v>
      </c>
      <c r="F3584" s="51" t="str">
        <f>IF(ISBLANK(LeaveTracker[[#This Row],[Employee Name]]),"-----",VLOOKUP(LeaveTracker[[#This Row],[Employee Name]],Employees[[Employee Name]:[Office]],6))</f>
        <v>REGULAR</v>
      </c>
      <c r="G3584" s="24">
        <v>44841</v>
      </c>
      <c r="H3584" s="24">
        <v>44841</v>
      </c>
      <c r="I3584" s="19" t="s">
        <v>81</v>
      </c>
      <c r="K3584" s="51"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265</v>
      </c>
      <c r="E3585" s="51" t="str">
        <f>IF(ISBLANK(LeaveTracker[[#This Row],[Employee Name]]),"-----",VLOOKUP(LeaveTracker[[#This Row],[Employee Name]],Employees[[Employee Name]:[Office]],7))</f>
        <v>MO</v>
      </c>
      <c r="F3585" s="51" t="str">
        <f>IF(ISBLANK(LeaveTracker[[#This Row],[Employee Name]]),"-----",VLOOKUP(LeaveTracker[[#This Row],[Employee Name]],Employees[[Employee Name]:[Office]],6))</f>
        <v>REGULAR</v>
      </c>
      <c r="G3585" s="24">
        <v>44862</v>
      </c>
      <c r="H3585" s="24">
        <v>44862</v>
      </c>
      <c r="I3585" s="19" t="s">
        <v>81</v>
      </c>
      <c r="K3585" s="51"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265</v>
      </c>
      <c r="E3586" s="51" t="str">
        <f>IF(ISBLANK(LeaveTracker[[#This Row],[Employee Name]]),"-----",VLOOKUP(LeaveTracker[[#This Row],[Employee Name]],Employees[[Employee Name]:[Office]],7))</f>
        <v>MO</v>
      </c>
      <c r="F3586" s="51" t="str">
        <f>IF(ISBLANK(LeaveTracker[[#This Row],[Employee Name]]),"-----",VLOOKUP(LeaveTracker[[#This Row],[Employee Name]],Employees[[Employee Name]:[Office]],6))</f>
        <v>REGULAR</v>
      </c>
      <c r="G3586" s="24">
        <v>44741</v>
      </c>
      <c r="H3586" s="24">
        <v>44741</v>
      </c>
      <c r="I3586" s="19" t="s">
        <v>298</v>
      </c>
      <c r="J3586" s="43" t="s">
        <v>214</v>
      </c>
      <c r="K3586" s="51"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265</v>
      </c>
      <c r="E3587" s="51" t="str">
        <f>IF(ISBLANK(LeaveTracker[[#This Row],[Employee Name]]),"-----",VLOOKUP(LeaveTracker[[#This Row],[Employee Name]],Employees[[Employee Name]:[Office]],7))</f>
        <v>MO</v>
      </c>
      <c r="F3587" s="51" t="str">
        <f>IF(ISBLANK(LeaveTracker[[#This Row],[Employee Name]]),"-----",VLOOKUP(LeaveTracker[[#This Row],[Employee Name]],Employees[[Employee Name]:[Office]],6))</f>
        <v>REGULAR</v>
      </c>
      <c r="G3587" s="24">
        <v>44747</v>
      </c>
      <c r="H3587" s="24">
        <v>44747</v>
      </c>
      <c r="I3587" s="19" t="s">
        <v>82</v>
      </c>
      <c r="K3587" s="51"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265</v>
      </c>
      <c r="E3588" s="51" t="str">
        <f>IF(ISBLANK(LeaveTracker[[#This Row],[Employee Name]]),"-----",VLOOKUP(LeaveTracker[[#This Row],[Employee Name]],Employees[[Employee Name]:[Office]],7))</f>
        <v>MO</v>
      </c>
      <c r="F3588" s="51" t="str">
        <f>IF(ISBLANK(LeaveTracker[[#This Row],[Employee Name]]),"-----",VLOOKUP(LeaveTracker[[#This Row],[Employee Name]],Employees[[Employee Name]:[Office]],6))</f>
        <v>REGULAR</v>
      </c>
      <c r="G3588" s="24">
        <v>44753</v>
      </c>
      <c r="H3588" s="24">
        <v>44753</v>
      </c>
      <c r="I3588" s="19" t="s">
        <v>82</v>
      </c>
      <c r="K3588" s="51"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1326</v>
      </c>
      <c r="E3589" s="51" t="str">
        <f>IF(ISBLANK(LeaveTracker[[#This Row],[Employee Name]]),"-----",VLOOKUP(LeaveTracker[[#This Row],[Employee Name]],Employees[[Employee Name]:[Office]],7))</f>
        <v>CHO</v>
      </c>
      <c r="F3589" s="51" t="str">
        <f>IF(ISBLANK(LeaveTracker[[#This Row],[Employee Name]]),"-----",VLOOKUP(LeaveTracker[[#This Row],[Employee Name]],Employees[[Employee Name]:[Office]],6))</f>
        <v>REGULAR</v>
      </c>
      <c r="G3589" s="24">
        <v>44879</v>
      </c>
      <c r="H3589" s="24">
        <v>44880</v>
      </c>
      <c r="I3589" s="19" t="s">
        <v>81</v>
      </c>
      <c r="K3589" s="51"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1326</v>
      </c>
      <c r="E3590" s="51" t="str">
        <f>IF(ISBLANK(LeaveTracker[[#This Row],[Employee Name]]),"-----",VLOOKUP(LeaveTracker[[#This Row],[Employee Name]],Employees[[Employee Name]:[Office]],7))</f>
        <v>CHO</v>
      </c>
      <c r="F3590" s="51" t="str">
        <f>IF(ISBLANK(LeaveTracker[[#This Row],[Employee Name]]),"-----",VLOOKUP(LeaveTracker[[#This Row],[Employee Name]],Employees[[Employee Name]:[Office]],6))</f>
        <v>REGULAR</v>
      </c>
      <c r="G3590" s="24">
        <v>44824</v>
      </c>
      <c r="H3590" s="24">
        <v>44824</v>
      </c>
      <c r="I3590" s="19" t="s">
        <v>82</v>
      </c>
      <c r="K3590" s="51"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1326</v>
      </c>
      <c r="E3591" s="51" t="str">
        <f>IF(ISBLANK(LeaveTracker[[#This Row],[Employee Name]]),"-----",VLOOKUP(LeaveTracker[[#This Row],[Employee Name]],Employees[[Employee Name]:[Office]],7))</f>
        <v>CHO</v>
      </c>
      <c r="F3591" s="51" t="str">
        <f>IF(ISBLANK(LeaveTracker[[#This Row],[Employee Name]]),"-----",VLOOKUP(LeaveTracker[[#This Row],[Employee Name]],Employees[[Employee Name]:[Office]],6))</f>
        <v>REGULAR</v>
      </c>
      <c r="G3591" s="24">
        <v>44827</v>
      </c>
      <c r="H3591" s="24">
        <v>44827</v>
      </c>
      <c r="I3591" s="19" t="s">
        <v>82</v>
      </c>
      <c r="K3591" s="51"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2260</v>
      </c>
      <c r="E3592" s="51" t="str">
        <f>IF(ISBLANK(LeaveTracker[[#This Row],[Employee Name]]),"-----",VLOOKUP(LeaveTracker[[#This Row],[Employee Name]],Employees[[Employee Name]:[Office]],7))</f>
        <v>LCR</v>
      </c>
      <c r="F3592" s="51" t="str">
        <f>IF(ISBLANK(LeaveTracker[[#This Row],[Employee Name]]),"-----",VLOOKUP(LeaveTracker[[#This Row],[Employee Name]],Employees[[Employee Name]:[Office]],6))</f>
        <v>CO TERM</v>
      </c>
      <c r="G3592" s="24">
        <v>44792</v>
      </c>
      <c r="H3592" s="24">
        <v>44792</v>
      </c>
      <c r="I3592" s="19" t="s">
        <v>82</v>
      </c>
      <c r="K3592" s="51"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1326</v>
      </c>
      <c r="E3593" s="51" t="str">
        <f>IF(ISBLANK(LeaveTracker[[#This Row],[Employee Name]]),"-----",VLOOKUP(LeaveTracker[[#This Row],[Employee Name]],Employees[[Employee Name]:[Office]],7))</f>
        <v>CHO</v>
      </c>
      <c r="F3593" s="51" t="str">
        <f>IF(ISBLANK(LeaveTracker[[#This Row],[Employee Name]]),"-----",VLOOKUP(LeaveTracker[[#This Row],[Employee Name]],Employees[[Employee Name]:[Office]],6))</f>
        <v>REGULAR</v>
      </c>
      <c r="G3593" s="24">
        <v>44881</v>
      </c>
      <c r="H3593" s="24">
        <v>44883</v>
      </c>
      <c r="I3593" s="19" t="s">
        <v>81</v>
      </c>
      <c r="K3593" s="51"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51" t="str">
        <f>IF(ISBLANK(LeaveTracker[[#This Row],[Employee Name]]),"-----",VLOOKUP(LeaveTracker[[#This Row],[Employee Name]],Employees[[Employee Name]:[Office]],7))</f>
        <v>CHARACTER OFFICE</v>
      </c>
      <c r="F3594" s="51" t="str">
        <f>IF(ISBLANK(LeaveTracker[[#This Row],[Employee Name]]),"-----",VLOOKUP(LeaveTracker[[#This Row],[Employee Name]],Employees[[Employee Name]:[Office]],6))</f>
        <v>REGULAR</v>
      </c>
      <c r="G3594" s="24">
        <v>44867</v>
      </c>
      <c r="H3594" s="24">
        <v>44867</v>
      </c>
      <c r="I3594" s="19" t="s">
        <v>81</v>
      </c>
      <c r="K3594" s="51" t="str">
        <f>LeaveTracker[[#This Row],[Days]]&amp;" "&amp;LeaveTracker[[#This Row],[Type of Leave]]</f>
        <v>1 SL</v>
      </c>
      <c r="L3594" s="23">
        <v>1</v>
      </c>
      <c r="M3594" s="27"/>
    </row>
    <row r="3595" spans="1:13" ht="30" customHeight="1" x14ac:dyDescent="0.3">
      <c r="A3595" s="27">
        <f t="shared" si="30"/>
        <v>154</v>
      </c>
      <c r="B3595" s="31">
        <v>44972</v>
      </c>
      <c r="C3595" s="31">
        <v>44812</v>
      </c>
      <c r="D3595" s="19" t="s">
        <v>525</v>
      </c>
      <c r="E3595" s="51" t="str">
        <f>IF(ISBLANK(LeaveTracker[[#This Row],[Employee Name]]),"-----",VLOOKUP(LeaveTracker[[#This Row],[Employee Name]],Employees[[Employee Name]:[Office]],7))</f>
        <v>GSO</v>
      </c>
      <c r="F3595" s="51" t="str">
        <f>IF(ISBLANK(LeaveTracker[[#This Row],[Employee Name]]),"-----",VLOOKUP(LeaveTracker[[#This Row],[Employee Name]],Employees[[Employee Name]:[Office]],6))</f>
        <v>REGULAR</v>
      </c>
      <c r="G3595" s="24">
        <v>44823</v>
      </c>
      <c r="H3595" s="24">
        <v>44823</v>
      </c>
      <c r="I3595" s="19" t="s">
        <v>81</v>
      </c>
      <c r="K3595" s="51"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506</v>
      </c>
      <c r="E3596" s="51" t="str">
        <f>IF(ISBLANK(LeaveTracker[[#This Row],[Employee Name]]),"-----",VLOOKUP(LeaveTracker[[#This Row],[Employee Name]],Employees[[Employee Name]:[Office]],7))</f>
        <v>ACCOUNTING</v>
      </c>
      <c r="F3596" s="51" t="str">
        <f>IF(ISBLANK(LeaveTracker[[#This Row],[Employee Name]]),"-----",VLOOKUP(LeaveTracker[[#This Row],[Employee Name]],Employees[[Employee Name]:[Office]],6))</f>
        <v>REGULAR</v>
      </c>
      <c r="G3596" s="24">
        <v>44922</v>
      </c>
      <c r="H3596" s="24">
        <v>44924</v>
      </c>
      <c r="I3596" s="19" t="s">
        <v>82</v>
      </c>
      <c r="K3596" s="51"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837</v>
      </c>
      <c r="E3597" s="51" t="str">
        <f>IF(ISBLANK(LeaveTracker[[#This Row],[Employee Name]]),"-----",VLOOKUP(LeaveTracker[[#This Row],[Employee Name]],Employees[[Employee Name]:[Office]],7))</f>
        <v>CTO</v>
      </c>
      <c r="F3597" s="51" t="str">
        <f>IF(ISBLANK(LeaveTracker[[#This Row],[Employee Name]]),"-----",VLOOKUP(LeaveTracker[[#This Row],[Employee Name]],Employees[[Employee Name]:[Office]],6))</f>
        <v>REGULAR</v>
      </c>
      <c r="G3597" s="24">
        <v>44966</v>
      </c>
      <c r="H3597" s="24">
        <v>44967</v>
      </c>
      <c r="I3597" s="19" t="s">
        <v>82</v>
      </c>
      <c r="K3597" s="51"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2044</v>
      </c>
      <c r="E3598" s="51" t="str">
        <f>IF(ISBLANK(LeaveTracker[[#This Row],[Employee Name]]),"-----",VLOOKUP(LeaveTracker[[#This Row],[Employee Name]],Employees[[Employee Name]:[Office]],7))</f>
        <v>CITY PLANNING &amp; DEV'T OFFICE</v>
      </c>
      <c r="F3598" s="51">
        <f>IF(ISBLANK(LeaveTracker[[#This Row],[Employee Name]]),"-----",VLOOKUP(LeaveTracker[[#This Row],[Employee Name]],Employees[[Employee Name]:[Office]],6))</f>
        <v>0</v>
      </c>
      <c r="G3598" s="24">
        <v>44930</v>
      </c>
      <c r="H3598" s="24">
        <v>44931</v>
      </c>
      <c r="I3598" s="19" t="s">
        <v>81</v>
      </c>
      <c r="K3598" s="51"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1226</v>
      </c>
      <c r="E3599" s="51">
        <f>IF(ISBLANK(LeaveTracker[[#This Row],[Employee Name]]),"-----",VLOOKUP(LeaveTracker[[#This Row],[Employee Name]],Employees[[Employee Name]:[Office]],7))</f>
        <v>0</v>
      </c>
      <c r="F3599" s="51" t="str">
        <f>IF(ISBLANK(LeaveTracker[[#This Row],[Employee Name]]),"-----",VLOOKUP(LeaveTracker[[#This Row],[Employee Name]],Employees[[Employee Name]:[Office]],6))</f>
        <v>REGULAR</v>
      </c>
      <c r="G3599" s="24">
        <v>44805</v>
      </c>
      <c r="H3599" s="24">
        <v>44805</v>
      </c>
      <c r="I3599" s="19" t="s">
        <v>298</v>
      </c>
      <c r="J3599" s="43" t="s">
        <v>214</v>
      </c>
      <c r="K3599" s="51"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737</v>
      </c>
      <c r="E3600" s="51" t="str">
        <f>IF(ISBLANK(LeaveTracker[[#This Row],[Employee Name]]),"-----",VLOOKUP(LeaveTracker[[#This Row],[Employee Name]],Employees[[Employee Name]:[Office]],7))</f>
        <v>CSWDO</v>
      </c>
      <c r="F3600" s="51" t="str">
        <f>IF(ISBLANK(LeaveTracker[[#This Row],[Employee Name]]),"-----",VLOOKUP(LeaveTracker[[#This Row],[Employee Name]],Employees[[Employee Name]:[Office]],6))</f>
        <v>REGULAR</v>
      </c>
      <c r="G3600" s="24">
        <v>44777</v>
      </c>
      <c r="H3600" s="24">
        <v>44778</v>
      </c>
      <c r="I3600" s="19" t="s">
        <v>81</v>
      </c>
      <c r="K3600" s="51"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525</v>
      </c>
      <c r="E3601" s="51" t="str">
        <f>IF(ISBLANK(LeaveTracker[[#This Row],[Employee Name]]),"-----",VLOOKUP(LeaveTracker[[#This Row],[Employee Name]],Employees[[Employee Name]:[Office]],7))</f>
        <v>GSO</v>
      </c>
      <c r="F3601" s="51" t="str">
        <f>IF(ISBLANK(LeaveTracker[[#This Row],[Employee Name]]),"-----",VLOOKUP(LeaveTracker[[#This Row],[Employee Name]],Employees[[Employee Name]:[Office]],6))</f>
        <v>REGULAR</v>
      </c>
      <c r="G3601" s="24">
        <v>44809</v>
      </c>
      <c r="H3601" s="24">
        <v>44809</v>
      </c>
      <c r="I3601" s="19" t="s">
        <v>81</v>
      </c>
      <c r="K3601" s="51"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740</v>
      </c>
      <c r="E3602" s="51" t="str">
        <f>IF(ISBLANK(LeaveTracker[[#This Row],[Employee Name]]),"-----",VLOOKUP(LeaveTracker[[#This Row],[Employee Name]],Employees[[Employee Name]:[Office]],7))</f>
        <v>CSWDO</v>
      </c>
      <c r="F3602" s="51" t="str">
        <f>IF(ISBLANK(LeaveTracker[[#This Row],[Employee Name]]),"-----",VLOOKUP(LeaveTracker[[#This Row],[Employee Name]],Employees[[Employee Name]:[Office]],6))</f>
        <v>REGULAR</v>
      </c>
      <c r="G3602" s="24">
        <v>44915</v>
      </c>
      <c r="H3602" s="24">
        <v>44915</v>
      </c>
      <c r="I3602" s="19" t="s">
        <v>82</v>
      </c>
      <c r="K3602" s="51"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740</v>
      </c>
      <c r="E3603" s="51" t="str">
        <f>IF(ISBLANK(LeaveTracker[[#This Row],[Employee Name]]),"-----",VLOOKUP(LeaveTracker[[#This Row],[Employee Name]],Employees[[Employee Name]:[Office]],7))</f>
        <v>CSWDO</v>
      </c>
      <c r="F3603" s="51" t="str">
        <f>IF(ISBLANK(LeaveTracker[[#This Row],[Employee Name]]),"-----",VLOOKUP(LeaveTracker[[#This Row],[Employee Name]],Employees[[Employee Name]:[Office]],6))</f>
        <v>REGULAR</v>
      </c>
      <c r="G3603" s="24">
        <v>44921</v>
      </c>
      <c r="H3603" s="24">
        <v>44924</v>
      </c>
      <c r="I3603" s="19" t="s">
        <v>82</v>
      </c>
      <c r="K3603" s="51" t="str">
        <f>LeaveTracker[[#This Row],[Days]]&amp;" "&amp;LeaveTracker[[#This Row],[Type of Leave]]</f>
        <v>4 VL</v>
      </c>
      <c r="L3603" s="23">
        <v>4</v>
      </c>
      <c r="M3603" s="27"/>
    </row>
    <row r="3604" spans="1:13" ht="30" customHeight="1" x14ac:dyDescent="0.3">
      <c r="A3604" s="27">
        <f t="shared" si="31"/>
        <v>162</v>
      </c>
      <c r="B3604" s="31">
        <v>44972</v>
      </c>
      <c r="C3604" s="31">
        <v>44883</v>
      </c>
      <c r="D3604" s="19" t="s">
        <v>1827</v>
      </c>
      <c r="E3604" s="51" t="str">
        <f>IF(ISBLANK(LeaveTracker[[#This Row],[Employee Name]]),"-----",VLOOKUP(LeaveTracker[[#This Row],[Employee Name]],Employees[[Employee Name]:[Office]],7))</f>
        <v>CSWDO</v>
      </c>
      <c r="F3604" s="51" t="str">
        <f>IF(ISBLANK(LeaveTracker[[#This Row],[Employee Name]]),"-----",VLOOKUP(LeaveTracker[[#This Row],[Employee Name]],Employees[[Employee Name]:[Office]],6))</f>
        <v>CASUAL</v>
      </c>
      <c r="G3604" s="24">
        <v>44890</v>
      </c>
      <c r="H3604" s="24">
        <v>44890</v>
      </c>
      <c r="I3604" s="19" t="s">
        <v>82</v>
      </c>
      <c r="K3604" s="51"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1827</v>
      </c>
      <c r="E3605" s="51" t="str">
        <f>IF(ISBLANK(LeaveTracker[[#This Row],[Employee Name]]),"-----",VLOOKUP(LeaveTracker[[#This Row],[Employee Name]],Employees[[Employee Name]:[Office]],7))</f>
        <v>CSWDO</v>
      </c>
      <c r="F3605" s="51" t="str">
        <f>IF(ISBLANK(LeaveTracker[[#This Row],[Employee Name]]),"-----",VLOOKUP(LeaveTracker[[#This Row],[Employee Name]],Employees[[Employee Name]:[Office]],6))</f>
        <v>CASUAL</v>
      </c>
      <c r="G3605" s="24">
        <v>44921</v>
      </c>
      <c r="H3605" s="24">
        <v>44924</v>
      </c>
      <c r="I3605" s="19" t="s">
        <v>82</v>
      </c>
      <c r="K3605" s="51" t="str">
        <f>LeaveTracker[[#This Row],[Days]]&amp;" "&amp;LeaveTracker[[#This Row],[Type of Leave]]</f>
        <v>4 VL</v>
      </c>
      <c r="L3605" s="23">
        <v>4</v>
      </c>
      <c r="M3605" s="27"/>
    </row>
    <row r="3606" spans="1:13" ht="30" customHeight="1" x14ac:dyDescent="0.3">
      <c r="A3606" s="27">
        <f t="shared" si="31"/>
        <v>163</v>
      </c>
      <c r="B3606" s="31">
        <v>44972</v>
      </c>
      <c r="C3606" s="31">
        <v>44813</v>
      </c>
      <c r="D3606" s="19" t="s">
        <v>1164</v>
      </c>
      <c r="E3606" s="51" t="str">
        <f>IF(ISBLANK(LeaveTracker[[#This Row],[Employee Name]]),"-----",VLOOKUP(LeaveTracker[[#This Row],[Employee Name]],Employees[[Employee Name]:[Office]],7))</f>
        <v>CSWDO</v>
      </c>
      <c r="F3606" s="51" t="str">
        <f>IF(ISBLANK(LeaveTracker[[#This Row],[Employee Name]]),"-----",VLOOKUP(LeaveTracker[[#This Row],[Employee Name]],Employees[[Employee Name]:[Office]],6))</f>
        <v>REGULAR</v>
      </c>
      <c r="G3606" s="24">
        <v>44816</v>
      </c>
      <c r="H3606" s="24">
        <v>44816</v>
      </c>
      <c r="I3606" s="19" t="s">
        <v>298</v>
      </c>
      <c r="J3606" s="43" t="s">
        <v>1003</v>
      </c>
      <c r="K3606" s="51"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1164</v>
      </c>
      <c r="E3607" s="51" t="str">
        <f>IF(ISBLANK(LeaveTracker[[#This Row],[Employee Name]]),"-----",VLOOKUP(LeaveTracker[[#This Row],[Employee Name]],Employees[[Employee Name]:[Office]],7))</f>
        <v>CSWDO</v>
      </c>
      <c r="F3607" s="51" t="str">
        <f>IF(ISBLANK(LeaveTracker[[#This Row],[Employee Name]]),"-----",VLOOKUP(LeaveTracker[[#This Row],[Employee Name]],Employees[[Employee Name]:[Office]],6))</f>
        <v>REGULAR</v>
      </c>
      <c r="G3607" s="24">
        <v>44818</v>
      </c>
      <c r="H3607" s="24">
        <v>44818</v>
      </c>
      <c r="I3607" s="19" t="s">
        <v>298</v>
      </c>
      <c r="J3607" s="43" t="s">
        <v>1003</v>
      </c>
      <c r="K3607" s="51"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525</v>
      </c>
      <c r="E3608" s="51" t="str">
        <f>IF(ISBLANK(LeaveTracker[[#This Row],[Employee Name]]),"-----",VLOOKUP(LeaveTracker[[#This Row],[Employee Name]],Employees[[Employee Name]:[Office]],7))</f>
        <v>GSO</v>
      </c>
      <c r="F3608" s="51" t="str">
        <f>IF(ISBLANK(LeaveTracker[[#This Row],[Employee Name]]),"-----",VLOOKUP(LeaveTracker[[#This Row],[Employee Name]],Employees[[Employee Name]:[Office]],6))</f>
        <v>REGULAR</v>
      </c>
      <c r="G3608" s="24">
        <v>44844</v>
      </c>
      <c r="H3608" s="24">
        <v>44844</v>
      </c>
      <c r="I3608" s="19" t="s">
        <v>82</v>
      </c>
      <c r="K3608" s="51"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238</v>
      </c>
      <c r="E3609" s="51" t="str">
        <f>IF(ISBLANK(LeaveTracker[[#This Row],[Employee Name]]),"-----",VLOOKUP(LeaveTracker[[#This Row],[Employee Name]],Employees[[Employee Name]:[Office]],7))</f>
        <v>CSWDO</v>
      </c>
      <c r="F3609" s="51" t="str">
        <f>IF(ISBLANK(LeaveTracker[[#This Row],[Employee Name]]),"-----",VLOOKUP(LeaveTracker[[#This Row],[Employee Name]],Employees[[Employee Name]:[Office]],6))</f>
        <v>REGULAR</v>
      </c>
      <c r="G3609" s="24">
        <v>44867</v>
      </c>
      <c r="H3609" s="24">
        <v>44869</v>
      </c>
      <c r="I3609" s="19" t="s">
        <v>82</v>
      </c>
      <c r="K3609" s="51" t="str">
        <f>LeaveTracker[[#This Row],[Days]]&amp;" "&amp;LeaveTracker[[#This Row],[Type of Leave]]</f>
        <v>3 VL</v>
      </c>
      <c r="L3609" s="23">
        <v>3</v>
      </c>
      <c r="M3609" s="27"/>
    </row>
    <row r="3610" spans="1:13" ht="30" customHeight="1" x14ac:dyDescent="0.3">
      <c r="A3610" s="27">
        <f t="shared" si="31"/>
        <v>166</v>
      </c>
      <c r="B3610" s="31">
        <v>44972</v>
      </c>
      <c r="C3610" s="31">
        <v>44873</v>
      </c>
      <c r="D3610" s="19" t="s">
        <v>525</v>
      </c>
      <c r="E3610" s="51" t="str">
        <f>IF(ISBLANK(LeaveTracker[[#This Row],[Employee Name]]),"-----",VLOOKUP(LeaveTracker[[#This Row],[Employee Name]],Employees[[Employee Name]:[Office]],7))</f>
        <v>GSO</v>
      </c>
      <c r="F3610" s="51" t="str">
        <f>IF(ISBLANK(LeaveTracker[[#This Row],[Employee Name]]),"-----",VLOOKUP(LeaveTracker[[#This Row],[Employee Name]],Employees[[Employee Name]:[Office]],6))</f>
        <v>REGULAR</v>
      </c>
      <c r="G3610" s="24">
        <v>44890</v>
      </c>
      <c r="H3610" s="24">
        <v>44890</v>
      </c>
      <c r="I3610" s="19" t="s">
        <v>82</v>
      </c>
      <c r="K3610" s="51"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1885</v>
      </c>
      <c r="E3611" s="51" t="str">
        <f>IF(ISBLANK(LeaveTracker[[#This Row],[Employee Name]]),"-----",VLOOKUP(LeaveTracker[[#This Row],[Employee Name]],Employees[[Employee Name]:[Office]],7))</f>
        <v>GSO</v>
      </c>
      <c r="F3611" s="51" t="str">
        <f>IF(ISBLANK(LeaveTracker[[#This Row],[Employee Name]]),"-----",VLOOKUP(LeaveTracker[[#This Row],[Employee Name]],Employees[[Employee Name]:[Office]],6))</f>
        <v>CASUAL</v>
      </c>
      <c r="G3611" s="24">
        <v>44806</v>
      </c>
      <c r="H3611" s="24">
        <v>44806</v>
      </c>
      <c r="I3611" s="19" t="s">
        <v>81</v>
      </c>
      <c r="K3611" s="51"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446</v>
      </c>
      <c r="E3612" s="51" t="str">
        <f>IF(ISBLANK(LeaveTracker[[#This Row],[Employee Name]]),"-----",VLOOKUP(LeaveTracker[[#This Row],[Employee Name]],Employees[[Employee Name]:[Office]],7))</f>
        <v>CTO</v>
      </c>
      <c r="F3612" s="51" t="str">
        <f>IF(ISBLANK(LeaveTracker[[#This Row],[Employee Name]]),"-----",VLOOKUP(LeaveTracker[[#This Row],[Employee Name]],Employees[[Employee Name]:[Office]],6))</f>
        <v>REGULAR</v>
      </c>
      <c r="G3612" s="24">
        <v>44841</v>
      </c>
      <c r="H3612" s="24">
        <v>44841</v>
      </c>
      <c r="I3612" s="19" t="s">
        <v>298</v>
      </c>
      <c r="J3612" s="43" t="s">
        <v>158</v>
      </c>
      <c r="K3612" s="51"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446</v>
      </c>
      <c r="E3613" s="51" t="str">
        <f>IF(ISBLANK(LeaveTracker[[#This Row],[Employee Name]]),"-----",VLOOKUP(LeaveTracker[[#This Row],[Employee Name]],Employees[[Employee Name]:[Office]],7))</f>
        <v>CTO</v>
      </c>
      <c r="F3613" s="51" t="str">
        <f>IF(ISBLANK(LeaveTracker[[#This Row],[Employee Name]]),"-----",VLOOKUP(LeaveTracker[[#This Row],[Employee Name]],Employees[[Employee Name]:[Office]],6))</f>
        <v>REGULAR</v>
      </c>
      <c r="G3613" s="24">
        <v>44867</v>
      </c>
      <c r="H3613" s="24">
        <v>44869</v>
      </c>
      <c r="I3613" s="19" t="s">
        <v>81</v>
      </c>
      <c r="K3613" s="51" t="str">
        <f>LeaveTracker[[#This Row],[Days]]&amp;" "&amp;LeaveTracker[[#This Row],[Type of Leave]]</f>
        <v>3 SL</v>
      </c>
      <c r="L3613" s="23">
        <v>3</v>
      </c>
      <c r="M3613" s="27"/>
    </row>
    <row r="3614" spans="1:13" ht="30" customHeight="1" x14ac:dyDescent="0.3">
      <c r="A3614" s="27">
        <f t="shared" si="31"/>
        <v>170</v>
      </c>
      <c r="B3614" s="31">
        <v>44972</v>
      </c>
      <c r="C3614" s="31">
        <v>44854</v>
      </c>
      <c r="D3614" s="19" t="s">
        <v>1076</v>
      </c>
      <c r="E3614" s="51" t="str">
        <f>IF(ISBLANK(LeaveTracker[[#This Row],[Employee Name]]),"-----",VLOOKUP(LeaveTracker[[#This Row],[Employee Name]],Employees[[Employee Name]:[Office]],7))</f>
        <v>CSWDO</v>
      </c>
      <c r="F3614" s="51" t="str">
        <f>IF(ISBLANK(LeaveTracker[[#This Row],[Employee Name]]),"-----",VLOOKUP(LeaveTracker[[#This Row],[Employee Name]],Employees[[Employee Name]:[Office]],6))</f>
        <v>REGULAR</v>
      </c>
      <c r="G3614" s="24">
        <v>44858</v>
      </c>
      <c r="H3614" s="24">
        <v>44858</v>
      </c>
      <c r="I3614" s="19" t="s">
        <v>82</v>
      </c>
      <c r="K3614" s="51"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1019</v>
      </c>
      <c r="E3615" s="51" t="str">
        <f>IF(ISBLANK(LeaveTracker[[#This Row],[Employee Name]]),"-----",VLOOKUP(LeaveTracker[[#This Row],[Employee Name]],Employees[[Employee Name]:[Office]],7))</f>
        <v>CSWDO</v>
      </c>
      <c r="F3615" s="51" t="str">
        <f>IF(ISBLANK(LeaveTracker[[#This Row],[Employee Name]]),"-----",VLOOKUP(LeaveTracker[[#This Row],[Employee Name]],Employees[[Employee Name]:[Office]],6))</f>
        <v>REGULAR</v>
      </c>
      <c r="G3615" s="24">
        <v>44918</v>
      </c>
      <c r="H3615" s="24">
        <v>44924</v>
      </c>
      <c r="I3615" s="19" t="s">
        <v>82</v>
      </c>
      <c r="K3615" s="51" t="str">
        <f>LeaveTracker[[#This Row],[Days]]&amp;" "&amp;LeaveTracker[[#This Row],[Type of Leave]]</f>
        <v>5 VL</v>
      </c>
      <c r="L3615" s="23">
        <v>5</v>
      </c>
      <c r="M3615" s="27"/>
    </row>
    <row r="3616" spans="1:13" ht="30" customHeight="1" x14ac:dyDescent="0.3">
      <c r="A3616" s="27">
        <f t="shared" si="31"/>
        <v>172</v>
      </c>
      <c r="B3616" s="31">
        <v>44972</v>
      </c>
      <c r="C3616" s="31">
        <v>44910</v>
      </c>
      <c r="D3616" s="19" t="s">
        <v>744</v>
      </c>
      <c r="E3616" s="51" t="str">
        <f>IF(ISBLANK(LeaveTracker[[#This Row],[Employee Name]]),"-----",VLOOKUP(LeaveTracker[[#This Row],[Employee Name]],Employees[[Employee Name]:[Office]],7))</f>
        <v>CSWDO</v>
      </c>
      <c r="F3616" s="51" t="str">
        <f>IF(ISBLANK(LeaveTracker[[#This Row],[Employee Name]]),"-----",VLOOKUP(LeaveTracker[[#This Row],[Employee Name]],Employees[[Employee Name]:[Office]],6))</f>
        <v>REGULAR</v>
      </c>
      <c r="G3616" s="24">
        <v>44914</v>
      </c>
      <c r="H3616" s="24">
        <v>44914</v>
      </c>
      <c r="I3616" s="19" t="s">
        <v>82</v>
      </c>
      <c r="K3616" s="51"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744</v>
      </c>
      <c r="E3617" s="51" t="str">
        <f>IF(ISBLANK(LeaveTracker[[#This Row],[Employee Name]]),"-----",VLOOKUP(LeaveTracker[[#This Row],[Employee Name]],Employees[[Employee Name]:[Office]],7))</f>
        <v>CSWDO</v>
      </c>
      <c r="F3617" s="51" t="str">
        <f>IF(ISBLANK(LeaveTracker[[#This Row],[Employee Name]]),"-----",VLOOKUP(LeaveTracker[[#This Row],[Employee Name]],Employees[[Employee Name]:[Office]],6))</f>
        <v>REGULAR</v>
      </c>
      <c r="G3617" s="24">
        <v>44918</v>
      </c>
      <c r="H3617" s="24">
        <v>44918</v>
      </c>
      <c r="I3617" s="19" t="s">
        <v>82</v>
      </c>
      <c r="K3617" s="51"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744</v>
      </c>
      <c r="E3618" s="51" t="str">
        <f>IF(ISBLANK(LeaveTracker[[#This Row],[Employee Name]]),"-----",VLOOKUP(LeaveTracker[[#This Row],[Employee Name]],Employees[[Employee Name]:[Office]],7))</f>
        <v>CSWDO</v>
      </c>
      <c r="F3618" s="51" t="str">
        <f>IF(ISBLANK(LeaveTracker[[#This Row],[Employee Name]]),"-----",VLOOKUP(LeaveTracker[[#This Row],[Employee Name]],Employees[[Employee Name]:[Office]],6))</f>
        <v>REGULAR</v>
      </c>
      <c r="G3618" s="24">
        <v>44923</v>
      </c>
      <c r="H3618" s="24">
        <v>44924</v>
      </c>
      <c r="I3618" s="19" t="s">
        <v>82</v>
      </c>
      <c r="K3618" s="51"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737</v>
      </c>
      <c r="E3619" s="51" t="str">
        <f>IF(ISBLANK(LeaveTracker[[#This Row],[Employee Name]]),"-----",VLOOKUP(LeaveTracker[[#This Row],[Employee Name]],Employees[[Employee Name]:[Office]],7))</f>
        <v>CSWDO</v>
      </c>
      <c r="F3619" s="51" t="str">
        <f>IF(ISBLANK(LeaveTracker[[#This Row],[Employee Name]]),"-----",VLOOKUP(LeaveTracker[[#This Row],[Employee Name]],Employees[[Employee Name]:[Office]],6))</f>
        <v>REGULAR</v>
      </c>
      <c r="G3619" s="24">
        <v>44916</v>
      </c>
      <c r="H3619" s="24">
        <v>44922</v>
      </c>
      <c r="I3619" s="19" t="s">
        <v>82</v>
      </c>
      <c r="K3619" s="51" t="str">
        <f>LeaveTracker[[#This Row],[Days]]&amp;" "&amp;LeaveTracker[[#This Row],[Type of Leave]]</f>
        <v>5 VL</v>
      </c>
      <c r="L3619" s="23">
        <v>5</v>
      </c>
      <c r="M3619" s="27"/>
    </row>
    <row r="3620" spans="1:13" ht="30" customHeight="1" x14ac:dyDescent="0.3">
      <c r="A3620" s="27">
        <f t="shared" si="31"/>
        <v>174</v>
      </c>
      <c r="B3620" s="31">
        <v>44972</v>
      </c>
      <c r="C3620" s="31">
        <v>44890</v>
      </c>
      <c r="D3620" s="19" t="s">
        <v>1014</v>
      </c>
      <c r="E3620" s="51" t="str">
        <f>IF(ISBLANK(LeaveTracker[[#This Row],[Employee Name]]),"-----",VLOOKUP(LeaveTracker[[#This Row],[Employee Name]],Employees[[Employee Name]:[Office]],7))</f>
        <v>CSWDO</v>
      </c>
      <c r="F3620" s="51" t="str">
        <f>IF(ISBLANK(LeaveTracker[[#This Row],[Employee Name]]),"-----",VLOOKUP(LeaveTracker[[#This Row],[Employee Name]],Employees[[Employee Name]:[Office]],6))</f>
        <v>REGULAR</v>
      </c>
      <c r="G3620" s="24">
        <v>44914</v>
      </c>
      <c r="H3620" s="24">
        <v>44914</v>
      </c>
      <c r="I3620" s="19" t="s">
        <v>82</v>
      </c>
      <c r="K3620" s="51"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1014</v>
      </c>
      <c r="E3621" s="51" t="str">
        <f>IF(ISBLANK(LeaveTracker[[#This Row],[Employee Name]]),"-----",VLOOKUP(LeaveTracker[[#This Row],[Employee Name]],Employees[[Employee Name]:[Office]],7))</f>
        <v>CSWDO</v>
      </c>
      <c r="F3621" s="51" t="str">
        <f>IF(ISBLANK(LeaveTracker[[#This Row],[Employee Name]]),"-----",VLOOKUP(LeaveTracker[[#This Row],[Employee Name]],Employees[[Employee Name]:[Office]],6))</f>
        <v>REGULAR</v>
      </c>
      <c r="G3621" s="24">
        <v>44918</v>
      </c>
      <c r="H3621" s="24">
        <v>44924</v>
      </c>
      <c r="I3621" s="19" t="s">
        <v>82</v>
      </c>
      <c r="K3621" s="51"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1164</v>
      </c>
      <c r="E3622" s="51" t="str">
        <f>IF(ISBLANK(LeaveTracker[[#This Row],[Employee Name]]),"-----",VLOOKUP(LeaveTracker[[#This Row],[Employee Name]],Employees[[Employee Name]:[Office]],7))</f>
        <v>CSWDO</v>
      </c>
      <c r="F3622" s="51" t="str">
        <f>IF(ISBLANK(LeaveTracker[[#This Row],[Employee Name]]),"-----",VLOOKUP(LeaveTracker[[#This Row],[Employee Name]],Employees[[Employee Name]:[Office]],6))</f>
        <v>REGULAR</v>
      </c>
      <c r="G3622" s="24">
        <v>44922</v>
      </c>
      <c r="H3622" s="24">
        <v>44924</v>
      </c>
      <c r="I3622" s="19" t="s">
        <v>82</v>
      </c>
      <c r="K3622" s="51"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1226</v>
      </c>
      <c r="E3623" s="51">
        <f>IF(ISBLANK(LeaveTracker[[#This Row],[Employee Name]]),"-----",VLOOKUP(LeaveTracker[[#This Row],[Employee Name]],Employees[[Employee Name]:[Office]],7))</f>
        <v>0</v>
      </c>
      <c r="F3623" s="51" t="str">
        <f>IF(ISBLANK(LeaveTracker[[#This Row],[Employee Name]]),"-----",VLOOKUP(LeaveTracker[[#This Row],[Employee Name]],Employees[[Employee Name]:[Office]],6))</f>
        <v>REGULAR</v>
      </c>
      <c r="G3623" s="24">
        <v>44911</v>
      </c>
      <c r="H3623" s="24">
        <v>44911</v>
      </c>
      <c r="I3623" s="19" t="s">
        <v>82</v>
      </c>
      <c r="K3623" s="51"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1226</v>
      </c>
      <c r="E3624" s="51">
        <f>IF(ISBLANK(LeaveTracker[[#This Row],[Employee Name]]),"-----",VLOOKUP(LeaveTracker[[#This Row],[Employee Name]],Employees[[Employee Name]:[Office]],7))</f>
        <v>0</v>
      </c>
      <c r="F3624" s="51" t="str">
        <f>IF(ISBLANK(LeaveTracker[[#This Row],[Employee Name]]),"-----",VLOOKUP(LeaveTracker[[#This Row],[Employee Name]],Employees[[Employee Name]:[Office]],6))</f>
        <v>REGULAR</v>
      </c>
      <c r="G3624" s="24">
        <v>44917</v>
      </c>
      <c r="H3624" s="24">
        <v>44921</v>
      </c>
      <c r="I3624" s="19" t="s">
        <v>82</v>
      </c>
      <c r="K3624" s="51" t="str">
        <f>LeaveTracker[[#This Row],[Days]]&amp;" "&amp;LeaveTracker[[#This Row],[Type of Leave]]</f>
        <v>3 VL</v>
      </c>
      <c r="L3624" s="23">
        <v>3</v>
      </c>
      <c r="M3624" s="27"/>
    </row>
    <row r="3625" spans="1:13" ht="30" customHeight="1" x14ac:dyDescent="0.3">
      <c r="A3625" s="27">
        <v>176</v>
      </c>
      <c r="B3625" s="31">
        <v>44972</v>
      </c>
      <c r="C3625" s="31">
        <v>44890</v>
      </c>
      <c r="D3625" s="19" t="s">
        <v>1226</v>
      </c>
      <c r="E3625" s="51">
        <f>IF(ISBLANK(LeaveTracker[[#This Row],[Employee Name]]),"-----",VLOOKUP(LeaveTracker[[#This Row],[Employee Name]],Employees[[Employee Name]:[Office]],7))</f>
        <v>0</v>
      </c>
      <c r="F3625" s="51" t="str">
        <f>IF(ISBLANK(LeaveTracker[[#This Row],[Employee Name]]),"-----",VLOOKUP(LeaveTracker[[#This Row],[Employee Name]],Employees[[Employee Name]:[Office]],6))</f>
        <v>REGULAR</v>
      </c>
      <c r="G3625" s="24">
        <v>44924</v>
      </c>
      <c r="H3625" s="24">
        <v>44924</v>
      </c>
      <c r="I3625" s="19" t="s">
        <v>82</v>
      </c>
      <c r="K3625" s="51"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1811</v>
      </c>
      <c r="E3626" s="51" t="str">
        <f>IF(ISBLANK(LeaveTracker[[#This Row],[Employee Name]]),"-----",VLOOKUP(LeaveTracker[[#This Row],[Employee Name]],Employees[[Employee Name]:[Office]],7))</f>
        <v>CSWDO</v>
      </c>
      <c r="F3626" s="51" t="str">
        <f>IF(ISBLANK(LeaveTracker[[#This Row],[Employee Name]]),"-----",VLOOKUP(LeaveTracker[[#This Row],[Employee Name]],Employees[[Employee Name]:[Office]],6))</f>
        <v>REGULAR</v>
      </c>
      <c r="G3626" s="24">
        <v>44921</v>
      </c>
      <c r="H3626" s="24">
        <v>44924</v>
      </c>
      <c r="I3626" s="19" t="s">
        <v>82</v>
      </c>
      <c r="K3626" s="51" t="str">
        <f>LeaveTracker[[#This Row],[Days]]&amp;" "&amp;LeaveTracker[[#This Row],[Type of Leave]]</f>
        <v>4 VL</v>
      </c>
      <c r="L3626" s="23">
        <v>4</v>
      </c>
      <c r="M3626" s="27"/>
    </row>
    <row r="3627" spans="1:13" ht="30" customHeight="1" x14ac:dyDescent="0.3">
      <c r="A3627" s="27">
        <f t="shared" si="31"/>
        <v>178</v>
      </c>
      <c r="B3627" s="31">
        <v>44972</v>
      </c>
      <c r="C3627" s="31">
        <v>44880</v>
      </c>
      <c r="D3627" s="19" t="s">
        <v>220</v>
      </c>
      <c r="E3627" s="51" t="str">
        <f>IF(ISBLANK(LeaveTracker[[#This Row],[Employee Name]]),"-----",VLOOKUP(LeaveTracker[[#This Row],[Employee Name]],Employees[[Employee Name]:[Office]],7))</f>
        <v>CSWDO</v>
      </c>
      <c r="F3627" s="51" t="str">
        <f>IF(ISBLANK(LeaveTracker[[#This Row],[Employee Name]]),"-----",VLOOKUP(LeaveTracker[[#This Row],[Employee Name]],Employees[[Employee Name]:[Office]],6))</f>
        <v>REGULAR</v>
      </c>
      <c r="G3627" s="24">
        <v>44916</v>
      </c>
      <c r="H3627" s="24">
        <v>44918</v>
      </c>
      <c r="I3627" s="19" t="s">
        <v>82</v>
      </c>
      <c r="K3627" s="51"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220</v>
      </c>
      <c r="E3628" s="51" t="str">
        <f>IF(ISBLANK(LeaveTracker[[#This Row],[Employee Name]]),"-----",VLOOKUP(LeaveTracker[[#This Row],[Employee Name]],Employees[[Employee Name]:[Office]],7))</f>
        <v>CSWDO</v>
      </c>
      <c r="F3628" s="51" t="str">
        <f>IF(ISBLANK(LeaveTracker[[#This Row],[Employee Name]]),"-----",VLOOKUP(LeaveTracker[[#This Row],[Employee Name]],Employees[[Employee Name]:[Office]],6))</f>
        <v>REGULAR</v>
      </c>
      <c r="G3628" s="24">
        <v>44921</v>
      </c>
      <c r="H3628" s="24">
        <v>44922</v>
      </c>
      <c r="I3628" s="19" t="s">
        <v>82</v>
      </c>
      <c r="K3628" s="51" t="str">
        <f>LeaveTracker[[#This Row],[Days]]&amp;" "&amp;LeaveTracker[[#This Row],[Type of Leave]]</f>
        <v>2 VL</v>
      </c>
      <c r="L3628" s="23">
        <v>2</v>
      </c>
      <c r="M3628" s="27"/>
    </row>
    <row r="3629" spans="1:13" ht="30" customHeight="1" x14ac:dyDescent="0.3">
      <c r="A3629" s="27">
        <f t="shared" si="31"/>
        <v>179</v>
      </c>
      <c r="B3629" s="31">
        <v>44972</v>
      </c>
      <c r="C3629" s="31">
        <v>44890</v>
      </c>
      <c r="D3629" s="19" t="s">
        <v>771</v>
      </c>
      <c r="E3629" s="51" t="str">
        <f>IF(ISBLANK(LeaveTracker[[#This Row],[Employee Name]]),"-----",VLOOKUP(LeaveTracker[[#This Row],[Employee Name]],Employees[[Employee Name]:[Office]],7))</f>
        <v>CSWDO</v>
      </c>
      <c r="F3629" s="51" t="str">
        <f>IF(ISBLANK(LeaveTracker[[#This Row],[Employee Name]]),"-----",VLOOKUP(LeaveTracker[[#This Row],[Employee Name]],Employees[[Employee Name]:[Office]],6))</f>
        <v>REGULAR</v>
      </c>
      <c r="G3629" s="24">
        <v>44916</v>
      </c>
      <c r="H3629" s="24">
        <v>44922</v>
      </c>
      <c r="I3629" s="19" t="s">
        <v>82</v>
      </c>
      <c r="K3629" s="51" t="str">
        <f>LeaveTracker[[#This Row],[Days]]&amp;" "&amp;LeaveTracker[[#This Row],[Type of Leave]]</f>
        <v>5 VL</v>
      </c>
      <c r="L3629" s="23">
        <v>5</v>
      </c>
      <c r="M3629" s="27"/>
    </row>
    <row r="3630" spans="1:13" ht="30" customHeight="1" x14ac:dyDescent="0.3">
      <c r="A3630" s="27">
        <f t="shared" si="31"/>
        <v>180</v>
      </c>
      <c r="B3630" s="31">
        <v>44972</v>
      </c>
      <c r="C3630" s="31">
        <v>44890</v>
      </c>
      <c r="D3630" s="19" t="s">
        <v>2036</v>
      </c>
      <c r="E3630" s="51" t="str">
        <f>IF(ISBLANK(LeaveTracker[[#This Row],[Employee Name]]),"-----",VLOOKUP(LeaveTracker[[#This Row],[Employee Name]],Employees[[Employee Name]:[Office]],7))</f>
        <v>CSWDO</v>
      </c>
      <c r="F3630" s="51">
        <f>IF(ISBLANK(LeaveTracker[[#This Row],[Employee Name]]),"-----",VLOOKUP(LeaveTracker[[#This Row],[Employee Name]],Employees[[Employee Name]:[Office]],6))</f>
        <v>0</v>
      </c>
      <c r="G3630" s="24">
        <v>44910</v>
      </c>
      <c r="H3630" s="24">
        <v>44914</v>
      </c>
      <c r="I3630" s="19" t="s">
        <v>82</v>
      </c>
      <c r="K3630" s="51"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2036</v>
      </c>
      <c r="E3631" s="51" t="str">
        <f>IF(ISBLANK(LeaveTracker[[#This Row],[Employee Name]]),"-----",VLOOKUP(LeaveTracker[[#This Row],[Employee Name]],Employees[[Employee Name]:[Office]],7))</f>
        <v>CSWDO</v>
      </c>
      <c r="F3631" s="51">
        <f>IF(ISBLANK(LeaveTracker[[#This Row],[Employee Name]]),"-----",VLOOKUP(LeaveTracker[[#This Row],[Employee Name]],Employees[[Employee Name]:[Office]],6))</f>
        <v>0</v>
      </c>
      <c r="G3631" s="24">
        <v>44916</v>
      </c>
      <c r="H3631" s="24">
        <v>44917</v>
      </c>
      <c r="I3631" s="19" t="s">
        <v>82</v>
      </c>
      <c r="K3631" s="51"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849</v>
      </c>
      <c r="E3632" s="51" t="str">
        <f>IF(ISBLANK(LeaveTracker[[#This Row],[Employee Name]]),"-----",VLOOKUP(LeaveTracker[[#This Row],[Employee Name]],Employees[[Employee Name]:[Office]],7))</f>
        <v>MO</v>
      </c>
      <c r="F3632" s="51" t="str">
        <f>IF(ISBLANK(LeaveTracker[[#This Row],[Employee Name]]),"-----",VLOOKUP(LeaveTracker[[#This Row],[Employee Name]],Employees[[Employee Name]:[Office]],6))</f>
        <v>REGULAR</v>
      </c>
      <c r="G3632" s="24">
        <v>44890</v>
      </c>
      <c r="H3632" s="24">
        <v>44890</v>
      </c>
      <c r="I3632" s="19" t="s">
        <v>82</v>
      </c>
      <c r="K3632" s="51"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849</v>
      </c>
      <c r="E3633" s="51" t="str">
        <f>IF(ISBLANK(LeaveTracker[[#This Row],[Employee Name]]),"-----",VLOOKUP(LeaveTracker[[#This Row],[Employee Name]],Employees[[Employee Name]:[Office]],7))</f>
        <v>MO</v>
      </c>
      <c r="F3633" s="51" t="str">
        <f>IF(ISBLANK(LeaveTracker[[#This Row],[Employee Name]]),"-----",VLOOKUP(LeaveTracker[[#This Row],[Employee Name]],Employees[[Employee Name]:[Office]],6))</f>
        <v>REGULAR</v>
      </c>
      <c r="G3633" s="24">
        <v>44894</v>
      </c>
      <c r="H3633" s="24">
        <v>44894</v>
      </c>
      <c r="I3633" s="19" t="s">
        <v>82</v>
      </c>
      <c r="K3633" s="51"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632</v>
      </c>
      <c r="E3634" s="51" t="str">
        <f>IF(ISBLANK(LeaveTracker[[#This Row],[Employee Name]]),"-----",VLOOKUP(LeaveTracker[[#This Row],[Employee Name]],Employees[[Employee Name]:[Office]],7))</f>
        <v>LIBRARY</v>
      </c>
      <c r="F3634" s="51" t="str">
        <f>IF(ISBLANK(LeaveTracker[[#This Row],[Employee Name]]),"-----",VLOOKUP(LeaveTracker[[#This Row],[Employee Name]],Employees[[Employee Name]:[Office]],6))</f>
        <v>REGULAR</v>
      </c>
      <c r="G3634" s="24">
        <v>44883</v>
      </c>
      <c r="H3634" s="24">
        <v>44883</v>
      </c>
      <c r="I3634" s="19" t="s">
        <v>298</v>
      </c>
      <c r="J3634" s="43" t="s">
        <v>2048</v>
      </c>
      <c r="K3634" s="51"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632</v>
      </c>
      <c r="E3635" s="51" t="str">
        <f>IF(ISBLANK(LeaveTracker[[#This Row],[Employee Name]]),"-----",VLOOKUP(LeaveTracker[[#This Row],[Employee Name]],Employees[[Employee Name]:[Office]],7))</f>
        <v>LIBRARY</v>
      </c>
      <c r="F3635" s="51" t="str">
        <f>IF(ISBLANK(LeaveTracker[[#This Row],[Employee Name]]),"-----",VLOOKUP(LeaveTracker[[#This Row],[Employee Name]],Employees[[Employee Name]:[Office]],6))</f>
        <v>REGULAR</v>
      </c>
      <c r="G3635" s="24">
        <v>44890</v>
      </c>
      <c r="H3635" s="24">
        <v>44890</v>
      </c>
      <c r="I3635" s="19" t="s">
        <v>298</v>
      </c>
      <c r="J3635" s="43" t="s">
        <v>2048</v>
      </c>
      <c r="K3635" s="51"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435</v>
      </c>
      <c r="E3636" s="51" t="str">
        <f>IF(ISBLANK(LeaveTracker[[#This Row],[Employee Name]]),"-----",VLOOKUP(LeaveTracker[[#This Row],[Employee Name]],Employees[[Employee Name]:[Office]],7))</f>
        <v>INTERNAL</v>
      </c>
      <c r="F3636" s="51" t="str">
        <f>IF(ISBLANK(LeaveTracker[[#This Row],[Employee Name]]),"-----",VLOOKUP(LeaveTracker[[#This Row],[Employee Name]],Employees[[Employee Name]:[Office]],6))</f>
        <v>REGULAR</v>
      </c>
      <c r="G3636" s="24">
        <v>44881</v>
      </c>
      <c r="H3636" s="24">
        <v>44881</v>
      </c>
      <c r="I3636" s="19" t="s">
        <v>81</v>
      </c>
      <c r="K3636" s="51"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435</v>
      </c>
      <c r="E3637" s="51" t="str">
        <f>IF(ISBLANK(LeaveTracker[[#This Row],[Employee Name]]),"-----",VLOOKUP(LeaveTracker[[#This Row],[Employee Name]],Employees[[Employee Name]:[Office]],7))</f>
        <v>INTERNAL</v>
      </c>
      <c r="F3637" s="51" t="str">
        <f>IF(ISBLANK(LeaveTracker[[#This Row],[Employee Name]]),"-----",VLOOKUP(LeaveTracker[[#This Row],[Employee Name]],Employees[[Employee Name]:[Office]],6))</f>
        <v>REGULAR</v>
      </c>
      <c r="G3637" s="24">
        <v>44888</v>
      </c>
      <c r="H3637" s="24">
        <v>44888</v>
      </c>
      <c r="I3637" s="19" t="s">
        <v>81</v>
      </c>
      <c r="K3637" s="51"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51" t="str">
        <f>IF(ISBLANK(LeaveTracker[[#This Row],[Employee Name]]),"-----",VLOOKUP(LeaveTracker[[#This Row],[Employee Name]],Employees[[Employee Name]:[Office]],7))</f>
        <v>BPLO</v>
      </c>
      <c r="F3638" s="51" t="str">
        <f>IF(ISBLANK(LeaveTracker[[#This Row],[Employee Name]]),"-----",VLOOKUP(LeaveTracker[[#This Row],[Employee Name]],Employees[[Employee Name]:[Office]],6))</f>
        <v>REGULAR</v>
      </c>
      <c r="G3638" s="24">
        <v>44918</v>
      </c>
      <c r="H3638" s="24">
        <v>44924</v>
      </c>
      <c r="I3638" s="19" t="s">
        <v>82</v>
      </c>
      <c r="K3638" s="51" t="str">
        <f>LeaveTracker[[#This Row],[Days]]&amp;" "&amp;LeaveTracker[[#This Row],[Type of Leave]]</f>
        <v>5 VL</v>
      </c>
      <c r="L3638" s="23">
        <v>5</v>
      </c>
      <c r="M3638" s="27"/>
    </row>
    <row r="3639" spans="1:13" ht="30" customHeight="1" x14ac:dyDescent="0.3">
      <c r="A3639" s="27">
        <f t="shared" si="31"/>
        <v>186</v>
      </c>
      <c r="B3639" s="31">
        <v>44972</v>
      </c>
      <c r="C3639" s="31">
        <v>44907</v>
      </c>
      <c r="D3639" s="19" t="s">
        <v>435</v>
      </c>
      <c r="E3639" s="51" t="str">
        <f>IF(ISBLANK(LeaveTracker[[#This Row],[Employee Name]]),"-----",VLOOKUP(LeaveTracker[[#This Row],[Employee Name]],Employees[[Employee Name]:[Office]],7))</f>
        <v>INTERNAL</v>
      </c>
      <c r="F3639" s="51" t="str">
        <f>IF(ISBLANK(LeaveTracker[[#This Row],[Employee Name]]),"-----",VLOOKUP(LeaveTracker[[#This Row],[Employee Name]],Employees[[Employee Name]:[Office]],6))</f>
        <v>REGULAR</v>
      </c>
      <c r="G3639" s="24">
        <v>44910</v>
      </c>
      <c r="H3639" s="24">
        <v>44910</v>
      </c>
      <c r="I3639" s="19" t="s">
        <v>82</v>
      </c>
      <c r="K3639" s="51"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435</v>
      </c>
      <c r="E3640" s="51" t="str">
        <f>IF(ISBLANK(LeaveTracker[[#This Row],[Employee Name]]),"-----",VLOOKUP(LeaveTracker[[#This Row],[Employee Name]],Employees[[Employee Name]:[Office]],7))</f>
        <v>INTERNAL</v>
      </c>
      <c r="F3640" s="51" t="str">
        <f>IF(ISBLANK(LeaveTracker[[#This Row],[Employee Name]]),"-----",VLOOKUP(LeaveTracker[[#This Row],[Employee Name]],Employees[[Employee Name]:[Office]],6))</f>
        <v>REGULAR</v>
      </c>
      <c r="G3640" s="24">
        <v>44914</v>
      </c>
      <c r="H3640" s="24">
        <v>44914</v>
      </c>
      <c r="I3640" s="19" t="s">
        <v>82</v>
      </c>
      <c r="K3640" s="51"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435</v>
      </c>
      <c r="E3641" s="51" t="str">
        <f>IF(ISBLANK(LeaveTracker[[#This Row],[Employee Name]]),"-----",VLOOKUP(LeaveTracker[[#This Row],[Employee Name]],Employees[[Employee Name]:[Office]],7))</f>
        <v>INTERNAL</v>
      </c>
      <c r="F3641" s="51" t="str">
        <f>IF(ISBLANK(LeaveTracker[[#This Row],[Employee Name]]),"-----",VLOOKUP(LeaveTracker[[#This Row],[Employee Name]],Employees[[Employee Name]:[Office]],6))</f>
        <v>REGULAR</v>
      </c>
      <c r="G3641" s="24">
        <v>44917</v>
      </c>
      <c r="H3641" s="24">
        <v>44917</v>
      </c>
      <c r="I3641" s="19" t="s">
        <v>82</v>
      </c>
      <c r="K3641" s="51"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435</v>
      </c>
      <c r="E3642" s="51" t="str">
        <f>IF(ISBLANK(LeaveTracker[[#This Row],[Employee Name]]),"-----",VLOOKUP(LeaveTracker[[#This Row],[Employee Name]],Employees[[Employee Name]:[Office]],7))</f>
        <v>INTERNAL</v>
      </c>
      <c r="F3642" s="51" t="str">
        <f>IF(ISBLANK(LeaveTracker[[#This Row],[Employee Name]]),"-----",VLOOKUP(LeaveTracker[[#This Row],[Employee Name]],Employees[[Employee Name]:[Office]],6))</f>
        <v>REGULAR</v>
      </c>
      <c r="G3642" s="24">
        <v>44921</v>
      </c>
      <c r="H3642" s="24">
        <v>44922</v>
      </c>
      <c r="I3642" s="19" t="s">
        <v>82</v>
      </c>
      <c r="K3642" s="51" t="str">
        <f>LeaveTracker[[#This Row],[Days]]&amp;" "&amp;LeaveTracker[[#This Row],[Type of Leave]]</f>
        <v>2 VL</v>
      </c>
      <c r="L3642" s="23">
        <v>2</v>
      </c>
      <c r="M3642" s="27"/>
    </row>
    <row r="3643" spans="1:13" ht="30" customHeight="1" x14ac:dyDescent="0.3">
      <c r="A3643" s="27">
        <f t="shared" si="31"/>
        <v>187</v>
      </c>
      <c r="B3643" s="31">
        <v>44972</v>
      </c>
      <c r="C3643" s="31">
        <v>44791</v>
      </c>
      <c r="D3643" s="19" t="s">
        <v>336</v>
      </c>
      <c r="E3643" s="51" t="str">
        <f>IF(ISBLANK(LeaveTracker[[#This Row],[Employee Name]]),"-----",VLOOKUP(LeaveTracker[[#This Row],[Employee Name]],Employees[[Employee Name]:[Office]],7))</f>
        <v>COMELEC</v>
      </c>
      <c r="F3643" s="51" t="str">
        <f>IF(ISBLANK(LeaveTracker[[#This Row],[Employee Name]]),"-----",VLOOKUP(LeaveTracker[[#This Row],[Employee Name]],Employees[[Employee Name]:[Office]],6))</f>
        <v>REGULAR</v>
      </c>
      <c r="G3643" s="24">
        <v>44799</v>
      </c>
      <c r="H3643" s="24">
        <v>44799</v>
      </c>
      <c r="I3643" s="19" t="s">
        <v>82</v>
      </c>
      <c r="K3643" s="51"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336</v>
      </c>
      <c r="E3644" s="51" t="str">
        <f>IF(ISBLANK(LeaveTracker[[#This Row],[Employee Name]]),"-----",VLOOKUP(LeaveTracker[[#This Row],[Employee Name]],Employees[[Employee Name]:[Office]],7))</f>
        <v>COMELEC</v>
      </c>
      <c r="F3644" s="51" t="str">
        <f>IF(ISBLANK(LeaveTracker[[#This Row],[Employee Name]]),"-----",VLOOKUP(LeaveTracker[[#This Row],[Employee Name]],Employees[[Employee Name]:[Office]],6))</f>
        <v>REGULAR</v>
      </c>
      <c r="G3644" s="24">
        <v>44918</v>
      </c>
      <c r="H3644" s="24">
        <v>44924</v>
      </c>
      <c r="I3644" s="19" t="s">
        <v>82</v>
      </c>
      <c r="K3644" s="51" t="str">
        <f>LeaveTracker[[#This Row],[Days]]&amp;" "&amp;LeaveTracker[[#This Row],[Type of Leave]]</f>
        <v>5 VL</v>
      </c>
      <c r="L3644" s="23">
        <v>5</v>
      </c>
      <c r="M3644" s="27"/>
    </row>
    <row r="3645" spans="1:13" ht="30" customHeight="1" x14ac:dyDescent="0.3">
      <c r="A3645" s="27">
        <f t="shared" si="31"/>
        <v>189</v>
      </c>
      <c r="B3645" s="31">
        <v>44972</v>
      </c>
      <c r="C3645" s="31">
        <v>44904</v>
      </c>
      <c r="D3645" s="19" t="s">
        <v>338</v>
      </c>
      <c r="E3645" s="51" t="str">
        <f>IF(ISBLANK(LeaveTracker[[#This Row],[Employee Name]]),"-----",VLOOKUP(LeaveTracker[[#This Row],[Employee Name]],Employees[[Employee Name]:[Office]],7))</f>
        <v>COMELEC</v>
      </c>
      <c r="F3645" s="51" t="str">
        <f>IF(ISBLANK(LeaveTracker[[#This Row],[Employee Name]]),"-----",VLOOKUP(LeaveTracker[[#This Row],[Employee Name]],Employees[[Employee Name]:[Office]],6))</f>
        <v>REGULAR</v>
      </c>
      <c r="G3645" s="24">
        <v>44918</v>
      </c>
      <c r="H3645" s="24">
        <v>44924</v>
      </c>
      <c r="I3645" s="19" t="s">
        <v>298</v>
      </c>
      <c r="J3645" s="43" t="s">
        <v>1003</v>
      </c>
      <c r="K3645" s="51" t="str">
        <f>LeaveTracker[[#This Row],[Days]]&amp;" "&amp;LeaveTracker[[#This Row],[Type of Leave]]</f>
        <v>5 OTHER</v>
      </c>
      <c r="L3645" s="23">
        <v>5</v>
      </c>
      <c r="M3645" s="27"/>
    </row>
    <row r="3646" spans="1:13" ht="30" customHeight="1" x14ac:dyDescent="0.3">
      <c r="A3646" s="27">
        <f t="shared" si="31"/>
        <v>190</v>
      </c>
      <c r="B3646" s="31">
        <v>44972</v>
      </c>
      <c r="C3646" s="31">
        <v>44904</v>
      </c>
      <c r="D3646" s="19" t="s">
        <v>338</v>
      </c>
      <c r="E3646" s="51" t="str">
        <f>IF(ISBLANK(LeaveTracker[[#This Row],[Employee Name]]),"-----",VLOOKUP(LeaveTracker[[#This Row],[Employee Name]],Employees[[Employee Name]:[Office]],7))</f>
        <v>COMELEC</v>
      </c>
      <c r="F3646" s="51" t="str">
        <f>IF(ISBLANK(LeaveTracker[[#This Row],[Employee Name]]),"-----",VLOOKUP(LeaveTracker[[#This Row],[Employee Name]],Employees[[Employee Name]:[Office]],6))</f>
        <v>REGULAR</v>
      </c>
      <c r="G3646" s="24">
        <v>44893</v>
      </c>
      <c r="H3646" s="24">
        <v>44894</v>
      </c>
      <c r="I3646" s="19" t="s">
        <v>81</v>
      </c>
      <c r="K3646" s="51"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543</v>
      </c>
      <c r="E3647" s="51" t="str">
        <f>IF(ISBLANK(LeaveTracker[[#This Row],[Employee Name]]),"-----",VLOOKUP(LeaveTracker[[#This Row],[Employee Name]],Employees[[Employee Name]:[Office]],7))</f>
        <v>LCR</v>
      </c>
      <c r="F3647" s="51" t="str">
        <f>IF(ISBLANK(LeaveTracker[[#This Row],[Employee Name]]),"-----",VLOOKUP(LeaveTracker[[#This Row],[Employee Name]],Employees[[Employee Name]:[Office]],6))</f>
        <v>REGULAR</v>
      </c>
      <c r="G3647" s="24">
        <v>44902</v>
      </c>
      <c r="H3647" s="24">
        <v>44902</v>
      </c>
      <c r="I3647" s="19" t="s">
        <v>298</v>
      </c>
      <c r="J3647" s="43" t="s">
        <v>1003</v>
      </c>
      <c r="K3647" s="51"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543</v>
      </c>
      <c r="E3648" s="51" t="str">
        <f>IF(ISBLANK(LeaveTracker[[#This Row],[Employee Name]]),"-----",VLOOKUP(LeaveTracker[[#This Row],[Employee Name]],Employees[[Employee Name]:[Office]],7))</f>
        <v>LCR</v>
      </c>
      <c r="F3648" s="51" t="str">
        <f>IF(ISBLANK(LeaveTracker[[#This Row],[Employee Name]]),"-----",VLOOKUP(LeaveTracker[[#This Row],[Employee Name]],Employees[[Employee Name]:[Office]],6))</f>
        <v>REGULAR</v>
      </c>
      <c r="G3648" s="24">
        <v>44910</v>
      </c>
      <c r="H3648" s="24">
        <v>44911</v>
      </c>
      <c r="I3648" s="19" t="s">
        <v>82</v>
      </c>
      <c r="K3648" s="51"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543</v>
      </c>
      <c r="E3649" s="51" t="str">
        <f>IF(ISBLANK(LeaveTracker[[#This Row],[Employee Name]]),"-----",VLOOKUP(LeaveTracker[[#This Row],[Employee Name]],Employees[[Employee Name]:[Office]],7))</f>
        <v>LCR</v>
      </c>
      <c r="F3649" s="51" t="str">
        <f>IF(ISBLANK(LeaveTracker[[#This Row],[Employee Name]]),"-----",VLOOKUP(LeaveTracker[[#This Row],[Employee Name]],Employees[[Employee Name]:[Office]],6))</f>
        <v>REGULAR</v>
      </c>
      <c r="G3649" s="24">
        <v>44922</v>
      </c>
      <c r="H3649" s="24">
        <v>44924</v>
      </c>
      <c r="I3649" s="19" t="s">
        <v>82</v>
      </c>
      <c r="K3649" s="51"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541</v>
      </c>
      <c r="E3650" s="51" t="str">
        <f>IF(ISBLANK(LeaveTracker[[#This Row],[Employee Name]]),"-----",VLOOKUP(LeaveTracker[[#This Row],[Employee Name]],Employees[[Employee Name]:[Office]],7))</f>
        <v>LCR</v>
      </c>
      <c r="F3650" s="51" t="str">
        <f>IF(ISBLANK(LeaveTracker[[#This Row],[Employee Name]]),"-----",VLOOKUP(LeaveTracker[[#This Row],[Employee Name]],Employees[[Employee Name]:[Office]],6))</f>
        <v>REGULAR</v>
      </c>
      <c r="G3650" s="24">
        <v>44901</v>
      </c>
      <c r="H3650" s="24">
        <v>44901</v>
      </c>
      <c r="I3650" s="19" t="s">
        <v>298</v>
      </c>
      <c r="J3650" s="43" t="s">
        <v>1003</v>
      </c>
      <c r="K3650" s="51"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717</v>
      </c>
      <c r="E3651" s="51" t="str">
        <f>IF(ISBLANK(LeaveTracker[[#This Row],[Employee Name]]),"-----",VLOOKUP(LeaveTracker[[#This Row],[Employee Name]],Employees[[Employee Name]:[Office]],7))</f>
        <v>LCR</v>
      </c>
      <c r="F3651" s="51" t="str">
        <f>IF(ISBLANK(LeaveTracker[[#This Row],[Employee Name]]),"-----",VLOOKUP(LeaveTracker[[#This Row],[Employee Name]],Employees[[Employee Name]:[Office]],6))</f>
        <v>REGULAR</v>
      </c>
      <c r="G3651" s="24">
        <v>44887</v>
      </c>
      <c r="H3651" s="24">
        <v>44889</v>
      </c>
      <c r="I3651" s="19" t="s">
        <v>81</v>
      </c>
      <c r="K3651" s="51"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1847</v>
      </c>
      <c r="E3652" s="51" t="str">
        <f>IF(ISBLANK(LeaveTracker[[#This Row],[Employee Name]]),"-----",VLOOKUP(LeaveTracker[[#This Row],[Employee Name]],Employees[[Employee Name]:[Office]],7))</f>
        <v>CCR</v>
      </c>
      <c r="F3652" s="51" t="str">
        <f>IF(ISBLANK(LeaveTracker[[#This Row],[Employee Name]]),"-----",VLOOKUP(LeaveTracker[[#This Row],[Employee Name]],Employees[[Employee Name]:[Office]],6))</f>
        <v>CASUAL</v>
      </c>
      <c r="G3652" s="24">
        <v>44887</v>
      </c>
      <c r="H3652" s="24">
        <v>44889</v>
      </c>
      <c r="I3652" s="19" t="s">
        <v>81</v>
      </c>
      <c r="K3652" s="51"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1847</v>
      </c>
      <c r="E3653" s="51" t="str">
        <f>IF(ISBLANK(LeaveTracker[[#This Row],[Employee Name]]),"-----",VLOOKUP(LeaveTracker[[#This Row],[Employee Name]],Employees[[Employee Name]:[Office]],7))</f>
        <v>CCR</v>
      </c>
      <c r="F3653" s="51" t="str">
        <f>IF(ISBLANK(LeaveTracker[[#This Row],[Employee Name]]),"-----",VLOOKUP(LeaveTracker[[#This Row],[Employee Name]],Employees[[Employee Name]:[Office]],6))</f>
        <v>CASUAL</v>
      </c>
      <c r="G3653" s="24">
        <v>44887</v>
      </c>
      <c r="H3653" s="24">
        <v>44887</v>
      </c>
      <c r="I3653" s="19" t="s">
        <v>298</v>
      </c>
      <c r="J3653" s="43" t="s">
        <v>1003</v>
      </c>
      <c r="K3653" s="51"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855</v>
      </c>
      <c r="E3654" s="51" t="str">
        <f>IF(ISBLANK(LeaveTracker[[#This Row],[Employee Name]]),"-----",VLOOKUP(LeaveTracker[[#This Row],[Employee Name]],Employees[[Employee Name]:[Office]],7))</f>
        <v>LCR</v>
      </c>
      <c r="F3654" s="51" t="str">
        <f>IF(ISBLANK(LeaveTracker[[#This Row],[Employee Name]]),"-----",VLOOKUP(LeaveTracker[[#This Row],[Employee Name]],Employees[[Employee Name]:[Office]],6))</f>
        <v>REGULAR</v>
      </c>
      <c r="G3654" s="24">
        <v>44907</v>
      </c>
      <c r="H3654" s="24">
        <v>44909</v>
      </c>
      <c r="I3654" s="19" t="s">
        <v>82</v>
      </c>
      <c r="K3654" s="51"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855</v>
      </c>
      <c r="E3655" s="51" t="str">
        <f>IF(ISBLANK(LeaveTracker[[#This Row],[Employee Name]]),"-----",VLOOKUP(LeaveTracker[[#This Row],[Employee Name]],Employees[[Employee Name]:[Office]],7))</f>
        <v>LCR</v>
      </c>
      <c r="F3655" s="51" t="str">
        <f>IF(ISBLANK(LeaveTracker[[#This Row],[Employee Name]]),"-----",VLOOKUP(LeaveTracker[[#This Row],[Employee Name]],Employees[[Employee Name]:[Office]],6))</f>
        <v>REGULAR</v>
      </c>
      <c r="G3655" s="24">
        <v>44921</v>
      </c>
      <c r="H3655" s="24">
        <v>44922</v>
      </c>
      <c r="I3655" s="19" t="s">
        <v>82</v>
      </c>
      <c r="K3655" s="51" t="str">
        <f>LeaveTracker[[#This Row],[Days]]&amp;" "&amp;LeaveTracker[[#This Row],[Type of Leave]]</f>
        <v>2 VL</v>
      </c>
      <c r="L3655" s="23">
        <v>2</v>
      </c>
      <c r="M3655" s="27"/>
    </row>
    <row r="3656" spans="1:13" ht="30" customHeight="1" x14ac:dyDescent="0.3">
      <c r="A3656" s="27">
        <f t="shared" si="31"/>
        <v>198</v>
      </c>
      <c r="B3656" s="31">
        <v>44972</v>
      </c>
      <c r="C3656" s="31">
        <v>44896</v>
      </c>
      <c r="D3656" s="19" t="s">
        <v>538</v>
      </c>
      <c r="E3656" s="51" t="str">
        <f>IF(ISBLANK(LeaveTracker[[#This Row],[Employee Name]]),"-----",VLOOKUP(LeaveTracker[[#This Row],[Employee Name]],Employees[[Employee Name]:[Office]],7))</f>
        <v>LCR</v>
      </c>
      <c r="F3656" s="51" t="str">
        <f>IF(ISBLANK(LeaveTracker[[#This Row],[Employee Name]]),"-----",VLOOKUP(LeaveTracker[[#This Row],[Employee Name]],Employees[[Employee Name]:[Office]],6))</f>
        <v>REGULAR</v>
      </c>
      <c r="G3656" s="24">
        <v>44904</v>
      </c>
      <c r="H3656" s="24">
        <v>44904</v>
      </c>
      <c r="I3656" s="19" t="s">
        <v>82</v>
      </c>
      <c r="K3656" s="51"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538</v>
      </c>
      <c r="E3657" s="51" t="str">
        <f>IF(ISBLANK(LeaveTracker[[#This Row],[Employee Name]]),"-----",VLOOKUP(LeaveTracker[[#This Row],[Employee Name]],Employees[[Employee Name]:[Office]],7))</f>
        <v>LCR</v>
      </c>
      <c r="F3657" s="51" t="str">
        <f>IF(ISBLANK(LeaveTracker[[#This Row],[Employee Name]]),"-----",VLOOKUP(LeaveTracker[[#This Row],[Employee Name]],Employees[[Employee Name]:[Office]],6))</f>
        <v>REGULAR</v>
      </c>
      <c r="G3657" s="24">
        <v>44916</v>
      </c>
      <c r="H3657" s="24">
        <v>44921</v>
      </c>
      <c r="I3657" s="19" t="s">
        <v>82</v>
      </c>
      <c r="K3657" s="51" t="str">
        <f>LeaveTracker[[#This Row],[Days]]&amp;" "&amp;LeaveTracker[[#This Row],[Type of Leave]]</f>
        <v>5 VL</v>
      </c>
      <c r="L3657" s="23">
        <v>5</v>
      </c>
      <c r="M3657" s="27"/>
    </row>
    <row r="3658" spans="1:13" ht="30" customHeight="1" x14ac:dyDescent="0.3">
      <c r="A3658" s="27">
        <f t="shared" si="31"/>
        <v>199</v>
      </c>
      <c r="B3658" s="31">
        <v>44972</v>
      </c>
      <c r="C3658" s="31">
        <v>44894</v>
      </c>
      <c r="D3658" s="19" t="s">
        <v>538</v>
      </c>
      <c r="E3658" s="51" t="str">
        <f>IF(ISBLANK(LeaveTracker[[#This Row],[Employee Name]]),"-----",VLOOKUP(LeaveTracker[[#This Row],[Employee Name]],Employees[[Employee Name]:[Office]],7))</f>
        <v>LCR</v>
      </c>
      <c r="F3658" s="51" t="str">
        <f>IF(ISBLANK(LeaveTracker[[#This Row],[Employee Name]]),"-----",VLOOKUP(LeaveTracker[[#This Row],[Employee Name]],Employees[[Employee Name]:[Office]],6))</f>
        <v>REGULAR</v>
      </c>
      <c r="G3658" s="24">
        <v>44893</v>
      </c>
      <c r="H3658" s="24">
        <v>44893</v>
      </c>
      <c r="I3658" s="19" t="s">
        <v>81</v>
      </c>
      <c r="K3658" s="51"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1078</v>
      </c>
      <c r="E3659" s="51" t="str">
        <f>IF(ISBLANK(LeaveTracker[[#This Row],[Employee Name]]),"-----",VLOOKUP(LeaveTracker[[#This Row],[Employee Name]],Employees[[Employee Name]:[Office]],7))</f>
        <v>CTO</v>
      </c>
      <c r="F3659" s="51" t="str">
        <f>IF(ISBLANK(LeaveTracker[[#This Row],[Employee Name]]),"-----",VLOOKUP(LeaveTracker[[#This Row],[Employee Name]],Employees[[Employee Name]:[Office]],6))</f>
        <v>REGULAR</v>
      </c>
      <c r="G3659" s="24">
        <v>44902</v>
      </c>
      <c r="H3659" s="24">
        <v>44903</v>
      </c>
      <c r="I3659" s="19" t="s">
        <v>82</v>
      </c>
      <c r="K3659" s="51" t="str">
        <f>LeaveTracker[[#This Row],[Days]]&amp;" "&amp;LeaveTracker[[#This Row],[Type of Leave]]</f>
        <v>2 VL</v>
      </c>
      <c r="L3659" s="23">
        <v>2</v>
      </c>
      <c r="M3659" s="27"/>
    </row>
    <row r="3660" spans="1:13" ht="30" customHeight="1" x14ac:dyDescent="0.3">
      <c r="A3660" s="27">
        <v>200</v>
      </c>
      <c r="B3660" s="31">
        <v>44972</v>
      </c>
      <c r="C3660" s="31">
        <v>44890</v>
      </c>
      <c r="D3660" s="19" t="s">
        <v>1078</v>
      </c>
      <c r="E3660" s="51" t="str">
        <f>IF(ISBLANK(LeaveTracker[[#This Row],[Employee Name]]),"-----",VLOOKUP(LeaveTracker[[#This Row],[Employee Name]],Employees[[Employee Name]:[Office]],7))</f>
        <v>CTO</v>
      </c>
      <c r="F3660" s="51" t="str">
        <f>IF(ISBLANK(LeaveTracker[[#This Row],[Employee Name]]),"-----",VLOOKUP(LeaveTracker[[#This Row],[Employee Name]],Employees[[Employee Name]:[Office]],6))</f>
        <v>REGULAR</v>
      </c>
      <c r="G3660" s="24">
        <v>44909</v>
      </c>
      <c r="H3660" s="24">
        <v>44909</v>
      </c>
      <c r="I3660" s="19" t="s">
        <v>82</v>
      </c>
      <c r="K3660" s="51"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1078</v>
      </c>
      <c r="E3661" s="51" t="str">
        <f>IF(ISBLANK(LeaveTracker[[#This Row],[Employee Name]]),"-----",VLOOKUP(LeaveTracker[[#This Row],[Employee Name]],Employees[[Employee Name]:[Office]],7))</f>
        <v>CTO</v>
      </c>
      <c r="F3661" s="51" t="str">
        <f>IF(ISBLANK(LeaveTracker[[#This Row],[Employee Name]]),"-----",VLOOKUP(LeaveTracker[[#This Row],[Employee Name]],Employees[[Employee Name]:[Office]],6))</f>
        <v>REGULAR</v>
      </c>
      <c r="G3661" s="24">
        <v>44918</v>
      </c>
      <c r="H3661" s="24">
        <v>44921</v>
      </c>
      <c r="I3661" s="19" t="s">
        <v>82</v>
      </c>
      <c r="K3661" s="51" t="str">
        <f>LeaveTracker[[#This Row],[Days]]&amp;" "&amp;LeaveTracker[[#This Row],[Type of Leave]]</f>
        <v>2 VL</v>
      </c>
      <c r="L3661" s="23">
        <v>2</v>
      </c>
      <c r="M3661" s="27"/>
    </row>
    <row r="3662" spans="1:13" ht="30" customHeight="1" x14ac:dyDescent="0.3">
      <c r="A3662" s="27">
        <f t="shared" si="31"/>
        <v>201</v>
      </c>
      <c r="B3662" s="31">
        <v>44972</v>
      </c>
      <c r="C3662" s="31">
        <v>44900</v>
      </c>
      <c r="D3662" s="19" t="s">
        <v>630</v>
      </c>
      <c r="E3662" s="51" t="str">
        <f>IF(ISBLANK(LeaveTracker[[#This Row],[Employee Name]]),"-----",VLOOKUP(LeaveTracker[[#This Row],[Employee Name]],Employees[[Employee Name]:[Office]],7))</f>
        <v>CCT</v>
      </c>
      <c r="F3662" s="51" t="str">
        <f>IF(ISBLANK(LeaveTracker[[#This Row],[Employee Name]]),"-----",VLOOKUP(LeaveTracker[[#This Row],[Employee Name]],Employees[[Employee Name]:[Office]],6))</f>
        <v>REGULAR</v>
      </c>
      <c r="G3662" s="24">
        <v>44921</v>
      </c>
      <c r="H3662" s="24">
        <v>44924</v>
      </c>
      <c r="I3662" s="19" t="s">
        <v>82</v>
      </c>
      <c r="K3662" s="51"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1078</v>
      </c>
      <c r="E3663" s="51" t="str">
        <f>IF(ISBLANK(LeaveTracker[[#This Row],[Employee Name]]),"-----",VLOOKUP(LeaveTracker[[#This Row],[Employee Name]],Employees[[Employee Name]:[Office]],7))</f>
        <v>CTO</v>
      </c>
      <c r="F3663" s="51" t="str">
        <f>IF(ISBLANK(LeaveTracker[[#This Row],[Employee Name]]),"-----",VLOOKUP(LeaveTracker[[#This Row],[Employee Name]],Employees[[Employee Name]:[Office]],6))</f>
        <v>REGULAR</v>
      </c>
      <c r="G3663" s="24">
        <v>44889</v>
      </c>
      <c r="H3663" s="24">
        <v>44889</v>
      </c>
      <c r="I3663" s="19" t="s">
        <v>81</v>
      </c>
      <c r="K3663" s="51"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845</v>
      </c>
      <c r="E3664" s="51" t="str">
        <f>IF(ISBLANK(LeaveTracker[[#This Row],[Employee Name]]),"-----",VLOOKUP(LeaveTracker[[#This Row],[Employee Name]],Employees[[Employee Name]:[Office]],7))</f>
        <v>CCT</v>
      </c>
      <c r="F3664" s="51" t="str">
        <f>IF(ISBLANK(LeaveTracker[[#This Row],[Employee Name]]),"-----",VLOOKUP(LeaveTracker[[#This Row],[Employee Name]],Employees[[Employee Name]:[Office]],6))</f>
        <v>REGULAR</v>
      </c>
      <c r="G3664" s="24">
        <v>44911</v>
      </c>
      <c r="H3664" s="24">
        <v>44911</v>
      </c>
      <c r="I3664" s="19" t="s">
        <v>82</v>
      </c>
      <c r="K3664" s="51"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845</v>
      </c>
      <c r="E3665" s="51" t="str">
        <f>IF(ISBLANK(LeaveTracker[[#This Row],[Employee Name]]),"-----",VLOOKUP(LeaveTracker[[#This Row],[Employee Name]],Employees[[Employee Name]:[Office]],7))</f>
        <v>CCT</v>
      </c>
      <c r="F3665" s="51" t="str">
        <f>IF(ISBLANK(LeaveTracker[[#This Row],[Employee Name]]),"-----",VLOOKUP(LeaveTracker[[#This Row],[Employee Name]],Employees[[Employee Name]:[Office]],6))</f>
        <v>REGULAR</v>
      </c>
      <c r="G3665" s="24">
        <v>44922</v>
      </c>
      <c r="H3665" s="24">
        <v>44922</v>
      </c>
      <c r="I3665" s="19" t="s">
        <v>82</v>
      </c>
      <c r="K3665" s="51"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845</v>
      </c>
      <c r="E3666" s="51" t="str">
        <f>IF(ISBLANK(LeaveTracker[[#This Row],[Employee Name]]),"-----",VLOOKUP(LeaveTracker[[#This Row],[Employee Name]],Employees[[Employee Name]:[Office]],7))</f>
        <v>CCT</v>
      </c>
      <c r="F3666" s="51" t="str">
        <f>IF(ISBLANK(LeaveTracker[[#This Row],[Employee Name]]),"-----",VLOOKUP(LeaveTracker[[#This Row],[Employee Name]],Employees[[Employee Name]:[Office]],6))</f>
        <v>REGULAR</v>
      </c>
      <c r="G3666" s="24">
        <v>44924</v>
      </c>
      <c r="H3666" s="24">
        <v>44924</v>
      </c>
      <c r="I3666" s="19" t="s">
        <v>82</v>
      </c>
      <c r="K3666" s="51"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541</v>
      </c>
      <c r="E3667" s="51" t="str">
        <f>IF(ISBLANK(LeaveTracker[[#This Row],[Employee Name]]),"-----",VLOOKUP(LeaveTracker[[#This Row],[Employee Name]],Employees[[Employee Name]:[Office]],7))</f>
        <v>LCR</v>
      </c>
      <c r="F3667" s="51" t="str">
        <f>IF(ISBLANK(LeaveTracker[[#This Row],[Employee Name]]),"-----",VLOOKUP(LeaveTracker[[#This Row],[Employee Name]],Employees[[Employee Name]:[Office]],6))</f>
        <v>REGULAR</v>
      </c>
      <c r="G3667" s="24">
        <v>44917</v>
      </c>
      <c r="H3667" s="24">
        <v>44917</v>
      </c>
      <c r="I3667" s="19" t="s">
        <v>82</v>
      </c>
      <c r="K3667" s="51"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541</v>
      </c>
      <c r="E3668" s="51" t="str">
        <f>IF(ISBLANK(LeaveTracker[[#This Row],[Employee Name]]),"-----",VLOOKUP(LeaveTracker[[#This Row],[Employee Name]],Employees[[Employee Name]:[Office]],7))</f>
        <v>LCR</v>
      </c>
      <c r="F3668" s="51" t="str">
        <f>IF(ISBLANK(LeaveTracker[[#This Row],[Employee Name]]),"-----",VLOOKUP(LeaveTracker[[#This Row],[Employee Name]],Employees[[Employee Name]:[Office]],6))</f>
        <v>REGULAR</v>
      </c>
      <c r="G3668" s="24">
        <v>44921</v>
      </c>
      <c r="H3668" s="24">
        <v>44922</v>
      </c>
      <c r="I3668" s="19" t="s">
        <v>82</v>
      </c>
      <c r="K3668" s="51"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717</v>
      </c>
      <c r="E3669" s="51" t="str">
        <f>IF(ISBLANK(LeaveTracker[[#This Row],[Employee Name]]),"-----",VLOOKUP(LeaveTracker[[#This Row],[Employee Name]],Employees[[Employee Name]:[Office]],7))</f>
        <v>LCR</v>
      </c>
      <c r="F3669" s="51" t="str">
        <f>IF(ISBLANK(LeaveTracker[[#This Row],[Employee Name]]),"-----",VLOOKUP(LeaveTracker[[#This Row],[Employee Name]],Employees[[Employee Name]:[Office]],6))</f>
        <v>REGULAR</v>
      </c>
      <c r="G3669" s="24">
        <v>44914</v>
      </c>
      <c r="H3669" s="24">
        <v>44917</v>
      </c>
      <c r="I3669" s="19" t="s">
        <v>298</v>
      </c>
      <c r="J3669" s="43" t="s">
        <v>1003</v>
      </c>
      <c r="K3669" s="51"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717</v>
      </c>
      <c r="E3670" s="51" t="str">
        <f>IF(ISBLANK(LeaveTracker[[#This Row],[Employee Name]]),"-----",VLOOKUP(LeaveTracker[[#This Row],[Employee Name]],Employees[[Employee Name]:[Office]],7))</f>
        <v>LCR</v>
      </c>
      <c r="F3670" s="51" t="str">
        <f>IF(ISBLANK(LeaveTracker[[#This Row],[Employee Name]]),"-----",VLOOKUP(LeaveTracker[[#This Row],[Employee Name]],Employees[[Employee Name]:[Office]],6))</f>
        <v>REGULAR</v>
      </c>
      <c r="G3670" s="24">
        <v>44921</v>
      </c>
      <c r="H3670" s="24">
        <v>44921</v>
      </c>
      <c r="I3670" s="19" t="s">
        <v>298</v>
      </c>
      <c r="J3670" s="43" t="s">
        <v>1003</v>
      </c>
      <c r="K3670" s="51" t="str">
        <f ca="1">LeaveTracker[[#This Row],[Days]]&amp;" "&amp;LeaveTracker[[#This Row],[Type of Leave]]</f>
        <v>0 OTHER</v>
      </c>
      <c r="L3670" s="23">
        <f ca="1">NETWORKDAYS(LeaveTracker[[#This Row],[Start Date]],LeaveTracker[[#This Row],[End Date]],lstHolidays)</f>
        <v>0</v>
      </c>
      <c r="M3670" s="27"/>
    </row>
    <row r="3671" spans="1:13" ht="30" customHeight="1" x14ac:dyDescent="0.3">
      <c r="A3671" s="27">
        <f t="shared" si="32"/>
        <v>206</v>
      </c>
      <c r="B3671" s="31">
        <v>44972</v>
      </c>
      <c r="C3671" s="31">
        <v>44859</v>
      </c>
      <c r="D3671" s="19" t="s">
        <v>849</v>
      </c>
      <c r="E3671" s="51" t="str">
        <f>IF(ISBLANK(LeaveTracker[[#This Row],[Employee Name]]),"-----",VLOOKUP(LeaveTracker[[#This Row],[Employee Name]],Employees[[Employee Name]:[Office]],7))</f>
        <v>MO</v>
      </c>
      <c r="F3671" s="51" t="str">
        <f>IF(ISBLANK(LeaveTracker[[#This Row],[Employee Name]]),"-----",VLOOKUP(LeaveTracker[[#This Row],[Employee Name]],Employees[[Employee Name]:[Office]],6))</f>
        <v>REGULAR</v>
      </c>
      <c r="G3671" s="24">
        <v>44847</v>
      </c>
      <c r="H3671" s="24">
        <v>44847</v>
      </c>
      <c r="I3671" s="19" t="s">
        <v>298</v>
      </c>
      <c r="J3671" s="43" t="s">
        <v>214</v>
      </c>
      <c r="K3671" s="51"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849</v>
      </c>
      <c r="E3672" s="51" t="str">
        <f>IF(ISBLANK(LeaveTracker[[#This Row],[Employee Name]]),"-----",VLOOKUP(LeaveTracker[[#This Row],[Employee Name]],Employees[[Employee Name]:[Office]],7))</f>
        <v>MO</v>
      </c>
      <c r="F3672" s="51" t="str">
        <f>IF(ISBLANK(LeaveTracker[[#This Row],[Employee Name]]),"-----",VLOOKUP(LeaveTracker[[#This Row],[Employee Name]],Employees[[Employee Name]:[Office]],6))</f>
        <v>REGULAR</v>
      </c>
      <c r="G3672" s="24">
        <v>44860</v>
      </c>
      <c r="H3672" s="24">
        <v>44860</v>
      </c>
      <c r="I3672" s="19" t="s">
        <v>82</v>
      </c>
      <c r="K3672" s="51"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849</v>
      </c>
      <c r="E3673" s="51" t="str">
        <f>IF(ISBLANK(LeaveTracker[[#This Row],[Employee Name]]),"-----",VLOOKUP(LeaveTracker[[#This Row],[Employee Name]],Employees[[Employee Name]:[Office]],7))</f>
        <v>MO</v>
      </c>
      <c r="F3673" s="51" t="str">
        <f>IF(ISBLANK(LeaveTracker[[#This Row],[Employee Name]]),"-----",VLOOKUP(LeaveTracker[[#This Row],[Employee Name]],Employees[[Employee Name]:[Office]],6))</f>
        <v>REGULAR</v>
      </c>
      <c r="G3673" s="24">
        <v>44862</v>
      </c>
      <c r="H3673" s="24">
        <v>44862</v>
      </c>
      <c r="I3673" s="19" t="s">
        <v>82</v>
      </c>
      <c r="K3673" s="51"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1770</v>
      </c>
      <c r="E3674" s="51" t="str">
        <f>IF(ISBLANK(LeaveTracker[[#This Row],[Employee Name]]),"-----",VLOOKUP(LeaveTracker[[#This Row],[Employee Name]],Employees[[Employee Name]:[Office]],7))</f>
        <v>LIBRARY</v>
      </c>
      <c r="F3674" s="51" t="str">
        <f>IF(ISBLANK(LeaveTracker[[#This Row],[Employee Name]]),"-----",VLOOKUP(LeaveTracker[[#This Row],[Employee Name]],Employees[[Employee Name]:[Office]],6))</f>
        <v>CASUAL</v>
      </c>
      <c r="G3674" s="24">
        <v>44873</v>
      </c>
      <c r="H3674" s="24">
        <v>44873</v>
      </c>
      <c r="I3674" s="19" t="s">
        <v>81</v>
      </c>
      <c r="K3674" s="51"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849</v>
      </c>
      <c r="E3675" s="51" t="str">
        <f>IF(ISBLANK(LeaveTracker[[#This Row],[Employee Name]]),"-----",VLOOKUP(LeaveTracker[[#This Row],[Employee Name]],Employees[[Employee Name]:[Office]],7))</f>
        <v>MO</v>
      </c>
      <c r="F3675" s="51" t="str">
        <f>IF(ISBLANK(LeaveTracker[[#This Row],[Employee Name]]),"-----",VLOOKUP(LeaveTracker[[#This Row],[Employee Name]],Employees[[Employee Name]:[Office]],6))</f>
        <v>REGULAR</v>
      </c>
      <c r="G3675" s="24">
        <v>44862</v>
      </c>
      <c r="H3675" s="24">
        <v>44864</v>
      </c>
      <c r="I3675" s="19" t="s">
        <v>82</v>
      </c>
      <c r="K3675" s="51" t="str">
        <f>LeaveTracker[[#This Row],[Days]]&amp;" "&amp;LeaveTracker[[#This Row],[Type of Leave]]</f>
        <v>3 VL</v>
      </c>
      <c r="L3675" s="23">
        <v>3</v>
      </c>
      <c r="M3675" s="27"/>
    </row>
    <row r="3676" spans="1:13" ht="30" customHeight="1" x14ac:dyDescent="0.3">
      <c r="A3676" s="27">
        <f t="shared" si="32"/>
        <v>210</v>
      </c>
      <c r="B3676" s="31">
        <v>44972</v>
      </c>
      <c r="C3676" s="31">
        <v>44970</v>
      </c>
      <c r="D3676" s="19" t="s">
        <v>1265</v>
      </c>
      <c r="E3676" s="51" t="str">
        <f>IF(ISBLANK(LeaveTracker[[#This Row],[Employee Name]]),"-----",VLOOKUP(LeaveTracker[[#This Row],[Employee Name]],Employees[[Employee Name]:[Office]],7))</f>
        <v>BUDGET</v>
      </c>
      <c r="F3676" s="51" t="str">
        <f>IF(ISBLANK(LeaveTracker[[#This Row],[Employee Name]]),"-----",VLOOKUP(LeaveTracker[[#This Row],[Employee Name]],Employees[[Employee Name]:[Office]],6))</f>
        <v>REGULAR</v>
      </c>
      <c r="G3676" s="24">
        <v>44973</v>
      </c>
      <c r="H3676" s="24">
        <v>44973</v>
      </c>
      <c r="I3676" s="19" t="s">
        <v>298</v>
      </c>
      <c r="J3676" s="43" t="s">
        <v>1003</v>
      </c>
      <c r="K3676" s="51"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1044</v>
      </c>
      <c r="E3677" s="51" t="str">
        <f>IF(ISBLANK(LeaveTracker[[#This Row],[Employee Name]]),"-----",VLOOKUP(LeaveTracker[[#This Row],[Employee Name]],Employees[[Employee Name]:[Office]],7))</f>
        <v>ONT</v>
      </c>
      <c r="F3677" s="51" t="str">
        <f>IF(ISBLANK(LeaveTracker[[#This Row],[Employee Name]]),"-----",VLOOKUP(LeaveTracker[[#This Row],[Employee Name]],Employees[[Employee Name]:[Office]],6))</f>
        <v>REGULAR</v>
      </c>
      <c r="G3677" s="24">
        <v>44855</v>
      </c>
      <c r="H3677" s="24">
        <v>44855</v>
      </c>
      <c r="I3677" s="19" t="s">
        <v>81</v>
      </c>
      <c r="K3677" s="51"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1044</v>
      </c>
      <c r="E3678" s="51" t="str">
        <f>IF(ISBLANK(LeaveTracker[[#This Row],[Employee Name]]),"-----",VLOOKUP(LeaveTracker[[#This Row],[Employee Name]],Employees[[Employee Name]:[Office]],7))</f>
        <v>ONT</v>
      </c>
      <c r="F3678" s="51" t="str">
        <f>IF(ISBLANK(LeaveTracker[[#This Row],[Employee Name]]),"-----",VLOOKUP(LeaveTracker[[#This Row],[Employee Name]],Employees[[Employee Name]:[Office]],6))</f>
        <v>REGULAR</v>
      </c>
      <c r="G3678" s="24">
        <v>44835</v>
      </c>
      <c r="H3678" s="24">
        <v>44835</v>
      </c>
      <c r="I3678" s="19" t="s">
        <v>81</v>
      </c>
      <c r="K3678" s="51" t="str">
        <f ca="1">LeaveTracker[[#This Row],[Days]]&amp;" "&amp;LeaveTracker[[#This Row],[Type of Leave]]</f>
        <v>0 SL</v>
      </c>
      <c r="L3678" s="23">
        <f ca="1">NETWORKDAYS(LeaveTracker[[#This Row],[Start Date]],LeaveTracker[[#This Row],[End Date]],lstHolidays)</f>
        <v>0</v>
      </c>
      <c r="M3678" s="27"/>
    </row>
    <row r="3679" spans="1:13" ht="30" customHeight="1" x14ac:dyDescent="0.3">
      <c r="A3679" s="27">
        <v>212</v>
      </c>
      <c r="B3679" s="31">
        <v>44972</v>
      </c>
      <c r="C3679" s="31">
        <v>44842</v>
      </c>
      <c r="D3679" s="19" t="s">
        <v>1044</v>
      </c>
      <c r="E3679" s="51" t="str">
        <f>IF(ISBLANK(LeaveTracker[[#This Row],[Employee Name]]),"-----",VLOOKUP(LeaveTracker[[#This Row],[Employee Name]],Employees[[Employee Name]:[Office]],7))</f>
        <v>ONT</v>
      </c>
      <c r="F3679" s="51" t="str">
        <f>IF(ISBLANK(LeaveTracker[[#This Row],[Employee Name]]),"-----",VLOOKUP(LeaveTracker[[#This Row],[Employee Name]],Employees[[Employee Name]:[Office]],6))</f>
        <v>REGULAR</v>
      </c>
      <c r="G3679" s="24">
        <v>44838</v>
      </c>
      <c r="H3679" s="24">
        <v>44839</v>
      </c>
      <c r="I3679" s="19" t="s">
        <v>81</v>
      </c>
      <c r="K3679" s="51"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2049</v>
      </c>
      <c r="E3680" s="51" t="str">
        <f>IF(ISBLANK(LeaveTracker[[#This Row],[Employee Name]]),"-----",VLOOKUP(LeaveTracker[[#This Row],[Employee Name]],Employees[[Employee Name]:[Office]],7))</f>
        <v>TCIS</v>
      </c>
      <c r="F3680" s="51" t="str">
        <f>IF(ISBLANK(LeaveTracker[[#This Row],[Employee Name]]),"-----",VLOOKUP(LeaveTracker[[#This Row],[Employee Name]],Employees[[Employee Name]:[Office]],6))</f>
        <v>JOBCON</v>
      </c>
      <c r="G3680" s="24">
        <v>44872</v>
      </c>
      <c r="H3680" s="24">
        <v>44876</v>
      </c>
      <c r="I3680" s="19" t="s">
        <v>82</v>
      </c>
      <c r="K3680" s="51"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1044</v>
      </c>
      <c r="E3681" s="51" t="str">
        <f>IF(ISBLANK(LeaveTracker[[#This Row],[Employee Name]]),"-----",VLOOKUP(LeaveTracker[[#This Row],[Employee Name]],Employees[[Employee Name]:[Office]],7))</f>
        <v>ONT</v>
      </c>
      <c r="F3681" s="51" t="str">
        <f>IF(ISBLANK(LeaveTracker[[#This Row],[Employee Name]]),"-----",VLOOKUP(LeaveTracker[[#This Row],[Employee Name]],Employees[[Employee Name]:[Office]],6))</f>
        <v>REGULAR</v>
      </c>
      <c r="G3681" s="24">
        <v>44832</v>
      </c>
      <c r="H3681" s="24">
        <v>44834</v>
      </c>
      <c r="I3681" s="19" t="s">
        <v>81</v>
      </c>
      <c r="K3681" s="51"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2049</v>
      </c>
      <c r="E3682" s="51" t="str">
        <f>IF(ISBLANK(LeaveTracker[[#This Row],[Employee Name]]),"-----",VLOOKUP(LeaveTracker[[#This Row],[Employee Name]],Employees[[Employee Name]:[Office]],7))</f>
        <v>TCIS</v>
      </c>
      <c r="F3682" s="51" t="str">
        <f>IF(ISBLANK(LeaveTracker[[#This Row],[Employee Name]]),"-----",VLOOKUP(LeaveTracker[[#This Row],[Employee Name]],Employees[[Employee Name]:[Office]],6))</f>
        <v>JOBCON</v>
      </c>
      <c r="G3682" s="24">
        <v>44829</v>
      </c>
      <c r="H3682" s="24">
        <v>44834</v>
      </c>
      <c r="I3682" s="19" t="s">
        <v>81</v>
      </c>
      <c r="K3682" s="51"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1963</v>
      </c>
      <c r="E3683" s="51" t="str">
        <f>IF(ISBLANK(LeaveTracker[[#This Row],[Employee Name]]),"-----",VLOOKUP(LeaveTracker[[#This Row],[Employee Name]],Employees[[Employee Name]:[Office]],7))</f>
        <v>TCIS/CSU</v>
      </c>
      <c r="F3683" s="51" t="str">
        <f>IF(ISBLANK(LeaveTracker[[#This Row],[Employee Name]]),"-----",VLOOKUP(LeaveTracker[[#This Row],[Employee Name]],Employees[[Employee Name]:[Office]],6))</f>
        <v>CASUAL</v>
      </c>
      <c r="G3683" s="24">
        <v>44808</v>
      </c>
      <c r="H3683" s="24">
        <v>44810</v>
      </c>
      <c r="I3683" s="19" t="s">
        <v>81</v>
      </c>
      <c r="K3683" s="51"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1846</v>
      </c>
      <c r="E3684" s="51" t="str">
        <f>IF(ISBLANK(LeaveTracker[[#This Row],[Employee Name]]),"-----",VLOOKUP(LeaveTracker[[#This Row],[Employee Name]],Employees[[Employee Name]:[Office]],7))</f>
        <v>ONT</v>
      </c>
      <c r="F3684" s="51" t="str">
        <f>IF(ISBLANK(LeaveTracker[[#This Row],[Employee Name]]),"-----",VLOOKUP(LeaveTracker[[#This Row],[Employee Name]],Employees[[Employee Name]:[Office]],6))</f>
        <v>CASUAL</v>
      </c>
      <c r="G3684" s="24">
        <v>44813</v>
      </c>
      <c r="H3684" s="24">
        <v>44813</v>
      </c>
      <c r="I3684" s="19" t="s">
        <v>81</v>
      </c>
      <c r="K3684" s="51"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1860</v>
      </c>
      <c r="E3685" s="51" t="str">
        <f>IF(ISBLANK(LeaveTracker[[#This Row],[Employee Name]]),"-----",VLOOKUP(LeaveTracker[[#This Row],[Employee Name]],Employees[[Employee Name]:[Office]],7))</f>
        <v>ONT</v>
      </c>
      <c r="F3685" s="51" t="str">
        <f>IF(ISBLANK(LeaveTracker[[#This Row],[Employee Name]]),"-----",VLOOKUP(LeaveTracker[[#This Row],[Employee Name]],Employees[[Employee Name]:[Office]],6))</f>
        <v>CASUAL</v>
      </c>
      <c r="G3685" s="24">
        <v>44858</v>
      </c>
      <c r="H3685" s="24">
        <v>44858</v>
      </c>
      <c r="I3685" s="19" t="s">
        <v>81</v>
      </c>
      <c r="K3685" s="51"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1860</v>
      </c>
      <c r="E3686" s="51" t="str">
        <f>IF(ISBLANK(LeaveTracker[[#This Row],[Employee Name]]),"-----",VLOOKUP(LeaveTracker[[#This Row],[Employee Name]],Employees[[Employee Name]:[Office]],7))</f>
        <v>ONT</v>
      </c>
      <c r="F3686" s="51" t="str">
        <f>IF(ISBLANK(LeaveTracker[[#This Row],[Employee Name]]),"-----",VLOOKUP(LeaveTracker[[#This Row],[Employee Name]],Employees[[Employee Name]:[Office]],6))</f>
        <v>CASUAL</v>
      </c>
      <c r="G3686" s="24">
        <v>44887</v>
      </c>
      <c r="H3686" s="24">
        <v>44891</v>
      </c>
      <c r="I3686" s="19" t="s">
        <v>82</v>
      </c>
      <c r="K3686" s="51"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1030</v>
      </c>
      <c r="E3687" s="51" t="str">
        <f>IF(ISBLANK(LeaveTracker[[#This Row],[Employee Name]]),"-----",VLOOKUP(LeaveTracker[[#This Row],[Employee Name]],Employees[[Employee Name]:[Office]],7))</f>
        <v>CHO</v>
      </c>
      <c r="F3687" s="51" t="str">
        <f>IF(ISBLANK(LeaveTracker[[#This Row],[Employee Name]]),"-----",VLOOKUP(LeaveTracker[[#This Row],[Employee Name]],Employees[[Employee Name]:[Office]],6))</f>
        <v>CASUAL</v>
      </c>
      <c r="G3687" s="24">
        <v>44896</v>
      </c>
      <c r="H3687" s="24">
        <v>44896</v>
      </c>
      <c r="I3687" s="19" t="s">
        <v>82</v>
      </c>
      <c r="K3687" s="51"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1030</v>
      </c>
      <c r="E3688" s="51" t="str">
        <f>IF(ISBLANK(LeaveTracker[[#This Row],[Employee Name]]),"-----",VLOOKUP(LeaveTracker[[#This Row],[Employee Name]],Employees[[Employee Name]:[Office]],7))</f>
        <v>CHO</v>
      </c>
      <c r="F3688" s="51" t="str">
        <f>IF(ISBLANK(LeaveTracker[[#This Row],[Employee Name]]),"-----",VLOOKUP(LeaveTracker[[#This Row],[Employee Name]],Employees[[Employee Name]:[Office]],6))</f>
        <v>CASUAL</v>
      </c>
      <c r="G3688" s="24">
        <v>44921</v>
      </c>
      <c r="H3688" s="24">
        <v>44924</v>
      </c>
      <c r="I3688" s="19" t="s">
        <v>82</v>
      </c>
      <c r="K3688" s="51"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1828</v>
      </c>
      <c r="E3689" s="51" t="str">
        <f>IF(ISBLANK(LeaveTracker[[#This Row],[Employee Name]]),"-----",VLOOKUP(LeaveTracker[[#This Row],[Employee Name]],Employees[[Employee Name]:[Office]],7))</f>
        <v>CHO</v>
      </c>
      <c r="F3689" s="51" t="str">
        <f>IF(ISBLANK(LeaveTracker[[#This Row],[Employee Name]]),"-----",VLOOKUP(LeaveTracker[[#This Row],[Employee Name]],Employees[[Employee Name]:[Office]],6))</f>
        <v>CASUAL</v>
      </c>
      <c r="G3689" s="24">
        <v>44921</v>
      </c>
      <c r="H3689" s="24">
        <v>44924</v>
      </c>
      <c r="I3689" s="19" t="s">
        <v>82</v>
      </c>
      <c r="K3689" s="51"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1931</v>
      </c>
      <c r="E3690" s="51" t="str">
        <f>IF(ISBLANK(LeaveTracker[[#This Row],[Employee Name]]),"-----",VLOOKUP(LeaveTracker[[#This Row],[Employee Name]],Employees[[Employee Name]:[Office]],7))</f>
        <v>CHO</v>
      </c>
      <c r="F3690" s="51" t="str">
        <f>IF(ISBLANK(LeaveTracker[[#This Row],[Employee Name]]),"-----",VLOOKUP(LeaveTracker[[#This Row],[Employee Name]],Employees[[Employee Name]:[Office]],6))</f>
        <v>REGULAR</v>
      </c>
      <c r="G3690" s="24">
        <v>44921</v>
      </c>
      <c r="H3690" s="24">
        <v>44924</v>
      </c>
      <c r="I3690" s="19" t="s">
        <v>82</v>
      </c>
      <c r="K3690" s="51"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1321</v>
      </c>
      <c r="E3691" s="51" t="str">
        <f>IF(ISBLANK(LeaveTracker[[#This Row],[Employee Name]]),"-----",VLOOKUP(LeaveTracker[[#This Row],[Employee Name]],Employees[[Employee Name]:[Office]],7))</f>
        <v>CHO</v>
      </c>
      <c r="F3691" s="51" t="str">
        <f>IF(ISBLANK(LeaveTracker[[#This Row],[Employee Name]]),"-----",VLOOKUP(LeaveTracker[[#This Row],[Employee Name]],Employees[[Employee Name]:[Office]],6))</f>
        <v>REGULAR</v>
      </c>
      <c r="G3691" s="24">
        <v>44823</v>
      </c>
      <c r="H3691" s="24">
        <v>44824</v>
      </c>
      <c r="I3691" s="19" t="s">
        <v>82</v>
      </c>
      <c r="K3691" s="51"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1943</v>
      </c>
      <c r="E3692" s="51" t="str">
        <f>IF(ISBLANK(LeaveTracker[[#This Row],[Employee Name]]),"-----",VLOOKUP(LeaveTracker[[#This Row],[Employee Name]],Employees[[Employee Name]:[Office]],7))</f>
        <v>CHO</v>
      </c>
      <c r="F3692" s="51" t="str">
        <f>IF(ISBLANK(LeaveTracker[[#This Row],[Employee Name]]),"-----",VLOOKUP(LeaveTracker[[#This Row],[Employee Name]],Employees[[Employee Name]:[Office]],6))</f>
        <v>CASUAL</v>
      </c>
      <c r="G3692" s="24">
        <v>44907</v>
      </c>
      <c r="H3692" s="24">
        <v>44907</v>
      </c>
      <c r="I3692" s="19" t="s">
        <v>82</v>
      </c>
      <c r="K3692" s="51"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1943</v>
      </c>
      <c r="E3693" s="51" t="str">
        <f>IF(ISBLANK(LeaveTracker[[#This Row],[Employee Name]]),"-----",VLOOKUP(LeaveTracker[[#This Row],[Employee Name]],Employees[[Employee Name]:[Office]],7))</f>
        <v>CHO</v>
      </c>
      <c r="F3693" s="51" t="str">
        <f>IF(ISBLANK(LeaveTracker[[#This Row],[Employee Name]]),"-----",VLOOKUP(LeaveTracker[[#This Row],[Employee Name]],Employees[[Employee Name]:[Office]],6))</f>
        <v>CASUAL</v>
      </c>
      <c r="G3693" s="24">
        <v>44921</v>
      </c>
      <c r="H3693" s="24">
        <v>44924</v>
      </c>
      <c r="I3693" s="19" t="s">
        <v>82</v>
      </c>
      <c r="K3693" s="51"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1751</v>
      </c>
      <c r="E3694" s="51" t="str">
        <f>IF(ISBLANK(LeaveTracker[[#This Row],[Employee Name]]),"-----",VLOOKUP(LeaveTracker[[#This Row],[Employee Name]],Employees[[Employee Name]:[Office]],7))</f>
        <v>ACCOUNTING</v>
      </c>
      <c r="F3694" s="51" t="str">
        <f>IF(ISBLANK(LeaveTracker[[#This Row],[Employee Name]]),"-----",VLOOKUP(LeaveTracker[[#This Row],[Employee Name]],Employees[[Employee Name]:[Office]],6))</f>
        <v>CASUAL</v>
      </c>
      <c r="G3694" s="24">
        <v>44876</v>
      </c>
      <c r="H3694" s="24">
        <v>44876</v>
      </c>
      <c r="I3694" s="19" t="s">
        <v>81</v>
      </c>
      <c r="K3694" s="51"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459</v>
      </c>
      <c r="E3695" s="51" t="str">
        <f>IF(ISBLANK(LeaveTracker[[#This Row],[Employee Name]]),"-----",VLOOKUP(LeaveTracker[[#This Row],[Employee Name]],Employees[[Employee Name]:[Office]],7))</f>
        <v>HRMO</v>
      </c>
      <c r="F3695" s="51" t="str">
        <f>IF(ISBLANK(LeaveTracker[[#This Row],[Employee Name]]),"-----",VLOOKUP(LeaveTracker[[#This Row],[Employee Name]],Employees[[Employee Name]:[Office]],6))</f>
        <v>REGULAR</v>
      </c>
      <c r="G3695" s="24">
        <v>44873</v>
      </c>
      <c r="H3695" s="24">
        <v>44873</v>
      </c>
      <c r="I3695" s="19" t="s">
        <v>82</v>
      </c>
      <c r="K3695" s="51"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459</v>
      </c>
      <c r="E3696" s="51" t="str">
        <f>IF(ISBLANK(LeaveTracker[[#This Row],[Employee Name]]),"-----",VLOOKUP(LeaveTracker[[#This Row],[Employee Name]],Employees[[Employee Name]:[Office]],7))</f>
        <v>HRMO</v>
      </c>
      <c r="F3696" s="51" t="str">
        <f>IF(ISBLANK(LeaveTracker[[#This Row],[Employee Name]]),"-----",VLOOKUP(LeaveTracker[[#This Row],[Employee Name]],Employees[[Employee Name]:[Office]],6))</f>
        <v>REGULAR</v>
      </c>
      <c r="G3696" s="24">
        <v>44881</v>
      </c>
      <c r="H3696" s="24">
        <v>44881</v>
      </c>
      <c r="I3696" s="19" t="s">
        <v>82</v>
      </c>
      <c r="K3696" s="51"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726</v>
      </c>
      <c r="E3697" s="51" t="str">
        <f>IF(ISBLANK(LeaveTracker[[#This Row],[Employee Name]]),"-----",VLOOKUP(LeaveTracker[[#This Row],[Employee Name]],Employees[[Employee Name]:[Office]],7))</f>
        <v>SP</v>
      </c>
      <c r="F3697" s="51" t="str">
        <f>IF(ISBLANK(LeaveTracker[[#This Row],[Employee Name]]),"-----",VLOOKUP(LeaveTracker[[#This Row],[Employee Name]],Employees[[Employee Name]:[Office]],6))</f>
        <v>REGULAR</v>
      </c>
      <c r="G3697" s="24">
        <v>44914</v>
      </c>
      <c r="H3697" s="24">
        <v>44915</v>
      </c>
      <c r="I3697" s="19" t="s">
        <v>82</v>
      </c>
      <c r="K3697" s="51"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51" t="str">
        <f>IF(ISBLANK(LeaveTracker[[#This Row],[Employee Name]]),"-----",VLOOKUP(LeaveTracker[[#This Row],[Employee Name]],Employees[[Employee Name]:[Office]],7))</f>
        <v>CHO</v>
      </c>
      <c r="F3698" s="51" t="str">
        <f>IF(ISBLANK(LeaveTracker[[#This Row],[Employee Name]]),"-----",VLOOKUP(LeaveTracker[[#This Row],[Employee Name]],Employees[[Employee Name]:[Office]],6))</f>
        <v>REGULAR</v>
      </c>
      <c r="G3698" s="24">
        <v>44823</v>
      </c>
      <c r="H3698" s="24">
        <v>44824</v>
      </c>
      <c r="I3698" s="19" t="s">
        <v>81</v>
      </c>
      <c r="K3698" s="51"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855</v>
      </c>
      <c r="E3699" s="51" t="str">
        <f>IF(ISBLANK(LeaveTracker[[#This Row],[Employee Name]]),"-----",VLOOKUP(LeaveTracker[[#This Row],[Employee Name]],Employees[[Employee Name]:[Office]],7))</f>
        <v>LCR</v>
      </c>
      <c r="F3699" s="51" t="str">
        <f>IF(ISBLANK(LeaveTracker[[#This Row],[Employee Name]]),"-----",VLOOKUP(LeaveTracker[[#This Row],[Employee Name]],Employees[[Employee Name]:[Office]],6))</f>
        <v>REGULAR</v>
      </c>
      <c r="G3699" s="24">
        <v>44852</v>
      </c>
      <c r="H3699" s="24">
        <v>44853</v>
      </c>
      <c r="I3699" s="19" t="s">
        <v>81</v>
      </c>
      <c r="K3699" s="51"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355</v>
      </c>
      <c r="E3700" s="51" t="str">
        <f>IF(ISBLANK(LeaveTracker[[#This Row],[Employee Name]]),"-----",VLOOKUP(LeaveTracker[[#This Row],[Employee Name]],Employees[[Employee Name]:[Office]],7))</f>
        <v>LCR</v>
      </c>
      <c r="F3700" s="51" t="str">
        <f>IF(ISBLANK(LeaveTracker[[#This Row],[Employee Name]]),"-----",VLOOKUP(LeaveTracker[[#This Row],[Employee Name]],Employees[[Employee Name]:[Office]],6))</f>
        <v>REGULAR</v>
      </c>
      <c r="G3700" s="24">
        <v>44806</v>
      </c>
      <c r="H3700" s="24">
        <v>44806</v>
      </c>
      <c r="I3700" s="19" t="s">
        <v>81</v>
      </c>
      <c r="K3700" s="51"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355</v>
      </c>
      <c r="E3701" s="51" t="str">
        <f>IF(ISBLANK(LeaveTracker[[#This Row],[Employee Name]]),"-----",VLOOKUP(LeaveTracker[[#This Row],[Employee Name]],Employees[[Employee Name]:[Office]],7))</f>
        <v>LCR</v>
      </c>
      <c r="F3701" s="51" t="str">
        <f>IF(ISBLANK(LeaveTracker[[#This Row],[Employee Name]]),"-----",VLOOKUP(LeaveTracker[[#This Row],[Employee Name]],Employees[[Employee Name]:[Office]],6))</f>
        <v>REGULAR</v>
      </c>
      <c r="G3701" s="24">
        <v>44809</v>
      </c>
      <c r="H3701" s="24">
        <v>44809</v>
      </c>
      <c r="I3701" s="19" t="s">
        <v>81</v>
      </c>
      <c r="K3701" s="51"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2260</v>
      </c>
      <c r="E3702" s="51" t="str">
        <f>IF(ISBLANK(LeaveTracker[[#This Row],[Employee Name]]),"-----",VLOOKUP(LeaveTracker[[#This Row],[Employee Name]],Employees[[Employee Name]:[Office]],7))</f>
        <v>LCR</v>
      </c>
      <c r="F3702" s="51" t="str">
        <f>IF(ISBLANK(LeaveTracker[[#This Row],[Employee Name]]),"-----",VLOOKUP(LeaveTracker[[#This Row],[Employee Name]],Employees[[Employee Name]:[Office]],6))</f>
        <v>CO TERM</v>
      </c>
      <c r="G3702" s="24">
        <v>44867</v>
      </c>
      <c r="H3702" s="24">
        <v>44869</v>
      </c>
      <c r="I3702" s="19" t="s">
        <v>82</v>
      </c>
      <c r="K3702" s="51"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541</v>
      </c>
      <c r="E3703" s="51" t="str">
        <f>IF(ISBLANK(LeaveTracker[[#This Row],[Employee Name]]),"-----",VLOOKUP(LeaveTracker[[#This Row],[Employee Name]],Employees[[Employee Name]:[Office]],7))</f>
        <v>LCR</v>
      </c>
      <c r="F3703" s="51" t="str">
        <f>IF(ISBLANK(LeaveTracker[[#This Row],[Employee Name]]),"-----",VLOOKUP(LeaveTracker[[#This Row],[Employee Name]],Employees[[Employee Name]:[Office]],6))</f>
        <v>REGULAR</v>
      </c>
      <c r="G3703" s="24">
        <v>44824</v>
      </c>
      <c r="H3703" s="24">
        <v>44824</v>
      </c>
      <c r="I3703" s="19" t="s">
        <v>81</v>
      </c>
      <c r="K3703" s="51"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541</v>
      </c>
      <c r="E3704" s="51" t="str">
        <f>IF(ISBLANK(LeaveTracker[[#This Row],[Employee Name]]),"-----",VLOOKUP(LeaveTracker[[#This Row],[Employee Name]],Employees[[Employee Name]:[Office]],7))</f>
        <v>LCR</v>
      </c>
      <c r="F3704" s="51" t="str">
        <f>IF(ISBLANK(LeaveTracker[[#This Row],[Employee Name]]),"-----",VLOOKUP(LeaveTracker[[#This Row],[Employee Name]],Employees[[Employee Name]:[Office]],6))</f>
        <v>REGULAR</v>
      </c>
      <c r="G3704" s="24">
        <v>44803</v>
      </c>
      <c r="H3704" s="24">
        <v>44803</v>
      </c>
      <c r="I3704" s="19" t="s">
        <v>81</v>
      </c>
      <c r="K3704" s="51"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541</v>
      </c>
      <c r="E3705" s="51" t="str">
        <f>IF(ISBLANK(LeaveTracker[[#This Row],[Employee Name]]),"-----",VLOOKUP(LeaveTracker[[#This Row],[Employee Name]],Employees[[Employee Name]:[Office]],7))</f>
        <v>LCR</v>
      </c>
      <c r="F3705" s="51" t="str">
        <f>IF(ISBLANK(LeaveTracker[[#This Row],[Employee Name]]),"-----",VLOOKUP(LeaveTracker[[#This Row],[Employee Name]],Employees[[Employee Name]:[Office]],6))</f>
        <v>REGULAR</v>
      </c>
      <c r="G3705" s="24">
        <v>44858</v>
      </c>
      <c r="H3705" s="24">
        <v>44859</v>
      </c>
      <c r="I3705" s="19" t="s">
        <v>82</v>
      </c>
      <c r="K3705" s="51"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541</v>
      </c>
      <c r="E3706" s="51" t="str">
        <f>IF(ISBLANK(LeaveTracker[[#This Row],[Employee Name]]),"-----",VLOOKUP(LeaveTracker[[#This Row],[Employee Name]],Employees[[Employee Name]:[Office]],7))</f>
        <v>LCR</v>
      </c>
      <c r="F3706" s="51" t="str">
        <f>IF(ISBLANK(LeaveTracker[[#This Row],[Employee Name]]),"-----",VLOOKUP(LeaveTracker[[#This Row],[Employee Name]],Employees[[Employee Name]:[Office]],6))</f>
        <v>REGULAR</v>
      </c>
      <c r="G3706" s="24">
        <v>44844</v>
      </c>
      <c r="H3706" s="24">
        <v>44844</v>
      </c>
      <c r="I3706" s="19" t="s">
        <v>81</v>
      </c>
      <c r="K3706" s="51"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541</v>
      </c>
      <c r="E3707" s="51" t="str">
        <f>IF(ISBLANK(LeaveTracker[[#This Row],[Employee Name]]),"-----",VLOOKUP(LeaveTracker[[#This Row],[Employee Name]],Employees[[Employee Name]:[Office]],7))</f>
        <v>LCR</v>
      </c>
      <c r="F3707" s="51" t="str">
        <f>IF(ISBLANK(LeaveTracker[[#This Row],[Employee Name]]),"-----",VLOOKUP(LeaveTracker[[#This Row],[Employee Name]],Employees[[Employee Name]:[Office]],6))</f>
        <v>REGULAR</v>
      </c>
      <c r="G3707" s="24">
        <v>44883</v>
      </c>
      <c r="H3707" s="24">
        <v>44883</v>
      </c>
      <c r="I3707" s="19" t="s">
        <v>81</v>
      </c>
      <c r="K3707" s="51"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543</v>
      </c>
      <c r="E3708" s="51" t="str">
        <f>IF(ISBLANK(LeaveTracker[[#This Row],[Employee Name]]),"-----",VLOOKUP(LeaveTracker[[#This Row],[Employee Name]],Employees[[Employee Name]:[Office]],7))</f>
        <v>LCR</v>
      </c>
      <c r="F3708" s="51" t="str">
        <f>IF(ISBLANK(LeaveTracker[[#This Row],[Employee Name]]),"-----",VLOOKUP(LeaveTracker[[#This Row],[Employee Name]],Employees[[Employee Name]:[Office]],6))</f>
        <v>REGULAR</v>
      </c>
      <c r="G3708" s="24">
        <v>44844</v>
      </c>
      <c r="H3708" s="24">
        <v>44846</v>
      </c>
      <c r="I3708" s="19" t="s">
        <v>81</v>
      </c>
      <c r="K3708" s="51"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538</v>
      </c>
      <c r="E3709" s="51" t="str">
        <f>IF(ISBLANK(LeaveTracker[[#This Row],[Employee Name]]),"-----",VLOOKUP(LeaveTracker[[#This Row],[Employee Name]],Employees[[Employee Name]:[Office]],7))</f>
        <v>LCR</v>
      </c>
      <c r="F3709" s="51" t="str">
        <f>IF(ISBLANK(LeaveTracker[[#This Row],[Employee Name]]),"-----",VLOOKUP(LeaveTracker[[#This Row],[Employee Name]],Employees[[Employee Name]:[Office]],6))</f>
        <v>REGULAR</v>
      </c>
      <c r="G3709" s="24">
        <v>44841</v>
      </c>
      <c r="H3709" s="24">
        <v>44841</v>
      </c>
      <c r="I3709" s="19" t="s">
        <v>81</v>
      </c>
      <c r="K3709" s="51"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722</v>
      </c>
      <c r="E3710" s="51" t="str">
        <f>IF(ISBLANK(LeaveTracker[[#This Row],[Employee Name]]),"-----",VLOOKUP(LeaveTracker[[#This Row],[Employee Name]],Employees[[Employee Name]:[Office]],7))</f>
        <v>LCR</v>
      </c>
      <c r="F3710" s="51" t="str">
        <f>IF(ISBLANK(LeaveTracker[[#This Row],[Employee Name]]),"-----",VLOOKUP(LeaveTracker[[#This Row],[Employee Name]],Employees[[Employee Name]:[Office]],6))</f>
        <v>REGULAR</v>
      </c>
      <c r="G3710" s="24">
        <v>44872</v>
      </c>
      <c r="H3710" s="24">
        <v>44872</v>
      </c>
      <c r="I3710" s="19" t="s">
        <v>81</v>
      </c>
      <c r="K3710" s="51"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538</v>
      </c>
      <c r="E3711" s="51" t="str">
        <f>IF(ISBLANK(LeaveTracker[[#This Row],[Employee Name]]),"-----",VLOOKUP(LeaveTracker[[#This Row],[Employee Name]],Employees[[Employee Name]:[Office]],7))</f>
        <v>LCR</v>
      </c>
      <c r="F3711" s="51" t="str">
        <f>IF(ISBLANK(LeaveTracker[[#This Row],[Employee Name]]),"-----",VLOOKUP(LeaveTracker[[#This Row],[Employee Name]],Employees[[Employee Name]:[Office]],6))</f>
        <v>REGULAR</v>
      </c>
      <c r="G3711" s="24">
        <v>44876</v>
      </c>
      <c r="H3711" s="24">
        <v>44876</v>
      </c>
      <c r="I3711" s="19" t="s">
        <v>81</v>
      </c>
      <c r="K3711" s="51"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543</v>
      </c>
      <c r="E3712" s="51" t="str">
        <f>IF(ISBLANK(LeaveTracker[[#This Row],[Employee Name]]),"-----",VLOOKUP(LeaveTracker[[#This Row],[Employee Name]],Employees[[Employee Name]:[Office]],7))</f>
        <v>LCR</v>
      </c>
      <c r="F3712" s="51" t="str">
        <f>IF(ISBLANK(LeaveTracker[[#This Row],[Employee Name]]),"-----",VLOOKUP(LeaveTracker[[#This Row],[Employee Name]],Employees[[Employee Name]:[Office]],6))</f>
        <v>REGULAR</v>
      </c>
      <c r="G3712" s="24">
        <v>44882</v>
      </c>
      <c r="H3712" s="24">
        <v>44882</v>
      </c>
      <c r="I3712" s="19" t="s">
        <v>81</v>
      </c>
      <c r="K3712" s="51"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855</v>
      </c>
      <c r="E3713" s="51" t="str">
        <f>IF(ISBLANK(LeaveTracker[[#This Row],[Employee Name]]),"-----",VLOOKUP(LeaveTracker[[#This Row],[Employee Name]],Employees[[Employee Name]:[Office]],7))</f>
        <v>LCR</v>
      </c>
      <c r="F3713" s="51" t="str">
        <f>IF(ISBLANK(LeaveTracker[[#This Row],[Employee Name]]),"-----",VLOOKUP(LeaveTracker[[#This Row],[Employee Name]],Employees[[Employee Name]:[Office]],6))</f>
        <v>REGULAR</v>
      </c>
      <c r="G3713" s="24">
        <v>44880</v>
      </c>
      <c r="H3713" s="24">
        <v>44881</v>
      </c>
      <c r="I3713" s="19" t="s">
        <v>81</v>
      </c>
      <c r="K3713" s="51"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855</v>
      </c>
      <c r="E3714" s="51" t="str">
        <f>IF(ISBLANK(LeaveTracker[[#This Row],[Employee Name]]),"-----",VLOOKUP(LeaveTracker[[#This Row],[Employee Name]],Employees[[Employee Name]:[Office]],7))</f>
        <v>LCR</v>
      </c>
      <c r="F3714" s="51" t="str">
        <f>IF(ISBLANK(LeaveTracker[[#This Row],[Employee Name]]),"-----",VLOOKUP(LeaveTracker[[#This Row],[Employee Name]],Employees[[Employee Name]:[Office]],6))</f>
        <v>REGULAR</v>
      </c>
      <c r="G3714" s="24">
        <v>44862</v>
      </c>
      <c r="H3714" s="24">
        <v>44862</v>
      </c>
      <c r="I3714" s="19" t="s">
        <v>81</v>
      </c>
      <c r="K3714" s="51"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855</v>
      </c>
      <c r="E3715" s="51" t="str">
        <f>IF(ISBLANK(LeaveTracker[[#This Row],[Employee Name]]),"-----",VLOOKUP(LeaveTracker[[#This Row],[Employee Name]],Employees[[Employee Name]:[Office]],7))</f>
        <v>LCR</v>
      </c>
      <c r="F3715" s="51" t="str">
        <f>IF(ISBLANK(LeaveTracker[[#This Row],[Employee Name]]),"-----",VLOOKUP(LeaveTracker[[#This Row],[Employee Name]],Employees[[Employee Name]:[Office]],6))</f>
        <v>REGULAR</v>
      </c>
      <c r="G3715" s="24">
        <v>44867</v>
      </c>
      <c r="H3715" s="24">
        <v>44867</v>
      </c>
      <c r="I3715" s="19" t="s">
        <v>81</v>
      </c>
      <c r="K3715" s="51" t="str">
        <f ca="1">LeaveTracker[[#This Row],[Days]]&amp;" "&amp;LeaveTracker[[#This Row],[Type of Leave]]</f>
        <v>0 SL</v>
      </c>
      <c r="L3715" s="23">
        <f ca="1">NETWORKDAYS(LeaveTracker[[#This Row],[Start Date]],LeaveTracker[[#This Row],[End Date]],lstHolidays)</f>
        <v>0</v>
      </c>
      <c r="M3715" s="27"/>
    </row>
    <row r="3716" spans="1:13" ht="30" customHeight="1" x14ac:dyDescent="0.3">
      <c r="A3716" s="27">
        <f t="shared" si="32"/>
        <v>244</v>
      </c>
      <c r="B3716" s="31">
        <v>44972</v>
      </c>
      <c r="C3716" s="31">
        <v>44862</v>
      </c>
      <c r="D3716" s="19" t="s">
        <v>543</v>
      </c>
      <c r="E3716" s="51" t="str">
        <f>IF(ISBLANK(LeaveTracker[[#This Row],[Employee Name]]),"-----",VLOOKUP(LeaveTracker[[#This Row],[Employee Name]],Employees[[Employee Name]:[Office]],7))</f>
        <v>LCR</v>
      </c>
      <c r="F3716" s="51" t="str">
        <f>IF(ISBLANK(LeaveTracker[[#This Row],[Employee Name]]),"-----",VLOOKUP(LeaveTracker[[#This Row],[Employee Name]],Employees[[Employee Name]:[Office]],6))</f>
        <v>REGULAR</v>
      </c>
      <c r="G3716" s="24">
        <v>44858</v>
      </c>
      <c r="H3716" s="24">
        <v>44858</v>
      </c>
      <c r="I3716" s="19" t="s">
        <v>81</v>
      </c>
      <c r="K3716" s="51"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543</v>
      </c>
      <c r="E3717" s="51" t="str">
        <f>IF(ISBLANK(LeaveTracker[[#This Row],[Employee Name]]),"-----",VLOOKUP(LeaveTracker[[#This Row],[Employee Name]],Employees[[Employee Name]:[Office]],7))</f>
        <v>LCR</v>
      </c>
      <c r="F3717" s="51" t="str">
        <f>IF(ISBLANK(LeaveTracker[[#This Row],[Employee Name]]),"-----",VLOOKUP(LeaveTracker[[#This Row],[Employee Name]],Employees[[Employee Name]:[Office]],6))</f>
        <v>REGULAR</v>
      </c>
      <c r="G3717" s="24">
        <v>44867</v>
      </c>
      <c r="H3717" s="24">
        <v>44867</v>
      </c>
      <c r="I3717" s="19" t="s">
        <v>81</v>
      </c>
      <c r="K3717" s="51" t="str">
        <f ca="1">LeaveTracker[[#This Row],[Days]]&amp;" "&amp;LeaveTracker[[#This Row],[Type of Leave]]</f>
        <v>0 SL</v>
      </c>
      <c r="L3717" s="23">
        <f ca="1">NETWORKDAYS(LeaveTracker[[#This Row],[Start Date]],LeaveTracker[[#This Row],[End Date]],lstHolidays)</f>
        <v>0</v>
      </c>
      <c r="M3717" s="27"/>
    </row>
    <row r="3718" spans="1:13" ht="30" customHeight="1" x14ac:dyDescent="0.3">
      <c r="A3718" s="27">
        <f t="shared" si="32"/>
        <v>246</v>
      </c>
      <c r="B3718" s="31">
        <v>44972</v>
      </c>
      <c r="C3718" s="31">
        <v>44854</v>
      </c>
      <c r="D3718" s="19" t="s">
        <v>543</v>
      </c>
      <c r="E3718" s="51" t="str">
        <f>IF(ISBLANK(LeaveTracker[[#This Row],[Employee Name]]),"-----",VLOOKUP(LeaveTracker[[#This Row],[Employee Name]],Employees[[Employee Name]:[Office]],7))</f>
        <v>LCR</v>
      </c>
      <c r="F3718" s="51" t="str">
        <f>IF(ISBLANK(LeaveTracker[[#This Row],[Employee Name]]),"-----",VLOOKUP(LeaveTracker[[#This Row],[Employee Name]],Employees[[Employee Name]:[Office]],6))</f>
        <v>REGULAR</v>
      </c>
      <c r="G3718" s="24">
        <v>44851</v>
      </c>
      <c r="H3718" s="24">
        <v>44853</v>
      </c>
      <c r="I3718" s="19" t="s">
        <v>81</v>
      </c>
      <c r="K3718" s="51"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543</v>
      </c>
      <c r="E3719" s="51" t="str">
        <f>IF(ISBLANK(LeaveTracker[[#This Row],[Employee Name]]),"-----",VLOOKUP(LeaveTracker[[#This Row],[Employee Name]],Employees[[Employee Name]:[Office]],7))</f>
        <v>LCR</v>
      </c>
      <c r="F3719" s="51" t="str">
        <f>IF(ISBLANK(LeaveTracker[[#This Row],[Employee Name]]),"-----",VLOOKUP(LeaveTracker[[#This Row],[Employee Name]],Employees[[Employee Name]:[Office]],6))</f>
        <v>REGULAR</v>
      </c>
      <c r="G3719" s="24">
        <v>44858</v>
      </c>
      <c r="H3719" s="24">
        <v>44858</v>
      </c>
      <c r="I3719" s="19" t="s">
        <v>81</v>
      </c>
      <c r="K3719" s="51"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2044</v>
      </c>
      <c r="E3720" s="51" t="str">
        <f>IF(ISBLANK(LeaveTracker[[#This Row],[Employee Name]]),"-----",VLOOKUP(LeaveTracker[[#This Row],[Employee Name]],Employees[[Employee Name]:[Office]],7))</f>
        <v>CITY PLANNING &amp; DEV'T OFFICE</v>
      </c>
      <c r="F3720" s="51">
        <f>IF(ISBLANK(LeaveTracker[[#This Row],[Employee Name]]),"-----",VLOOKUP(LeaveTracker[[#This Row],[Employee Name]],Employees[[Employee Name]:[Office]],6))</f>
        <v>0</v>
      </c>
      <c r="G3720" s="24">
        <v>44960</v>
      </c>
      <c r="H3720" s="24">
        <v>44960</v>
      </c>
      <c r="I3720" s="19" t="s">
        <v>81</v>
      </c>
      <c r="K3720" s="51"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874</v>
      </c>
      <c r="E3721" s="51" t="str">
        <f>IF(ISBLANK(LeaveTracker[[#This Row],[Employee Name]]),"-----",VLOOKUP(LeaveTracker[[#This Row],[Employee Name]],Employees[[Employee Name]:[Office]],7))</f>
        <v>GSO</v>
      </c>
      <c r="F3721" s="51" t="str">
        <f>IF(ISBLANK(LeaveTracker[[#This Row],[Employee Name]]),"-----",VLOOKUP(LeaveTracker[[#This Row],[Employee Name]],Employees[[Employee Name]:[Office]],6))</f>
        <v>REGULAR</v>
      </c>
      <c r="G3721" s="24">
        <v>44963</v>
      </c>
      <c r="H3721" s="24">
        <v>44963</v>
      </c>
      <c r="I3721" s="19" t="s">
        <v>298</v>
      </c>
      <c r="J3721" s="43" t="s">
        <v>1003</v>
      </c>
      <c r="K3721" s="51"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657</v>
      </c>
      <c r="E3722" s="51" t="str">
        <f>IF(ISBLANK(LeaveTracker[[#This Row],[Employee Name]]),"-----",VLOOKUP(LeaveTracker[[#This Row],[Employee Name]],Employees[[Employee Name]:[Office]],7))</f>
        <v>ASSESSORS OFFICE</v>
      </c>
      <c r="F3722" s="51" t="str">
        <f>IF(ISBLANK(LeaveTracker[[#This Row],[Employee Name]]),"-----",VLOOKUP(LeaveTracker[[#This Row],[Employee Name]],Employees[[Employee Name]:[Office]],6))</f>
        <v>REGULAR</v>
      </c>
      <c r="G3722" s="24">
        <v>44978</v>
      </c>
      <c r="H3722" s="24">
        <v>44981</v>
      </c>
      <c r="I3722" s="19" t="s">
        <v>82</v>
      </c>
      <c r="K3722" s="51"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657</v>
      </c>
      <c r="E3723" s="51" t="str">
        <f>IF(ISBLANK(LeaveTracker[[#This Row],[Employee Name]]),"-----",VLOOKUP(LeaveTracker[[#This Row],[Employee Name]],Employees[[Employee Name]:[Office]],7))</f>
        <v>ASSESSORS OFFICE</v>
      </c>
      <c r="F3723" s="51" t="str">
        <f>IF(ISBLANK(LeaveTracker[[#This Row],[Employee Name]]),"-----",VLOOKUP(LeaveTracker[[#This Row],[Employee Name]],Employees[[Employee Name]:[Office]],6))</f>
        <v>REGULAR</v>
      </c>
      <c r="G3723" s="24">
        <v>44984</v>
      </c>
      <c r="H3723" s="24">
        <v>44985</v>
      </c>
      <c r="I3723" s="19" t="s">
        <v>82</v>
      </c>
      <c r="K3723" s="51"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1739</v>
      </c>
      <c r="E3724" s="51" t="str">
        <f>IF(ISBLANK(LeaveTracker[[#This Row],[Employee Name]]),"-----",VLOOKUP(LeaveTracker[[#This Row],[Employee Name]],Employees[[Employee Name]:[Office]],7))</f>
        <v>ASSESSOR</v>
      </c>
      <c r="F3724" s="51" t="str">
        <f>IF(ISBLANK(LeaveTracker[[#This Row],[Employee Name]]),"-----",VLOOKUP(LeaveTracker[[#This Row],[Employee Name]],Employees[[Employee Name]:[Office]],6))</f>
        <v>CASUAL</v>
      </c>
      <c r="G3724" s="24">
        <v>44957</v>
      </c>
      <c r="H3724" s="24">
        <v>44957</v>
      </c>
      <c r="I3724" s="19" t="s">
        <v>298</v>
      </c>
      <c r="J3724" s="43" t="s">
        <v>1003</v>
      </c>
      <c r="K3724" s="51"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355</v>
      </c>
      <c r="E3725" s="51" t="str">
        <f>IF(ISBLANK(LeaveTracker[[#This Row],[Employee Name]]),"-----",VLOOKUP(LeaveTracker[[#This Row],[Employee Name]],Employees[[Employee Name]:[Office]],7))</f>
        <v>LCR</v>
      </c>
      <c r="F3725" s="51" t="str">
        <f>IF(ISBLANK(LeaveTracker[[#This Row],[Employee Name]]),"-----",VLOOKUP(LeaveTracker[[#This Row],[Employee Name]],Employees[[Employee Name]:[Office]],6))</f>
        <v>REGULAR</v>
      </c>
      <c r="G3725" s="24">
        <v>44867</v>
      </c>
      <c r="H3725" s="24">
        <v>44867</v>
      </c>
      <c r="I3725" s="19" t="s">
        <v>81</v>
      </c>
      <c r="K3725" s="51" t="str">
        <f ca="1">LeaveTracker[[#This Row],[Days]]&amp;" "&amp;LeaveTracker[[#This Row],[Type of Leave]]</f>
        <v>0 SL</v>
      </c>
      <c r="L3725" s="23">
        <f ca="1">NETWORKDAYS(LeaveTracker[[#This Row],[Start Date]],LeaveTracker[[#This Row],[End Date]],lstHolidays)</f>
        <v>0</v>
      </c>
      <c r="M3725" s="27"/>
    </row>
    <row r="3726" spans="1:13" ht="30" customHeight="1" x14ac:dyDescent="0.3">
      <c r="A3726" s="27">
        <f t="shared" si="32"/>
        <v>253</v>
      </c>
      <c r="B3726" s="31">
        <v>44972</v>
      </c>
      <c r="C3726" s="31">
        <v>44839</v>
      </c>
      <c r="D3726" s="19" t="s">
        <v>355</v>
      </c>
      <c r="E3726" s="51" t="str">
        <f>IF(ISBLANK(LeaveTracker[[#This Row],[Employee Name]]),"-----",VLOOKUP(LeaveTracker[[#This Row],[Employee Name]],Employees[[Employee Name]:[Office]],7))</f>
        <v>LCR</v>
      </c>
      <c r="F3726" s="51" t="str">
        <f>IF(ISBLANK(LeaveTracker[[#This Row],[Employee Name]]),"-----",VLOOKUP(LeaveTracker[[#This Row],[Employee Name]],Employees[[Employee Name]:[Office]],6))</f>
        <v>REGULAR</v>
      </c>
      <c r="G3726" s="24">
        <v>44837</v>
      </c>
      <c r="H3726" s="24">
        <v>44837</v>
      </c>
      <c r="I3726" s="19" t="s">
        <v>81</v>
      </c>
      <c r="K3726" s="51"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720</v>
      </c>
      <c r="E3727" s="51" t="str">
        <f>IF(ISBLANK(LeaveTracker[[#This Row],[Employee Name]]),"-----",VLOOKUP(LeaveTracker[[#This Row],[Employee Name]],Employees[[Employee Name]:[Office]],7))</f>
        <v>LCR</v>
      </c>
      <c r="F3727" s="51" t="str">
        <f>IF(ISBLANK(LeaveTracker[[#This Row],[Employee Name]]),"-----",VLOOKUP(LeaveTracker[[#This Row],[Employee Name]],Employees[[Employee Name]:[Office]],6))</f>
        <v>REGULAR</v>
      </c>
      <c r="G3727" s="24">
        <v>44830</v>
      </c>
      <c r="H3727" s="24">
        <v>44830</v>
      </c>
      <c r="I3727" s="19" t="s">
        <v>81</v>
      </c>
      <c r="K3727" s="51"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720</v>
      </c>
      <c r="E3728" s="51" t="str">
        <f>IF(ISBLANK(LeaveTracker[[#This Row],[Employee Name]]),"-----",VLOOKUP(LeaveTracker[[#This Row],[Employee Name]],Employees[[Employee Name]:[Office]],7))</f>
        <v>LCR</v>
      </c>
      <c r="F3728" s="51" t="str">
        <f>IF(ISBLANK(LeaveTracker[[#This Row],[Employee Name]]),"-----",VLOOKUP(LeaveTracker[[#This Row],[Employee Name]],Employees[[Employee Name]:[Office]],6))</f>
        <v>REGULAR</v>
      </c>
      <c r="G3728" s="24">
        <v>44825</v>
      </c>
      <c r="H3728" s="24">
        <v>44825</v>
      </c>
      <c r="I3728" s="19" t="s">
        <v>81</v>
      </c>
      <c r="K3728" s="51"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1030</v>
      </c>
      <c r="E3729" s="51" t="str">
        <f>IF(ISBLANK(LeaveTracker[[#This Row],[Employee Name]]),"-----",VLOOKUP(LeaveTracker[[#This Row],[Employee Name]],Employees[[Employee Name]:[Office]],7))</f>
        <v>CHO</v>
      </c>
      <c r="F3729" s="51" t="str">
        <f>IF(ISBLANK(LeaveTracker[[#This Row],[Employee Name]]),"-----",VLOOKUP(LeaveTracker[[#This Row],[Employee Name]],Employees[[Employee Name]:[Office]],6))</f>
        <v>CASUAL</v>
      </c>
      <c r="G3729" s="24">
        <v>44838</v>
      </c>
      <c r="H3729" s="24">
        <v>44838</v>
      </c>
      <c r="I3729" s="19" t="s">
        <v>82</v>
      </c>
      <c r="K3729" s="51"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2053</v>
      </c>
      <c r="E3730" s="51" t="str">
        <f>IF(ISBLANK(LeaveTracker[[#This Row],[Employee Name]]),"-----",VLOOKUP(LeaveTracker[[#This Row],[Employee Name]],Employees[[Employee Name]:[Office]],7))</f>
        <v>SAN JOSE ELEMENTARY</v>
      </c>
      <c r="F3730" s="51">
        <f>IF(ISBLANK(LeaveTracker[[#This Row],[Employee Name]]),"-----",VLOOKUP(LeaveTracker[[#This Row],[Employee Name]],Employees[[Employee Name]:[Office]],6))</f>
        <v>0</v>
      </c>
      <c r="G3730" s="21">
        <v>44967</v>
      </c>
      <c r="H3730" s="21">
        <v>44967</v>
      </c>
      <c r="I3730" s="19"/>
      <c r="K3730" s="51"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338</v>
      </c>
      <c r="E3731" s="51" t="str">
        <f>IF(ISBLANK(LeaveTracker[[#This Row],[Employee Name]]),"-----",VLOOKUP(LeaveTracker[[#This Row],[Employee Name]],Employees[[Employee Name]:[Office]],7))</f>
        <v>COMELEC</v>
      </c>
      <c r="F3731" s="51" t="str">
        <f>IF(ISBLANK(LeaveTracker[[#This Row],[Employee Name]]),"-----",VLOOKUP(LeaveTracker[[#This Row],[Employee Name]],Employees[[Employee Name]:[Office]],6))</f>
        <v>REGULAR</v>
      </c>
      <c r="G3731" s="24">
        <v>44862</v>
      </c>
      <c r="H3731" s="24">
        <v>44862</v>
      </c>
      <c r="I3731" s="19" t="s">
        <v>81</v>
      </c>
      <c r="K3731" s="51"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338</v>
      </c>
      <c r="E3732" s="51" t="str">
        <f>IF(ISBLANK(LeaveTracker[[#This Row],[Employee Name]]),"-----",VLOOKUP(LeaveTracker[[#This Row],[Employee Name]],Employees[[Employee Name]:[Office]],7))</f>
        <v>COMELEC</v>
      </c>
      <c r="F3732" s="51" t="str">
        <f>IF(ISBLANK(LeaveTracker[[#This Row],[Employee Name]]),"-----",VLOOKUP(LeaveTracker[[#This Row],[Employee Name]],Employees[[Employee Name]:[Office]],6))</f>
        <v>REGULAR</v>
      </c>
      <c r="G3732" s="24">
        <v>44886</v>
      </c>
      <c r="H3732" s="24">
        <v>44886</v>
      </c>
      <c r="I3732" s="19" t="s">
        <v>81</v>
      </c>
      <c r="K3732" s="51"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355</v>
      </c>
      <c r="E3733" s="51" t="str">
        <f>IF(ISBLANK(LeaveTracker[[#This Row],[Employee Name]]),"-----",VLOOKUP(LeaveTracker[[#This Row],[Employee Name]],Employees[[Employee Name]:[Office]],7))</f>
        <v>LCR</v>
      </c>
      <c r="F3733" s="51" t="str">
        <f>IF(ISBLANK(LeaveTracker[[#This Row],[Employee Name]]),"-----",VLOOKUP(LeaveTracker[[#This Row],[Employee Name]],Employees[[Employee Name]:[Office]],6))</f>
        <v>REGULAR</v>
      </c>
      <c r="G3733" s="24">
        <v>44902</v>
      </c>
      <c r="H3733" s="24">
        <v>44902</v>
      </c>
      <c r="I3733" s="19" t="s">
        <v>81</v>
      </c>
      <c r="K3733" s="51"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1865</v>
      </c>
      <c r="E3734" s="51" t="str">
        <f>IF(ISBLANK(LeaveTracker[[#This Row],[Employee Name]]),"-----",VLOOKUP(LeaveTracker[[#This Row],[Employee Name]],Employees[[Employee Name]:[Office]],7))</f>
        <v>TCSNHS-ISHS</v>
      </c>
      <c r="F3734" s="51" t="str">
        <f>IF(ISBLANK(LeaveTracker[[#This Row],[Employee Name]]),"-----",VLOOKUP(LeaveTracker[[#This Row],[Employee Name]],Employees[[Employee Name]:[Office]],6))</f>
        <v>CASUAL</v>
      </c>
      <c r="G3734" s="24">
        <v>44804</v>
      </c>
      <c r="H3734" s="24">
        <v>44806</v>
      </c>
      <c r="I3734" s="19" t="s">
        <v>81</v>
      </c>
      <c r="K3734" s="51"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720</v>
      </c>
      <c r="E3735" s="51" t="str">
        <f>IF(ISBLANK(LeaveTracker[[#This Row],[Employee Name]]),"-----",VLOOKUP(LeaveTracker[[#This Row],[Employee Name]],Employees[[Employee Name]:[Office]],7))</f>
        <v>LCR</v>
      </c>
      <c r="F3735" s="51" t="str">
        <f>IF(ISBLANK(LeaveTracker[[#This Row],[Employee Name]]),"-----",VLOOKUP(LeaveTracker[[#This Row],[Employee Name]],Employees[[Employee Name]:[Office]],6))</f>
        <v>REGULAR</v>
      </c>
      <c r="G3735" s="24">
        <v>44918</v>
      </c>
      <c r="H3735" s="24">
        <v>44918</v>
      </c>
      <c r="I3735" s="19" t="s">
        <v>82</v>
      </c>
      <c r="K3735" s="51"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720</v>
      </c>
      <c r="E3736" s="51" t="str">
        <f>IF(ISBLANK(LeaveTracker[[#This Row],[Employee Name]]),"-----",VLOOKUP(LeaveTracker[[#This Row],[Employee Name]],Employees[[Employee Name]:[Office]],7))</f>
        <v>LCR</v>
      </c>
      <c r="F3736" s="51" t="str">
        <f>IF(ISBLANK(LeaveTracker[[#This Row],[Employee Name]]),"-----",VLOOKUP(LeaveTracker[[#This Row],[Employee Name]],Employees[[Employee Name]:[Office]],6))</f>
        <v>REGULAR</v>
      </c>
      <c r="G3736" s="24">
        <v>44921</v>
      </c>
      <c r="H3736" s="24">
        <v>44922</v>
      </c>
      <c r="I3736" s="19" t="s">
        <v>82</v>
      </c>
      <c r="K3736" s="51"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720</v>
      </c>
      <c r="E3737" s="51" t="str">
        <f>IF(ISBLANK(LeaveTracker[[#This Row],[Employee Name]]),"-----",VLOOKUP(LeaveTracker[[#This Row],[Employee Name]],Employees[[Employee Name]:[Office]],7))</f>
        <v>LCR</v>
      </c>
      <c r="F3737" s="51" t="str">
        <f>IF(ISBLANK(LeaveTracker[[#This Row],[Employee Name]]),"-----",VLOOKUP(LeaveTracker[[#This Row],[Employee Name]],Employees[[Employee Name]:[Office]],6))</f>
        <v>REGULAR</v>
      </c>
      <c r="G3737" s="24">
        <v>44886</v>
      </c>
      <c r="H3737" s="24">
        <v>44886</v>
      </c>
      <c r="I3737" s="19" t="s">
        <v>81</v>
      </c>
      <c r="K3737" s="51"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525</v>
      </c>
      <c r="E3738" s="51" t="str">
        <f>IF(ISBLANK(LeaveTracker[[#This Row],[Employee Name]]),"-----",VLOOKUP(LeaveTracker[[#This Row],[Employee Name]],Employees[[Employee Name]:[Office]],7))</f>
        <v>GSO</v>
      </c>
      <c r="F3738" s="51" t="str">
        <f>IF(ISBLANK(LeaveTracker[[#This Row],[Employee Name]]),"-----",VLOOKUP(LeaveTracker[[#This Row],[Employee Name]],Employees[[Employee Name]:[Office]],6))</f>
        <v>REGULAR</v>
      </c>
      <c r="G3738" s="24">
        <v>44888</v>
      </c>
      <c r="H3738" s="24">
        <v>44888</v>
      </c>
      <c r="I3738" s="19" t="s">
        <v>81</v>
      </c>
      <c r="K3738" s="51"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525</v>
      </c>
      <c r="E3739" s="51" t="str">
        <f>IF(ISBLANK(LeaveTracker[[#This Row],[Employee Name]]),"-----",VLOOKUP(LeaveTracker[[#This Row],[Employee Name]],Employees[[Employee Name]:[Office]],7))</f>
        <v>GSO</v>
      </c>
      <c r="F3739" s="51" t="str">
        <f>IF(ISBLANK(LeaveTracker[[#This Row],[Employee Name]]),"-----",VLOOKUP(LeaveTracker[[#This Row],[Employee Name]],Employees[[Employee Name]:[Office]],6))</f>
        <v>REGULAR</v>
      </c>
      <c r="G3739" s="24">
        <v>44917</v>
      </c>
      <c r="H3739" s="24">
        <v>44918</v>
      </c>
      <c r="I3739" s="19" t="s">
        <v>82</v>
      </c>
      <c r="K3739" s="51"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1877</v>
      </c>
      <c r="E3740" s="51" t="str">
        <f>IF(ISBLANK(LeaveTracker[[#This Row],[Employee Name]]),"-----",VLOOKUP(LeaveTracker[[#This Row],[Employee Name]],Employees[[Employee Name]:[Office]],7))</f>
        <v>TICC</v>
      </c>
      <c r="F3740" s="51" t="str">
        <f>IF(ISBLANK(LeaveTracker[[#This Row],[Employee Name]]),"-----",VLOOKUP(LeaveTracker[[#This Row],[Employee Name]],Employees[[Employee Name]:[Office]],6))</f>
        <v>CASUAL</v>
      </c>
      <c r="G3740" s="24">
        <v>44570</v>
      </c>
      <c r="H3740" s="24">
        <v>44572</v>
      </c>
      <c r="I3740" s="19" t="s">
        <v>82</v>
      </c>
      <c r="K3740" s="51"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1878</v>
      </c>
      <c r="E3741" s="51" t="str">
        <f>IF(ISBLANK(LeaveTracker[[#This Row],[Employee Name]]),"-----",VLOOKUP(LeaveTracker[[#This Row],[Employee Name]],Employees[[Employee Name]:[Office]],7))</f>
        <v>TICC</v>
      </c>
      <c r="F3741" s="51" t="str">
        <f>IF(ISBLANK(LeaveTracker[[#This Row],[Employee Name]]),"-----",VLOOKUP(LeaveTracker[[#This Row],[Employee Name]],Employees[[Employee Name]:[Office]],6))</f>
        <v>CASUAL</v>
      </c>
      <c r="G3741" s="24">
        <v>44812</v>
      </c>
      <c r="H3741" s="24">
        <v>44812</v>
      </c>
      <c r="I3741" s="19" t="s">
        <v>81</v>
      </c>
      <c r="K3741" s="51"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1819</v>
      </c>
      <c r="E3742" s="51" t="str">
        <f>IF(ISBLANK(LeaveTracker[[#This Row],[Employee Name]]),"-----",VLOOKUP(LeaveTracker[[#This Row],[Employee Name]],Employees[[Employee Name]:[Office]],7))</f>
        <v>TICC/TCCH</v>
      </c>
      <c r="F3742" s="51" t="str">
        <f>IF(ISBLANK(LeaveTracker[[#This Row],[Employee Name]]),"-----",VLOOKUP(LeaveTracker[[#This Row],[Employee Name]],Employees[[Employee Name]:[Office]],6))</f>
        <v>CASUAL</v>
      </c>
      <c r="G3742" s="24">
        <v>44923</v>
      </c>
      <c r="H3742" s="24">
        <v>44923</v>
      </c>
      <c r="I3742" s="19" t="s">
        <v>82</v>
      </c>
      <c r="K3742" s="51"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1819</v>
      </c>
      <c r="E3743" s="51" t="str">
        <f>IF(ISBLANK(LeaveTracker[[#This Row],[Employee Name]]),"-----",VLOOKUP(LeaveTracker[[#This Row],[Employee Name]],Employees[[Employee Name]:[Office]],7))</f>
        <v>TICC/TCCH</v>
      </c>
      <c r="F3743" s="51" t="str">
        <f>IF(ISBLANK(LeaveTracker[[#This Row],[Employee Name]]),"-----",VLOOKUP(LeaveTracker[[#This Row],[Employee Name]],Employees[[Employee Name]:[Office]],6))</f>
        <v>CASUAL</v>
      </c>
      <c r="G3743" s="24">
        <v>44926</v>
      </c>
      <c r="H3743" s="24">
        <v>44926</v>
      </c>
      <c r="I3743" s="19" t="s">
        <v>82</v>
      </c>
      <c r="K3743" s="51" t="str">
        <f ca="1">LeaveTracker[[#This Row],[Days]]&amp;" "&amp;LeaveTracker[[#This Row],[Type of Leave]]</f>
        <v>0 VL</v>
      </c>
      <c r="L3743" s="23">
        <f ca="1">NETWORKDAYS(LeaveTracker[[#This Row],[Start Date]],LeaveTracker[[#This Row],[End Date]],lstHolidays)</f>
        <v>0</v>
      </c>
      <c r="M3743" s="27"/>
    </row>
    <row r="3744" spans="1:13" ht="30" customHeight="1" x14ac:dyDescent="0.3">
      <c r="A3744" s="27">
        <f t="shared" si="33"/>
        <v>269</v>
      </c>
      <c r="B3744" s="31">
        <v>44979</v>
      </c>
      <c r="C3744" s="31">
        <v>44958</v>
      </c>
      <c r="D3744" s="19" t="s">
        <v>1876</v>
      </c>
      <c r="E3744" s="51" t="str">
        <f>IF(ISBLANK(LeaveTracker[[#This Row],[Employee Name]]),"-----",VLOOKUP(LeaveTracker[[#This Row],[Employee Name]],Employees[[Employee Name]:[Office]],7))</f>
        <v>MAHOGANY MARKET</v>
      </c>
      <c r="F3744" s="51" t="str">
        <f>IF(ISBLANK(LeaveTracker[[#This Row],[Employee Name]]),"-----",VLOOKUP(LeaveTracker[[#This Row],[Employee Name]],Employees[[Employee Name]:[Office]],6))</f>
        <v>REGULAR</v>
      </c>
      <c r="G3744" s="24">
        <v>44956</v>
      </c>
      <c r="H3744" s="24">
        <v>44956</v>
      </c>
      <c r="I3744" s="19" t="s">
        <v>81</v>
      </c>
      <c r="K3744" s="51"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1876</v>
      </c>
      <c r="E3745" s="51" t="str">
        <f>IF(ISBLANK(LeaveTracker[[#This Row],[Employee Name]]),"-----",VLOOKUP(LeaveTracker[[#This Row],[Employee Name]],Employees[[Employee Name]:[Office]],7))</f>
        <v>MAHOGANY MARKET</v>
      </c>
      <c r="F3745" s="51" t="str">
        <f>IF(ISBLANK(LeaveTracker[[#This Row],[Employee Name]]),"-----",VLOOKUP(LeaveTracker[[#This Row],[Employee Name]],Employees[[Employee Name]:[Office]],6))</f>
        <v>REGULAR</v>
      </c>
      <c r="G3745" s="24">
        <v>44957</v>
      </c>
      <c r="H3745" s="24">
        <v>44957</v>
      </c>
      <c r="I3745" s="19" t="s">
        <v>82</v>
      </c>
      <c r="K3745" s="51"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1876</v>
      </c>
      <c r="E3746" s="51" t="str">
        <f>IF(ISBLANK(LeaveTracker[[#This Row],[Employee Name]]),"-----",VLOOKUP(LeaveTracker[[#This Row],[Employee Name]],Employees[[Employee Name]:[Office]],7))</f>
        <v>MAHOGANY MARKET</v>
      </c>
      <c r="F3746" s="51" t="str">
        <f>IF(ISBLANK(LeaveTracker[[#This Row],[Employee Name]]),"-----",VLOOKUP(LeaveTracker[[#This Row],[Employee Name]],Employees[[Employee Name]:[Office]],6))</f>
        <v>REGULAR</v>
      </c>
      <c r="G3746" s="24">
        <v>44966</v>
      </c>
      <c r="H3746" s="24">
        <v>44966</v>
      </c>
      <c r="I3746" s="19" t="s">
        <v>82</v>
      </c>
      <c r="K3746" s="51"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51" t="str">
        <f>IF(ISBLANK(LeaveTracker[[#This Row],[Employee Name]]),"-----",VLOOKUP(LeaveTracker[[#This Row],[Employee Name]],Employees[[Employee Name]:[Office]],7))</f>
        <v>CHARACTER OFFICE</v>
      </c>
      <c r="F3747" s="51" t="str">
        <f>IF(ISBLANK(LeaveTracker[[#This Row],[Employee Name]]),"-----",VLOOKUP(LeaveTracker[[#This Row],[Employee Name]],Employees[[Employee Name]:[Office]],6))</f>
        <v>REGULAR</v>
      </c>
      <c r="G3747" s="24">
        <v>44901</v>
      </c>
      <c r="H3747" s="24">
        <v>44901</v>
      </c>
      <c r="I3747" s="19" t="s">
        <v>81</v>
      </c>
      <c r="K3747" s="51"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2027</v>
      </c>
      <c r="E3748" s="51" t="str">
        <f>IF(ISBLANK(LeaveTracker[[#This Row],[Employee Name]]),"-----",VLOOKUP(LeaveTracker[[#This Row],[Employee Name]],Employees[[Employee Name]:[Office]],7))</f>
        <v>EDP</v>
      </c>
      <c r="F3748" s="51" t="str">
        <f>IF(ISBLANK(LeaveTracker[[#This Row],[Employee Name]]),"-----",VLOOKUP(LeaveTracker[[#This Row],[Employee Name]],Employees[[Employee Name]:[Office]],6))</f>
        <v>CASUAL</v>
      </c>
      <c r="G3748" s="24">
        <v>44904</v>
      </c>
      <c r="H3748" s="24">
        <v>44904</v>
      </c>
      <c r="I3748" s="19" t="s">
        <v>82</v>
      </c>
      <c r="K3748" s="51"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2060</v>
      </c>
      <c r="E3749" s="51" t="str">
        <f>IF(ISBLANK(LeaveTracker[[#This Row],[Employee Name]]),"-----",VLOOKUP(LeaveTracker[[#This Row],[Employee Name]],Employees[[Employee Name]:[Office]],7))</f>
        <v>DEPED</v>
      </c>
      <c r="F3749" s="51" t="str">
        <f>IF(ISBLANK(LeaveTracker[[#This Row],[Employee Name]]),"-----",VLOOKUP(LeaveTracker[[#This Row],[Employee Name]],Employees[[Employee Name]:[Office]],6))</f>
        <v>CASUAL</v>
      </c>
      <c r="G3749" s="24">
        <v>44957</v>
      </c>
      <c r="H3749" s="24">
        <v>44967</v>
      </c>
      <c r="I3749" s="19" t="s">
        <v>82</v>
      </c>
      <c r="K3749" s="51"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1951</v>
      </c>
      <c r="E3750" s="51" t="str">
        <f>IF(ISBLANK(LeaveTracker[[#This Row],[Employee Name]]),"-----",VLOOKUP(LeaveTracker[[#This Row],[Employee Name]],Employees[[Employee Name]:[Office]],7))</f>
        <v>GSO</v>
      </c>
      <c r="F3750" s="51" t="str">
        <f>IF(ISBLANK(LeaveTracker[[#This Row],[Employee Name]]),"-----",VLOOKUP(LeaveTracker[[#This Row],[Employee Name]],Employees[[Employee Name]:[Office]],6))</f>
        <v>CASUAL</v>
      </c>
      <c r="G3750" s="24">
        <v>44946</v>
      </c>
      <c r="H3750" s="24">
        <v>44946</v>
      </c>
      <c r="I3750" s="19" t="s">
        <v>298</v>
      </c>
      <c r="J3750" s="43" t="s">
        <v>274</v>
      </c>
      <c r="K3750" s="51"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1951</v>
      </c>
      <c r="E3751" s="51" t="str">
        <f>IF(ISBLANK(LeaveTracker[[#This Row],[Employee Name]]),"-----",VLOOKUP(LeaveTracker[[#This Row],[Employee Name]],Employees[[Employee Name]:[Office]],7))</f>
        <v>GSO</v>
      </c>
      <c r="F3751" s="51" t="str">
        <f>IF(ISBLANK(LeaveTracker[[#This Row],[Employee Name]]),"-----",VLOOKUP(LeaveTracker[[#This Row],[Employee Name]],Employees[[Employee Name]:[Office]],6))</f>
        <v>CASUAL</v>
      </c>
      <c r="G3751" s="24">
        <v>44921</v>
      </c>
      <c r="H3751" s="24">
        <v>44921</v>
      </c>
      <c r="I3751" s="19" t="s">
        <v>82</v>
      </c>
      <c r="K3751" s="51" t="str">
        <f ca="1">LeaveTracker[[#This Row],[Days]]&amp;" "&amp;LeaveTracker[[#This Row],[Type of Leave]]</f>
        <v>0 VL</v>
      </c>
      <c r="L3751" s="23">
        <f ca="1">NETWORKDAYS(LeaveTracker[[#This Row],[Start Date]],LeaveTracker[[#This Row],[End Date]],lstHolidays)</f>
        <v>0</v>
      </c>
      <c r="M3751" s="27"/>
    </row>
    <row r="3752" spans="1:13" ht="30" customHeight="1" x14ac:dyDescent="0.3">
      <c r="A3752" s="27">
        <v>276</v>
      </c>
      <c r="B3752" s="31">
        <v>44979</v>
      </c>
      <c r="C3752" s="31">
        <v>45279</v>
      </c>
      <c r="D3752" s="19" t="s">
        <v>1951</v>
      </c>
      <c r="E3752" s="51" t="str">
        <f>IF(ISBLANK(LeaveTracker[[#This Row],[Employee Name]]),"-----",VLOOKUP(LeaveTracker[[#This Row],[Employee Name]],Employees[[Employee Name]:[Office]],7))</f>
        <v>GSO</v>
      </c>
      <c r="F3752" s="51" t="str">
        <f>IF(ISBLANK(LeaveTracker[[#This Row],[Employee Name]]),"-----",VLOOKUP(LeaveTracker[[#This Row],[Employee Name]],Employees[[Employee Name]:[Office]],6))</f>
        <v>CASUAL</v>
      </c>
      <c r="G3752" s="24">
        <v>44923</v>
      </c>
      <c r="H3752" s="24">
        <v>44924</v>
      </c>
      <c r="I3752" s="19" t="s">
        <v>82</v>
      </c>
      <c r="K3752" s="51"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1751</v>
      </c>
      <c r="E3753" s="51" t="str">
        <f>IF(ISBLANK(LeaveTracker[[#This Row],[Employee Name]]),"-----",VLOOKUP(LeaveTracker[[#This Row],[Employee Name]],Employees[[Employee Name]:[Office]],7))</f>
        <v>ACCOUNTING</v>
      </c>
      <c r="F3753" s="51" t="str">
        <f>IF(ISBLANK(LeaveTracker[[#This Row],[Employee Name]]),"-----",VLOOKUP(LeaveTracker[[#This Row],[Employee Name]],Employees[[Employee Name]:[Office]],6))</f>
        <v>CASUAL</v>
      </c>
      <c r="G3753" s="24">
        <v>44966</v>
      </c>
      <c r="H3753" s="24">
        <v>44967</v>
      </c>
      <c r="I3753" s="19" t="s">
        <v>82</v>
      </c>
      <c r="K3753" s="51"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1909</v>
      </c>
      <c r="E3754" s="51" t="str">
        <f>IF(ISBLANK(LeaveTracker[[#This Row],[Employee Name]]),"-----",VLOOKUP(LeaveTracker[[#This Row],[Employee Name]],Employees[[Employee Name]:[Office]],7))</f>
        <v>PICNIC GROVE</v>
      </c>
      <c r="F3754" s="51" t="str">
        <f>IF(ISBLANK(LeaveTracker[[#This Row],[Employee Name]]),"-----",VLOOKUP(LeaveTracker[[#This Row],[Employee Name]],Employees[[Employee Name]:[Office]],6))</f>
        <v>CASUAL</v>
      </c>
      <c r="G3754" s="24">
        <v>44952</v>
      </c>
      <c r="H3754" s="24">
        <v>44953</v>
      </c>
      <c r="I3754" s="19" t="s">
        <v>81</v>
      </c>
      <c r="K3754" s="51"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1763</v>
      </c>
      <c r="E3755" s="51" t="str">
        <f>IF(ISBLANK(LeaveTracker[[#This Row],[Employee Name]]),"-----",VLOOKUP(LeaveTracker[[#This Row],[Employee Name]],Employees[[Employee Name]:[Office]],7))</f>
        <v>EEO/CITY MARKET</v>
      </c>
      <c r="F3755" s="51" t="str">
        <f>IF(ISBLANK(LeaveTracker[[#This Row],[Employee Name]]),"-----",VLOOKUP(LeaveTracker[[#This Row],[Employee Name]],Employees[[Employee Name]:[Office]],6))</f>
        <v>CASUAL</v>
      </c>
      <c r="G3755" s="24">
        <v>44876</v>
      </c>
      <c r="H3755" s="24">
        <v>44876</v>
      </c>
      <c r="I3755" s="19" t="s">
        <v>81</v>
      </c>
      <c r="K3755" s="51"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1763</v>
      </c>
      <c r="E3756" s="51" t="str">
        <f>IF(ISBLANK(LeaveTracker[[#This Row],[Employee Name]]),"-----",VLOOKUP(LeaveTracker[[#This Row],[Employee Name]],Employees[[Employee Name]:[Office]],7))</f>
        <v>EEO/CITY MARKET</v>
      </c>
      <c r="F3756" s="51" t="str">
        <f>IF(ISBLANK(LeaveTracker[[#This Row],[Employee Name]]),"-----",VLOOKUP(LeaveTracker[[#This Row],[Employee Name]],Employees[[Employee Name]:[Office]],6))</f>
        <v>CASUAL</v>
      </c>
      <c r="G3756" s="24">
        <v>44883</v>
      </c>
      <c r="H3756" s="24">
        <v>44883</v>
      </c>
      <c r="I3756" s="19" t="s">
        <v>82</v>
      </c>
      <c r="K3756" s="51"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1763</v>
      </c>
      <c r="E3757" s="51" t="str">
        <f>IF(ISBLANK(LeaveTracker[[#This Row],[Employee Name]]),"-----",VLOOKUP(LeaveTracker[[#This Row],[Employee Name]],Employees[[Employee Name]:[Office]],7))</f>
        <v>EEO/CITY MARKET</v>
      </c>
      <c r="F3757" s="51" t="str">
        <f>IF(ISBLANK(LeaveTracker[[#This Row],[Employee Name]]),"-----",VLOOKUP(LeaveTracker[[#This Row],[Employee Name]],Employees[[Employee Name]:[Office]],6))</f>
        <v>CASUAL</v>
      </c>
      <c r="G3757" s="24">
        <v>44887</v>
      </c>
      <c r="H3757" s="24">
        <v>44888</v>
      </c>
      <c r="I3757" s="19" t="s">
        <v>82</v>
      </c>
      <c r="K3757" s="51"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1843</v>
      </c>
      <c r="E3758" s="51" t="str">
        <f>IF(ISBLANK(LeaveTracker[[#This Row],[Employee Name]]),"-----",VLOOKUP(LeaveTracker[[#This Row],[Employee Name]],Employees[[Employee Name]:[Office]],7))</f>
        <v>EEO/CITY MARKET</v>
      </c>
      <c r="F3758" s="51" t="str">
        <f>IF(ISBLANK(LeaveTracker[[#This Row],[Employee Name]]),"-----",VLOOKUP(LeaveTracker[[#This Row],[Employee Name]],Employees[[Employee Name]:[Office]],6))</f>
        <v>CASUAL</v>
      </c>
      <c r="G3758" s="24">
        <v>44823</v>
      </c>
      <c r="H3758" s="24">
        <v>44823</v>
      </c>
      <c r="I3758" s="19" t="s">
        <v>298</v>
      </c>
      <c r="J3758" s="43" t="s">
        <v>1761</v>
      </c>
      <c r="K3758" s="51"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1843</v>
      </c>
      <c r="E3759" s="51" t="str">
        <f>IF(ISBLANK(LeaveTracker[[#This Row],[Employee Name]]),"-----",VLOOKUP(LeaveTracker[[#This Row],[Employee Name]],Employees[[Employee Name]:[Office]],7))</f>
        <v>EEO/CITY MARKET</v>
      </c>
      <c r="F3759" s="51" t="str">
        <f>IF(ISBLANK(LeaveTracker[[#This Row],[Employee Name]]),"-----",VLOOKUP(LeaveTracker[[#This Row],[Employee Name]],Employees[[Employee Name]:[Office]],6))</f>
        <v>CASUAL</v>
      </c>
      <c r="G3759" s="24">
        <v>44828</v>
      </c>
      <c r="H3759" s="24">
        <v>44828</v>
      </c>
      <c r="I3759" s="19" t="s">
        <v>298</v>
      </c>
      <c r="J3759" s="43" t="s">
        <v>1761</v>
      </c>
      <c r="K3759" s="51" t="str">
        <f ca="1">LeaveTracker[[#This Row],[Days]]&amp;" "&amp;LeaveTracker[[#This Row],[Type of Leave]]</f>
        <v>0 OTHER</v>
      </c>
      <c r="L3759" s="23">
        <f ca="1">NETWORKDAYS(LeaveTracker[[#This Row],[Start Date]],LeaveTracker[[#This Row],[End Date]],lstHolidays)</f>
        <v>0</v>
      </c>
      <c r="M3759" s="27"/>
    </row>
    <row r="3760" spans="1:13" ht="30" customHeight="1" x14ac:dyDescent="0.3">
      <c r="A3760" s="27">
        <f t="shared" si="33"/>
        <v>282</v>
      </c>
      <c r="B3760" s="31">
        <v>44979</v>
      </c>
      <c r="C3760" s="31">
        <v>44887</v>
      </c>
      <c r="D3760" s="19" t="s">
        <v>1796</v>
      </c>
      <c r="E3760" s="51" t="str">
        <f>IF(ISBLANK(LeaveTracker[[#This Row],[Employee Name]]),"-----",VLOOKUP(LeaveTracker[[#This Row],[Employee Name]],Employees[[Employee Name]:[Office]],7))</f>
        <v>CTO-LICENSE</v>
      </c>
      <c r="F3760" s="51" t="str">
        <f>IF(ISBLANK(LeaveTracker[[#This Row],[Employee Name]]),"-----",VLOOKUP(LeaveTracker[[#This Row],[Employee Name]],Employees[[Employee Name]:[Office]],6))</f>
        <v>CASUAL</v>
      </c>
      <c r="G3760" s="24">
        <v>44886</v>
      </c>
      <c r="H3760" s="24">
        <v>44886</v>
      </c>
      <c r="I3760" s="19" t="s">
        <v>81</v>
      </c>
      <c r="K3760" s="51"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1796</v>
      </c>
      <c r="E3761" s="51" t="str">
        <f>IF(ISBLANK(LeaveTracker[[#This Row],[Employee Name]]),"-----",VLOOKUP(LeaveTracker[[#This Row],[Employee Name]],Employees[[Employee Name]:[Office]],7))</f>
        <v>CTO-LICENSE</v>
      </c>
      <c r="F3761" s="51" t="str">
        <f>IF(ISBLANK(LeaveTracker[[#This Row],[Employee Name]]),"-----",VLOOKUP(LeaveTracker[[#This Row],[Employee Name]],Employees[[Employee Name]:[Office]],6))</f>
        <v>CASUAL</v>
      </c>
      <c r="G3761" s="24">
        <v>44894</v>
      </c>
      <c r="H3761" s="24">
        <v>44894</v>
      </c>
      <c r="I3761" s="19" t="s">
        <v>82</v>
      </c>
      <c r="K3761" s="51"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1796</v>
      </c>
      <c r="E3762" s="51" t="str">
        <f>IF(ISBLANK(LeaveTracker[[#This Row],[Employee Name]]),"-----",VLOOKUP(LeaveTracker[[#This Row],[Employee Name]],Employees[[Employee Name]:[Office]],7))</f>
        <v>CTO-LICENSE</v>
      </c>
      <c r="F3762" s="51" t="str">
        <f>IF(ISBLANK(LeaveTracker[[#This Row],[Employee Name]]),"-----",VLOOKUP(LeaveTracker[[#This Row],[Employee Name]],Employees[[Employee Name]:[Office]],6))</f>
        <v>CASUAL</v>
      </c>
      <c r="G3762" s="24">
        <v>44904</v>
      </c>
      <c r="H3762" s="24">
        <v>44904</v>
      </c>
      <c r="I3762" s="19" t="s">
        <v>82</v>
      </c>
      <c r="K3762" s="51"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1767</v>
      </c>
      <c r="E3763" s="51" t="str">
        <f>IF(ISBLANK(LeaveTracker[[#This Row],[Employee Name]]),"-----",VLOOKUP(LeaveTracker[[#This Row],[Employee Name]],Employees[[Employee Name]:[Office]],7))</f>
        <v>CEO</v>
      </c>
      <c r="F3763" s="51" t="str">
        <f>IF(ISBLANK(LeaveTracker[[#This Row],[Employee Name]]),"-----",VLOOKUP(LeaveTracker[[#This Row],[Employee Name]],Employees[[Employee Name]:[Office]],6))</f>
        <v>CASUAL</v>
      </c>
      <c r="G3763" s="24">
        <v>44886</v>
      </c>
      <c r="H3763" s="24">
        <v>44886</v>
      </c>
      <c r="I3763" s="19" t="s">
        <v>81</v>
      </c>
      <c r="K3763" s="51"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2064</v>
      </c>
      <c r="E3764" s="51" t="str">
        <f>IF(ISBLANK(LeaveTracker[[#This Row],[Employee Name]]),"-----",VLOOKUP(LeaveTracker[[#This Row],[Employee Name]],Employees[[Employee Name]:[Office]],7))</f>
        <v>OSPITAL NG TAGAYTAY</v>
      </c>
      <c r="F3764" s="51">
        <f>IF(ISBLANK(LeaveTracker[[#This Row],[Employee Name]]),"-----",VLOOKUP(LeaveTracker[[#This Row],[Employee Name]],Employees[[Employee Name]:[Office]],6))</f>
        <v>0</v>
      </c>
      <c r="G3764" s="24">
        <v>44909</v>
      </c>
      <c r="H3764" s="24">
        <v>44910</v>
      </c>
      <c r="I3764" s="19" t="s">
        <v>82</v>
      </c>
      <c r="K3764" s="51"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2064</v>
      </c>
      <c r="E3765" s="51" t="str">
        <f>IF(ISBLANK(LeaveTracker[[#This Row],[Employee Name]]),"-----",VLOOKUP(LeaveTracker[[#This Row],[Employee Name]],Employees[[Employee Name]:[Office]],7))</f>
        <v>OSPITAL NG TAGAYTAY</v>
      </c>
      <c r="F3765" s="51">
        <f>IF(ISBLANK(LeaveTracker[[#This Row],[Employee Name]]),"-----",VLOOKUP(LeaveTracker[[#This Row],[Employee Name]],Employees[[Employee Name]:[Office]],6))</f>
        <v>0</v>
      </c>
      <c r="G3765" s="24">
        <v>44923</v>
      </c>
      <c r="H3765" s="24">
        <v>44925</v>
      </c>
      <c r="I3765" s="19" t="s">
        <v>82</v>
      </c>
      <c r="K3765" s="51"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1039</v>
      </c>
      <c r="E3766" s="51" t="str">
        <f>IF(ISBLANK(LeaveTracker[[#This Row],[Employee Name]]),"-----",VLOOKUP(LeaveTracker[[#This Row],[Employee Name]],Employees[[Employee Name]:[Office]],7))</f>
        <v>ONT</v>
      </c>
      <c r="F3766" s="51" t="str">
        <f>IF(ISBLANK(LeaveTracker[[#This Row],[Employee Name]]),"-----",VLOOKUP(LeaveTracker[[#This Row],[Employee Name]],Employees[[Employee Name]:[Office]],6))</f>
        <v>REGULAR</v>
      </c>
      <c r="G3766" s="24">
        <v>44901</v>
      </c>
      <c r="H3766" s="24">
        <v>44901</v>
      </c>
      <c r="I3766" s="19" t="s">
        <v>298</v>
      </c>
      <c r="J3766" s="43" t="s">
        <v>1761</v>
      </c>
      <c r="K3766" s="51"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323</v>
      </c>
      <c r="E3767" s="51" t="str">
        <f>IF(ISBLANK(LeaveTracker[[#This Row],[Employee Name]]),"-----",VLOOKUP(LeaveTracker[[#This Row],[Employee Name]],Employees[[Employee Name]:[Office]],7))</f>
        <v>CEO</v>
      </c>
      <c r="F3767" s="51" t="str">
        <f>IF(ISBLANK(LeaveTracker[[#This Row],[Employee Name]]),"-----",VLOOKUP(LeaveTracker[[#This Row],[Employee Name]],Employees[[Employee Name]:[Office]],6))</f>
        <v>REGULAR</v>
      </c>
      <c r="G3767" s="24">
        <v>44881</v>
      </c>
      <c r="H3767" s="24">
        <v>44882</v>
      </c>
      <c r="I3767" s="19" t="s">
        <v>82</v>
      </c>
      <c r="K3767" s="51"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1819</v>
      </c>
      <c r="E3768" s="51" t="str">
        <f>IF(ISBLANK(LeaveTracker[[#This Row],[Employee Name]]),"-----",VLOOKUP(LeaveTracker[[#This Row],[Employee Name]],Employees[[Employee Name]:[Office]],7))</f>
        <v>TICC/TCCH</v>
      </c>
      <c r="F3768" s="51" t="str">
        <f>IF(ISBLANK(LeaveTracker[[#This Row],[Employee Name]]),"-----",VLOOKUP(LeaveTracker[[#This Row],[Employee Name]],Employees[[Employee Name]:[Office]],6))</f>
        <v>CASUAL</v>
      </c>
      <c r="G3768" s="24">
        <v>44931</v>
      </c>
      <c r="H3768" s="24">
        <v>44931</v>
      </c>
      <c r="I3768" s="19" t="s">
        <v>298</v>
      </c>
      <c r="J3768" s="43" t="s">
        <v>1761</v>
      </c>
      <c r="K3768" s="51"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1732</v>
      </c>
      <c r="E3769" s="51" t="str">
        <f>IF(ISBLANK(LeaveTracker[[#This Row],[Employee Name]]),"-----",VLOOKUP(LeaveTracker[[#This Row],[Employee Name]],Employees[[Employee Name]:[Office]],7))</f>
        <v>TCIS</v>
      </c>
      <c r="F3769" s="51" t="str">
        <f>IF(ISBLANK(LeaveTracker[[#This Row],[Employee Name]]),"-----",VLOOKUP(LeaveTracker[[#This Row],[Employee Name]],Employees[[Employee Name]:[Office]],6))</f>
        <v>CASUAL</v>
      </c>
      <c r="G3769" s="24">
        <v>44904</v>
      </c>
      <c r="H3769" s="24">
        <v>44902</v>
      </c>
      <c r="I3769" s="19" t="s">
        <v>81</v>
      </c>
      <c r="K3769" s="51"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1732</v>
      </c>
      <c r="E3770" s="51" t="str">
        <f>IF(ISBLANK(LeaveTracker[[#This Row],[Employee Name]]),"-----",VLOOKUP(LeaveTracker[[#This Row],[Employee Name]],Employees[[Employee Name]:[Office]],7))</f>
        <v>TCIS</v>
      </c>
      <c r="F3770" s="51" t="str">
        <f>IF(ISBLANK(LeaveTracker[[#This Row],[Employee Name]]),"-----",VLOOKUP(LeaveTracker[[#This Row],[Employee Name]],Employees[[Employee Name]:[Office]],6))</f>
        <v>CASUAL</v>
      </c>
      <c r="G3770" s="24">
        <v>44904</v>
      </c>
      <c r="H3770" s="24">
        <v>44902</v>
      </c>
      <c r="I3770" s="19" t="s">
        <v>81</v>
      </c>
      <c r="K3770" s="51"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1732</v>
      </c>
      <c r="E3771" s="51" t="str">
        <f>IF(ISBLANK(LeaveTracker[[#This Row],[Employee Name]]),"-----",VLOOKUP(LeaveTracker[[#This Row],[Employee Name]],Employees[[Employee Name]:[Office]],7))</f>
        <v>TCIS</v>
      </c>
      <c r="F3771" s="51" t="str">
        <f>IF(ISBLANK(LeaveTracker[[#This Row],[Employee Name]]),"-----",VLOOKUP(LeaveTracker[[#This Row],[Employee Name]],Employees[[Employee Name]:[Office]],6))</f>
        <v>CASUAL</v>
      </c>
      <c r="G3771" s="24">
        <v>44909</v>
      </c>
      <c r="H3771" s="24">
        <v>44909</v>
      </c>
      <c r="I3771" s="19" t="s">
        <v>298</v>
      </c>
      <c r="J3771" s="43" t="s">
        <v>299</v>
      </c>
      <c r="K3771" s="51"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1732</v>
      </c>
      <c r="E3772" s="51" t="str">
        <f>IF(ISBLANK(LeaveTracker[[#This Row],[Employee Name]]),"-----",VLOOKUP(LeaveTracker[[#This Row],[Employee Name]],Employees[[Employee Name]:[Office]],7))</f>
        <v>TCIS</v>
      </c>
      <c r="F3772" s="51" t="str">
        <f>IF(ISBLANK(LeaveTracker[[#This Row],[Employee Name]]),"-----",VLOOKUP(LeaveTracker[[#This Row],[Employee Name]],Employees[[Employee Name]:[Office]],6))</f>
        <v>CASUAL</v>
      </c>
      <c r="G3772" s="24">
        <v>44917</v>
      </c>
      <c r="H3772" s="24">
        <v>44918</v>
      </c>
      <c r="I3772" s="19" t="s">
        <v>81</v>
      </c>
      <c r="K3772" s="51"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1732</v>
      </c>
      <c r="E3773" s="51" t="str">
        <f>IF(ISBLANK(LeaveTracker[[#This Row],[Employee Name]]),"-----",VLOOKUP(LeaveTracker[[#This Row],[Employee Name]],Employees[[Employee Name]:[Office]],7))</f>
        <v>TCIS</v>
      </c>
      <c r="F3773" s="51" t="str">
        <f>IF(ISBLANK(LeaveTracker[[#This Row],[Employee Name]]),"-----",VLOOKUP(LeaveTracker[[#This Row],[Employee Name]],Employees[[Employee Name]:[Office]],6))</f>
        <v>CASUAL</v>
      </c>
      <c r="G3773" s="24">
        <v>44922</v>
      </c>
      <c r="H3773" s="24">
        <v>44922</v>
      </c>
      <c r="I3773" s="19" t="s">
        <v>81</v>
      </c>
      <c r="K3773" s="51"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1801</v>
      </c>
      <c r="E3774" s="51" t="str">
        <f>IF(ISBLANK(LeaveTracker[[#This Row],[Employee Name]]),"-----",VLOOKUP(LeaveTracker[[#This Row],[Employee Name]],Employees[[Employee Name]:[Office]],7))</f>
        <v>CENRO</v>
      </c>
      <c r="F3774" s="51" t="str">
        <f>IF(ISBLANK(LeaveTracker[[#This Row],[Employee Name]]),"-----",VLOOKUP(LeaveTracker[[#This Row],[Employee Name]],Employees[[Employee Name]:[Office]],6))</f>
        <v>CASUAL</v>
      </c>
      <c r="G3774" s="24">
        <v>44958</v>
      </c>
      <c r="H3774" s="24">
        <v>44958</v>
      </c>
      <c r="I3774" s="19" t="s">
        <v>82</v>
      </c>
      <c r="K3774" s="51"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1949</v>
      </c>
      <c r="E3775" s="51" t="str">
        <f>IF(ISBLANK(LeaveTracker[[#This Row],[Employee Name]]),"-----",VLOOKUP(LeaveTracker[[#This Row],[Employee Name]],Employees[[Employee Name]:[Office]],7))</f>
        <v>CENRO</v>
      </c>
      <c r="F3775" s="51" t="str">
        <f>IF(ISBLANK(LeaveTracker[[#This Row],[Employee Name]]),"-----",VLOOKUP(LeaveTracker[[#This Row],[Employee Name]],Employees[[Employee Name]:[Office]],6))</f>
        <v>CASUAL</v>
      </c>
      <c r="G3775" s="24">
        <v>44935</v>
      </c>
      <c r="H3775" s="24">
        <v>44939</v>
      </c>
      <c r="I3775" s="19" t="s">
        <v>82</v>
      </c>
      <c r="K3775" s="51"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446</v>
      </c>
      <c r="E3776" s="51" t="str">
        <f>IF(ISBLANK(LeaveTracker[[#This Row],[Employee Name]]),"-----",VLOOKUP(LeaveTracker[[#This Row],[Employee Name]],Employees[[Employee Name]:[Office]],7))</f>
        <v>CTO</v>
      </c>
      <c r="F3776" s="51" t="str">
        <f>IF(ISBLANK(LeaveTracker[[#This Row],[Employee Name]]),"-----",VLOOKUP(LeaveTracker[[#This Row],[Employee Name]],Employees[[Employee Name]:[Office]],6))</f>
        <v>REGULAR</v>
      </c>
      <c r="G3776" s="24">
        <v>45288</v>
      </c>
      <c r="H3776" s="24">
        <v>45289</v>
      </c>
      <c r="I3776" s="19" t="s">
        <v>81</v>
      </c>
      <c r="K3776" s="51"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1890</v>
      </c>
      <c r="E3777" s="51" t="str">
        <f>IF(ISBLANK(LeaveTracker[[#This Row],[Employee Name]]),"-----",VLOOKUP(LeaveTracker[[#This Row],[Employee Name]],Employees[[Employee Name]:[Office]],7))</f>
        <v>TCIS</v>
      </c>
      <c r="F3777" s="51" t="str">
        <f>IF(ISBLANK(LeaveTracker[[#This Row],[Employee Name]]),"-----",VLOOKUP(LeaveTracker[[#This Row],[Employee Name]],Employees[[Employee Name]:[Office]],6))</f>
        <v>CASUAL</v>
      </c>
      <c r="G3777" s="24">
        <v>44918</v>
      </c>
      <c r="H3777" s="24">
        <v>44924</v>
      </c>
      <c r="I3777" s="19" t="s">
        <v>82</v>
      </c>
      <c r="K3777" s="51"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1890</v>
      </c>
      <c r="E3778" s="51" t="str">
        <f>IF(ISBLANK(LeaveTracker[[#This Row],[Employee Name]]),"-----",VLOOKUP(LeaveTracker[[#This Row],[Employee Name]],Employees[[Employee Name]:[Office]],7))</f>
        <v>TCIS</v>
      </c>
      <c r="F3778" s="51" t="str">
        <f>IF(ISBLANK(LeaveTracker[[#This Row],[Employee Name]]),"-----",VLOOKUP(LeaveTracker[[#This Row],[Employee Name]],Employees[[Employee Name]:[Office]],6))</f>
        <v>CASUAL</v>
      </c>
      <c r="G3778" s="24">
        <v>44936</v>
      </c>
      <c r="H3778" s="24">
        <v>44937</v>
      </c>
      <c r="I3778" s="19" t="s">
        <v>81</v>
      </c>
      <c r="K3778" s="51"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1745</v>
      </c>
      <c r="E3779" s="51" t="str">
        <f>IF(ISBLANK(LeaveTracker[[#This Row],[Employee Name]]),"-----",VLOOKUP(LeaveTracker[[#This Row],[Employee Name]],Employees[[Employee Name]:[Office]],7))</f>
        <v>ONT</v>
      </c>
      <c r="F3779" s="51" t="str">
        <f>IF(ISBLANK(LeaveTracker[[#This Row],[Employee Name]]),"-----",VLOOKUP(LeaveTracker[[#This Row],[Employee Name]],Employees[[Employee Name]:[Office]],6))</f>
        <v>CASUAL</v>
      </c>
      <c r="G3779" s="24">
        <v>44973</v>
      </c>
      <c r="H3779" s="24">
        <v>44975</v>
      </c>
      <c r="I3779" s="19" t="s">
        <v>82</v>
      </c>
      <c r="K3779" s="51"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1742</v>
      </c>
      <c r="E3780" s="51" t="str">
        <f>IF(ISBLANK(LeaveTracker[[#This Row],[Employee Name]]),"-----",VLOOKUP(LeaveTracker[[#This Row],[Employee Name]],Employees[[Employee Name]:[Office]],7))</f>
        <v>LCR</v>
      </c>
      <c r="F3780" s="51" t="str">
        <f>IF(ISBLANK(LeaveTracker[[#This Row],[Employee Name]]),"-----",VLOOKUP(LeaveTracker[[#This Row],[Employee Name]],Employees[[Employee Name]:[Office]],6))</f>
        <v>CASUAL</v>
      </c>
      <c r="G3780" s="24">
        <v>44957</v>
      </c>
      <c r="H3780" s="24">
        <v>44957</v>
      </c>
      <c r="I3780" s="19" t="s">
        <v>81</v>
      </c>
      <c r="K3780" s="51"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1932</v>
      </c>
      <c r="E3781" s="51" t="str">
        <f>IF(ISBLANK(LeaveTracker[[#This Row],[Employee Name]]),"-----",VLOOKUP(LeaveTracker[[#This Row],[Employee Name]],Employees[[Employee Name]:[Office]],7))</f>
        <v>ONT</v>
      </c>
      <c r="F3781" s="51" t="str">
        <f>IF(ISBLANK(LeaveTracker[[#This Row],[Employee Name]]),"-----",VLOOKUP(LeaveTracker[[#This Row],[Employee Name]],Employees[[Employee Name]:[Office]],6))</f>
        <v>CASUAL</v>
      </c>
      <c r="G3781" s="24">
        <v>44977</v>
      </c>
      <c r="H3781" s="24">
        <v>44981</v>
      </c>
      <c r="I3781" s="19" t="s">
        <v>82</v>
      </c>
      <c r="K3781" s="51"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1944</v>
      </c>
      <c r="E3782" s="51" t="str">
        <f>IF(ISBLANK(LeaveTracker[[#This Row],[Employee Name]]),"-----",VLOOKUP(LeaveTracker[[#This Row],[Employee Name]],Employees[[Employee Name]:[Office]],7))</f>
        <v>CENRO</v>
      </c>
      <c r="F3782" s="51" t="str">
        <f>IF(ISBLANK(LeaveTracker[[#This Row],[Employee Name]]),"-----",VLOOKUP(LeaveTracker[[#This Row],[Employee Name]],Employees[[Employee Name]:[Office]],6))</f>
        <v>CASUAL</v>
      </c>
      <c r="G3782" s="24">
        <v>44942</v>
      </c>
      <c r="H3782" s="24">
        <v>44944</v>
      </c>
      <c r="I3782" s="19" t="s">
        <v>81</v>
      </c>
      <c r="K3782" s="51"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1732</v>
      </c>
      <c r="E3783" s="51" t="str">
        <f>IF(ISBLANK(LeaveTracker[[#This Row],[Employee Name]]),"-----",VLOOKUP(LeaveTracker[[#This Row],[Employee Name]],Employees[[Employee Name]:[Office]],7))</f>
        <v>TCIS</v>
      </c>
      <c r="F3783" s="51" t="str">
        <f>IF(ISBLANK(LeaveTracker[[#This Row],[Employee Name]]),"-----",VLOOKUP(LeaveTracker[[#This Row],[Employee Name]],Employees[[Employee Name]:[Office]],6))</f>
        <v>CASUAL</v>
      </c>
      <c r="G3783" s="24">
        <v>44944</v>
      </c>
      <c r="H3783" s="24">
        <v>44944</v>
      </c>
      <c r="I3783" s="19" t="s">
        <v>81</v>
      </c>
      <c r="K3783" s="51"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1732</v>
      </c>
      <c r="E3784" s="51" t="str">
        <f>IF(ISBLANK(LeaveTracker[[#This Row],[Employee Name]]),"-----",VLOOKUP(LeaveTracker[[#This Row],[Employee Name]],Employees[[Employee Name]:[Office]],7))</f>
        <v>TCIS</v>
      </c>
      <c r="F3784" s="51" t="str">
        <f>IF(ISBLANK(LeaveTracker[[#This Row],[Employee Name]]),"-----",VLOOKUP(LeaveTracker[[#This Row],[Employee Name]],Employees[[Employee Name]:[Office]],6))</f>
        <v>CASUAL</v>
      </c>
      <c r="G3784" s="24">
        <v>44923</v>
      </c>
      <c r="H3784" s="24">
        <v>44924</v>
      </c>
      <c r="I3784" s="19" t="s">
        <v>82</v>
      </c>
      <c r="K3784" s="51"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1819</v>
      </c>
      <c r="E3785" s="51" t="str">
        <f>IF(ISBLANK(LeaveTracker[[#This Row],[Employee Name]]),"-----",VLOOKUP(LeaveTracker[[#This Row],[Employee Name]],Employees[[Employee Name]:[Office]],7))</f>
        <v>TICC/TCCH</v>
      </c>
      <c r="F3785" s="51" t="str">
        <f>IF(ISBLANK(LeaveTracker[[#This Row],[Employee Name]]),"-----",VLOOKUP(LeaveTracker[[#This Row],[Employee Name]],Employees[[Employee Name]:[Office]],6))</f>
        <v>CASUAL</v>
      </c>
      <c r="G3785" s="24">
        <v>44930</v>
      </c>
      <c r="H3785" s="24">
        <v>44930</v>
      </c>
      <c r="I3785" s="19" t="s">
        <v>82</v>
      </c>
      <c r="K3785" s="51"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1819</v>
      </c>
      <c r="E3786" s="51" t="str">
        <f>IF(ISBLANK(LeaveTracker[[#This Row],[Employee Name]]),"-----",VLOOKUP(LeaveTracker[[#This Row],[Employee Name]],Employees[[Employee Name]:[Office]],7))</f>
        <v>TICC/TCCH</v>
      </c>
      <c r="F3786" s="51" t="str">
        <f>IF(ISBLANK(LeaveTracker[[#This Row],[Employee Name]]),"-----",VLOOKUP(LeaveTracker[[#This Row],[Employee Name]],Employees[[Employee Name]:[Office]],6))</f>
        <v>CASUAL</v>
      </c>
      <c r="G3786" s="21">
        <v>44932</v>
      </c>
      <c r="H3786" s="24">
        <v>44932</v>
      </c>
      <c r="I3786" s="19" t="s">
        <v>82</v>
      </c>
      <c r="K3786" s="51"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1819</v>
      </c>
      <c r="E3787" s="51" t="str">
        <f>IF(ISBLANK(LeaveTracker[[#This Row],[Employee Name]]),"-----",VLOOKUP(LeaveTracker[[#This Row],[Employee Name]],Employees[[Employee Name]:[Office]],7))</f>
        <v>TICC/TCCH</v>
      </c>
      <c r="F3787" s="51" t="str">
        <f>IF(ISBLANK(LeaveTracker[[#This Row],[Employee Name]]),"-----",VLOOKUP(LeaveTracker[[#This Row],[Employee Name]],Employees[[Employee Name]:[Office]],6))</f>
        <v>CASUAL</v>
      </c>
      <c r="G3787" s="24">
        <v>44935</v>
      </c>
      <c r="H3787" s="24">
        <v>44935</v>
      </c>
      <c r="I3787" s="19" t="s">
        <v>82</v>
      </c>
      <c r="K3787" s="51"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1948</v>
      </c>
      <c r="E3788" s="51" t="str">
        <f>IF(ISBLANK(LeaveTracker[[#This Row],[Employee Name]]),"-----",VLOOKUP(LeaveTracker[[#This Row],[Employee Name]],Employees[[Employee Name]:[Office]],7))</f>
        <v>CENRO</v>
      </c>
      <c r="F3788" s="51" t="str">
        <f>IF(ISBLANK(LeaveTracker[[#This Row],[Employee Name]]),"-----",VLOOKUP(LeaveTracker[[#This Row],[Employee Name]],Employees[[Employee Name]:[Office]],6))</f>
        <v>CASUAL</v>
      </c>
      <c r="G3788" s="24">
        <v>44892</v>
      </c>
      <c r="H3788" s="24">
        <v>44892</v>
      </c>
      <c r="I3788" s="19" t="s">
        <v>82</v>
      </c>
      <c r="K3788" s="51" t="str">
        <f ca="1">LeaveTracker[[#This Row],[Days]]&amp;" "&amp;LeaveTracker[[#This Row],[Type of Leave]]</f>
        <v>0 VL</v>
      </c>
      <c r="L3788" s="23">
        <f ca="1">NETWORKDAYS(LeaveTracker[[#This Row],[Start Date]],LeaveTracker[[#This Row],[End Date]],lstHolidays)</f>
        <v>0</v>
      </c>
      <c r="M3788" s="27"/>
    </row>
    <row r="3789" spans="1:13" ht="30" customHeight="1" x14ac:dyDescent="0.3">
      <c r="A3789" s="27">
        <v>304</v>
      </c>
      <c r="B3789" s="31">
        <v>44979</v>
      </c>
      <c r="C3789" s="31">
        <v>44886</v>
      </c>
      <c r="D3789" s="19" t="s">
        <v>1948</v>
      </c>
      <c r="E3789" s="51" t="str">
        <f>IF(ISBLANK(LeaveTracker[[#This Row],[Employee Name]]),"-----",VLOOKUP(LeaveTracker[[#This Row],[Employee Name]],Employees[[Employee Name]:[Office]],7))</f>
        <v>CENRO</v>
      </c>
      <c r="F3789" s="51" t="str">
        <f>IF(ISBLANK(LeaveTracker[[#This Row],[Employee Name]]),"-----",VLOOKUP(LeaveTracker[[#This Row],[Employee Name]],Employees[[Employee Name]:[Office]],6))</f>
        <v>CASUAL</v>
      </c>
      <c r="G3789" s="24">
        <v>44894</v>
      </c>
      <c r="H3789" s="24">
        <v>44894</v>
      </c>
      <c r="I3789" s="19" t="s">
        <v>82</v>
      </c>
      <c r="K3789" s="51"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1948</v>
      </c>
      <c r="E3790" s="51" t="str">
        <f>IF(ISBLANK(LeaveTracker[[#This Row],[Employee Name]]),"-----",VLOOKUP(LeaveTracker[[#This Row],[Employee Name]],Employees[[Employee Name]:[Office]],7))</f>
        <v>CENRO</v>
      </c>
      <c r="F3790" s="51" t="str">
        <f>IF(ISBLANK(LeaveTracker[[#This Row],[Employee Name]]),"-----",VLOOKUP(LeaveTracker[[#This Row],[Employee Name]],Employees[[Employee Name]:[Office]],6))</f>
        <v>CASUAL</v>
      </c>
      <c r="G3790" s="24">
        <v>44893</v>
      </c>
      <c r="H3790" s="24">
        <v>44893</v>
      </c>
      <c r="I3790" s="19" t="s">
        <v>298</v>
      </c>
      <c r="J3790" s="43" t="s">
        <v>1761</v>
      </c>
      <c r="K3790" s="51"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1832</v>
      </c>
      <c r="E3791" s="51" t="str">
        <f>IF(ISBLANK(LeaveTracker[[#This Row],[Employee Name]]),"-----",VLOOKUP(LeaveTracker[[#This Row],[Employee Name]],Employees[[Employee Name]:[Office]],7))</f>
        <v>EEO/CITY MARKET</v>
      </c>
      <c r="F3791" s="51" t="str">
        <f>IF(ISBLANK(LeaveTracker[[#This Row],[Employee Name]]),"-----",VLOOKUP(LeaveTracker[[#This Row],[Employee Name]],Employees[[Employee Name]:[Office]],6))</f>
        <v>CASUAL</v>
      </c>
      <c r="G3791" s="24">
        <v>44901</v>
      </c>
      <c r="H3791" s="24">
        <v>44901</v>
      </c>
      <c r="I3791" s="19" t="s">
        <v>81</v>
      </c>
      <c r="J3791" s="43" t="s">
        <v>158</v>
      </c>
      <c r="K3791" s="51"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1844</v>
      </c>
      <c r="E3792" s="51" t="str">
        <f>IF(ISBLANK(LeaveTracker[[#This Row],[Employee Name]]),"-----",VLOOKUP(LeaveTracker[[#This Row],[Employee Name]],Employees[[Employee Name]:[Office]],7))</f>
        <v>ACCOUNTING</v>
      </c>
      <c r="F3792" s="51" t="str">
        <f>IF(ISBLANK(LeaveTracker[[#This Row],[Employee Name]]),"-----",VLOOKUP(LeaveTracker[[#This Row],[Employee Name]],Employees[[Employee Name]:[Office]],6))</f>
        <v>CASUAL</v>
      </c>
      <c r="G3792" s="24">
        <v>44960</v>
      </c>
      <c r="H3792" s="24">
        <v>44960</v>
      </c>
      <c r="I3792" s="19" t="s">
        <v>81</v>
      </c>
      <c r="K3792" s="51"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1844</v>
      </c>
      <c r="E3793" s="51" t="str">
        <f>IF(ISBLANK(LeaveTracker[[#This Row],[Employee Name]]),"-----",VLOOKUP(LeaveTracker[[#This Row],[Employee Name]],Employees[[Employee Name]:[Office]],7))</f>
        <v>ACCOUNTING</v>
      </c>
      <c r="F3793" s="51" t="str">
        <f>IF(ISBLANK(LeaveTracker[[#This Row],[Employee Name]]),"-----",VLOOKUP(LeaveTracker[[#This Row],[Employee Name]],Employees[[Employee Name]:[Office]],6))</f>
        <v>CASUAL</v>
      </c>
      <c r="G3793" s="24">
        <v>45015</v>
      </c>
      <c r="H3793" s="24">
        <v>45016</v>
      </c>
      <c r="I3793" s="19" t="s">
        <v>82</v>
      </c>
      <c r="K3793" s="51"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1844</v>
      </c>
      <c r="E3794" s="51" t="str">
        <f>IF(ISBLANK(LeaveTracker[[#This Row],[Employee Name]]),"-----",VLOOKUP(LeaveTracker[[#This Row],[Employee Name]],Employees[[Employee Name]:[Office]],7))</f>
        <v>ACCOUNTING</v>
      </c>
      <c r="F3794" s="51" t="str">
        <f>IF(ISBLANK(LeaveTracker[[#This Row],[Employee Name]]),"-----",VLOOKUP(LeaveTracker[[#This Row],[Employee Name]],Employees[[Employee Name]:[Office]],6))</f>
        <v>CASUAL</v>
      </c>
      <c r="G3794" s="24">
        <v>45019</v>
      </c>
      <c r="H3794" s="24">
        <v>45021</v>
      </c>
      <c r="I3794" s="19" t="s">
        <v>82</v>
      </c>
      <c r="K3794" s="51"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2067</v>
      </c>
      <c r="E3795" s="51" t="str">
        <f>IF(ISBLANK(LeaveTracker[[#This Row],[Employee Name]]),"-----",VLOOKUP(LeaveTracker[[#This Row],[Employee Name]],Employees[[Employee Name]:[Office]],7))</f>
        <v>EEO/CITY MARKET</v>
      </c>
      <c r="F3795" s="51">
        <f>IF(ISBLANK(LeaveTracker[[#This Row],[Employee Name]]),"-----",VLOOKUP(LeaveTracker[[#This Row],[Employee Name]],Employees[[Employee Name]:[Office]],6))</f>
        <v>0</v>
      </c>
      <c r="G3795" s="24">
        <v>44914</v>
      </c>
      <c r="H3795" s="24">
        <v>44915</v>
      </c>
      <c r="I3795" s="19" t="s">
        <v>81</v>
      </c>
      <c r="K3795" s="51"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1802</v>
      </c>
      <c r="E3796" s="51" t="str">
        <f>IF(ISBLANK(LeaveTracker[[#This Row],[Employee Name]]),"-----",VLOOKUP(LeaveTracker[[#This Row],[Employee Name]],Employees[[Employee Name]:[Office]],7))</f>
        <v>CENRO</v>
      </c>
      <c r="F3796" s="51" t="str">
        <f>IF(ISBLANK(LeaveTracker[[#This Row],[Employee Name]]),"-----",VLOOKUP(LeaveTracker[[#This Row],[Employee Name]],Employees[[Employee Name]:[Office]],6))</f>
        <v>CASUAL</v>
      </c>
      <c r="G3796" s="24">
        <v>44577</v>
      </c>
      <c r="H3796" s="24">
        <v>44578</v>
      </c>
      <c r="I3796" s="19" t="s">
        <v>81</v>
      </c>
      <c r="K3796" s="51"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1802</v>
      </c>
      <c r="E3797" s="51" t="str">
        <f>IF(ISBLANK(LeaveTracker[[#This Row],[Employee Name]]),"-----",VLOOKUP(LeaveTracker[[#This Row],[Employee Name]],Employees[[Employee Name]:[Office]],7))</f>
        <v>CENRO</v>
      </c>
      <c r="F3797" s="51" t="str">
        <f>IF(ISBLANK(LeaveTracker[[#This Row],[Employee Name]]),"-----",VLOOKUP(LeaveTracker[[#This Row],[Employee Name]],Employees[[Employee Name]:[Office]],6))</f>
        <v>CASUAL</v>
      </c>
      <c r="G3797" s="24">
        <v>44936</v>
      </c>
      <c r="H3797" s="24">
        <v>44936</v>
      </c>
      <c r="I3797" s="19" t="s">
        <v>298</v>
      </c>
      <c r="J3797" s="43" t="s">
        <v>1761</v>
      </c>
      <c r="K3797" s="51"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1764</v>
      </c>
      <c r="E3798" s="51" t="str">
        <f>IF(ISBLANK(LeaveTracker[[#This Row],[Employee Name]]),"-----",VLOOKUP(LeaveTracker[[#This Row],[Employee Name]],Employees[[Employee Name]:[Office]],7))</f>
        <v>SP</v>
      </c>
      <c r="F3798" s="51" t="str">
        <f>IF(ISBLANK(LeaveTracker[[#This Row],[Employee Name]]),"-----",VLOOKUP(LeaveTracker[[#This Row],[Employee Name]],Employees[[Employee Name]:[Office]],6))</f>
        <v>CASUAL</v>
      </c>
      <c r="G3798" s="24">
        <v>44883</v>
      </c>
      <c r="H3798" s="24">
        <v>44883</v>
      </c>
      <c r="I3798" s="19" t="s">
        <v>82</v>
      </c>
      <c r="K3798" s="51"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1764</v>
      </c>
      <c r="E3799" s="51" t="str">
        <f>IF(ISBLANK(LeaveTracker[[#This Row],[Employee Name]]),"-----",VLOOKUP(LeaveTracker[[#This Row],[Employee Name]],Employees[[Employee Name]:[Office]],7))</f>
        <v>SP</v>
      </c>
      <c r="F3799" s="51" t="str">
        <f>IF(ISBLANK(LeaveTracker[[#This Row],[Employee Name]]),"-----",VLOOKUP(LeaveTracker[[#This Row],[Employee Name]],Employees[[Employee Name]:[Office]],6))</f>
        <v>CASUAL</v>
      </c>
      <c r="G3799" s="24">
        <v>44890</v>
      </c>
      <c r="H3799" s="24">
        <v>44890</v>
      </c>
      <c r="I3799" s="19" t="s">
        <v>82</v>
      </c>
      <c r="K3799" s="51"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1764</v>
      </c>
      <c r="E3800" s="51" t="str">
        <f>IF(ISBLANK(LeaveTracker[[#This Row],[Employee Name]]),"-----",VLOOKUP(LeaveTracker[[#This Row],[Employee Name]],Employees[[Employee Name]:[Office]],7))</f>
        <v>SP</v>
      </c>
      <c r="F3800" s="51" t="str">
        <f>IF(ISBLANK(LeaveTracker[[#This Row],[Employee Name]]),"-----",VLOOKUP(LeaveTracker[[#This Row],[Employee Name]],Employees[[Employee Name]:[Office]],6))</f>
        <v>CASUAL</v>
      </c>
      <c r="G3800" s="24">
        <v>45262</v>
      </c>
      <c r="H3800" s="24">
        <v>45262</v>
      </c>
      <c r="I3800" s="19" t="s">
        <v>82</v>
      </c>
      <c r="K3800" s="51" t="str">
        <f ca="1">LeaveTracker[[#This Row],[Days]]&amp;" "&amp;LeaveTracker[[#This Row],[Type of Leave]]</f>
        <v>0 VL</v>
      </c>
      <c r="L3800" s="23">
        <f ca="1">NETWORKDAYS(LeaveTracker[[#This Row],[Start Date]],LeaveTracker[[#This Row],[End Date]],lstHolidays)</f>
        <v>0</v>
      </c>
      <c r="M3800" s="27"/>
    </row>
    <row r="3801" spans="1:13" ht="30" customHeight="1" x14ac:dyDescent="0.3">
      <c r="A3801" s="27">
        <v>312</v>
      </c>
      <c r="B3801" s="31">
        <v>44979</v>
      </c>
      <c r="C3801" s="31">
        <v>45254</v>
      </c>
      <c r="D3801" s="19" t="s">
        <v>1764</v>
      </c>
      <c r="E3801" s="51" t="str">
        <f>IF(ISBLANK(LeaveTracker[[#This Row],[Employee Name]]),"-----",VLOOKUP(LeaveTracker[[#This Row],[Employee Name]],Employees[[Employee Name]:[Office]],7))</f>
        <v>SP</v>
      </c>
      <c r="F3801" s="51" t="str">
        <f>IF(ISBLANK(LeaveTracker[[#This Row],[Employee Name]]),"-----",VLOOKUP(LeaveTracker[[#This Row],[Employee Name]],Employees[[Employee Name]:[Office]],6))</f>
        <v>CASUAL</v>
      </c>
      <c r="G3801" s="24">
        <v>45273</v>
      </c>
      <c r="H3801" s="24">
        <v>45273</v>
      </c>
      <c r="I3801" s="19" t="s">
        <v>82</v>
      </c>
      <c r="K3801" s="51"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1764</v>
      </c>
      <c r="E3802" s="51" t="str">
        <f>IF(ISBLANK(LeaveTracker[[#This Row],[Employee Name]]),"-----",VLOOKUP(LeaveTracker[[#This Row],[Employee Name]],Employees[[Employee Name]:[Office]],7))</f>
        <v>SP</v>
      </c>
      <c r="F3802" s="51" t="str">
        <f>IF(ISBLANK(LeaveTracker[[#This Row],[Employee Name]]),"-----",VLOOKUP(LeaveTracker[[#This Row],[Employee Name]],Employees[[Employee Name]:[Office]],6))</f>
        <v>CASUAL</v>
      </c>
      <c r="G3802" s="24">
        <v>45276</v>
      </c>
      <c r="H3802" s="24">
        <v>45276</v>
      </c>
      <c r="I3802" s="19" t="s">
        <v>82</v>
      </c>
      <c r="K3802" s="51" t="str">
        <f ca="1">LeaveTracker[[#This Row],[Days]]&amp;" "&amp;LeaveTracker[[#This Row],[Type of Leave]]</f>
        <v>0 VL</v>
      </c>
      <c r="L3802" s="23">
        <f ca="1">NETWORKDAYS(LeaveTracker[[#This Row],[Start Date]],LeaveTracker[[#This Row],[End Date]],lstHolidays)</f>
        <v>0</v>
      </c>
      <c r="M3802" s="27"/>
    </row>
    <row r="3803" spans="1:13" ht="30" customHeight="1" x14ac:dyDescent="0.3">
      <c r="A3803" s="27">
        <f t="shared" si="34"/>
        <v>313</v>
      </c>
      <c r="B3803" s="31">
        <v>44979</v>
      </c>
      <c r="C3803" s="31">
        <v>44887</v>
      </c>
      <c r="D3803" s="19" t="s">
        <v>1813</v>
      </c>
      <c r="E3803" s="51" t="str">
        <f>IF(ISBLANK(LeaveTracker[[#This Row],[Employee Name]]),"-----",VLOOKUP(LeaveTracker[[#This Row],[Employee Name]],Employees[[Employee Name]:[Office]],7))</f>
        <v>CSWDO</v>
      </c>
      <c r="F3803" s="51" t="str">
        <f>IF(ISBLANK(LeaveTracker[[#This Row],[Employee Name]]),"-----",VLOOKUP(LeaveTracker[[#This Row],[Employee Name]],Employees[[Employee Name]:[Office]],6))</f>
        <v>CASUAL</v>
      </c>
      <c r="G3803" s="24">
        <v>44894</v>
      </c>
      <c r="H3803" s="24">
        <v>44894</v>
      </c>
      <c r="I3803" s="19" t="s">
        <v>82</v>
      </c>
      <c r="K3803" s="51"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1306</v>
      </c>
      <c r="E3804" s="51" t="str">
        <f>IF(ISBLANK(LeaveTracker[[#This Row],[Employee Name]]),"-----",VLOOKUP(LeaveTracker[[#This Row],[Employee Name]],Employees[[Employee Name]:[Office]],7))</f>
        <v>ONT</v>
      </c>
      <c r="F3804" s="51" t="str">
        <f>IF(ISBLANK(LeaveTracker[[#This Row],[Employee Name]]),"-----",VLOOKUP(LeaveTracker[[#This Row],[Employee Name]],Employees[[Employee Name]:[Office]],6))</f>
        <v>REGULAR</v>
      </c>
      <c r="G3804" s="24">
        <v>44900</v>
      </c>
      <c r="H3804" s="24">
        <v>44901</v>
      </c>
      <c r="I3804" s="19" t="s">
        <v>82</v>
      </c>
      <c r="K3804" s="51"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1306</v>
      </c>
      <c r="E3805" s="51" t="str">
        <f>IF(ISBLANK(LeaveTracker[[#This Row],[Employee Name]]),"-----",VLOOKUP(LeaveTracker[[#This Row],[Employee Name]],Employees[[Employee Name]:[Office]],7))</f>
        <v>ONT</v>
      </c>
      <c r="F3805" s="51" t="str">
        <f>IF(ISBLANK(LeaveTracker[[#This Row],[Employee Name]]),"-----",VLOOKUP(LeaveTracker[[#This Row],[Employee Name]],Employees[[Employee Name]:[Office]],6))</f>
        <v>REGULAR</v>
      </c>
      <c r="G3805" s="24">
        <v>44918</v>
      </c>
      <c r="H3805" s="24">
        <v>44918</v>
      </c>
      <c r="I3805" s="19" t="s">
        <v>298</v>
      </c>
      <c r="J3805" s="43" t="s">
        <v>1761</v>
      </c>
      <c r="K3805" s="51"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1306</v>
      </c>
      <c r="E3806" s="51" t="str">
        <f>IF(ISBLANK(LeaveTracker[[#This Row],[Employee Name]]),"-----",VLOOKUP(LeaveTracker[[#This Row],[Employee Name]],Employees[[Employee Name]:[Office]],7))</f>
        <v>ONT</v>
      </c>
      <c r="F3806" s="51" t="str">
        <f>IF(ISBLANK(LeaveTracker[[#This Row],[Employee Name]]),"-----",VLOOKUP(LeaveTracker[[#This Row],[Employee Name]],Employees[[Employee Name]:[Office]],6))</f>
        <v>REGULAR</v>
      </c>
      <c r="G3806" s="24">
        <v>44923</v>
      </c>
      <c r="H3806" s="24">
        <v>44923</v>
      </c>
      <c r="I3806" s="19" t="s">
        <v>82</v>
      </c>
      <c r="K3806" s="51"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1797</v>
      </c>
      <c r="E3807" s="51" t="str">
        <f>IF(ISBLANK(LeaveTracker[[#This Row],[Employee Name]]),"-----",VLOOKUP(LeaveTracker[[#This Row],[Employee Name]],Employees[[Employee Name]:[Office]],7))</f>
        <v>CENRO</v>
      </c>
      <c r="F3807" s="51" t="str">
        <f>IF(ISBLANK(LeaveTracker[[#This Row],[Employee Name]]),"-----",VLOOKUP(LeaveTracker[[#This Row],[Employee Name]],Employees[[Employee Name]:[Office]],6))</f>
        <v>CASUAL</v>
      </c>
      <c r="G3807" s="24">
        <v>44880</v>
      </c>
      <c r="H3807" s="24">
        <v>44881</v>
      </c>
      <c r="I3807" s="19" t="s">
        <v>81</v>
      </c>
      <c r="K3807" s="51"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1947</v>
      </c>
      <c r="E3808" s="51" t="str">
        <f>IF(ISBLANK(LeaveTracker[[#This Row],[Employee Name]]),"-----",VLOOKUP(LeaveTracker[[#This Row],[Employee Name]],Employees[[Employee Name]:[Office]],7))</f>
        <v>CENRO</v>
      </c>
      <c r="F3808" s="51" t="str">
        <f>IF(ISBLANK(LeaveTracker[[#This Row],[Employee Name]]),"-----",VLOOKUP(LeaveTracker[[#This Row],[Employee Name]],Employees[[Employee Name]:[Office]],6))</f>
        <v>CASUAL</v>
      </c>
      <c r="G3808" s="24">
        <v>44892</v>
      </c>
      <c r="H3808" s="24">
        <v>44894</v>
      </c>
      <c r="I3808" s="19" t="s">
        <v>82</v>
      </c>
      <c r="K3808" s="51"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2070</v>
      </c>
      <c r="E3809" s="51" t="str">
        <f>IF(ISBLANK(LeaveTracker[[#This Row],[Employee Name]]),"-----",VLOOKUP(LeaveTracker[[#This Row],[Employee Name]],Employees[[Employee Name]:[Office]],7))</f>
        <v>GSO</v>
      </c>
      <c r="F3809" s="51">
        <f>IF(ISBLANK(LeaveTracker[[#This Row],[Employee Name]]),"-----",VLOOKUP(LeaveTracker[[#This Row],[Employee Name]],Employees[[Employee Name]:[Office]],6))</f>
        <v>0</v>
      </c>
      <c r="G3809" s="24">
        <v>44910</v>
      </c>
      <c r="H3809" s="24">
        <v>44910</v>
      </c>
      <c r="I3809" s="19" t="s">
        <v>81</v>
      </c>
      <c r="K3809" s="51"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1939</v>
      </c>
      <c r="E3810" s="51" t="str">
        <f>IF(ISBLANK(LeaveTracker[[#This Row],[Employee Name]]),"-----",VLOOKUP(LeaveTracker[[#This Row],[Employee Name]],Employees[[Employee Name]:[Office]],7))</f>
        <v>TCIS</v>
      </c>
      <c r="F3810" s="51" t="str">
        <f>IF(ISBLANK(LeaveTracker[[#This Row],[Employee Name]]),"-----",VLOOKUP(LeaveTracker[[#This Row],[Employee Name]],Employees[[Employee Name]:[Office]],6))</f>
        <v>JOBCON</v>
      </c>
      <c r="G3810" s="24">
        <v>44881</v>
      </c>
      <c r="H3810" s="24">
        <v>44883</v>
      </c>
      <c r="I3810" s="19" t="s">
        <v>81</v>
      </c>
      <c r="K3810" s="51"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1732</v>
      </c>
      <c r="E3811" s="51" t="str">
        <f>IF(ISBLANK(LeaveTracker[[#This Row],[Employee Name]]),"-----",VLOOKUP(LeaveTracker[[#This Row],[Employee Name]],Employees[[Employee Name]:[Office]],7))</f>
        <v>TCIS</v>
      </c>
      <c r="F3811" s="51" t="str">
        <f>IF(ISBLANK(LeaveTracker[[#This Row],[Employee Name]]),"-----",VLOOKUP(LeaveTracker[[#This Row],[Employee Name]],Employees[[Employee Name]:[Office]],6))</f>
        <v>CASUAL</v>
      </c>
      <c r="G3811" s="24">
        <v>44886</v>
      </c>
      <c r="H3811" s="24">
        <v>44888</v>
      </c>
      <c r="I3811" s="19" t="s">
        <v>81</v>
      </c>
      <c r="K3811" s="51"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1039</v>
      </c>
      <c r="E3812" s="51" t="str">
        <f>IF(ISBLANK(LeaveTracker[[#This Row],[Employee Name]]),"-----",VLOOKUP(LeaveTracker[[#This Row],[Employee Name]],Employees[[Employee Name]:[Office]],7))</f>
        <v>ONT</v>
      </c>
      <c r="F3812" s="51" t="str">
        <f>IF(ISBLANK(LeaveTracker[[#This Row],[Employee Name]]),"-----",VLOOKUP(LeaveTracker[[#This Row],[Employee Name]],Employees[[Employee Name]:[Office]],6))</f>
        <v>REGULAR</v>
      </c>
      <c r="G3812" s="24">
        <v>44810</v>
      </c>
      <c r="H3812" s="24">
        <v>44810</v>
      </c>
      <c r="I3812" s="19" t="s">
        <v>81</v>
      </c>
      <c r="K3812" s="51"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1039</v>
      </c>
      <c r="E3813" s="51" t="str">
        <f>IF(ISBLANK(LeaveTracker[[#This Row],[Employee Name]]),"-----",VLOOKUP(LeaveTracker[[#This Row],[Employee Name]],Employees[[Employee Name]:[Office]],7))</f>
        <v>ONT</v>
      </c>
      <c r="F3813" s="51" t="str">
        <f>IF(ISBLANK(LeaveTracker[[#This Row],[Employee Name]]),"-----",VLOOKUP(LeaveTracker[[#This Row],[Employee Name]],Employees[[Employee Name]:[Office]],6))</f>
        <v>REGULAR</v>
      </c>
      <c r="G3813" s="24">
        <v>44813</v>
      </c>
      <c r="H3813" s="24">
        <v>44813</v>
      </c>
      <c r="I3813" s="19" t="s">
        <v>81</v>
      </c>
      <c r="K3813" s="51"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1891</v>
      </c>
      <c r="E3814" s="51" t="str">
        <f>IF(ISBLANK(LeaveTracker[[#This Row],[Employee Name]]),"-----",VLOOKUP(LeaveTracker[[#This Row],[Employee Name]],Employees[[Employee Name]:[Office]],7))</f>
        <v>CHO</v>
      </c>
      <c r="F3814" s="51" t="str">
        <f>IF(ISBLANK(LeaveTracker[[#This Row],[Employee Name]]),"-----",VLOOKUP(LeaveTracker[[#This Row],[Employee Name]],Employees[[Employee Name]:[Office]],6))</f>
        <v>CASUAL</v>
      </c>
      <c r="G3814" s="24">
        <v>44966</v>
      </c>
      <c r="H3814" s="24">
        <v>44967</v>
      </c>
      <c r="I3814" s="19" t="s">
        <v>82</v>
      </c>
      <c r="K3814" s="51"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1814</v>
      </c>
      <c r="E3815" s="51" t="str">
        <f>IF(ISBLANK(LeaveTracker[[#This Row],[Employee Name]]),"-----",VLOOKUP(LeaveTracker[[#This Row],[Employee Name]],Employees[[Employee Name]:[Office]],7))</f>
        <v>CHO</v>
      </c>
      <c r="F3815" s="51" t="str">
        <f>IF(ISBLANK(LeaveTracker[[#This Row],[Employee Name]]),"-----",VLOOKUP(LeaveTracker[[#This Row],[Employee Name]],Employees[[Employee Name]:[Office]],6))</f>
        <v>CASUAL</v>
      </c>
      <c r="G3815" s="24">
        <v>44904</v>
      </c>
      <c r="H3815" s="24">
        <v>44904</v>
      </c>
      <c r="I3815" s="19" t="s">
        <v>82</v>
      </c>
      <c r="K3815" s="51"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1914</v>
      </c>
      <c r="E3816" s="51" t="str">
        <f>IF(ISBLANK(LeaveTracker[[#This Row],[Employee Name]]),"-----",VLOOKUP(LeaveTracker[[#This Row],[Employee Name]],Employees[[Employee Name]:[Office]],7))</f>
        <v>MAHOGANY MARKET</v>
      </c>
      <c r="F3816" s="51" t="str">
        <f>IF(ISBLANK(LeaveTracker[[#This Row],[Employee Name]]),"-----",VLOOKUP(LeaveTracker[[#This Row],[Employee Name]],Employees[[Employee Name]:[Office]],6))</f>
        <v>CASUAL</v>
      </c>
      <c r="G3816" s="24">
        <v>44940</v>
      </c>
      <c r="H3816" s="24">
        <v>44940</v>
      </c>
      <c r="I3816" s="19" t="s">
        <v>298</v>
      </c>
      <c r="J3816" s="43" t="s">
        <v>2123</v>
      </c>
      <c r="K3816" s="51" t="str">
        <f ca="1">LeaveTracker[[#This Row],[Days]]&amp;" "&amp;LeaveTracker[[#This Row],[Type of Leave]]</f>
        <v>0 OTHER</v>
      </c>
      <c r="L3816" s="23">
        <f ca="1">NETWORKDAYS(LeaveTracker[[#This Row],[Start Date]],LeaveTracker[[#This Row],[End Date]],lstHolidays)</f>
        <v>0</v>
      </c>
      <c r="M3816" s="27"/>
    </row>
    <row r="3817" spans="1:13" ht="30" customHeight="1" x14ac:dyDescent="0.3">
      <c r="A3817" s="27">
        <f t="shared" si="34"/>
        <v>326</v>
      </c>
      <c r="B3817" s="31">
        <v>44979</v>
      </c>
      <c r="C3817" s="31">
        <v>44937</v>
      </c>
      <c r="D3817" s="19" t="s">
        <v>1847</v>
      </c>
      <c r="E3817" s="51" t="str">
        <f>IF(ISBLANK(LeaveTracker[[#This Row],[Employee Name]]),"-----",VLOOKUP(LeaveTracker[[#This Row],[Employee Name]],Employees[[Employee Name]:[Office]],7))</f>
        <v>CCR</v>
      </c>
      <c r="F3817" s="51" t="str">
        <f>IF(ISBLANK(LeaveTracker[[#This Row],[Employee Name]]),"-----",VLOOKUP(LeaveTracker[[#This Row],[Employee Name]],Employees[[Employee Name]:[Office]],6))</f>
        <v>CASUAL</v>
      </c>
      <c r="G3817" s="24">
        <v>44938</v>
      </c>
      <c r="H3817" s="24">
        <v>44938</v>
      </c>
      <c r="I3817" s="19" t="s">
        <v>81</v>
      </c>
      <c r="K3817" s="51"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367</v>
      </c>
      <c r="E3818" s="51" t="str">
        <f>IF(ISBLANK(LeaveTracker[[#This Row],[Employee Name]]),"-----",VLOOKUP(LeaveTracker[[#This Row],[Employee Name]],Employees[[Employee Name]:[Office]],7))</f>
        <v>CCT</v>
      </c>
      <c r="F3818" s="51" t="str">
        <f>IF(ISBLANK(LeaveTracker[[#This Row],[Employee Name]]),"-----",VLOOKUP(LeaveTracker[[#This Row],[Employee Name]],Employees[[Employee Name]:[Office]],6))</f>
        <v>REGULAR</v>
      </c>
      <c r="G3818" s="24">
        <v>44917</v>
      </c>
      <c r="H3818" s="24">
        <v>44918</v>
      </c>
      <c r="I3818" s="19" t="s">
        <v>82</v>
      </c>
      <c r="K3818" s="51"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367</v>
      </c>
      <c r="E3819" s="51" t="str">
        <f>IF(ISBLANK(LeaveTracker[[#This Row],[Employee Name]]),"-----",VLOOKUP(LeaveTracker[[#This Row],[Employee Name]],Employees[[Employee Name]:[Office]],7))</f>
        <v>CCT</v>
      </c>
      <c r="F3819" s="51" t="str">
        <f>IF(ISBLANK(LeaveTracker[[#This Row],[Employee Name]]),"-----",VLOOKUP(LeaveTracker[[#This Row],[Employee Name]],Employees[[Employee Name]:[Office]],6))</f>
        <v>REGULAR</v>
      </c>
      <c r="G3819" s="24">
        <v>44923</v>
      </c>
      <c r="H3819" s="24">
        <v>44924</v>
      </c>
      <c r="I3819" s="19" t="s">
        <v>82</v>
      </c>
      <c r="K3819" s="51"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396</v>
      </c>
      <c r="E3820" s="51" t="str">
        <f>IF(ISBLANK(LeaveTracker[[#This Row],[Employee Name]]),"-----",VLOOKUP(LeaveTracker[[#This Row],[Employee Name]],Employees[[Employee Name]:[Office]],7))</f>
        <v>CTO</v>
      </c>
      <c r="F3820" s="51" t="str">
        <f>IF(ISBLANK(LeaveTracker[[#This Row],[Employee Name]]),"-----",VLOOKUP(LeaveTracker[[#This Row],[Employee Name]],Employees[[Employee Name]:[Office]],6))</f>
        <v>REGULAR</v>
      </c>
      <c r="G3820" s="24">
        <v>44894</v>
      </c>
      <c r="H3820" s="24">
        <v>44894</v>
      </c>
      <c r="I3820" s="19" t="s">
        <v>81</v>
      </c>
      <c r="K3820" s="51"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1870</v>
      </c>
      <c r="E3821" s="51" t="str">
        <f>IF(ISBLANK(LeaveTracker[[#This Row],[Employee Name]]),"-----",VLOOKUP(LeaveTracker[[#This Row],[Employee Name]],Employees[[Employee Name]:[Office]],7))</f>
        <v>BPLO</v>
      </c>
      <c r="F3821" s="51" t="str">
        <f>IF(ISBLANK(LeaveTracker[[#This Row],[Employee Name]]),"-----",VLOOKUP(LeaveTracker[[#This Row],[Employee Name]],Employees[[Employee Name]:[Office]],6))</f>
        <v>CASUAL</v>
      </c>
      <c r="G3821" s="24">
        <v>44896</v>
      </c>
      <c r="H3821" s="24">
        <v>44896</v>
      </c>
      <c r="I3821" s="19" t="s">
        <v>81</v>
      </c>
      <c r="K3821" s="51"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1742</v>
      </c>
      <c r="E3822" s="51" t="str">
        <f>IF(ISBLANK(LeaveTracker[[#This Row],[Employee Name]]),"-----",VLOOKUP(LeaveTracker[[#This Row],[Employee Name]],Employees[[Employee Name]:[Office]],7))</f>
        <v>LCR</v>
      </c>
      <c r="F3822" s="51" t="str">
        <f>IF(ISBLANK(LeaveTracker[[#This Row],[Employee Name]]),"-----",VLOOKUP(LeaveTracker[[#This Row],[Employee Name]],Employees[[Employee Name]:[Office]],6))</f>
        <v>CASUAL</v>
      </c>
      <c r="G3822" s="24">
        <v>44893</v>
      </c>
      <c r="H3822" s="24">
        <v>44893</v>
      </c>
      <c r="I3822" s="19" t="s">
        <v>81</v>
      </c>
      <c r="K3822" s="51"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2067</v>
      </c>
      <c r="E3823" s="51" t="str">
        <f>IF(ISBLANK(LeaveTracker[[#This Row],[Employee Name]]),"-----",VLOOKUP(LeaveTracker[[#This Row],[Employee Name]],Employees[[Employee Name]:[Office]],7))</f>
        <v>EEO/CITY MARKET</v>
      </c>
      <c r="F3823" s="51">
        <f>IF(ISBLANK(LeaveTracker[[#This Row],[Employee Name]]),"-----",VLOOKUP(LeaveTracker[[#This Row],[Employee Name]],Employees[[Employee Name]:[Office]],6))</f>
        <v>0</v>
      </c>
      <c r="G3823" s="24">
        <v>44890</v>
      </c>
      <c r="H3823" s="24">
        <v>44890</v>
      </c>
      <c r="I3823" s="19" t="s">
        <v>81</v>
      </c>
      <c r="K3823" s="51"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1728</v>
      </c>
      <c r="E3824" s="51" t="str">
        <f>IF(ISBLANK(LeaveTracker[[#This Row],[Employee Name]]),"-----",VLOOKUP(LeaveTracker[[#This Row],[Employee Name]],Employees[[Employee Name]:[Office]],7))</f>
        <v>LEGAL</v>
      </c>
      <c r="F3824" s="51" t="str">
        <f>IF(ISBLANK(LeaveTracker[[#This Row],[Employee Name]]),"-----",VLOOKUP(LeaveTracker[[#This Row],[Employee Name]],Employees[[Employee Name]:[Office]],6))</f>
        <v>CASUAL</v>
      </c>
      <c r="G3824" s="24">
        <v>44886</v>
      </c>
      <c r="H3824" s="24">
        <v>44888</v>
      </c>
      <c r="I3824" s="19" t="s">
        <v>81</v>
      </c>
      <c r="K3824" s="51"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1894</v>
      </c>
      <c r="E3825" s="51" t="str">
        <f>IF(ISBLANK(LeaveTracker[[#This Row],[Employee Name]]),"-----",VLOOKUP(LeaveTracker[[#This Row],[Employee Name]],Employees[[Employee Name]:[Office]],7))</f>
        <v>CTO</v>
      </c>
      <c r="F3825" s="51" t="str">
        <f>IF(ISBLANK(LeaveTracker[[#This Row],[Employee Name]]),"-----",VLOOKUP(LeaveTracker[[#This Row],[Employee Name]],Employees[[Employee Name]:[Office]],6))</f>
        <v>JOBCON</v>
      </c>
      <c r="G3825" s="24">
        <v>44886</v>
      </c>
      <c r="H3825" s="24">
        <v>44890</v>
      </c>
      <c r="I3825" s="19" t="s">
        <v>81</v>
      </c>
      <c r="K3825" s="51"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1847</v>
      </c>
      <c r="E3826" s="51" t="str">
        <f>IF(ISBLANK(LeaveTracker[[#This Row],[Employee Name]]),"-----",VLOOKUP(LeaveTracker[[#This Row],[Employee Name]],Employees[[Employee Name]:[Office]],7))</f>
        <v>CCR</v>
      </c>
      <c r="F3826" s="51" t="str">
        <f>IF(ISBLANK(LeaveTracker[[#This Row],[Employee Name]]),"-----",VLOOKUP(LeaveTracker[[#This Row],[Employee Name]],Employees[[Employee Name]:[Office]],6))</f>
        <v>CASUAL</v>
      </c>
      <c r="G3826" s="24">
        <v>44810</v>
      </c>
      <c r="H3826" s="24">
        <v>44811</v>
      </c>
      <c r="I3826" s="19" t="s">
        <v>82</v>
      </c>
      <c r="K3826" s="51"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1972</v>
      </c>
      <c r="E3827" s="51" t="str">
        <f>IF(ISBLANK(LeaveTracker[[#This Row],[Employee Name]]),"-----",VLOOKUP(LeaveTracker[[#This Row],[Employee Name]],Employees[[Employee Name]:[Office]],7))</f>
        <v>CENRO</v>
      </c>
      <c r="F3827" s="51" t="str">
        <f>IF(ISBLANK(LeaveTracker[[#This Row],[Employee Name]]),"-----",VLOOKUP(LeaveTracker[[#This Row],[Employee Name]],Employees[[Employee Name]:[Office]],6))</f>
        <v>CASUAL</v>
      </c>
      <c r="G3827" s="24">
        <v>44893</v>
      </c>
      <c r="H3827" s="24">
        <v>44894</v>
      </c>
      <c r="I3827" s="19" t="s">
        <v>82</v>
      </c>
      <c r="K3827" s="51"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2073</v>
      </c>
      <c r="E3828" s="51" t="str">
        <f>IF(ISBLANK(LeaveTracker[[#This Row],[Employee Name]]),"-----",VLOOKUP(LeaveTracker[[#This Row],[Employee Name]],Employees[[Employee Name]:[Office]],7))</f>
        <v>TOPS</v>
      </c>
      <c r="F3828" s="51">
        <f>IF(ISBLANK(LeaveTracker[[#This Row],[Employee Name]]),"-----",VLOOKUP(LeaveTracker[[#This Row],[Employee Name]],Employees[[Employee Name]:[Office]],6))</f>
        <v>0</v>
      </c>
      <c r="G3828" s="24">
        <v>44909</v>
      </c>
      <c r="H3828" s="24">
        <v>44913</v>
      </c>
      <c r="I3828" s="19" t="s">
        <v>82</v>
      </c>
      <c r="K3828" s="51"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2076</v>
      </c>
      <c r="E3829" s="51" t="str">
        <f>IF(ISBLANK(LeaveTracker[[#This Row],[Employee Name]]),"-----",VLOOKUP(LeaveTracker[[#This Row],[Employee Name]],Employees[[Employee Name]:[Office]],7))</f>
        <v>EEO</v>
      </c>
      <c r="F3829" s="51">
        <f>IF(ISBLANK(LeaveTracker[[#This Row],[Employee Name]]),"-----",VLOOKUP(LeaveTracker[[#This Row],[Employee Name]],Employees[[Employee Name]:[Office]],6))</f>
        <v>0</v>
      </c>
      <c r="G3829" s="24">
        <v>44918</v>
      </c>
      <c r="H3829" s="24">
        <v>44924</v>
      </c>
      <c r="I3829" s="19" t="s">
        <v>82</v>
      </c>
      <c r="K3829" s="51"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2079</v>
      </c>
      <c r="E3830" s="51" t="str">
        <f>IF(ISBLANK(LeaveTracker[[#This Row],[Employee Name]]),"-----",VLOOKUP(LeaveTracker[[#This Row],[Employee Name]],Employees[[Employee Name]:[Office]],7))</f>
        <v>GSO</v>
      </c>
      <c r="F3830" s="51">
        <f>IF(ISBLANK(LeaveTracker[[#This Row],[Employee Name]]),"-----",VLOOKUP(LeaveTracker[[#This Row],[Employee Name]],Employees[[Employee Name]:[Office]],6))</f>
        <v>0</v>
      </c>
      <c r="G3830" s="24">
        <v>44917</v>
      </c>
      <c r="H3830" s="24">
        <v>44917</v>
      </c>
      <c r="I3830" s="19" t="s">
        <v>82</v>
      </c>
      <c r="K3830" s="51"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2079</v>
      </c>
      <c r="E3831" s="51" t="str">
        <f>IF(ISBLANK(LeaveTracker[[#This Row],[Employee Name]]),"-----",VLOOKUP(LeaveTracker[[#This Row],[Employee Name]],Employees[[Employee Name]:[Office]],7))</f>
        <v>GSO</v>
      </c>
      <c r="F3831" s="51">
        <f>IF(ISBLANK(LeaveTracker[[#This Row],[Employee Name]]),"-----",VLOOKUP(LeaveTracker[[#This Row],[Employee Name]],Employees[[Employee Name]:[Office]],6))</f>
        <v>0</v>
      </c>
      <c r="G3831" s="24">
        <v>44921</v>
      </c>
      <c r="H3831" s="24">
        <v>44924</v>
      </c>
      <c r="I3831" s="19" t="s">
        <v>82</v>
      </c>
      <c r="K3831" s="51"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2080</v>
      </c>
      <c r="E3832" s="51" t="str">
        <f>IF(ISBLANK(LeaveTracker[[#This Row],[Employee Name]]),"-----",VLOOKUP(LeaveTracker[[#This Row],[Employee Name]],Employees[[Employee Name]:[Office]],7))</f>
        <v>DEPED</v>
      </c>
      <c r="F3832" s="51">
        <f>IF(ISBLANK(LeaveTracker[[#This Row],[Employee Name]]),"-----",VLOOKUP(LeaveTracker[[#This Row],[Employee Name]],Employees[[Employee Name]:[Office]],6))</f>
        <v>0</v>
      </c>
      <c r="G3832" s="24">
        <v>44900</v>
      </c>
      <c r="H3832" s="24">
        <v>44904</v>
      </c>
      <c r="I3832" s="19" t="s">
        <v>81</v>
      </c>
      <c r="K3832" s="51"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2080</v>
      </c>
      <c r="E3833" s="51" t="str">
        <f>IF(ISBLANK(LeaveTracker[[#This Row],[Employee Name]]),"-----",VLOOKUP(LeaveTracker[[#This Row],[Employee Name]],Employees[[Employee Name]:[Office]],7))</f>
        <v>DEPED</v>
      </c>
      <c r="F3833" s="51">
        <f>IF(ISBLANK(LeaveTracker[[#This Row],[Employee Name]]),"-----",VLOOKUP(LeaveTracker[[#This Row],[Employee Name]],Employees[[Employee Name]:[Office]],6))</f>
        <v>0</v>
      </c>
      <c r="G3833" s="24">
        <v>44907</v>
      </c>
      <c r="H3833" s="24">
        <v>44917</v>
      </c>
      <c r="I3833" s="19" t="s">
        <v>82</v>
      </c>
      <c r="K3833" s="51"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1762</v>
      </c>
      <c r="E3834" s="51" t="str">
        <f>IF(ISBLANK(LeaveTracker[[#This Row],[Employee Name]]),"-----",VLOOKUP(LeaveTracker[[#This Row],[Employee Name]],Employees[[Employee Name]:[Office]],7))</f>
        <v>SP</v>
      </c>
      <c r="F3834" s="51" t="str">
        <f>IF(ISBLANK(LeaveTracker[[#This Row],[Employee Name]]),"-----",VLOOKUP(LeaveTracker[[#This Row],[Employee Name]],Employees[[Employee Name]:[Office]],6))</f>
        <v>CASUAL</v>
      </c>
      <c r="G3834" s="24">
        <v>44876</v>
      </c>
      <c r="H3834" s="24">
        <v>44876</v>
      </c>
      <c r="I3834" s="19" t="s">
        <v>81</v>
      </c>
      <c r="K3834" s="51"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1737</v>
      </c>
      <c r="E3835" s="51" t="str">
        <f>IF(ISBLANK(LeaveTracker[[#This Row],[Employee Name]]),"-----",VLOOKUP(LeaveTracker[[#This Row],[Employee Name]],Employees[[Employee Name]:[Office]],7))</f>
        <v>TCNHS-ISHS</v>
      </c>
      <c r="F3835" s="51" t="str">
        <f>IF(ISBLANK(LeaveTracker[[#This Row],[Employee Name]]),"-----",VLOOKUP(LeaveTracker[[#This Row],[Employee Name]],Employees[[Employee Name]:[Office]],6))</f>
        <v>CASUAL</v>
      </c>
      <c r="G3835" s="24">
        <v>44904</v>
      </c>
      <c r="H3835" s="24">
        <v>44904</v>
      </c>
      <c r="I3835" s="19" t="s">
        <v>81</v>
      </c>
      <c r="K3835" s="51"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1737</v>
      </c>
      <c r="E3836" s="51" t="str">
        <f>IF(ISBLANK(LeaveTracker[[#This Row],[Employee Name]]),"-----",VLOOKUP(LeaveTracker[[#This Row],[Employee Name]],Employees[[Employee Name]:[Office]],7))</f>
        <v>TCNHS-ISHS</v>
      </c>
      <c r="F3836" s="51" t="str">
        <f>IF(ISBLANK(LeaveTracker[[#This Row],[Employee Name]]),"-----",VLOOKUP(LeaveTracker[[#This Row],[Employee Name]],Employees[[Employee Name]:[Office]],6))</f>
        <v>CASUAL</v>
      </c>
      <c r="G3836" s="24">
        <v>44910</v>
      </c>
      <c r="H3836" s="24">
        <v>44910</v>
      </c>
      <c r="I3836" s="19" t="s">
        <v>81</v>
      </c>
      <c r="K3836" s="51"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1950</v>
      </c>
      <c r="E3837" s="51" t="str">
        <f>IF(ISBLANK(LeaveTracker[[#This Row],[Employee Name]]),"-----",VLOOKUP(LeaveTracker[[#This Row],[Employee Name]],Employees[[Employee Name]:[Office]],7))</f>
        <v>CSWDO</v>
      </c>
      <c r="F3837" s="51" t="str">
        <f>IF(ISBLANK(LeaveTracker[[#This Row],[Employee Name]]),"-----",VLOOKUP(LeaveTracker[[#This Row],[Employee Name]],Employees[[Employee Name]:[Office]],6))</f>
        <v>CASUAL</v>
      </c>
      <c r="G3837" s="24">
        <v>44952</v>
      </c>
      <c r="H3837" s="24">
        <v>44953</v>
      </c>
      <c r="I3837" s="19" t="s">
        <v>298</v>
      </c>
      <c r="J3837" s="43" t="s">
        <v>274</v>
      </c>
      <c r="K3837" s="51"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2082</v>
      </c>
      <c r="E3838" s="51" t="str">
        <f>IF(ISBLANK(LeaveTracker[[#This Row],[Employee Name]]),"-----",VLOOKUP(LeaveTracker[[#This Row],[Employee Name]],Employees[[Employee Name]:[Office]],7))</f>
        <v>OSPITAL NG TAGAYTAY</v>
      </c>
      <c r="F3838" s="51">
        <f>IF(ISBLANK(LeaveTracker[[#This Row],[Employee Name]]),"-----",VLOOKUP(LeaveTracker[[#This Row],[Employee Name]],Employees[[Employee Name]:[Office]],6))</f>
        <v>0</v>
      </c>
      <c r="G3838" s="24">
        <v>44915</v>
      </c>
      <c r="H3838" s="24">
        <v>44917</v>
      </c>
      <c r="I3838" s="19" t="s">
        <v>81</v>
      </c>
      <c r="K3838" s="51"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1846</v>
      </c>
      <c r="E3839" s="51" t="str">
        <f>IF(ISBLANK(LeaveTracker[[#This Row],[Employee Name]]),"-----",VLOOKUP(LeaveTracker[[#This Row],[Employee Name]],Employees[[Employee Name]:[Office]],7))</f>
        <v>ONT</v>
      </c>
      <c r="F3839" s="51" t="str">
        <f>IF(ISBLANK(LeaveTracker[[#This Row],[Employee Name]]),"-----",VLOOKUP(LeaveTracker[[#This Row],[Employee Name]],Employees[[Employee Name]:[Office]],6))</f>
        <v>CASUAL</v>
      </c>
      <c r="G3839" s="24">
        <v>44916</v>
      </c>
      <c r="H3839" s="24">
        <v>44917</v>
      </c>
      <c r="I3839" s="19" t="s">
        <v>82</v>
      </c>
      <c r="K3839" s="51"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1846</v>
      </c>
      <c r="E3840" s="51" t="str">
        <f>IF(ISBLANK(LeaveTracker[[#This Row],[Employee Name]]),"-----",VLOOKUP(LeaveTracker[[#This Row],[Employee Name]],Employees[[Employee Name]:[Office]],7))</f>
        <v>ONT</v>
      </c>
      <c r="F3840" s="51" t="str">
        <f>IF(ISBLANK(LeaveTracker[[#This Row],[Employee Name]]),"-----",VLOOKUP(LeaveTracker[[#This Row],[Employee Name]],Employees[[Employee Name]:[Office]],6))</f>
        <v>CASUAL</v>
      </c>
      <c r="G3840" s="24">
        <v>44924</v>
      </c>
      <c r="H3840" s="24">
        <v>44925</v>
      </c>
      <c r="I3840" s="19" t="s">
        <v>82</v>
      </c>
      <c r="K3840" s="51"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1862</v>
      </c>
      <c r="E3841" s="51" t="str">
        <f>IF(ISBLANK(LeaveTracker[[#This Row],[Employee Name]]),"-----",VLOOKUP(LeaveTracker[[#This Row],[Employee Name]],Employees[[Employee Name]:[Office]],7))</f>
        <v>TICC</v>
      </c>
      <c r="F3841" s="51" t="str">
        <f>IF(ISBLANK(LeaveTracker[[#This Row],[Employee Name]]),"-----",VLOOKUP(LeaveTracker[[#This Row],[Employee Name]],Employees[[Employee Name]:[Office]],6))</f>
        <v>CASUAL</v>
      </c>
      <c r="G3841" s="24">
        <v>44938</v>
      </c>
      <c r="H3841" s="24">
        <v>44938</v>
      </c>
      <c r="I3841" s="19" t="s">
        <v>81</v>
      </c>
      <c r="K3841" s="51"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1862</v>
      </c>
      <c r="E3842" s="51" t="str">
        <f>IF(ISBLANK(LeaveTracker[[#This Row],[Employee Name]]),"-----",VLOOKUP(LeaveTracker[[#This Row],[Employee Name]],Employees[[Employee Name]:[Office]],7))</f>
        <v>TICC</v>
      </c>
      <c r="F3842" s="51" t="str">
        <f>IF(ISBLANK(LeaveTracker[[#This Row],[Employee Name]]),"-----",VLOOKUP(LeaveTracker[[#This Row],[Employee Name]],Employees[[Employee Name]:[Office]],6))</f>
        <v>CASUAL</v>
      </c>
      <c r="G3842" s="24">
        <v>44959</v>
      </c>
      <c r="H3842" s="24">
        <v>44960</v>
      </c>
      <c r="I3842" s="19" t="s">
        <v>81</v>
      </c>
      <c r="K3842" s="51"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1862</v>
      </c>
      <c r="E3843" s="51" t="str">
        <f>IF(ISBLANK(LeaveTracker[[#This Row],[Employee Name]]),"-----",VLOOKUP(LeaveTracker[[#This Row],[Employee Name]],Employees[[Employee Name]:[Office]],7))</f>
        <v>TICC</v>
      </c>
      <c r="F3843" s="51" t="str">
        <f>IF(ISBLANK(LeaveTracker[[#This Row],[Employee Name]]),"-----",VLOOKUP(LeaveTracker[[#This Row],[Employee Name]],Employees[[Employee Name]:[Office]],6))</f>
        <v>CASUAL</v>
      </c>
      <c r="G3843" s="24">
        <v>44979</v>
      </c>
      <c r="H3843" s="24">
        <v>44980</v>
      </c>
      <c r="I3843" s="19" t="s">
        <v>82</v>
      </c>
      <c r="K3843" s="51"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1877</v>
      </c>
      <c r="E3844" s="51" t="str">
        <f>IF(ISBLANK(LeaveTracker[[#This Row],[Employee Name]]),"-----",VLOOKUP(LeaveTracker[[#This Row],[Employee Name]],Employees[[Employee Name]:[Office]],7))</f>
        <v>TICC</v>
      </c>
      <c r="F3844" s="51" t="str">
        <f>IF(ISBLANK(LeaveTracker[[#This Row],[Employee Name]]),"-----",VLOOKUP(LeaveTracker[[#This Row],[Employee Name]],Employees[[Employee Name]:[Office]],6))</f>
        <v>CASUAL</v>
      </c>
      <c r="G3844" s="24">
        <v>44966</v>
      </c>
      <c r="H3844" s="24">
        <v>44967</v>
      </c>
      <c r="I3844" s="19" t="s">
        <v>82</v>
      </c>
      <c r="K3844" s="51"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1877</v>
      </c>
      <c r="E3845" s="51" t="str">
        <f>IF(ISBLANK(LeaveTracker[[#This Row],[Employee Name]]),"-----",VLOOKUP(LeaveTracker[[#This Row],[Employee Name]],Employees[[Employee Name]:[Office]],7))</f>
        <v>TICC</v>
      </c>
      <c r="F3845" s="51" t="str">
        <f>IF(ISBLANK(LeaveTracker[[#This Row],[Employee Name]]),"-----",VLOOKUP(LeaveTracker[[#This Row],[Employee Name]],Employees[[Employee Name]:[Office]],6))</f>
        <v>CASUAL</v>
      </c>
      <c r="G3845" s="24">
        <v>44953</v>
      </c>
      <c r="H3845" s="24">
        <v>44953</v>
      </c>
      <c r="I3845" s="19" t="s">
        <v>81</v>
      </c>
      <c r="K3845" s="51"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1819</v>
      </c>
      <c r="E3846" s="51" t="str">
        <f>IF(ISBLANK(LeaveTracker[[#This Row],[Employee Name]]),"-----",VLOOKUP(LeaveTracker[[#This Row],[Employee Name]],Employees[[Employee Name]:[Office]],7))</f>
        <v>TICC/TCCH</v>
      </c>
      <c r="F3846" s="51" t="str">
        <f>IF(ISBLANK(LeaveTracker[[#This Row],[Employee Name]]),"-----",VLOOKUP(LeaveTracker[[#This Row],[Employee Name]],Employees[[Employee Name]:[Office]],6))</f>
        <v>CASUAL</v>
      </c>
      <c r="G3846" s="24">
        <v>44936</v>
      </c>
      <c r="H3846" s="24">
        <v>44936</v>
      </c>
      <c r="I3846" s="19" t="s">
        <v>81</v>
      </c>
      <c r="K3846" s="51"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1934</v>
      </c>
      <c r="E3847" s="51" t="str">
        <f>IF(ISBLANK(LeaveTracker[[#This Row],[Employee Name]]),"-----",VLOOKUP(LeaveTracker[[#This Row],[Employee Name]],Employees[[Employee Name]:[Office]],7))</f>
        <v>ONT</v>
      </c>
      <c r="F3847" s="51" t="str">
        <f>IF(ISBLANK(LeaveTracker[[#This Row],[Employee Name]]),"-----",VLOOKUP(LeaveTracker[[#This Row],[Employee Name]],Employees[[Employee Name]:[Office]],6))</f>
        <v>CASUAL</v>
      </c>
      <c r="G3847" s="24">
        <v>44896</v>
      </c>
      <c r="H3847" s="24">
        <v>44896</v>
      </c>
      <c r="I3847" s="19" t="s">
        <v>82</v>
      </c>
      <c r="K3847" s="51"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1934</v>
      </c>
      <c r="E3848" s="51" t="str">
        <f>IF(ISBLANK(LeaveTracker[[#This Row],[Employee Name]]),"-----",VLOOKUP(LeaveTracker[[#This Row],[Employee Name]],Employees[[Employee Name]:[Office]],7))</f>
        <v>ONT</v>
      </c>
      <c r="F3848" s="51" t="str">
        <f>IF(ISBLANK(LeaveTracker[[#This Row],[Employee Name]]),"-----",VLOOKUP(LeaveTracker[[#This Row],[Employee Name]],Employees[[Employee Name]:[Office]],6))</f>
        <v>CASUAL</v>
      </c>
      <c r="G3848" s="24">
        <v>44901</v>
      </c>
      <c r="H3848" s="24">
        <v>44902</v>
      </c>
      <c r="I3848" s="19" t="s">
        <v>82</v>
      </c>
      <c r="K3848" s="51"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1934</v>
      </c>
      <c r="E3849" s="51" t="str">
        <f>IF(ISBLANK(LeaveTracker[[#This Row],[Employee Name]]),"-----",VLOOKUP(LeaveTracker[[#This Row],[Employee Name]],Employees[[Employee Name]:[Office]],7))</f>
        <v>ONT</v>
      </c>
      <c r="F3849" s="51" t="str">
        <f>IF(ISBLANK(LeaveTracker[[#This Row],[Employee Name]]),"-----",VLOOKUP(LeaveTracker[[#This Row],[Employee Name]],Employees[[Employee Name]:[Office]],6))</f>
        <v>CASUAL</v>
      </c>
      <c r="G3849" s="24">
        <v>44922</v>
      </c>
      <c r="H3849" s="24">
        <v>44922</v>
      </c>
      <c r="I3849" s="19" t="s">
        <v>82</v>
      </c>
      <c r="K3849" s="51"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1934</v>
      </c>
      <c r="E3850" s="51" t="str">
        <f>IF(ISBLANK(LeaveTracker[[#This Row],[Employee Name]]),"-----",VLOOKUP(LeaveTracker[[#This Row],[Employee Name]],Employees[[Employee Name]:[Office]],7))</f>
        <v>ONT</v>
      </c>
      <c r="F3850" s="51" t="str">
        <f>IF(ISBLANK(LeaveTracker[[#This Row],[Employee Name]]),"-----",VLOOKUP(LeaveTracker[[#This Row],[Employee Name]],Employees[[Employee Name]:[Office]],6))</f>
        <v>CASUAL</v>
      </c>
      <c r="G3850" s="24">
        <v>44924</v>
      </c>
      <c r="H3850" s="24">
        <v>44924</v>
      </c>
      <c r="I3850" s="19" t="s">
        <v>82</v>
      </c>
      <c r="K3850" s="51"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2083</v>
      </c>
      <c r="E3851" s="51" t="str">
        <f>IF(ISBLANK(LeaveTracker[[#This Row],[Employee Name]]),"-----",VLOOKUP(LeaveTracker[[#This Row],[Employee Name]],Employees[[Employee Name]:[Office]],7))</f>
        <v>PIO</v>
      </c>
      <c r="F3851" s="51" t="str">
        <f>IF(ISBLANK(LeaveTracker[[#This Row],[Employee Name]]),"-----",VLOOKUP(LeaveTracker[[#This Row],[Employee Name]],Employees[[Employee Name]:[Office]],6))</f>
        <v>REGULAR</v>
      </c>
      <c r="G3851" s="24">
        <v>44910</v>
      </c>
      <c r="H3851" s="24">
        <v>44911</v>
      </c>
      <c r="I3851" s="19" t="s">
        <v>298</v>
      </c>
      <c r="J3851" s="43" t="s">
        <v>1761</v>
      </c>
      <c r="K3851" s="51"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1836</v>
      </c>
      <c r="E3852" s="51" t="str">
        <f>IF(ISBLANK(LeaveTracker[[#This Row],[Employee Name]]),"-----",VLOOKUP(LeaveTracker[[#This Row],[Employee Name]],Employees[[Employee Name]:[Office]],7))</f>
        <v>SP</v>
      </c>
      <c r="F3852" s="51" t="str">
        <f>IF(ISBLANK(LeaveTracker[[#This Row],[Employee Name]]),"-----",VLOOKUP(LeaveTracker[[#This Row],[Employee Name]],Employees[[Employee Name]:[Office]],6))</f>
        <v>CASUAL</v>
      </c>
      <c r="G3852" s="24">
        <v>44911</v>
      </c>
      <c r="H3852" s="24">
        <v>44911</v>
      </c>
      <c r="I3852" s="19" t="s">
        <v>82</v>
      </c>
      <c r="K3852" s="51"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1836</v>
      </c>
      <c r="E3853" s="51" t="str">
        <f>IF(ISBLANK(LeaveTracker[[#This Row],[Employee Name]]),"-----",VLOOKUP(LeaveTracker[[#This Row],[Employee Name]],Employees[[Employee Name]:[Office]],7))</f>
        <v>SP</v>
      </c>
      <c r="F3853" s="51" t="str">
        <f>IF(ISBLANK(LeaveTracker[[#This Row],[Employee Name]]),"-----",VLOOKUP(LeaveTracker[[#This Row],[Employee Name]],Employees[[Employee Name]:[Office]],6))</f>
        <v>CASUAL</v>
      </c>
      <c r="G3853" s="24">
        <v>44914</v>
      </c>
      <c r="H3853" s="24">
        <v>44914</v>
      </c>
      <c r="I3853" s="19" t="s">
        <v>82</v>
      </c>
      <c r="K3853" s="51"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1836</v>
      </c>
      <c r="E3854" s="51" t="str">
        <f>IF(ISBLANK(LeaveTracker[[#This Row],[Employee Name]]),"-----",VLOOKUP(LeaveTracker[[#This Row],[Employee Name]],Employees[[Employee Name]:[Office]],7))</f>
        <v>SP</v>
      </c>
      <c r="F3854" s="51" t="str">
        <f>IF(ISBLANK(LeaveTracker[[#This Row],[Employee Name]]),"-----",VLOOKUP(LeaveTracker[[#This Row],[Employee Name]],Employees[[Employee Name]:[Office]],6))</f>
        <v>CASUAL</v>
      </c>
      <c r="G3854" s="24">
        <v>44918</v>
      </c>
      <c r="H3854" s="24">
        <v>44918</v>
      </c>
      <c r="I3854" s="19" t="s">
        <v>82</v>
      </c>
      <c r="K3854" s="51"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1836</v>
      </c>
      <c r="E3855" s="51" t="str">
        <f>IF(ISBLANK(LeaveTracker[[#This Row],[Employee Name]]),"-----",VLOOKUP(LeaveTracker[[#This Row],[Employee Name]],Employees[[Employee Name]:[Office]],7))</f>
        <v>SP</v>
      </c>
      <c r="F3855" s="51" t="str">
        <f>IF(ISBLANK(LeaveTracker[[#This Row],[Employee Name]]),"-----",VLOOKUP(LeaveTracker[[#This Row],[Employee Name]],Employees[[Employee Name]:[Office]],6))</f>
        <v>CASUAL</v>
      </c>
      <c r="G3855" s="24">
        <v>44921</v>
      </c>
      <c r="H3855" s="24">
        <v>44917</v>
      </c>
      <c r="I3855" s="19" t="s">
        <v>82</v>
      </c>
      <c r="K3855" s="51"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1836</v>
      </c>
      <c r="E3856" s="51" t="str">
        <f>IF(ISBLANK(LeaveTracker[[#This Row],[Employee Name]]),"-----",VLOOKUP(LeaveTracker[[#This Row],[Employee Name]],Employees[[Employee Name]:[Office]],7))</f>
        <v>SP</v>
      </c>
      <c r="F3856" s="51" t="str">
        <f>IF(ISBLANK(LeaveTracker[[#This Row],[Employee Name]]),"-----",VLOOKUP(LeaveTracker[[#This Row],[Employee Name]],Employees[[Employee Name]:[Office]],6))</f>
        <v>CASUAL</v>
      </c>
      <c r="G3856" s="24">
        <v>44925</v>
      </c>
      <c r="H3856" s="24">
        <v>44925</v>
      </c>
      <c r="I3856" s="19" t="s">
        <v>82</v>
      </c>
      <c r="K3856" s="51" t="str">
        <f ca="1">LeaveTracker[[#This Row],[Days]]&amp;" "&amp;LeaveTracker[[#This Row],[Type of Leave]]</f>
        <v>0 VL</v>
      </c>
      <c r="L3856" s="23">
        <f ca="1">NETWORKDAYS(LeaveTracker[[#This Row],[Start Date]],LeaveTracker[[#This Row],[End Date]],lstHolidays)</f>
        <v>0</v>
      </c>
      <c r="M3856" s="27"/>
    </row>
    <row r="3857" spans="1:13" ht="30" customHeight="1" x14ac:dyDescent="0.3">
      <c r="A3857" s="27">
        <f t="shared" si="34"/>
        <v>356</v>
      </c>
      <c r="B3857" s="31">
        <v>44985</v>
      </c>
      <c r="C3857" s="31">
        <v>44905</v>
      </c>
      <c r="D3857" s="19" t="s">
        <v>1843</v>
      </c>
      <c r="E3857" s="51" t="str">
        <f>IF(ISBLANK(LeaveTracker[[#This Row],[Employee Name]]),"-----",VLOOKUP(LeaveTracker[[#This Row],[Employee Name]],Employees[[Employee Name]:[Office]],7))</f>
        <v>EEO/CITY MARKET</v>
      </c>
      <c r="F3857" s="51" t="str">
        <f>IF(ISBLANK(LeaveTracker[[#This Row],[Employee Name]]),"-----",VLOOKUP(LeaveTracker[[#This Row],[Employee Name]],Employees[[Employee Name]:[Office]],6))</f>
        <v>CASUAL</v>
      </c>
      <c r="G3857" s="24">
        <v>44902</v>
      </c>
      <c r="H3857" s="24">
        <v>44903</v>
      </c>
      <c r="I3857" s="19" t="s">
        <v>81</v>
      </c>
      <c r="K3857" s="51"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2085</v>
      </c>
      <c r="E3858" s="51" t="str">
        <f>IF(ISBLANK(LeaveTracker[[#This Row],[Employee Name]]),"-----",VLOOKUP(LeaveTracker[[#This Row],[Employee Name]],Employees[[Employee Name]:[Office]],7))</f>
        <v>CPDO</v>
      </c>
      <c r="F3858" s="51">
        <f>IF(ISBLANK(LeaveTracker[[#This Row],[Employee Name]]),"-----",VLOOKUP(LeaveTracker[[#This Row],[Employee Name]],Employees[[Employee Name]:[Office]],6))</f>
        <v>0</v>
      </c>
      <c r="G3858" s="24">
        <v>44916</v>
      </c>
      <c r="H3858" s="24">
        <v>44923</v>
      </c>
      <c r="I3858" s="19" t="s">
        <v>82</v>
      </c>
      <c r="K3858" s="51"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1764</v>
      </c>
      <c r="E3859" s="51" t="str">
        <f>IF(ISBLANK(LeaveTracker[[#This Row],[Employee Name]]),"-----",VLOOKUP(LeaveTracker[[#This Row],[Employee Name]],Employees[[Employee Name]:[Office]],7))</f>
        <v>SP</v>
      </c>
      <c r="F3859" s="51" t="str">
        <f>IF(ISBLANK(LeaveTracker[[#This Row],[Employee Name]]),"-----",VLOOKUP(LeaveTracker[[#This Row],[Employee Name]],Employees[[Employee Name]:[Office]],6))</f>
        <v>CASUAL</v>
      </c>
      <c r="G3859" s="24">
        <v>44897</v>
      </c>
      <c r="H3859" s="24">
        <v>44897</v>
      </c>
      <c r="I3859" s="19" t="s">
        <v>82</v>
      </c>
      <c r="K3859" s="51"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1764</v>
      </c>
      <c r="E3860" s="51" t="str">
        <f>IF(ISBLANK(LeaveTracker[[#This Row],[Employee Name]]),"-----",VLOOKUP(LeaveTracker[[#This Row],[Employee Name]],Employees[[Employee Name]:[Office]],7))</f>
        <v>SP</v>
      </c>
      <c r="F3860" s="51" t="str">
        <f>IF(ISBLANK(LeaveTracker[[#This Row],[Employee Name]]),"-----",VLOOKUP(LeaveTracker[[#This Row],[Employee Name]],Employees[[Employee Name]:[Office]],6))</f>
        <v>CASUAL</v>
      </c>
      <c r="G3860" s="24">
        <v>44908</v>
      </c>
      <c r="H3860" s="24">
        <v>44908</v>
      </c>
      <c r="I3860" s="19" t="s">
        <v>82</v>
      </c>
      <c r="K3860" s="51"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1764</v>
      </c>
      <c r="E3861" s="51" t="str">
        <f>IF(ISBLANK(LeaveTracker[[#This Row],[Employee Name]]),"-----",VLOOKUP(LeaveTracker[[#This Row],[Employee Name]],Employees[[Employee Name]:[Office]],7))</f>
        <v>SP</v>
      </c>
      <c r="F3861" s="51" t="str">
        <f>IF(ISBLANK(LeaveTracker[[#This Row],[Employee Name]]),"-----",VLOOKUP(LeaveTracker[[#This Row],[Employee Name]],Employees[[Employee Name]:[Office]],6))</f>
        <v>CASUAL</v>
      </c>
      <c r="G3861" s="24">
        <v>44911</v>
      </c>
      <c r="H3861" s="24">
        <v>44911</v>
      </c>
      <c r="I3861" s="19" t="s">
        <v>82</v>
      </c>
      <c r="K3861" s="51"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1832</v>
      </c>
      <c r="E3862" s="51" t="str">
        <f>IF(ISBLANK(LeaveTracker[[#This Row],[Employee Name]]),"-----",VLOOKUP(LeaveTracker[[#This Row],[Employee Name]],Employees[[Employee Name]:[Office]],7))</f>
        <v>EEO/CITY MARKET</v>
      </c>
      <c r="F3862" s="51" t="str">
        <f>IF(ISBLANK(LeaveTracker[[#This Row],[Employee Name]]),"-----",VLOOKUP(LeaveTracker[[#This Row],[Employee Name]],Employees[[Employee Name]:[Office]],6))</f>
        <v>CASUAL</v>
      </c>
      <c r="G3862" s="24">
        <v>44914</v>
      </c>
      <c r="H3862" s="24">
        <v>44916</v>
      </c>
      <c r="I3862" s="19" t="s">
        <v>82</v>
      </c>
      <c r="K3862" s="51"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1832</v>
      </c>
      <c r="E3863" s="51" t="str">
        <f>IF(ISBLANK(LeaveTracker[[#This Row],[Employee Name]]),"-----",VLOOKUP(LeaveTracker[[#This Row],[Employee Name]],Employees[[Employee Name]:[Office]],7))</f>
        <v>EEO/CITY MARKET</v>
      </c>
      <c r="F3863" s="51" t="str">
        <f>IF(ISBLANK(LeaveTracker[[#This Row],[Employee Name]]),"-----",VLOOKUP(LeaveTracker[[#This Row],[Employee Name]],Employees[[Employee Name]:[Office]],6))</f>
        <v>CASUAL</v>
      </c>
      <c r="G3863" s="24">
        <v>44921</v>
      </c>
      <c r="H3863" s="24">
        <v>44922</v>
      </c>
      <c r="I3863" s="19" t="s">
        <v>82</v>
      </c>
      <c r="K3863" s="51"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2087</v>
      </c>
      <c r="E3864" s="51" t="str">
        <f>IF(ISBLANK(LeaveTracker[[#This Row],[Employee Name]]),"-----",VLOOKUP(LeaveTracker[[#This Row],[Employee Name]],Employees[[Employee Name]:[Office]],7))</f>
        <v>OSPITAL NG TAGAYTAY</v>
      </c>
      <c r="F3864" s="51">
        <f>IF(ISBLANK(LeaveTracker[[#This Row],[Employee Name]]),"-----",VLOOKUP(LeaveTracker[[#This Row],[Employee Name]],Employees[[Employee Name]:[Office]],6))</f>
        <v>0</v>
      </c>
      <c r="G3864" s="24">
        <v>44914</v>
      </c>
      <c r="H3864" s="24">
        <v>44918</v>
      </c>
      <c r="I3864" s="19" t="s">
        <v>82</v>
      </c>
      <c r="K3864" s="51"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2090</v>
      </c>
      <c r="E3865" s="51" t="str">
        <f>IF(ISBLANK(LeaveTracker[[#This Row],[Employee Name]]),"-----",VLOOKUP(LeaveTracker[[#This Row],[Employee Name]],Employees[[Employee Name]:[Office]],7))</f>
        <v>OSPITAL NG TAGAYTAY</v>
      </c>
      <c r="F3865" s="51">
        <f>IF(ISBLANK(LeaveTracker[[#This Row],[Employee Name]]),"-----",VLOOKUP(LeaveTracker[[#This Row],[Employee Name]],Employees[[Employee Name]:[Office]],6))</f>
        <v>0</v>
      </c>
      <c r="G3865" s="24">
        <v>44921</v>
      </c>
      <c r="H3865" s="24">
        <v>44925</v>
      </c>
      <c r="I3865" s="19" t="s">
        <v>82</v>
      </c>
      <c r="K3865" s="51"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1846</v>
      </c>
      <c r="E3866" s="51" t="str">
        <f>IF(ISBLANK(LeaveTracker[[#This Row],[Employee Name]]),"-----",VLOOKUP(LeaveTracker[[#This Row],[Employee Name]],Employees[[Employee Name]:[Office]],7))</f>
        <v>ONT</v>
      </c>
      <c r="F3866" s="51" t="str">
        <f>IF(ISBLANK(LeaveTracker[[#This Row],[Employee Name]]),"-----",VLOOKUP(LeaveTracker[[#This Row],[Employee Name]],Employees[[Employee Name]:[Office]],6))</f>
        <v>CASUAL</v>
      </c>
      <c r="G3866" s="24">
        <v>44904</v>
      </c>
      <c r="H3866" s="24">
        <v>44904</v>
      </c>
      <c r="I3866" s="19" t="s">
        <v>82</v>
      </c>
      <c r="K3866" s="51"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2093</v>
      </c>
      <c r="E3867" s="51" t="str">
        <f>IF(ISBLANK(LeaveTracker[[#This Row],[Employee Name]]),"-----",VLOOKUP(LeaveTracker[[#This Row],[Employee Name]],Employees[[Employee Name]:[Office]],7))</f>
        <v>LEGAL OFFICE</v>
      </c>
      <c r="F3867" s="51">
        <f>IF(ISBLANK(LeaveTracker[[#This Row],[Employee Name]]),"-----",VLOOKUP(LeaveTracker[[#This Row],[Employee Name]],Employees[[Employee Name]:[Office]],6))</f>
        <v>0</v>
      </c>
      <c r="G3867" s="24">
        <v>44921</v>
      </c>
      <c r="H3867" s="24">
        <v>44923</v>
      </c>
      <c r="I3867" s="19" t="s">
        <v>82</v>
      </c>
      <c r="K3867" s="51"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1848</v>
      </c>
      <c r="E3868" s="51" t="str">
        <f>IF(ISBLANK(LeaveTracker[[#This Row],[Employee Name]]),"-----",VLOOKUP(LeaveTracker[[#This Row],[Employee Name]],Employees[[Employee Name]:[Office]],7))</f>
        <v>CENRO</v>
      </c>
      <c r="F3868" s="51" t="str">
        <f>IF(ISBLANK(LeaveTracker[[#This Row],[Employee Name]]),"-----",VLOOKUP(LeaveTracker[[#This Row],[Employee Name]],Employees[[Employee Name]:[Office]],6))</f>
        <v>CASUAL</v>
      </c>
      <c r="G3868" s="24">
        <v>44935</v>
      </c>
      <c r="H3868" s="24">
        <v>44935</v>
      </c>
      <c r="I3868" s="19" t="s">
        <v>81</v>
      </c>
      <c r="K3868" s="51"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1848</v>
      </c>
      <c r="E3869" s="51" t="str">
        <f>IF(ISBLANK(LeaveTracker[[#This Row],[Employee Name]]),"-----",VLOOKUP(LeaveTracker[[#This Row],[Employee Name]],Employees[[Employee Name]:[Office]],7))</f>
        <v>CENRO</v>
      </c>
      <c r="F3869" s="51" t="str">
        <f>IF(ISBLANK(LeaveTracker[[#This Row],[Employee Name]]),"-----",VLOOKUP(LeaveTracker[[#This Row],[Employee Name]],Employees[[Employee Name]:[Office]],6))</f>
        <v>CASUAL</v>
      </c>
      <c r="G3869" s="24">
        <v>44949</v>
      </c>
      <c r="H3869" s="24">
        <v>44950</v>
      </c>
      <c r="I3869" s="19" t="s">
        <v>82</v>
      </c>
      <c r="K3869" s="51"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1848</v>
      </c>
      <c r="E3870" s="51" t="str">
        <f>IF(ISBLANK(LeaveTracker[[#This Row],[Employee Name]]),"-----",VLOOKUP(LeaveTracker[[#This Row],[Employee Name]],Employees[[Employee Name]:[Office]],7))</f>
        <v>CENRO</v>
      </c>
      <c r="F3870" s="51" t="str">
        <f>IF(ISBLANK(LeaveTracker[[#This Row],[Employee Name]]),"-----",VLOOKUP(LeaveTracker[[#This Row],[Employee Name]],Employees[[Employee Name]:[Office]],6))</f>
        <v>CASUAL</v>
      </c>
      <c r="G3870" s="24">
        <v>44953</v>
      </c>
      <c r="H3870" s="24">
        <v>44953</v>
      </c>
      <c r="I3870" s="19" t="s">
        <v>82</v>
      </c>
      <c r="K3870" s="51"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1760</v>
      </c>
      <c r="E3871" s="51" t="str">
        <f>IF(ISBLANK(LeaveTracker[[#This Row],[Employee Name]]),"-----",VLOOKUP(LeaveTracker[[#This Row],[Employee Name]],Employees[[Employee Name]:[Office]],7))</f>
        <v>TCIS</v>
      </c>
      <c r="F3871" s="51" t="str">
        <f>IF(ISBLANK(LeaveTracker[[#This Row],[Employee Name]]),"-----",VLOOKUP(LeaveTracker[[#This Row],[Employee Name]],Employees[[Employee Name]:[Office]],6))</f>
        <v>CASUAL</v>
      </c>
      <c r="G3871" s="24">
        <v>44784</v>
      </c>
      <c r="H3871" s="24">
        <v>44784</v>
      </c>
      <c r="I3871" s="19" t="s">
        <v>81</v>
      </c>
      <c r="K3871" s="51"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1760</v>
      </c>
      <c r="E3872" s="51" t="str">
        <f>IF(ISBLANK(LeaveTracker[[#This Row],[Employee Name]]),"-----",VLOOKUP(LeaveTracker[[#This Row],[Employee Name]],Employees[[Employee Name]:[Office]],7))</f>
        <v>TCIS</v>
      </c>
      <c r="F3872" s="51" t="str">
        <f>IF(ISBLANK(LeaveTracker[[#This Row],[Employee Name]]),"-----",VLOOKUP(LeaveTracker[[#This Row],[Employee Name]],Employees[[Employee Name]:[Office]],6))</f>
        <v>CASUAL</v>
      </c>
      <c r="G3872" s="24">
        <v>44585</v>
      </c>
      <c r="H3872" s="24">
        <v>44586</v>
      </c>
      <c r="I3872" s="19" t="s">
        <v>298</v>
      </c>
      <c r="J3872" s="43" t="s">
        <v>1761</v>
      </c>
      <c r="K3872" s="51"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1797</v>
      </c>
      <c r="E3873" s="51" t="str">
        <f>IF(ISBLANK(LeaveTracker[[#This Row],[Employee Name]]),"-----",VLOOKUP(LeaveTracker[[#This Row],[Employee Name]],Employees[[Employee Name]:[Office]],7))</f>
        <v>CENRO</v>
      </c>
      <c r="F3873" s="51" t="str">
        <f>IF(ISBLANK(LeaveTracker[[#This Row],[Employee Name]]),"-----",VLOOKUP(LeaveTracker[[#This Row],[Employee Name]],Employees[[Employee Name]:[Office]],6))</f>
        <v>CASUAL</v>
      </c>
      <c r="G3873" s="24">
        <v>44605</v>
      </c>
      <c r="H3873" s="24">
        <v>44606</v>
      </c>
      <c r="I3873" s="19" t="s">
        <v>82</v>
      </c>
      <c r="K3873" s="51"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1797</v>
      </c>
      <c r="E3874" s="51" t="str">
        <f>IF(ISBLANK(LeaveTracker[[#This Row],[Employee Name]]),"-----",VLOOKUP(LeaveTracker[[#This Row],[Employee Name]],Employees[[Employee Name]:[Office]],7))</f>
        <v>CENRO</v>
      </c>
      <c r="F3874" s="51" t="str">
        <f>IF(ISBLANK(LeaveTracker[[#This Row],[Employee Name]]),"-----",VLOOKUP(LeaveTracker[[#This Row],[Employee Name]],Employees[[Employee Name]:[Office]],6))</f>
        <v>CASUAL</v>
      </c>
      <c r="G3874" s="24">
        <v>44966</v>
      </c>
      <c r="H3874" s="24">
        <v>44966</v>
      </c>
      <c r="I3874" s="19" t="s">
        <v>298</v>
      </c>
      <c r="J3874" s="43" t="s">
        <v>1761</v>
      </c>
      <c r="K3874" s="51"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1760</v>
      </c>
      <c r="E3875" s="51" t="str">
        <f>IF(ISBLANK(LeaveTracker[[#This Row],[Employee Name]]),"-----",VLOOKUP(LeaveTracker[[#This Row],[Employee Name]],Employees[[Employee Name]:[Office]],7))</f>
        <v>TCIS</v>
      </c>
      <c r="F3875" s="51" t="str">
        <f>IF(ISBLANK(LeaveTracker[[#This Row],[Employee Name]]),"-----",VLOOKUP(LeaveTracker[[#This Row],[Employee Name]],Employees[[Employee Name]:[Office]],6))</f>
        <v>CASUAL</v>
      </c>
      <c r="G3875" s="24">
        <v>44916</v>
      </c>
      <c r="H3875" s="24">
        <v>44918</v>
      </c>
      <c r="I3875" s="19" t="s">
        <v>298</v>
      </c>
      <c r="J3875" s="43" t="s">
        <v>1761</v>
      </c>
      <c r="K3875" s="51"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1760</v>
      </c>
      <c r="E3876" s="51" t="str">
        <f>IF(ISBLANK(LeaveTracker[[#This Row],[Employee Name]]),"-----",VLOOKUP(LeaveTracker[[#This Row],[Employee Name]],Employees[[Employee Name]:[Office]],7))</f>
        <v>TCIS</v>
      </c>
      <c r="F3876" s="51" t="str">
        <f>IF(ISBLANK(LeaveTracker[[#This Row],[Employee Name]]),"-----",VLOOKUP(LeaveTracker[[#This Row],[Employee Name]],Employees[[Employee Name]:[Office]],6))</f>
        <v>CASUAL</v>
      </c>
      <c r="G3876" s="24">
        <v>44921</v>
      </c>
      <c r="H3876" s="24">
        <v>44924</v>
      </c>
      <c r="I3876" s="19" t="s">
        <v>82</v>
      </c>
      <c r="K3876" s="51"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2096</v>
      </c>
      <c r="E3877" s="51" t="str">
        <f>IF(ISBLANK(LeaveTracker[[#This Row],[Employee Name]]),"-----",VLOOKUP(LeaveTracker[[#This Row],[Employee Name]],Employees[[Employee Name]:[Office]],7))</f>
        <v>OSPITAL NG TAGAYTAY</v>
      </c>
      <c r="F3877" s="51">
        <f>IF(ISBLANK(LeaveTracker[[#This Row],[Employee Name]]),"-----",VLOOKUP(LeaveTracker[[#This Row],[Employee Name]],Employees[[Employee Name]:[Office]],6))</f>
        <v>0</v>
      </c>
      <c r="G3877" s="24">
        <v>44915</v>
      </c>
      <c r="H3877" s="24">
        <v>44918</v>
      </c>
      <c r="I3877" s="19" t="s">
        <v>81</v>
      </c>
      <c r="K3877" s="51"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2096</v>
      </c>
      <c r="E3878" s="51" t="str">
        <f>IF(ISBLANK(LeaveTracker[[#This Row],[Employee Name]]),"-----",VLOOKUP(LeaveTracker[[#This Row],[Employee Name]],Employees[[Employee Name]:[Office]],7))</f>
        <v>OSPITAL NG TAGAYTAY</v>
      </c>
      <c r="F3878" s="51">
        <f>IF(ISBLANK(LeaveTracker[[#This Row],[Employee Name]]),"-----",VLOOKUP(LeaveTracker[[#This Row],[Employee Name]],Employees[[Employee Name]:[Office]],6))</f>
        <v>0</v>
      </c>
      <c r="G3878" s="24">
        <v>44921</v>
      </c>
      <c r="H3878" s="24">
        <v>44924</v>
      </c>
      <c r="I3878" s="19" t="s">
        <v>81</v>
      </c>
      <c r="K3878" s="51"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2096</v>
      </c>
      <c r="E3879" s="51" t="str">
        <f>IF(ISBLANK(LeaveTracker[[#This Row],[Employee Name]]),"-----",VLOOKUP(LeaveTracker[[#This Row],[Employee Name]],Employees[[Employee Name]:[Office]],7))</f>
        <v>OSPITAL NG TAGAYTAY</v>
      </c>
      <c r="F3879" s="51">
        <f>IF(ISBLANK(LeaveTracker[[#This Row],[Employee Name]]),"-----",VLOOKUP(LeaveTracker[[#This Row],[Employee Name]],Employees[[Employee Name]:[Office]],6))</f>
        <v>0</v>
      </c>
      <c r="G3879" s="24">
        <v>44927</v>
      </c>
      <c r="H3879" s="24">
        <v>44957</v>
      </c>
      <c r="I3879" s="19" t="s">
        <v>81</v>
      </c>
      <c r="K3879" s="51"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1763</v>
      </c>
      <c r="E3880" s="51" t="str">
        <f>IF(ISBLANK(LeaveTracker[[#This Row],[Employee Name]]),"-----",VLOOKUP(LeaveTracker[[#This Row],[Employee Name]],Employees[[Employee Name]:[Office]],7))</f>
        <v>EEO/CITY MARKET</v>
      </c>
      <c r="F3880" s="51" t="str">
        <f>IF(ISBLANK(LeaveTracker[[#This Row],[Employee Name]]),"-----",VLOOKUP(LeaveTracker[[#This Row],[Employee Name]],Employees[[Employee Name]:[Office]],6))</f>
        <v>CASUAL</v>
      </c>
      <c r="G3880" s="24">
        <v>44923</v>
      </c>
      <c r="H3880" s="24">
        <v>44923</v>
      </c>
      <c r="I3880" s="19" t="s">
        <v>298</v>
      </c>
      <c r="J3880" s="43" t="s">
        <v>2097</v>
      </c>
      <c r="K3880" s="51"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1763</v>
      </c>
      <c r="E3881" s="51" t="str">
        <f>IF(ISBLANK(LeaveTracker[[#This Row],[Employee Name]]),"-----",VLOOKUP(LeaveTracker[[#This Row],[Employee Name]],Employees[[Employee Name]:[Office]],7))</f>
        <v>EEO/CITY MARKET</v>
      </c>
      <c r="F3881" s="51" t="str">
        <f>IF(ISBLANK(LeaveTracker[[#This Row],[Employee Name]]),"-----",VLOOKUP(LeaveTracker[[#This Row],[Employee Name]],Employees[[Employee Name]:[Office]],6))</f>
        <v>CASUAL</v>
      </c>
      <c r="G3881" s="24">
        <v>44936</v>
      </c>
      <c r="H3881" s="24">
        <v>44940</v>
      </c>
      <c r="I3881" s="19" t="s">
        <v>81</v>
      </c>
      <c r="K3881" s="51"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1939</v>
      </c>
      <c r="E3882" s="51" t="str">
        <f>IF(ISBLANK(LeaveTracker[[#This Row],[Employee Name]]),"-----",VLOOKUP(LeaveTracker[[#This Row],[Employee Name]],Employees[[Employee Name]:[Office]],7))</f>
        <v>TCIS</v>
      </c>
      <c r="F3882" s="51" t="str">
        <f>IF(ISBLANK(LeaveTracker[[#This Row],[Employee Name]]),"-----",VLOOKUP(LeaveTracker[[#This Row],[Employee Name]],Employees[[Employee Name]:[Office]],6))</f>
        <v>JOBCON</v>
      </c>
      <c r="G3882" s="24">
        <v>44944</v>
      </c>
      <c r="H3882" s="24">
        <v>44957</v>
      </c>
      <c r="I3882" s="19" t="s">
        <v>81</v>
      </c>
      <c r="K3882" s="51"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1755</v>
      </c>
      <c r="E3883" s="51" t="str">
        <f>IF(ISBLANK(LeaveTracker[[#This Row],[Employee Name]]),"-----",VLOOKUP(LeaveTracker[[#This Row],[Employee Name]],Employees[[Employee Name]:[Office]],7))</f>
        <v>MAHOGANY MARKET</v>
      </c>
      <c r="F3883" s="51" t="str">
        <f>IF(ISBLANK(LeaveTracker[[#This Row],[Employee Name]]),"-----",VLOOKUP(LeaveTracker[[#This Row],[Employee Name]],Employees[[Employee Name]:[Office]],6))</f>
        <v>CASUAL</v>
      </c>
      <c r="G3883" s="24">
        <v>44938</v>
      </c>
      <c r="H3883" s="24">
        <v>44939</v>
      </c>
      <c r="I3883" s="19" t="s">
        <v>81</v>
      </c>
      <c r="K3883" s="51"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1756</v>
      </c>
      <c r="E3884" s="51" t="str">
        <f>IF(ISBLANK(LeaveTracker[[#This Row],[Employee Name]]),"-----",VLOOKUP(LeaveTracker[[#This Row],[Employee Name]],Employees[[Employee Name]:[Office]],7))</f>
        <v>AGRICULTURE OFFICE</v>
      </c>
      <c r="F3884" s="51" t="str">
        <f>IF(ISBLANK(LeaveTracker[[#This Row],[Employee Name]]),"-----",VLOOKUP(LeaveTracker[[#This Row],[Employee Name]],Employees[[Employee Name]:[Office]],6))</f>
        <v>CASUAL</v>
      </c>
      <c r="G3884" s="24">
        <v>44951</v>
      </c>
      <c r="H3884" s="24">
        <v>44951</v>
      </c>
      <c r="I3884" s="19" t="s">
        <v>298</v>
      </c>
      <c r="J3884" s="43" t="s">
        <v>1761</v>
      </c>
      <c r="K3884" s="51"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2099</v>
      </c>
      <c r="E3885" s="51" t="str">
        <f>IF(ISBLANK(LeaveTracker[[#This Row],[Employee Name]]),"-----",VLOOKUP(LeaveTracker[[#This Row],[Employee Name]],Employees[[Employee Name]:[Office]],7))</f>
        <v>CENRO</v>
      </c>
      <c r="F3885" s="51">
        <f>IF(ISBLANK(LeaveTracker[[#This Row],[Employee Name]]),"-----",VLOOKUP(LeaveTracker[[#This Row],[Employee Name]],Employees[[Employee Name]:[Office]],6))</f>
        <v>0</v>
      </c>
      <c r="G3885" s="24">
        <v>44954</v>
      </c>
      <c r="H3885" s="24">
        <v>44956</v>
      </c>
      <c r="I3885" s="19" t="s">
        <v>82</v>
      </c>
      <c r="K3885" s="51"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2101</v>
      </c>
      <c r="E3886" s="51" t="str">
        <f>IF(ISBLANK(LeaveTracker[[#This Row],[Employee Name]]),"-----",VLOOKUP(LeaveTracker[[#This Row],[Employee Name]],Employees[[Employee Name]:[Office]],7))</f>
        <v>GSO</v>
      </c>
      <c r="F3886" s="51">
        <f>IF(ISBLANK(LeaveTracker[[#This Row],[Employee Name]]),"-----",VLOOKUP(LeaveTracker[[#This Row],[Employee Name]],Employees[[Employee Name]:[Office]],6))</f>
        <v>0</v>
      </c>
      <c r="G3886" s="24">
        <v>44932</v>
      </c>
      <c r="H3886" s="24">
        <v>44936</v>
      </c>
      <c r="I3886" s="19" t="s">
        <v>82</v>
      </c>
      <c r="K3886" s="51"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2101</v>
      </c>
      <c r="E3887" s="51" t="str">
        <f>IF(ISBLANK(LeaveTracker[[#This Row],[Employee Name]]),"-----",VLOOKUP(LeaveTracker[[#This Row],[Employee Name]],Employees[[Employee Name]:[Office]],7))</f>
        <v>GSO</v>
      </c>
      <c r="F3887" s="51">
        <f>IF(ISBLANK(LeaveTracker[[#This Row],[Employee Name]]),"-----",VLOOKUP(LeaveTracker[[#This Row],[Employee Name]],Employees[[Employee Name]:[Office]],6))</f>
        <v>0</v>
      </c>
      <c r="G3887" s="24">
        <v>44939</v>
      </c>
      <c r="H3887" s="24">
        <v>44940</v>
      </c>
      <c r="I3887" s="19" t="s">
        <v>82</v>
      </c>
      <c r="K3887" s="51"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2104</v>
      </c>
      <c r="E3888" s="51" t="str">
        <f>IF(ISBLANK(LeaveTracker[[#This Row],[Employee Name]]),"-----",VLOOKUP(LeaveTracker[[#This Row],[Employee Name]],Employees[[Employee Name]:[Office]],7))</f>
        <v>CHO</v>
      </c>
      <c r="F3888" s="51">
        <f>IF(ISBLANK(LeaveTracker[[#This Row],[Employee Name]]),"-----",VLOOKUP(LeaveTracker[[#This Row],[Employee Name]],Employees[[Employee Name]:[Office]],6))</f>
        <v>0</v>
      </c>
      <c r="G3888" s="24">
        <v>44951</v>
      </c>
      <c r="H3888" s="24">
        <v>44949</v>
      </c>
      <c r="I3888" s="19" t="s">
        <v>81</v>
      </c>
      <c r="K3888" s="51"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1894</v>
      </c>
      <c r="E3889" s="51" t="str">
        <f>IF(ISBLANK(LeaveTracker[[#This Row],[Employee Name]]),"-----",VLOOKUP(LeaveTracker[[#This Row],[Employee Name]],Employees[[Employee Name]:[Office]],7))</f>
        <v>CTO</v>
      </c>
      <c r="F3889" s="51" t="str">
        <f>IF(ISBLANK(LeaveTracker[[#This Row],[Employee Name]]),"-----",VLOOKUP(LeaveTracker[[#This Row],[Employee Name]],Employees[[Employee Name]:[Office]],6))</f>
        <v>JOBCON</v>
      </c>
      <c r="G3889" s="24">
        <v>44958</v>
      </c>
      <c r="H3889" s="24">
        <v>44959</v>
      </c>
      <c r="I3889" s="19" t="s">
        <v>81</v>
      </c>
      <c r="K3889" s="51"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2107</v>
      </c>
      <c r="E3890" s="51" t="str">
        <f>IF(ISBLANK(LeaveTracker[[#This Row],[Employee Name]]),"-----",VLOOKUP(LeaveTracker[[#This Row],[Employee Name]],Employees[[Employee Name]:[Office]],7))</f>
        <v>ACCOUNTING</v>
      </c>
      <c r="F3890" s="51">
        <f>IF(ISBLANK(LeaveTracker[[#This Row],[Employee Name]]),"-----",VLOOKUP(LeaveTracker[[#This Row],[Employee Name]],Employees[[Employee Name]:[Office]],6))</f>
        <v>0</v>
      </c>
      <c r="G3890" s="24">
        <v>44879</v>
      </c>
      <c r="H3890" s="24">
        <v>44879</v>
      </c>
      <c r="I3890" s="19" t="s">
        <v>81</v>
      </c>
      <c r="K3890" s="51"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2107</v>
      </c>
      <c r="E3891" s="51" t="str">
        <f>IF(ISBLANK(LeaveTracker[[#This Row],[Employee Name]]),"-----",VLOOKUP(LeaveTracker[[#This Row],[Employee Name]],Employees[[Employee Name]:[Office]],7))</f>
        <v>ACCOUNTING</v>
      </c>
      <c r="F3891" s="51">
        <f>IF(ISBLANK(LeaveTracker[[#This Row],[Employee Name]]),"-----",VLOOKUP(LeaveTracker[[#This Row],[Employee Name]],Employees[[Employee Name]:[Office]],6))</f>
        <v>0</v>
      </c>
      <c r="G3891" s="24">
        <v>44908</v>
      </c>
      <c r="H3891" s="24">
        <v>44908</v>
      </c>
      <c r="I3891" s="19" t="s">
        <v>81</v>
      </c>
      <c r="K3891" s="51"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2107</v>
      </c>
      <c r="E3892" s="51" t="str">
        <f>IF(ISBLANK(LeaveTracker[[#This Row],[Employee Name]]),"-----",VLOOKUP(LeaveTracker[[#This Row],[Employee Name]],Employees[[Employee Name]:[Office]],7))</f>
        <v>ACCOUNTING</v>
      </c>
      <c r="F3892" s="51">
        <f>IF(ISBLANK(LeaveTracker[[#This Row],[Employee Name]]),"-----",VLOOKUP(LeaveTracker[[#This Row],[Employee Name]],Employees[[Employee Name]:[Office]],6))</f>
        <v>0</v>
      </c>
      <c r="G3892" s="24">
        <v>44924</v>
      </c>
      <c r="H3892" s="24">
        <v>44924</v>
      </c>
      <c r="I3892" s="19" t="s">
        <v>81</v>
      </c>
      <c r="K3892" s="51"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290</v>
      </c>
      <c r="E3893" s="51" t="str">
        <f>IF(ISBLANK(LeaveTracker[[#This Row],[Employee Name]]),"-----",VLOOKUP(LeaveTracker[[#This Row],[Employee Name]],Employees[[Employee Name]:[Office]],7))</f>
        <v>CENRO</v>
      </c>
      <c r="F3893" s="51" t="str">
        <f>IF(ISBLANK(LeaveTracker[[#This Row],[Employee Name]]),"-----",VLOOKUP(LeaveTracker[[#This Row],[Employee Name]],Employees[[Employee Name]:[Office]],6))</f>
        <v>REGULAR</v>
      </c>
      <c r="G3893" s="24">
        <v>44879</v>
      </c>
      <c r="H3893" s="24">
        <v>44890</v>
      </c>
      <c r="I3893" s="19" t="s">
        <v>81</v>
      </c>
      <c r="K3893" s="51"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2108</v>
      </c>
      <c r="E3894" s="51" t="str">
        <f>IF(ISBLANK(LeaveTracker[[#This Row],[Employee Name]]),"-----",VLOOKUP(LeaveTracker[[#This Row],[Employee Name]],Employees[[Employee Name]:[Office]],7))</f>
        <v>CENRO</v>
      </c>
      <c r="F3894" s="51">
        <f>IF(ISBLANK(LeaveTracker[[#This Row],[Employee Name]]),"-----",VLOOKUP(LeaveTracker[[#This Row],[Employee Name]],Employees[[Employee Name]:[Office]],6))</f>
        <v>0</v>
      </c>
      <c r="G3894" s="24">
        <v>44886</v>
      </c>
      <c r="H3894" s="24">
        <v>44890</v>
      </c>
      <c r="I3894" s="19" t="s">
        <v>81</v>
      </c>
      <c r="K3894" s="51"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2108</v>
      </c>
      <c r="E3895" s="51" t="str">
        <f>IF(ISBLANK(LeaveTracker[[#This Row],[Employee Name]]),"-----",VLOOKUP(LeaveTracker[[#This Row],[Employee Name]],Employees[[Employee Name]:[Office]],7))</f>
        <v>CENRO</v>
      </c>
      <c r="F3895" s="51">
        <f>IF(ISBLANK(LeaveTracker[[#This Row],[Employee Name]]),"-----",VLOOKUP(LeaveTracker[[#This Row],[Employee Name]],Employees[[Employee Name]:[Office]],6))</f>
        <v>0</v>
      </c>
      <c r="G3895" s="24">
        <v>44879</v>
      </c>
      <c r="H3895" s="24">
        <v>44879</v>
      </c>
      <c r="I3895" s="19" t="s">
        <v>298</v>
      </c>
      <c r="J3895" s="43" t="s">
        <v>1761</v>
      </c>
      <c r="K3895" s="51"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2111</v>
      </c>
      <c r="E3896" s="51" t="str">
        <f>IF(ISBLANK(LeaveTracker[[#This Row],[Employee Name]]),"-----",VLOOKUP(LeaveTracker[[#This Row],[Employee Name]],Employees[[Employee Name]:[Office]],7))</f>
        <v>BPLO</v>
      </c>
      <c r="F3896" s="51">
        <f>IF(ISBLANK(LeaveTracker[[#This Row],[Employee Name]]),"-----",VLOOKUP(LeaveTracker[[#This Row],[Employee Name]],Employees[[Employee Name]:[Office]],6))</f>
        <v>0</v>
      </c>
      <c r="G3896" s="24">
        <v>44888</v>
      </c>
      <c r="H3896" s="24">
        <v>44890</v>
      </c>
      <c r="I3896" s="19" t="s">
        <v>298</v>
      </c>
      <c r="J3896" s="43" t="s">
        <v>1761</v>
      </c>
      <c r="K3896" s="51"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553</v>
      </c>
      <c r="E3897" s="51" t="str">
        <f>IF(ISBLANK(LeaveTracker[[#This Row],[Employee Name]]),"-----",VLOOKUP(LeaveTracker[[#This Row],[Employee Name]],Employees[[Employee Name]:[Office]],7))</f>
        <v>CENRO</v>
      </c>
      <c r="F3897" s="51" t="str">
        <f>IF(ISBLANK(LeaveTracker[[#This Row],[Employee Name]]),"-----",VLOOKUP(LeaveTracker[[#This Row],[Employee Name]],Employees[[Employee Name]:[Office]],6))</f>
        <v>REGULAR</v>
      </c>
      <c r="G3897" s="24">
        <v>44879</v>
      </c>
      <c r="H3897" s="24">
        <v>44879</v>
      </c>
      <c r="I3897" s="19" t="s">
        <v>81</v>
      </c>
      <c r="K3897" s="51"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2022</v>
      </c>
      <c r="E3898" s="51" t="str">
        <f>IF(ISBLANK(LeaveTracker[[#This Row],[Employee Name]]),"-----",VLOOKUP(LeaveTracker[[#This Row],[Employee Name]],Employees[[Employee Name]:[Office]],7))</f>
        <v>ACCOUNTING</v>
      </c>
      <c r="F3898" s="51" t="str">
        <f>IF(ISBLANK(LeaveTracker[[#This Row],[Employee Name]]),"-----",VLOOKUP(LeaveTracker[[#This Row],[Employee Name]],Employees[[Employee Name]:[Office]],6))</f>
        <v>REGULAR</v>
      </c>
      <c r="G3898" s="24">
        <v>44872</v>
      </c>
      <c r="H3898" s="24">
        <v>44872</v>
      </c>
      <c r="I3898" s="19" t="s">
        <v>298</v>
      </c>
      <c r="J3898" s="43" t="s">
        <v>1761</v>
      </c>
      <c r="K3898" s="51"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1890</v>
      </c>
      <c r="E3899" s="51" t="str">
        <f>IF(ISBLANK(LeaveTracker[[#This Row],[Employee Name]]),"-----",VLOOKUP(LeaveTracker[[#This Row],[Employee Name]],Employees[[Employee Name]:[Office]],7))</f>
        <v>TCIS</v>
      </c>
      <c r="F3899" s="51" t="str">
        <f>IF(ISBLANK(LeaveTracker[[#This Row],[Employee Name]]),"-----",VLOOKUP(LeaveTracker[[#This Row],[Employee Name]],Employees[[Employee Name]:[Office]],6))</f>
        <v>CASUAL</v>
      </c>
      <c r="G3899" s="24">
        <v>44880</v>
      </c>
      <c r="H3899" s="24">
        <v>44880</v>
      </c>
      <c r="I3899" s="19" t="s">
        <v>76</v>
      </c>
      <c r="K3899" s="51"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618</v>
      </c>
      <c r="E3900" s="51" t="str">
        <f>IF(ISBLANK(LeaveTracker[[#This Row],[Employee Name]]),"-----",VLOOKUP(LeaveTracker[[#This Row],[Employee Name]],Employees[[Employee Name]:[Office]],7))</f>
        <v>EEO/ CITY MARKET</v>
      </c>
      <c r="F3900" s="51" t="str">
        <f>IF(ISBLANK(LeaveTracker[[#This Row],[Employee Name]]),"-----",VLOOKUP(LeaveTracker[[#This Row],[Employee Name]],Employees[[Employee Name]:[Office]],6))</f>
        <v>REGULAR</v>
      </c>
      <c r="G3900" s="24">
        <v>44880</v>
      </c>
      <c r="H3900" s="24">
        <v>44880</v>
      </c>
      <c r="I3900" s="19" t="s">
        <v>298</v>
      </c>
      <c r="J3900" s="43" t="s">
        <v>1761</v>
      </c>
      <c r="K3900" s="51"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323</v>
      </c>
      <c r="E3901" s="51" t="str">
        <f>IF(ISBLANK(LeaveTracker[[#This Row],[Employee Name]]),"-----",VLOOKUP(LeaveTracker[[#This Row],[Employee Name]],Employees[[Employee Name]:[Office]],7))</f>
        <v>CEO</v>
      </c>
      <c r="F3901" s="51" t="str">
        <f>IF(ISBLANK(LeaveTracker[[#This Row],[Employee Name]]),"-----",VLOOKUP(LeaveTracker[[#This Row],[Employee Name]],Employees[[Employee Name]:[Office]],6))</f>
        <v>REGULAR</v>
      </c>
      <c r="G3901" s="24">
        <v>44883</v>
      </c>
      <c r="H3901" s="24">
        <v>44883</v>
      </c>
      <c r="I3901" s="19" t="s">
        <v>81</v>
      </c>
      <c r="K3901" s="51"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323</v>
      </c>
      <c r="E3902" s="51" t="str">
        <f>IF(ISBLANK(LeaveTracker[[#This Row],[Employee Name]]),"-----",VLOOKUP(LeaveTracker[[#This Row],[Employee Name]],Employees[[Employee Name]:[Office]],7))</f>
        <v>CEO</v>
      </c>
      <c r="F3902" s="51" t="str">
        <f>IF(ISBLANK(LeaveTracker[[#This Row],[Employee Name]]),"-----",VLOOKUP(LeaveTracker[[#This Row],[Employee Name]],Employees[[Employee Name]:[Office]],6))</f>
        <v>REGULAR</v>
      </c>
      <c r="G3902" s="24">
        <v>44790</v>
      </c>
      <c r="H3902" s="24">
        <v>44790</v>
      </c>
      <c r="I3902" s="19" t="s">
        <v>81</v>
      </c>
      <c r="K3902" s="51"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2113</v>
      </c>
      <c r="E3903" s="51" t="str">
        <f>IF(ISBLANK(LeaveTracker[[#This Row],[Employee Name]]),"-----",VLOOKUP(LeaveTracker[[#This Row],[Employee Name]],Employees[[Employee Name]:[Office]],7))</f>
        <v>CENRO</v>
      </c>
      <c r="F3903" s="51">
        <f>IF(ISBLANK(LeaveTracker[[#This Row],[Employee Name]]),"-----",VLOOKUP(LeaveTracker[[#This Row],[Employee Name]],Employees[[Employee Name]:[Office]],6))</f>
        <v>0</v>
      </c>
      <c r="G3903" s="24">
        <v>44928</v>
      </c>
      <c r="H3903" s="24">
        <v>44930</v>
      </c>
      <c r="I3903" s="19" t="s">
        <v>82</v>
      </c>
      <c r="K3903" s="51"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1780</v>
      </c>
      <c r="E3904" s="51" t="str">
        <f>IF(ISBLANK(LeaveTracker[[#This Row],[Employee Name]]),"-----",VLOOKUP(LeaveTracker[[#This Row],[Employee Name]],Employees[[Employee Name]:[Office]],7))</f>
        <v>CHO</v>
      </c>
      <c r="F3904" s="51" t="str">
        <f>IF(ISBLANK(LeaveTracker[[#This Row],[Employee Name]]),"-----",VLOOKUP(LeaveTracker[[#This Row],[Employee Name]],Employees[[Employee Name]:[Office]],6))</f>
        <v>CASUAL</v>
      </c>
      <c r="G3904" s="24">
        <v>44931</v>
      </c>
      <c r="H3904" s="24">
        <v>44931</v>
      </c>
      <c r="I3904" s="19" t="s">
        <v>81</v>
      </c>
      <c r="K3904" s="51"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1874</v>
      </c>
      <c r="E3905" s="51" t="str">
        <f>IF(ISBLANK(LeaveTracker[[#This Row],[Employee Name]]),"-----",VLOOKUP(LeaveTracker[[#This Row],[Employee Name]],Employees[[Employee Name]:[Office]],7))</f>
        <v>CENRO</v>
      </c>
      <c r="F3905" s="51" t="str">
        <f>IF(ISBLANK(LeaveTracker[[#This Row],[Employee Name]]),"-----",VLOOKUP(LeaveTracker[[#This Row],[Employee Name]],Employees[[Employee Name]:[Office]],6))</f>
        <v>CASUAL</v>
      </c>
      <c r="G3905" s="24">
        <v>44933</v>
      </c>
      <c r="H3905" s="24">
        <v>44933</v>
      </c>
      <c r="I3905" s="19" t="s">
        <v>81</v>
      </c>
      <c r="K3905" s="51" t="str">
        <f ca="1">LeaveTracker[[#This Row],[Days]]&amp;" "&amp;LeaveTracker[[#This Row],[Type of Leave]]</f>
        <v>0 SL</v>
      </c>
      <c r="L3905" s="23">
        <f ca="1">NETWORKDAYS(LeaveTracker[[#This Row],[Start Date]],LeaveTracker[[#This Row],[End Date]],lstHolidays)</f>
        <v>0</v>
      </c>
      <c r="M3905" s="27"/>
    </row>
    <row r="3906" spans="1:13" ht="30" customHeight="1" x14ac:dyDescent="0.3">
      <c r="A3906" s="27">
        <f t="shared" si="35"/>
        <v>297</v>
      </c>
      <c r="B3906" s="31">
        <v>44985</v>
      </c>
      <c r="C3906" s="31">
        <v>44944</v>
      </c>
      <c r="D3906" s="19" t="s">
        <v>1728</v>
      </c>
      <c r="E3906" s="51" t="str">
        <f>IF(ISBLANK(LeaveTracker[[#This Row],[Employee Name]]),"-----",VLOOKUP(LeaveTracker[[#This Row],[Employee Name]],Employees[[Employee Name]:[Office]],7))</f>
        <v>LEGAL</v>
      </c>
      <c r="F3906" s="51" t="str">
        <f>IF(ISBLANK(LeaveTracker[[#This Row],[Employee Name]]),"-----",VLOOKUP(LeaveTracker[[#This Row],[Employee Name]],Employees[[Employee Name]:[Office]],6))</f>
        <v>CASUAL</v>
      </c>
      <c r="G3906" s="24">
        <v>44949</v>
      </c>
      <c r="H3906" s="24">
        <v>44949</v>
      </c>
      <c r="I3906" s="19" t="s">
        <v>82</v>
      </c>
      <c r="K3906" s="51"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1763</v>
      </c>
      <c r="E3907" s="51" t="str">
        <f>IF(ISBLANK(LeaveTracker[[#This Row],[Employee Name]]),"-----",VLOOKUP(LeaveTracker[[#This Row],[Employee Name]],Employees[[Employee Name]:[Office]],7))</f>
        <v>EEO/CITY MARKET</v>
      </c>
      <c r="F3907" s="51" t="str">
        <f>IF(ISBLANK(LeaveTracker[[#This Row],[Employee Name]]),"-----",VLOOKUP(LeaveTracker[[#This Row],[Employee Name]],Employees[[Employee Name]:[Office]],6))</f>
        <v>CASUAL</v>
      </c>
      <c r="G3907" s="24">
        <v>44943</v>
      </c>
      <c r="H3907" s="24">
        <v>44945</v>
      </c>
      <c r="I3907" s="19" t="s">
        <v>82</v>
      </c>
      <c r="K3907" s="51"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1763</v>
      </c>
      <c r="E3908" s="51" t="str">
        <f>IF(ISBLANK(LeaveTracker[[#This Row],[Employee Name]]),"-----",VLOOKUP(LeaveTracker[[#This Row],[Employee Name]],Employees[[Employee Name]:[Office]],7))</f>
        <v>EEO/CITY MARKET</v>
      </c>
      <c r="F3908" s="51" t="str">
        <f>IF(ISBLANK(LeaveTracker[[#This Row],[Employee Name]]),"-----",VLOOKUP(LeaveTracker[[#This Row],[Employee Name]],Employees[[Employee Name]:[Office]],6))</f>
        <v>CASUAL</v>
      </c>
      <c r="G3908" s="24">
        <v>44950</v>
      </c>
      <c r="H3908" s="24">
        <v>44954</v>
      </c>
      <c r="I3908" s="19" t="s">
        <v>81</v>
      </c>
      <c r="K3908" s="51"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1939</v>
      </c>
      <c r="E3909" s="51" t="str">
        <f>IF(ISBLANK(LeaveTracker[[#This Row],[Employee Name]]),"-----",VLOOKUP(LeaveTracker[[#This Row],[Employee Name]],Employees[[Employee Name]:[Office]],7))</f>
        <v>TCIS</v>
      </c>
      <c r="F3909" s="51" t="str">
        <f>IF(ISBLANK(LeaveTracker[[#This Row],[Employee Name]]),"-----",VLOOKUP(LeaveTracker[[#This Row],[Employee Name]],Employees[[Employee Name]:[Office]],6))</f>
        <v>JOBCON</v>
      </c>
      <c r="G3909" s="24">
        <v>44937</v>
      </c>
      <c r="H3909" s="24">
        <v>44938</v>
      </c>
      <c r="I3909" s="19" t="s">
        <v>81</v>
      </c>
      <c r="K3909" s="51"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2080</v>
      </c>
      <c r="E3910" s="51" t="str">
        <f>IF(ISBLANK(LeaveTracker[[#This Row],[Employee Name]]),"-----",VLOOKUP(LeaveTracker[[#This Row],[Employee Name]],Employees[[Employee Name]:[Office]],7))</f>
        <v>DEPED</v>
      </c>
      <c r="F3910" s="51">
        <f>IF(ISBLANK(LeaveTracker[[#This Row],[Employee Name]]),"-----",VLOOKUP(LeaveTracker[[#This Row],[Employee Name]],Employees[[Employee Name]:[Office]],6))</f>
        <v>0</v>
      </c>
      <c r="G3910" s="24">
        <v>44918</v>
      </c>
      <c r="H3910" s="24">
        <v>44924</v>
      </c>
      <c r="I3910" s="19" t="s">
        <v>82</v>
      </c>
      <c r="K3910" s="51"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2116</v>
      </c>
      <c r="E3911" s="51" t="str">
        <f>IF(ISBLANK(LeaveTracker[[#This Row],[Employee Name]]),"-----",VLOOKUP(LeaveTracker[[#This Row],[Employee Name]],Employees[[Employee Name]:[Office]],7))</f>
        <v>CPDO</v>
      </c>
      <c r="F3911" s="51">
        <f>IF(ISBLANK(LeaveTracker[[#This Row],[Employee Name]]),"-----",VLOOKUP(LeaveTracker[[#This Row],[Employee Name]],Employees[[Employee Name]:[Office]],6))</f>
        <v>0</v>
      </c>
      <c r="G3911" s="24">
        <v>44921</v>
      </c>
      <c r="H3911" s="24">
        <v>44925</v>
      </c>
      <c r="I3911" s="19" t="s">
        <v>82</v>
      </c>
      <c r="K3911" s="51"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1814</v>
      </c>
      <c r="E3912" s="51" t="str">
        <f>IF(ISBLANK(LeaveTracker[[#This Row],[Employee Name]]),"-----",VLOOKUP(LeaveTracker[[#This Row],[Employee Name]],Employees[[Employee Name]:[Office]],7))</f>
        <v>CHO</v>
      </c>
      <c r="F3912" s="51" t="str">
        <f>IF(ISBLANK(LeaveTracker[[#This Row],[Employee Name]]),"-----",VLOOKUP(LeaveTracker[[#This Row],[Employee Name]],Employees[[Employee Name]:[Office]],6))</f>
        <v>CASUAL</v>
      </c>
      <c r="G3912" s="24">
        <v>44924</v>
      </c>
      <c r="H3912" s="24">
        <v>44924</v>
      </c>
      <c r="I3912" s="19" t="s">
        <v>82</v>
      </c>
      <c r="K3912" s="51"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2118</v>
      </c>
      <c r="E3913" s="51" t="str">
        <f>IF(ISBLANK(LeaveTracker[[#This Row],[Employee Name]]),"-----",VLOOKUP(LeaveTracker[[#This Row],[Employee Name]],Employees[[Employee Name]:[Office]],7))</f>
        <v>CPDO</v>
      </c>
      <c r="F3913" s="51">
        <f>IF(ISBLANK(LeaveTracker[[#This Row],[Employee Name]]),"-----",VLOOKUP(LeaveTracker[[#This Row],[Employee Name]],Employees[[Employee Name]:[Office]],6))</f>
        <v>0</v>
      </c>
      <c r="G3913" s="24">
        <v>44921</v>
      </c>
      <c r="H3913" s="24">
        <v>44925</v>
      </c>
      <c r="I3913" s="19" t="s">
        <v>82</v>
      </c>
      <c r="K3913" s="51"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1937</v>
      </c>
      <c r="E3914" s="51" t="str">
        <f>IF(ISBLANK(LeaveTracker[[#This Row],[Employee Name]]),"-----",VLOOKUP(LeaveTracker[[#This Row],[Employee Name]],Employees[[Employee Name]:[Office]],7))</f>
        <v>CPDO</v>
      </c>
      <c r="F3914" s="51" t="str">
        <f>IF(ISBLANK(LeaveTracker[[#This Row],[Employee Name]]),"-----",VLOOKUP(LeaveTracker[[#This Row],[Employee Name]],Employees[[Employee Name]:[Office]],6))</f>
        <v>REGULAR</v>
      </c>
      <c r="G3914" s="24">
        <v>44921</v>
      </c>
      <c r="H3914" s="24">
        <v>44925</v>
      </c>
      <c r="I3914" s="19" t="s">
        <v>82</v>
      </c>
      <c r="K3914" s="51"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2119</v>
      </c>
      <c r="E3915" s="51" t="str">
        <f>IF(ISBLANK(LeaveTracker[[#This Row],[Employee Name]]),"-----",VLOOKUP(LeaveTracker[[#This Row],[Employee Name]],Employees[[Employee Name]:[Office]],7))</f>
        <v>PICNIC GROVE</v>
      </c>
      <c r="F3915" s="51">
        <f>IF(ISBLANK(LeaveTracker[[#This Row],[Employee Name]]),"-----",VLOOKUP(LeaveTracker[[#This Row],[Employee Name]],Employees[[Employee Name]:[Office]],6))</f>
        <v>0</v>
      </c>
      <c r="G3915" s="24">
        <v>44903</v>
      </c>
      <c r="H3915" s="24">
        <v>44907</v>
      </c>
      <c r="I3915" s="19" t="s">
        <v>298</v>
      </c>
      <c r="J3915" s="43" t="s">
        <v>299</v>
      </c>
      <c r="K3915" s="51"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1758</v>
      </c>
      <c r="E3916" s="51" t="str">
        <f>IF(ISBLANK(LeaveTracker[[#This Row],[Employee Name]]),"-----",VLOOKUP(LeaveTracker[[#This Row],[Employee Name]],Employees[[Employee Name]:[Office]],7))</f>
        <v>BPLO</v>
      </c>
      <c r="F3916" s="51" t="str">
        <f>IF(ISBLANK(LeaveTracker[[#This Row],[Employee Name]]),"-----",VLOOKUP(LeaveTracker[[#This Row],[Employee Name]],Employees[[Employee Name]:[Office]],6))</f>
        <v>CASUAL</v>
      </c>
      <c r="G3916" s="24">
        <v>44887</v>
      </c>
      <c r="H3916" s="24">
        <v>44887</v>
      </c>
      <c r="I3916" s="19" t="s">
        <v>81</v>
      </c>
      <c r="K3916" s="51"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1950</v>
      </c>
      <c r="E3917" s="51" t="str">
        <f>IF(ISBLANK(LeaveTracker[[#This Row],[Employee Name]]),"-----",VLOOKUP(LeaveTracker[[#This Row],[Employee Name]],Employees[[Employee Name]:[Office]],7))</f>
        <v>CSWDO</v>
      </c>
      <c r="F3917" s="51" t="str">
        <f>IF(ISBLANK(LeaveTracker[[#This Row],[Employee Name]]),"-----",VLOOKUP(LeaveTracker[[#This Row],[Employee Name]],Employees[[Employee Name]:[Office]],6))</f>
        <v>CASUAL</v>
      </c>
      <c r="G3917" s="24">
        <v>44889</v>
      </c>
      <c r="H3917" s="24">
        <v>44889</v>
      </c>
      <c r="I3917" s="19" t="s">
        <v>298</v>
      </c>
      <c r="J3917" s="43" t="s">
        <v>1761</v>
      </c>
      <c r="K3917" s="51"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2122</v>
      </c>
      <c r="E3918" s="51" t="str">
        <f>IF(ISBLANK(LeaveTracker[[#This Row],[Employee Name]]),"-----",VLOOKUP(LeaveTracker[[#This Row],[Employee Name]],Employees[[Employee Name]:[Office]],7))</f>
        <v>PICNIC GROVE</v>
      </c>
      <c r="F3918" s="51">
        <f>IF(ISBLANK(LeaveTracker[[#This Row],[Employee Name]]),"-----",VLOOKUP(LeaveTracker[[#This Row],[Employee Name]],Employees[[Employee Name]:[Office]],6))</f>
        <v>0</v>
      </c>
      <c r="G3918" s="24">
        <v>44877</v>
      </c>
      <c r="H3918" s="24">
        <v>44883</v>
      </c>
      <c r="I3918" s="19" t="s">
        <v>298</v>
      </c>
      <c r="J3918" s="43" t="s">
        <v>299</v>
      </c>
      <c r="K3918" s="51"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1836</v>
      </c>
      <c r="E3919" s="51" t="str">
        <f>IF(ISBLANK(LeaveTracker[[#This Row],[Employee Name]]),"-----",VLOOKUP(LeaveTracker[[#This Row],[Employee Name]],Employees[[Employee Name]:[Office]],7))</f>
        <v>SP</v>
      </c>
      <c r="F3919" s="51" t="str">
        <f>IF(ISBLANK(LeaveTracker[[#This Row],[Employee Name]]),"-----",VLOOKUP(LeaveTracker[[#This Row],[Employee Name]],Employees[[Employee Name]:[Office]],6))</f>
        <v>CASUAL</v>
      </c>
      <c r="G3919" s="24">
        <v>44929</v>
      </c>
      <c r="H3919" s="24">
        <v>44932</v>
      </c>
      <c r="I3919" s="19" t="s">
        <v>298</v>
      </c>
      <c r="J3919" s="43" t="s">
        <v>299</v>
      </c>
      <c r="K3919" s="51"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51" t="str">
        <f>IF(ISBLANK(LeaveTracker[[#This Row],[Employee Name]]),"-----",VLOOKUP(LeaveTracker[[#This Row],[Employee Name]],Employees[[Employee Name]:[Office]],7))</f>
        <v>PIO</v>
      </c>
      <c r="F3920" s="51" t="str">
        <f>IF(ISBLANK(LeaveTracker[[#This Row],[Employee Name]]),"-----",VLOOKUP(LeaveTracker[[#This Row],[Employee Name]],Employees[[Employee Name]:[Office]],6))</f>
        <v>REGULAR</v>
      </c>
      <c r="G3920" s="24">
        <v>44951</v>
      </c>
      <c r="H3920" s="24">
        <v>44953</v>
      </c>
      <c r="I3920" s="19" t="s">
        <v>82</v>
      </c>
      <c r="K3920" s="51"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51" t="str">
        <f>IF(ISBLANK(LeaveTracker[[#This Row],[Employee Name]]),"-----",VLOOKUP(LeaveTracker[[#This Row],[Employee Name]],Employees[[Employee Name]:[Office]],7))</f>
        <v>CHARACTER OFFICE</v>
      </c>
      <c r="F3921" s="51" t="str">
        <f>IF(ISBLANK(LeaveTracker[[#This Row],[Employee Name]]),"-----",VLOOKUP(LeaveTracker[[#This Row],[Employee Name]],Employees[[Employee Name]:[Office]],6))</f>
        <v>REGULAR</v>
      </c>
      <c r="G3921" s="24">
        <v>44936</v>
      </c>
      <c r="H3921" s="24">
        <v>44936</v>
      </c>
      <c r="I3921" s="19" t="s">
        <v>81</v>
      </c>
      <c r="K3921" s="51"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477</v>
      </c>
      <c r="E3922" s="51" t="str">
        <f>IF(ISBLANK(LeaveTracker[[#This Row],[Employee Name]]),"-----",VLOOKUP(LeaveTracker[[#This Row],[Employee Name]],Employees[[Employee Name]:[Office]],7))</f>
        <v>ADMIN OFFICE</v>
      </c>
      <c r="F3922" s="51" t="str">
        <f>IF(ISBLANK(LeaveTracker[[#This Row],[Employee Name]]),"-----",VLOOKUP(LeaveTracker[[#This Row],[Employee Name]],Employees[[Employee Name]:[Office]],6))</f>
        <v>REGULAR</v>
      </c>
      <c r="G3922" s="24">
        <v>44937</v>
      </c>
      <c r="H3922" s="24">
        <v>44937</v>
      </c>
      <c r="I3922" s="19" t="s">
        <v>81</v>
      </c>
      <c r="K3922" s="51"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991</v>
      </c>
      <c r="E3923" s="51" t="str">
        <f>IF(ISBLANK(LeaveTracker[[#This Row],[Employee Name]]),"-----",VLOOKUP(LeaveTracker[[#This Row],[Employee Name]],Employees[[Employee Name]:[Office]],7))</f>
        <v>GSO</v>
      </c>
      <c r="F3923" s="51" t="str">
        <f>IF(ISBLANK(LeaveTracker[[#This Row],[Employee Name]]),"-----",VLOOKUP(LeaveTracker[[#This Row],[Employee Name]],Employees[[Employee Name]:[Office]],6))</f>
        <v>REGULAR</v>
      </c>
      <c r="G3923" s="24">
        <v>44942</v>
      </c>
      <c r="H3923" s="24">
        <v>44942</v>
      </c>
      <c r="I3923" s="19" t="s">
        <v>81</v>
      </c>
      <c r="K3923" s="51"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776</v>
      </c>
      <c r="E3924" s="51" t="str">
        <f>IF(ISBLANK(LeaveTracker[[#This Row],[Employee Name]]),"-----",VLOOKUP(LeaveTracker[[#This Row],[Employee Name]],Employees[[Employee Name]:[Office]],7))</f>
        <v>GSO</v>
      </c>
      <c r="F3924" s="51" t="str">
        <f>IF(ISBLANK(LeaveTracker[[#This Row],[Employee Name]]),"-----",VLOOKUP(LeaveTracker[[#This Row],[Employee Name]],Employees[[Employee Name]:[Office]],6))</f>
        <v>REGULAR</v>
      </c>
      <c r="G3924" s="24">
        <v>44943</v>
      </c>
      <c r="H3924" s="24">
        <v>44943</v>
      </c>
      <c r="I3924" s="19" t="s">
        <v>81</v>
      </c>
      <c r="K3924" s="51"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776</v>
      </c>
      <c r="E3925" s="51" t="str">
        <f>IF(ISBLANK(LeaveTracker[[#This Row],[Employee Name]]),"-----",VLOOKUP(LeaveTracker[[#This Row],[Employee Name]],Employees[[Employee Name]:[Office]],7))</f>
        <v>GSO</v>
      </c>
      <c r="F3925" s="51" t="str">
        <f>IF(ISBLANK(LeaveTracker[[#This Row],[Employee Name]]),"-----",VLOOKUP(LeaveTracker[[#This Row],[Employee Name]],Employees[[Employee Name]:[Office]],6))</f>
        <v>REGULAR</v>
      </c>
      <c r="G3925" s="24">
        <v>44950</v>
      </c>
      <c r="H3925" s="24">
        <v>44950</v>
      </c>
      <c r="I3925" s="19" t="s">
        <v>81</v>
      </c>
      <c r="K3925" s="51"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1766</v>
      </c>
      <c r="E3926" s="51" t="str">
        <f>IF(ISBLANK(LeaveTracker[[#This Row],[Employee Name]]),"-----",VLOOKUP(LeaveTracker[[#This Row],[Employee Name]],Employees[[Employee Name]:[Office]],7))</f>
        <v>GSO</v>
      </c>
      <c r="F3926" s="51" t="str">
        <f>IF(ISBLANK(LeaveTracker[[#This Row],[Employee Name]]),"-----",VLOOKUP(LeaveTracker[[#This Row],[Employee Name]],Employees[[Employee Name]:[Office]],6))</f>
        <v>CASUAL</v>
      </c>
      <c r="G3926" s="24">
        <v>44950</v>
      </c>
      <c r="H3926" s="24">
        <v>44950</v>
      </c>
      <c r="I3926" s="19" t="s">
        <v>298</v>
      </c>
      <c r="J3926" s="43" t="s">
        <v>1761</v>
      </c>
      <c r="K3926" s="51"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759</v>
      </c>
      <c r="E3927" s="51" t="str">
        <f>IF(ISBLANK(LeaveTracker[[#This Row],[Employee Name]]),"-----",VLOOKUP(LeaveTracker[[#This Row],[Employee Name]],Employees[[Employee Name]:[Office]],7))</f>
        <v>CTO</v>
      </c>
      <c r="F3927" s="51" t="str">
        <f>IF(ISBLANK(LeaveTracker[[#This Row],[Employee Name]]),"-----",VLOOKUP(LeaveTracker[[#This Row],[Employee Name]],Employees[[Employee Name]:[Office]],6))</f>
        <v>REGULAR</v>
      </c>
      <c r="G3927" s="24">
        <v>44967</v>
      </c>
      <c r="H3927" s="24">
        <v>44967</v>
      </c>
      <c r="I3927" s="19" t="s">
        <v>81</v>
      </c>
      <c r="K3927" s="51"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1056</v>
      </c>
      <c r="E3928" s="51" t="str">
        <f>IF(ISBLANK(LeaveTracker[[#This Row],[Employee Name]]),"-----",VLOOKUP(LeaveTracker[[#This Row],[Employee Name]],Employees[[Employee Name]:[Office]],7))</f>
        <v>CTO</v>
      </c>
      <c r="F3928" s="51" t="str">
        <f>IF(ISBLANK(LeaveTracker[[#This Row],[Employee Name]]),"-----",VLOOKUP(LeaveTracker[[#This Row],[Employee Name]],Employees[[Employee Name]:[Office]],6))</f>
        <v>REGULAR</v>
      </c>
      <c r="G3928" s="24">
        <v>44974</v>
      </c>
      <c r="H3928" s="24">
        <v>44974</v>
      </c>
      <c r="I3928" s="19" t="s">
        <v>81</v>
      </c>
      <c r="K3928" s="51"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1796</v>
      </c>
      <c r="E3929" s="51" t="str">
        <f>IF(ISBLANK(LeaveTracker[[#This Row],[Employee Name]]),"-----",VLOOKUP(LeaveTracker[[#This Row],[Employee Name]],Employees[[Employee Name]:[Office]],7))</f>
        <v>CTO-LICENSE</v>
      </c>
      <c r="F3929" s="51" t="str">
        <f>IF(ISBLANK(LeaveTracker[[#This Row],[Employee Name]]),"-----",VLOOKUP(LeaveTracker[[#This Row],[Employee Name]],Employees[[Employee Name]:[Office]],6))</f>
        <v>CASUAL</v>
      </c>
      <c r="G3929" s="24">
        <v>44977</v>
      </c>
      <c r="H3929" s="24">
        <v>44978</v>
      </c>
      <c r="I3929" s="19" t="s">
        <v>298</v>
      </c>
      <c r="J3929" s="43" t="s">
        <v>1761</v>
      </c>
      <c r="K3929" s="51"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1060</v>
      </c>
      <c r="E3930" s="51" t="str">
        <f>IF(ISBLANK(LeaveTracker[[#This Row],[Employee Name]]),"-----",VLOOKUP(LeaveTracker[[#This Row],[Employee Name]],Employees[[Employee Name]:[Office]],7))</f>
        <v>CTO</v>
      </c>
      <c r="F3930" s="51" t="str">
        <f>IF(ISBLANK(LeaveTracker[[#This Row],[Employee Name]]),"-----",VLOOKUP(LeaveTracker[[#This Row],[Employee Name]],Employees[[Employee Name]:[Office]],6))</f>
        <v>REGULAR</v>
      </c>
      <c r="G3930" s="24">
        <v>44980</v>
      </c>
      <c r="H3930" s="24">
        <v>44980</v>
      </c>
      <c r="I3930" s="19" t="s">
        <v>81</v>
      </c>
      <c r="K3930" s="51"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1056</v>
      </c>
      <c r="E3931" s="51" t="str">
        <f>IF(ISBLANK(LeaveTracker[[#This Row],[Employee Name]]),"-----",VLOOKUP(LeaveTracker[[#This Row],[Employee Name]],Employees[[Employee Name]:[Office]],7))</f>
        <v>CTO</v>
      </c>
      <c r="F3931" s="51" t="str">
        <f>IF(ISBLANK(LeaveTracker[[#This Row],[Employee Name]]),"-----",VLOOKUP(LeaveTracker[[#This Row],[Employee Name]],Employees[[Employee Name]:[Office]],6))</f>
        <v>REGULAR</v>
      </c>
      <c r="G3931" s="24">
        <v>44984</v>
      </c>
      <c r="H3931" s="24">
        <v>44984</v>
      </c>
      <c r="I3931" s="19" t="s">
        <v>298</v>
      </c>
      <c r="J3931" s="43" t="s">
        <v>1761</v>
      </c>
      <c r="K3931" s="51"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443</v>
      </c>
      <c r="E3932" s="51" t="str">
        <f>IF(ISBLANK(LeaveTracker[[#This Row],[Employee Name]]),"-----",VLOOKUP(LeaveTracker[[#This Row],[Employee Name]],Employees[[Employee Name]:[Office]],7))</f>
        <v>GSO</v>
      </c>
      <c r="F3932" s="51" t="str">
        <f>IF(ISBLANK(LeaveTracker[[#This Row],[Employee Name]]),"-----",VLOOKUP(LeaveTracker[[#This Row],[Employee Name]],Employees[[Employee Name]:[Office]],6))</f>
        <v>REGULAR</v>
      </c>
      <c r="G3932" s="24">
        <v>44964</v>
      </c>
      <c r="H3932" s="24">
        <v>44964</v>
      </c>
      <c r="I3932" s="19" t="s">
        <v>82</v>
      </c>
      <c r="K3932" s="51"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569</v>
      </c>
      <c r="E3933" s="51" t="str">
        <f>IF(ISBLANK(LeaveTracker[[#This Row],[Employee Name]]),"-----",VLOOKUP(LeaveTracker[[#This Row],[Employee Name]],Employees[[Employee Name]:[Office]],7))</f>
        <v>CENRO</v>
      </c>
      <c r="F3933" s="51" t="str">
        <f>IF(ISBLANK(LeaveTracker[[#This Row],[Employee Name]]),"-----",VLOOKUP(LeaveTracker[[#This Row],[Employee Name]],Employees[[Employee Name]:[Office]],6))</f>
        <v>REGULAR</v>
      </c>
      <c r="G3933" s="24">
        <v>44953</v>
      </c>
      <c r="H3933" s="24">
        <v>44953</v>
      </c>
      <c r="I3933" s="19" t="s">
        <v>81</v>
      </c>
      <c r="K3933" s="51"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601</v>
      </c>
      <c r="E3934" s="51" t="str">
        <f>IF(ISBLANK(LeaveTracker[[#This Row],[Employee Name]]),"-----",VLOOKUP(LeaveTracker[[#This Row],[Employee Name]],Employees[[Employee Name]:[Office]],7))</f>
        <v>MAHOGANY MARKET</v>
      </c>
      <c r="F3934" s="51" t="str">
        <f>IF(ISBLANK(LeaveTracker[[#This Row],[Employee Name]]),"-----",VLOOKUP(LeaveTracker[[#This Row],[Employee Name]],Employees[[Employee Name]:[Office]],6))</f>
        <v>REGULAR</v>
      </c>
      <c r="G3934" s="24">
        <v>44923</v>
      </c>
      <c r="H3934" s="24">
        <v>44924</v>
      </c>
      <c r="I3934" s="19" t="s">
        <v>82</v>
      </c>
      <c r="K3934" s="51"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446</v>
      </c>
      <c r="E3935" s="51" t="str">
        <f>IF(ISBLANK(LeaveTracker[[#This Row],[Employee Name]]),"-----",VLOOKUP(LeaveTracker[[#This Row],[Employee Name]],Employees[[Employee Name]:[Office]],7))</f>
        <v>CTO</v>
      </c>
      <c r="F3935" s="51" t="str">
        <f>IF(ISBLANK(LeaveTracker[[#This Row],[Employee Name]]),"-----",VLOOKUP(LeaveTracker[[#This Row],[Employee Name]],Employees[[Employee Name]:[Office]],6))</f>
        <v>REGULAR</v>
      </c>
      <c r="G3935" s="24">
        <v>44917</v>
      </c>
      <c r="H3935" s="24">
        <v>44924</v>
      </c>
      <c r="I3935" s="19" t="s">
        <v>82</v>
      </c>
      <c r="K3935" s="51"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591</v>
      </c>
      <c r="E3936" s="51" t="str">
        <f>IF(ISBLANK(LeaveTracker[[#This Row],[Employee Name]]),"-----",VLOOKUP(LeaveTracker[[#This Row],[Employee Name]],Employees[[Employee Name]:[Office]],7))</f>
        <v>MAHOGANY MARKET</v>
      </c>
      <c r="F3936" s="51" t="str">
        <f>IF(ISBLANK(LeaveTracker[[#This Row],[Employee Name]]),"-----",VLOOKUP(LeaveTracker[[#This Row],[Employee Name]],Employees[[Employee Name]:[Office]],6))</f>
        <v>REGULAR</v>
      </c>
      <c r="G3936" s="24">
        <v>44941</v>
      </c>
      <c r="H3936" s="24">
        <v>44941</v>
      </c>
      <c r="I3936" s="19" t="s">
        <v>81</v>
      </c>
      <c r="K3936" s="51" t="str">
        <f ca="1">LeaveTracker[[#This Row],[Days]]&amp;" "&amp;LeaveTracker[[#This Row],[Type of Leave]]</f>
        <v>0 SL</v>
      </c>
      <c r="L3936" s="23">
        <f ca="1">NETWORKDAYS(LeaveTracker[[#This Row],[Start Date]],LeaveTracker[[#This Row],[End Date]],lstHolidays)</f>
        <v>0</v>
      </c>
      <c r="M3936" s="27"/>
    </row>
    <row r="3937" spans="1:13" ht="30" customHeight="1" x14ac:dyDescent="0.3">
      <c r="A3937" s="27">
        <f t="shared" si="36"/>
        <v>328</v>
      </c>
      <c r="B3937" s="31">
        <v>44986</v>
      </c>
      <c r="C3937" s="31">
        <v>44945</v>
      </c>
      <c r="D3937" s="19" t="s">
        <v>601</v>
      </c>
      <c r="E3937" s="51" t="str">
        <f>IF(ISBLANK(LeaveTracker[[#This Row],[Employee Name]]),"-----",VLOOKUP(LeaveTracker[[#This Row],[Employee Name]],Employees[[Employee Name]:[Office]],7))</f>
        <v>MAHOGANY MARKET</v>
      </c>
      <c r="F3937" s="51" t="str">
        <f>IF(ISBLANK(LeaveTracker[[#This Row],[Employee Name]]),"-----",VLOOKUP(LeaveTracker[[#This Row],[Employee Name]],Employees[[Employee Name]:[Office]],6))</f>
        <v>REGULAR</v>
      </c>
      <c r="G3937" s="24">
        <v>44944</v>
      </c>
      <c r="H3937" s="24">
        <v>44944</v>
      </c>
      <c r="I3937" s="19" t="s">
        <v>81</v>
      </c>
      <c r="K3937" s="51"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1914</v>
      </c>
      <c r="E3938" s="51" t="str">
        <f>IF(ISBLANK(LeaveTracker[[#This Row],[Employee Name]]),"-----",VLOOKUP(LeaveTracker[[#This Row],[Employee Name]],Employees[[Employee Name]:[Office]],7))</f>
        <v>MAHOGANY MARKET</v>
      </c>
      <c r="F3938" s="51" t="str">
        <f>IF(ISBLANK(LeaveTracker[[#This Row],[Employee Name]]),"-----",VLOOKUP(LeaveTracker[[#This Row],[Employee Name]],Employees[[Employee Name]:[Office]],6))</f>
        <v>CASUAL</v>
      </c>
      <c r="G3938" s="24">
        <v>44955</v>
      </c>
      <c r="H3938" s="24">
        <v>44955</v>
      </c>
      <c r="I3938" s="19" t="s">
        <v>81</v>
      </c>
      <c r="K3938" s="51" t="str">
        <f ca="1">LeaveTracker[[#This Row],[Days]]&amp;" "&amp;LeaveTracker[[#This Row],[Type of Leave]]</f>
        <v>0 SL</v>
      </c>
      <c r="L3938" s="23">
        <f ca="1">NETWORKDAYS(LeaveTracker[[#This Row],[Start Date]],LeaveTracker[[#This Row],[End Date]],lstHolidays)</f>
        <v>0</v>
      </c>
      <c r="M3938" s="27"/>
    </row>
    <row r="3939" spans="1:13" ht="30" customHeight="1" x14ac:dyDescent="0.3">
      <c r="A3939" s="27">
        <f t="shared" si="36"/>
        <v>330</v>
      </c>
      <c r="B3939" s="31">
        <v>44986</v>
      </c>
      <c r="C3939" s="31">
        <v>44959</v>
      </c>
      <c r="D3939" s="19" t="s">
        <v>597</v>
      </c>
      <c r="E3939" s="51" t="str">
        <f>IF(ISBLANK(LeaveTracker[[#This Row],[Employee Name]]),"-----",VLOOKUP(LeaveTracker[[#This Row],[Employee Name]],Employees[[Employee Name]:[Office]],7))</f>
        <v>MAHOGANY MARKET</v>
      </c>
      <c r="F3939" s="51" t="str">
        <f>IF(ISBLANK(LeaveTracker[[#This Row],[Employee Name]]),"-----",VLOOKUP(LeaveTracker[[#This Row],[Employee Name]],Employees[[Employee Name]:[Office]],6))</f>
        <v>REGULAR</v>
      </c>
      <c r="G3939" s="24">
        <v>44974</v>
      </c>
      <c r="H3939" s="24">
        <v>44976</v>
      </c>
      <c r="I3939" s="19" t="s">
        <v>298</v>
      </c>
      <c r="J3939" s="43" t="s">
        <v>2123</v>
      </c>
      <c r="K3939" s="51" t="str">
        <f>LeaveTracker[[#This Row],[Days]]&amp;" "&amp;LeaveTracker[[#This Row],[Type of Leave]]</f>
        <v>3 OTHER</v>
      </c>
      <c r="L3939" s="23">
        <v>3</v>
      </c>
      <c r="M3939" s="27"/>
    </row>
    <row r="3940" spans="1:13" ht="30" customHeight="1" x14ac:dyDescent="0.3">
      <c r="A3940" s="27">
        <f t="shared" si="36"/>
        <v>331</v>
      </c>
      <c r="B3940" s="31">
        <v>44986</v>
      </c>
      <c r="C3940" s="31">
        <v>44959</v>
      </c>
      <c r="D3940" s="19" t="s">
        <v>591</v>
      </c>
      <c r="E3940" s="51" t="str">
        <f>IF(ISBLANK(LeaveTracker[[#This Row],[Employee Name]]),"-----",VLOOKUP(LeaveTracker[[#This Row],[Employee Name]],Employees[[Employee Name]:[Office]],7))</f>
        <v>MAHOGANY MARKET</v>
      </c>
      <c r="F3940" s="51" t="str">
        <f>IF(ISBLANK(LeaveTracker[[#This Row],[Employee Name]]),"-----",VLOOKUP(LeaveTracker[[#This Row],[Employee Name]],Employees[[Employee Name]:[Office]],6))</f>
        <v>REGULAR</v>
      </c>
      <c r="G3940" s="24">
        <v>44969</v>
      </c>
      <c r="H3940" s="24">
        <v>44970</v>
      </c>
      <c r="I3940" s="19" t="s">
        <v>82</v>
      </c>
      <c r="K3940" s="51"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464</v>
      </c>
      <c r="E3941" s="51" t="str">
        <f>IF(ISBLANK(LeaveTracker[[#This Row],[Employee Name]]),"-----",VLOOKUP(LeaveTracker[[#This Row],[Employee Name]],Employees[[Employee Name]:[Office]],7))</f>
        <v>ASSESSORS OFFICE</v>
      </c>
      <c r="F3941" s="51" t="str">
        <f>IF(ISBLANK(LeaveTracker[[#This Row],[Employee Name]]),"-----",VLOOKUP(LeaveTracker[[#This Row],[Employee Name]],Employees[[Employee Name]:[Office]],6))</f>
        <v>REGULAR</v>
      </c>
      <c r="G3941" s="24">
        <v>44987</v>
      </c>
      <c r="H3941" s="24">
        <v>44987</v>
      </c>
      <c r="I3941" s="19" t="s">
        <v>298</v>
      </c>
      <c r="J3941" s="43" t="s">
        <v>2124</v>
      </c>
      <c r="K3941" s="51"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595</v>
      </c>
      <c r="E3942" s="51" t="str">
        <f>IF(ISBLANK(LeaveTracker[[#This Row],[Employee Name]]),"-----",VLOOKUP(LeaveTracker[[#This Row],[Employee Name]],Employees[[Employee Name]:[Office]],7))</f>
        <v>MAHOGANY MARKET</v>
      </c>
      <c r="F3942" s="51" t="str">
        <f>IF(ISBLANK(LeaveTracker[[#This Row],[Employee Name]]),"-----",VLOOKUP(LeaveTracker[[#This Row],[Employee Name]],Employees[[Employee Name]:[Office]],6))</f>
        <v>REGULAR</v>
      </c>
      <c r="G3942" s="24">
        <v>44950</v>
      </c>
      <c r="H3942" s="24">
        <v>44960</v>
      </c>
      <c r="I3942" s="19" t="s">
        <v>81</v>
      </c>
      <c r="K3942" s="51"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776</v>
      </c>
      <c r="E3943" s="51" t="str">
        <f>IF(ISBLANK(LeaveTracker[[#This Row],[Employee Name]]),"-----",VLOOKUP(LeaveTracker[[#This Row],[Employee Name]],Employees[[Employee Name]:[Office]],7))</f>
        <v>GSO</v>
      </c>
      <c r="F3943" s="51" t="str">
        <f>IF(ISBLANK(LeaveTracker[[#This Row],[Employee Name]]),"-----",VLOOKUP(LeaveTracker[[#This Row],[Employee Name]],Employees[[Employee Name]:[Office]],6))</f>
        <v>REGULAR</v>
      </c>
      <c r="G3943" s="24">
        <v>45276</v>
      </c>
      <c r="H3943" s="24">
        <v>45276</v>
      </c>
      <c r="I3943" s="19" t="s">
        <v>81</v>
      </c>
      <c r="K3943" s="51" t="str">
        <f ca="1">LeaveTracker[[#This Row],[Days]]&amp;" "&amp;LeaveTracker[[#This Row],[Type of Leave]]</f>
        <v>0 SL</v>
      </c>
      <c r="L3943" s="23">
        <f ca="1">NETWORKDAYS(LeaveTracker[[#This Row],[Start Date]],LeaveTracker[[#This Row],[End Date]],lstHolidays)</f>
        <v>0</v>
      </c>
      <c r="M3943" s="27"/>
    </row>
    <row r="3944" spans="1:13" ht="30" customHeight="1" x14ac:dyDescent="0.3">
      <c r="A3944" s="27">
        <f t="shared" si="36"/>
        <v>335</v>
      </c>
      <c r="B3944" s="31">
        <v>44986</v>
      </c>
      <c r="C3944" s="31">
        <v>44915</v>
      </c>
      <c r="D3944" s="19" t="s">
        <v>875</v>
      </c>
      <c r="E3944" s="51" t="str">
        <f>IF(ISBLANK(LeaveTracker[[#This Row],[Employee Name]]),"-----",VLOOKUP(LeaveTracker[[#This Row],[Employee Name]],Employees[[Employee Name]:[Office]],7))</f>
        <v>GSO</v>
      </c>
      <c r="F3944" s="51" t="str">
        <f>IF(ISBLANK(LeaveTracker[[#This Row],[Employee Name]]),"-----",VLOOKUP(LeaveTracker[[#This Row],[Employee Name]],Employees[[Employee Name]:[Office]],6))</f>
        <v>REGULAR</v>
      </c>
      <c r="G3944" s="24">
        <v>44914</v>
      </c>
      <c r="H3944" s="24">
        <v>44914</v>
      </c>
      <c r="I3944" s="19" t="s">
        <v>81</v>
      </c>
      <c r="K3944" s="51"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1773</v>
      </c>
      <c r="E3945" s="51" t="str">
        <f>IF(ISBLANK(LeaveTracker[[#This Row],[Employee Name]]),"-----",VLOOKUP(LeaveTracker[[#This Row],[Employee Name]],Employees[[Employee Name]:[Office]],7))</f>
        <v>GSO</v>
      </c>
      <c r="F3945" s="51" t="str">
        <f>IF(ISBLANK(LeaveTracker[[#This Row],[Employee Name]]),"-----",VLOOKUP(LeaveTracker[[#This Row],[Employee Name]],Employees[[Employee Name]:[Office]],6))</f>
        <v>CASUAL</v>
      </c>
      <c r="G3945" s="24">
        <v>44917</v>
      </c>
      <c r="H3945" s="24">
        <v>44917</v>
      </c>
      <c r="I3945" s="19" t="s">
        <v>81</v>
      </c>
      <c r="K3945" s="51"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875</v>
      </c>
      <c r="E3946" s="51" t="str">
        <f>IF(ISBLANK(LeaveTracker[[#This Row],[Employee Name]]),"-----",VLOOKUP(LeaveTracker[[#This Row],[Employee Name]],Employees[[Employee Name]:[Office]],7))</f>
        <v>GSO</v>
      </c>
      <c r="F3946" s="51" t="str">
        <f>IF(ISBLANK(LeaveTracker[[#This Row],[Employee Name]]),"-----",VLOOKUP(LeaveTracker[[#This Row],[Employee Name]],Employees[[Employee Name]:[Office]],6))</f>
        <v>REGULAR</v>
      </c>
      <c r="G3946" s="24">
        <v>44922</v>
      </c>
      <c r="H3946" s="24">
        <v>44923</v>
      </c>
      <c r="I3946" s="19" t="s">
        <v>81</v>
      </c>
      <c r="K3946" s="51"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776</v>
      </c>
      <c r="E3947" s="51" t="str">
        <f>IF(ISBLANK(LeaveTracker[[#This Row],[Employee Name]]),"-----",VLOOKUP(LeaveTracker[[#This Row],[Employee Name]],Employees[[Employee Name]:[Office]],7))</f>
        <v>GSO</v>
      </c>
      <c r="F3947" s="51" t="str">
        <f>IF(ISBLANK(LeaveTracker[[#This Row],[Employee Name]]),"-----",VLOOKUP(LeaveTracker[[#This Row],[Employee Name]],Employees[[Employee Name]:[Office]],6))</f>
        <v>REGULAR</v>
      </c>
      <c r="G3947" s="24">
        <v>44916</v>
      </c>
      <c r="H3947" s="24">
        <v>44918</v>
      </c>
      <c r="I3947" s="19" t="s">
        <v>81</v>
      </c>
      <c r="K3947" s="51"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530</v>
      </c>
      <c r="E3948" s="51" t="str">
        <f>IF(ISBLANK(LeaveTracker[[#This Row],[Employee Name]]),"-----",VLOOKUP(LeaveTracker[[#This Row],[Employee Name]],Employees[[Employee Name]:[Office]],7))</f>
        <v>GSO</v>
      </c>
      <c r="F3948" s="51" t="str">
        <f>IF(ISBLANK(LeaveTracker[[#This Row],[Employee Name]]),"-----",VLOOKUP(LeaveTracker[[#This Row],[Employee Name]],Employees[[Employee Name]:[Office]],6))</f>
        <v>REGULAR</v>
      </c>
      <c r="G3948" s="24">
        <v>44930</v>
      </c>
      <c r="H3948" s="24">
        <v>44930</v>
      </c>
      <c r="I3948" s="19" t="s">
        <v>81</v>
      </c>
      <c r="K3948" s="51"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530</v>
      </c>
      <c r="E3949" s="51" t="str">
        <f>IF(ISBLANK(LeaveTracker[[#This Row],[Employee Name]]),"-----",VLOOKUP(LeaveTracker[[#This Row],[Employee Name]],Employees[[Employee Name]:[Office]],7))</f>
        <v>GSO</v>
      </c>
      <c r="F3949" s="51" t="str">
        <f>IF(ISBLANK(LeaveTracker[[#This Row],[Employee Name]]),"-----",VLOOKUP(LeaveTracker[[#This Row],[Employee Name]],Employees[[Employee Name]:[Office]],6))</f>
        <v>REGULAR</v>
      </c>
      <c r="G3949" s="24">
        <v>44935</v>
      </c>
      <c r="H3949" s="24">
        <v>44937</v>
      </c>
      <c r="I3949" s="19" t="s">
        <v>81</v>
      </c>
      <c r="K3949" s="51"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906</v>
      </c>
      <c r="E3950" s="51" t="str">
        <f>IF(ISBLANK(LeaveTracker[[#This Row],[Employee Name]]),"-----",VLOOKUP(LeaveTracker[[#This Row],[Employee Name]],Employees[[Employee Name]:[Office]],7))</f>
        <v>CEO</v>
      </c>
      <c r="F3950" s="51" t="str">
        <f>IF(ISBLANK(LeaveTracker[[#This Row],[Employee Name]]),"-----",VLOOKUP(LeaveTracker[[#This Row],[Employee Name]],Employees[[Employee Name]:[Office]],6))</f>
        <v>REGULAR</v>
      </c>
      <c r="G3950" s="24">
        <v>44942</v>
      </c>
      <c r="H3950" s="24">
        <v>44942</v>
      </c>
      <c r="I3950" s="19" t="s">
        <v>81</v>
      </c>
      <c r="K3950" s="51"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1311</v>
      </c>
      <c r="E3951" s="51" t="str">
        <f>IF(ISBLANK(LeaveTracker[[#This Row],[Employee Name]]),"-----",VLOOKUP(LeaveTracker[[#This Row],[Employee Name]],Employees[[Employee Name]:[Office]],7))</f>
        <v>CEO</v>
      </c>
      <c r="F3951" s="51" t="str">
        <f>IF(ISBLANK(LeaveTracker[[#This Row],[Employee Name]]),"-----",VLOOKUP(LeaveTracker[[#This Row],[Employee Name]],Employees[[Employee Name]:[Office]],6))</f>
        <v>REGULAR</v>
      </c>
      <c r="G3951" s="24">
        <v>44966</v>
      </c>
      <c r="H3951" s="24">
        <v>44967</v>
      </c>
      <c r="I3951" s="19" t="s">
        <v>82</v>
      </c>
      <c r="K3951" s="51"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2126</v>
      </c>
      <c r="E3952" s="51" t="str">
        <f>IF(ISBLANK(LeaveTracker[[#This Row],[Employee Name]]),"-----",VLOOKUP(LeaveTracker[[#This Row],[Employee Name]],Employees[[Employee Name]:[Office]],7))</f>
        <v>CEO</v>
      </c>
      <c r="F3952" s="51">
        <f>IF(ISBLANK(LeaveTracker[[#This Row],[Employee Name]]),"-----",VLOOKUP(LeaveTracker[[#This Row],[Employee Name]],Employees[[Employee Name]:[Office]],6))</f>
        <v>0</v>
      </c>
      <c r="G3952" s="24">
        <v>44942</v>
      </c>
      <c r="H3952" s="24">
        <v>44942</v>
      </c>
      <c r="I3952" s="19" t="s">
        <v>81</v>
      </c>
      <c r="K3952" s="51"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323</v>
      </c>
      <c r="E3953" s="51" t="str">
        <f>IF(ISBLANK(LeaveTracker[[#This Row],[Employee Name]]),"-----",VLOOKUP(LeaveTracker[[#This Row],[Employee Name]],Employees[[Employee Name]:[Office]],7))</f>
        <v>CEO</v>
      </c>
      <c r="F3953" s="51" t="str">
        <f>IF(ISBLANK(LeaveTracker[[#This Row],[Employee Name]]),"-----",VLOOKUP(LeaveTracker[[#This Row],[Employee Name]],Employees[[Employee Name]:[Office]],6))</f>
        <v>REGULAR</v>
      </c>
      <c r="G3953" s="24">
        <v>44942</v>
      </c>
      <c r="H3953" s="24">
        <v>44942</v>
      </c>
      <c r="I3953" s="19" t="s">
        <v>298</v>
      </c>
      <c r="J3953" s="43" t="s">
        <v>105</v>
      </c>
      <c r="K3953" s="51"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1311</v>
      </c>
      <c r="E3954" s="51" t="str">
        <f>IF(ISBLANK(LeaveTracker[[#This Row],[Employee Name]]),"-----",VLOOKUP(LeaveTracker[[#This Row],[Employee Name]],Employees[[Employee Name]:[Office]],7))</f>
        <v>CEO</v>
      </c>
      <c r="F3954" s="51" t="str">
        <f>IF(ISBLANK(LeaveTracker[[#This Row],[Employee Name]]),"-----",VLOOKUP(LeaveTracker[[#This Row],[Employee Name]],Employees[[Employee Name]:[Office]],6))</f>
        <v>REGULAR</v>
      </c>
      <c r="G3954" s="24">
        <v>44939</v>
      </c>
      <c r="H3954" s="24">
        <v>44939</v>
      </c>
      <c r="I3954" s="19" t="s">
        <v>82</v>
      </c>
      <c r="K3954" s="51"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323</v>
      </c>
      <c r="E3955" s="51" t="str">
        <f>IF(ISBLANK(LeaveTracker[[#This Row],[Employee Name]]),"-----",VLOOKUP(LeaveTracker[[#This Row],[Employee Name]],Employees[[Employee Name]:[Office]],7))</f>
        <v>CEO</v>
      </c>
      <c r="F3955" s="51" t="str">
        <f>IF(ISBLANK(LeaveTracker[[#This Row],[Employee Name]]),"-----",VLOOKUP(LeaveTracker[[#This Row],[Employee Name]],Employees[[Employee Name]:[Office]],6))</f>
        <v>REGULAR</v>
      </c>
      <c r="G3955" s="24">
        <v>44930</v>
      </c>
      <c r="H3955" s="24">
        <v>44930</v>
      </c>
      <c r="I3955" s="19" t="s">
        <v>81</v>
      </c>
      <c r="K3955" s="51"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51" t="str">
        <f>IF(ISBLANK(LeaveTracker[[#This Row],[Employee Name]]),"-----",VLOOKUP(LeaveTracker[[#This Row],[Employee Name]],Employees[[Employee Name]:[Office]],7))</f>
        <v>CPDO</v>
      </c>
      <c r="F3956" s="51" t="str">
        <f>IF(ISBLANK(LeaveTracker[[#This Row],[Employee Name]]),"-----",VLOOKUP(LeaveTracker[[#This Row],[Employee Name]],Employees[[Employee Name]:[Office]],6))</f>
        <v>REGULAR</v>
      </c>
      <c r="G3956" s="24">
        <v>44935</v>
      </c>
      <c r="H3956" s="24">
        <v>44935</v>
      </c>
      <c r="I3956" s="19" t="s">
        <v>298</v>
      </c>
      <c r="J3956" s="43" t="s">
        <v>105</v>
      </c>
      <c r="K3956" s="51"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1311</v>
      </c>
      <c r="E3957" s="51" t="str">
        <f>IF(ISBLANK(LeaveTracker[[#This Row],[Employee Name]]),"-----",VLOOKUP(LeaveTracker[[#This Row],[Employee Name]],Employees[[Employee Name]:[Office]],7))</f>
        <v>CEO</v>
      </c>
      <c r="F3957" s="51" t="str">
        <f>IF(ISBLANK(LeaveTracker[[#This Row],[Employee Name]]),"-----",VLOOKUP(LeaveTracker[[#This Row],[Employee Name]],Employees[[Employee Name]:[Office]],6))</f>
        <v>REGULAR</v>
      </c>
      <c r="G3957" s="24">
        <v>44944</v>
      </c>
      <c r="H3957" s="24">
        <v>44944</v>
      </c>
      <c r="I3957" s="19" t="s">
        <v>81</v>
      </c>
      <c r="K3957" s="51"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2127</v>
      </c>
      <c r="E3958" s="51" t="str">
        <f>IF(ISBLANK(LeaveTracker[[#This Row],[Employee Name]]),"-----",VLOOKUP(LeaveTracker[[#This Row],[Employee Name]],Employees[[Employee Name]:[Office]],7))</f>
        <v>CITY PLANNING &amp; DEV'T OFFICE</v>
      </c>
      <c r="F3958" s="51">
        <f>IF(ISBLANK(LeaveTracker[[#This Row],[Employee Name]]),"-----",VLOOKUP(LeaveTracker[[#This Row],[Employee Name]],Employees[[Employee Name]:[Office]],6))</f>
        <v>0</v>
      </c>
      <c r="G3958" s="24">
        <v>44950</v>
      </c>
      <c r="H3958" s="24">
        <v>44951</v>
      </c>
      <c r="I3958" s="19" t="s">
        <v>81</v>
      </c>
      <c r="K3958" s="51"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367</v>
      </c>
      <c r="E3959" s="51" t="str">
        <f>IF(ISBLANK(LeaveTracker[[#This Row],[Employee Name]]),"-----",VLOOKUP(LeaveTracker[[#This Row],[Employee Name]],Employees[[Employee Name]:[Office]],7))</f>
        <v>CCT</v>
      </c>
      <c r="F3959" s="51" t="str">
        <f>IF(ISBLANK(LeaveTracker[[#This Row],[Employee Name]]),"-----",VLOOKUP(LeaveTracker[[#This Row],[Employee Name]],Employees[[Employee Name]:[Office]],6))</f>
        <v>REGULAR</v>
      </c>
      <c r="G3959" s="24">
        <v>44942</v>
      </c>
      <c r="H3959" s="24">
        <v>44942</v>
      </c>
      <c r="I3959" s="19" t="s">
        <v>298</v>
      </c>
      <c r="J3959" s="43" t="s">
        <v>105</v>
      </c>
      <c r="K3959" s="51"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367</v>
      </c>
      <c r="E3960" s="51" t="str">
        <f>IF(ISBLANK(LeaveTracker[[#This Row],[Employee Name]]),"-----",VLOOKUP(LeaveTracker[[#This Row],[Employee Name]],Employees[[Employee Name]:[Office]],7))</f>
        <v>CCT</v>
      </c>
      <c r="F3960" s="51" t="str">
        <f>IF(ISBLANK(LeaveTracker[[#This Row],[Employee Name]]),"-----",VLOOKUP(LeaveTracker[[#This Row],[Employee Name]],Employees[[Employee Name]:[Office]],6))</f>
        <v>REGULAR</v>
      </c>
      <c r="G3960" s="24">
        <v>44932</v>
      </c>
      <c r="H3960" s="24">
        <v>44932</v>
      </c>
      <c r="I3960" s="19" t="s">
        <v>81</v>
      </c>
      <c r="K3960" s="51"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578</v>
      </c>
      <c r="E3961" s="51" t="str">
        <f>IF(ISBLANK(LeaveTracker[[#This Row],[Employee Name]]),"-----",VLOOKUP(LeaveTracker[[#This Row],[Employee Name]],Employees[[Employee Name]:[Office]],7))</f>
        <v>CCT</v>
      </c>
      <c r="F3961" s="51" t="str">
        <f>IF(ISBLANK(LeaveTracker[[#This Row],[Employee Name]]),"-----",VLOOKUP(LeaveTracker[[#This Row],[Employee Name]],Employees[[Employee Name]:[Office]],6))</f>
        <v>REGULAR</v>
      </c>
      <c r="G3961" s="24">
        <v>44935</v>
      </c>
      <c r="H3961" s="24">
        <v>44935</v>
      </c>
      <c r="I3961" s="19" t="s">
        <v>81</v>
      </c>
      <c r="K3961" s="51"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578</v>
      </c>
      <c r="E3962" s="51" t="str">
        <f>IF(ISBLANK(LeaveTracker[[#This Row],[Employee Name]]),"-----",VLOOKUP(LeaveTracker[[#This Row],[Employee Name]],Employees[[Employee Name]:[Office]],7))</f>
        <v>CCT</v>
      </c>
      <c r="F3962" s="51" t="str">
        <f>IF(ISBLANK(LeaveTracker[[#This Row],[Employee Name]]),"-----",VLOOKUP(LeaveTracker[[#This Row],[Employee Name]],Employees[[Employee Name]:[Office]],6))</f>
        <v>REGULAR</v>
      </c>
      <c r="G3962" s="24">
        <v>44938</v>
      </c>
      <c r="H3962" s="24">
        <v>44939</v>
      </c>
      <c r="I3962" s="19" t="s">
        <v>81</v>
      </c>
      <c r="K3962" s="51"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452</v>
      </c>
      <c r="E3963" s="51" t="str">
        <f>IF(ISBLANK(LeaveTracker[[#This Row],[Employee Name]]),"-----",VLOOKUP(LeaveTracker[[#This Row],[Employee Name]],Employees[[Employee Name]:[Office]],7))</f>
        <v>CEO</v>
      </c>
      <c r="F3963" s="51" t="str">
        <f>IF(ISBLANK(LeaveTracker[[#This Row],[Employee Name]]),"-----",VLOOKUP(LeaveTracker[[#This Row],[Employee Name]],Employees[[Employee Name]:[Office]],6))</f>
        <v>REGULAR</v>
      </c>
      <c r="G3963" s="24">
        <v>45286</v>
      </c>
      <c r="H3963" s="24">
        <v>45289</v>
      </c>
      <c r="I3963" s="19" t="s">
        <v>82</v>
      </c>
      <c r="K3963" s="51" t="str">
        <f ca="1">LeaveTracker[[#This Row],[Days]]&amp;" "&amp;LeaveTracker[[#This Row],[Type of Leave]]</f>
        <v>4 VL</v>
      </c>
      <c r="L3963" s="23">
        <f ca="1">NETWORKDAYS(LeaveTracker[[#This Row],[Start Date]],LeaveTracker[[#This Row],[End Date]],lstHolidays)</f>
        <v>4</v>
      </c>
      <c r="M3963" s="27"/>
    </row>
    <row r="3964" spans="1:13" ht="30" customHeight="1" x14ac:dyDescent="0.3">
      <c r="A3964" s="27">
        <f t="shared" si="36"/>
        <v>354</v>
      </c>
      <c r="B3964" s="31">
        <v>44986</v>
      </c>
      <c r="C3964" s="31">
        <v>44956</v>
      </c>
      <c r="D3964" s="19" t="s">
        <v>2131</v>
      </c>
      <c r="E3964" s="51" t="str">
        <f>IF(ISBLANK(LeaveTracker[[#This Row],[Employee Name]]),"-----",VLOOKUP(LeaveTracker[[#This Row],[Employee Name]],Employees[[Employee Name]:[Office]],7))</f>
        <v>TOPS OFFICE</v>
      </c>
      <c r="F3964" s="51">
        <f>IF(ISBLANK(LeaveTracker[[#This Row],[Employee Name]]),"-----",VLOOKUP(LeaveTracker[[#This Row],[Employee Name]],Employees[[Employee Name]:[Office]],6))</f>
        <v>0</v>
      </c>
      <c r="G3964" s="24">
        <v>44956</v>
      </c>
      <c r="H3964" s="24">
        <v>44966</v>
      </c>
      <c r="I3964" s="19" t="s">
        <v>81</v>
      </c>
      <c r="K3964" s="51"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323</v>
      </c>
      <c r="E3965" s="51" t="str">
        <f>IF(ISBLANK(LeaveTracker[[#This Row],[Employee Name]]),"-----",VLOOKUP(LeaveTracker[[#This Row],[Employee Name]],Employees[[Employee Name]:[Office]],7))</f>
        <v>CEO</v>
      </c>
      <c r="F3965" s="51" t="str">
        <f>IF(ISBLANK(LeaveTracker[[#This Row],[Employee Name]]),"-----",VLOOKUP(LeaveTracker[[#This Row],[Employee Name]],Employees[[Employee Name]:[Office]],6))</f>
        <v>REGULAR</v>
      </c>
      <c r="G3965" s="24">
        <v>44923</v>
      </c>
      <c r="H3965" s="24">
        <v>44924</v>
      </c>
      <c r="I3965" s="19" t="s">
        <v>82</v>
      </c>
      <c r="K3965" s="51"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1002</v>
      </c>
      <c r="E3966" s="51" t="str">
        <f>IF(ISBLANK(LeaveTracker[[#This Row],[Employee Name]]),"-----",VLOOKUP(LeaveTracker[[#This Row],[Employee Name]],Employees[[Employee Name]:[Office]],7))</f>
        <v>CEO</v>
      </c>
      <c r="F3966" s="51" t="str">
        <f>IF(ISBLANK(LeaveTracker[[#This Row],[Employee Name]]),"-----",VLOOKUP(LeaveTracker[[#This Row],[Employee Name]],Employees[[Employee Name]:[Office]],6))</f>
        <v>REGULAR</v>
      </c>
      <c r="G3966" s="24">
        <v>44922</v>
      </c>
      <c r="H3966" s="24">
        <v>44924</v>
      </c>
      <c r="I3966" s="19" t="s">
        <v>82</v>
      </c>
      <c r="K3966" s="51"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51" t="str">
        <f>IF(ISBLANK(LeaveTracker[[#This Row],[Employee Name]]),"-----",VLOOKUP(LeaveTracker[[#This Row],[Employee Name]],Employees[[Employee Name]:[Office]],7))</f>
        <v>CPDO</v>
      </c>
      <c r="F3967" s="51" t="str">
        <f>IF(ISBLANK(LeaveTracker[[#This Row],[Employee Name]]),"-----",VLOOKUP(LeaveTracker[[#This Row],[Employee Name]],Employees[[Employee Name]:[Office]],6))</f>
        <v>REGULAR</v>
      </c>
      <c r="G3967" s="24">
        <v>44921</v>
      </c>
      <c r="H3967" s="24">
        <v>44923</v>
      </c>
      <c r="I3967" s="19" t="s">
        <v>82</v>
      </c>
      <c r="K3967" s="51"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2133</v>
      </c>
      <c r="E3968" s="51" t="str">
        <f>IF(ISBLANK(LeaveTracker[[#This Row],[Employee Name]]),"-----",VLOOKUP(LeaveTracker[[#This Row],[Employee Name]],Employees[[Employee Name]:[Office]],7))</f>
        <v>CPDO</v>
      </c>
      <c r="F3968" s="51">
        <f>IF(ISBLANK(LeaveTracker[[#This Row],[Employee Name]]),"-----",VLOOKUP(LeaveTracker[[#This Row],[Employee Name]],Employees[[Employee Name]:[Office]],6))</f>
        <v>0</v>
      </c>
      <c r="G3968" s="24">
        <v>44956</v>
      </c>
      <c r="H3968" s="24">
        <v>44960</v>
      </c>
      <c r="I3968" s="19" t="s">
        <v>82</v>
      </c>
      <c r="K3968" s="51"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2133</v>
      </c>
      <c r="E3969" s="51" t="str">
        <f>IF(ISBLANK(LeaveTracker[[#This Row],[Employee Name]]),"-----",VLOOKUP(LeaveTracker[[#This Row],[Employee Name]],Employees[[Employee Name]:[Office]],7))</f>
        <v>CPDO</v>
      </c>
      <c r="F3969" s="51">
        <f>IF(ISBLANK(LeaveTracker[[#This Row],[Employee Name]]),"-----",VLOOKUP(LeaveTracker[[#This Row],[Employee Name]],Employees[[Employee Name]:[Office]],6))</f>
        <v>0</v>
      </c>
      <c r="G3969" s="24">
        <v>44931</v>
      </c>
      <c r="H3969" s="24">
        <v>44931</v>
      </c>
      <c r="I3969" s="19" t="s">
        <v>298</v>
      </c>
      <c r="J3969" s="43" t="s">
        <v>2134</v>
      </c>
      <c r="K3969" s="51"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780</v>
      </c>
      <c r="E3970" s="51" t="str">
        <f>IF(ISBLANK(LeaveTracker[[#This Row],[Employee Name]]),"-----",VLOOKUP(LeaveTracker[[#This Row],[Employee Name]],Employees[[Employee Name]:[Office]],7))</f>
        <v>SP</v>
      </c>
      <c r="F3970" s="51" t="str">
        <f>IF(ISBLANK(LeaveTracker[[#This Row],[Employee Name]]),"-----",VLOOKUP(LeaveTracker[[#This Row],[Employee Name]],Employees[[Employee Name]:[Office]],6))</f>
        <v>REGULAR</v>
      </c>
      <c r="G3970" s="24"/>
      <c r="H3970" s="24"/>
      <c r="I3970" s="19" t="s">
        <v>298</v>
      </c>
      <c r="J3970" s="43" t="s">
        <v>691</v>
      </c>
      <c r="K3970" s="51"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726</v>
      </c>
      <c r="E3971" s="51" t="str">
        <f>IF(ISBLANK(LeaveTracker[[#This Row],[Employee Name]]),"-----",VLOOKUP(LeaveTracker[[#This Row],[Employee Name]],Employees[[Employee Name]:[Office]],7))</f>
        <v>SP</v>
      </c>
      <c r="F3971" s="51" t="str">
        <f>IF(ISBLANK(LeaveTracker[[#This Row],[Employee Name]]),"-----",VLOOKUP(LeaveTracker[[#This Row],[Employee Name]],Employees[[Employee Name]:[Office]],6))</f>
        <v>REGULAR</v>
      </c>
      <c r="G3971" s="24">
        <v>44918</v>
      </c>
      <c r="H3971" s="24">
        <v>44918</v>
      </c>
      <c r="I3971" s="19" t="s">
        <v>82</v>
      </c>
      <c r="K3971" s="51"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726</v>
      </c>
      <c r="E3972" s="51" t="str">
        <f>IF(ISBLANK(LeaveTracker[[#This Row],[Employee Name]]),"-----",VLOOKUP(LeaveTracker[[#This Row],[Employee Name]],Employees[[Employee Name]:[Office]],7))</f>
        <v>SP</v>
      </c>
      <c r="F3972" s="51" t="str">
        <f>IF(ISBLANK(LeaveTracker[[#This Row],[Employee Name]]),"-----",VLOOKUP(LeaveTracker[[#This Row],[Employee Name]],Employees[[Employee Name]:[Office]],6))</f>
        <v>REGULAR</v>
      </c>
      <c r="G3972" s="24">
        <v>44922</v>
      </c>
      <c r="H3972" s="24">
        <v>44922</v>
      </c>
      <c r="I3972" s="19" t="s">
        <v>82</v>
      </c>
      <c r="K3972" s="51"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1835</v>
      </c>
      <c r="E3973" s="51" t="str">
        <f>IF(ISBLANK(LeaveTracker[[#This Row],[Employee Name]]),"-----",VLOOKUP(LeaveTracker[[#This Row],[Employee Name]],Employees[[Employee Name]:[Office]],7))</f>
        <v>SP</v>
      </c>
      <c r="F3973" s="51" t="str">
        <f>IF(ISBLANK(LeaveTracker[[#This Row],[Employee Name]]),"-----",VLOOKUP(LeaveTracker[[#This Row],[Employee Name]],Employees[[Employee Name]:[Office]],6))</f>
        <v>CASUAL</v>
      </c>
      <c r="G3973" s="24">
        <v>44944</v>
      </c>
      <c r="H3973" s="24">
        <v>44946</v>
      </c>
      <c r="I3973" s="19" t="s">
        <v>82</v>
      </c>
      <c r="K3973" s="51"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362</v>
      </c>
      <c r="E3974" s="51" t="str">
        <f>IF(ISBLANK(LeaveTracker[[#This Row],[Employee Name]]),"-----",VLOOKUP(LeaveTracker[[#This Row],[Employee Name]],Employees[[Employee Name]:[Office]],7))</f>
        <v>SP</v>
      </c>
      <c r="F3974" s="51" t="str">
        <f>IF(ISBLANK(LeaveTracker[[#This Row],[Employee Name]]),"-----",VLOOKUP(LeaveTracker[[#This Row],[Employee Name]],Employees[[Employee Name]:[Office]],6))</f>
        <v>REGULAR</v>
      </c>
      <c r="G3974" s="24">
        <v>44935</v>
      </c>
      <c r="H3974" s="24">
        <v>44937</v>
      </c>
      <c r="I3974" s="19" t="s">
        <v>81</v>
      </c>
      <c r="K3974" s="51"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730</v>
      </c>
      <c r="E3975" s="51" t="str">
        <f>IF(ISBLANK(LeaveTracker[[#This Row],[Employee Name]]),"-----",VLOOKUP(LeaveTracker[[#This Row],[Employee Name]],Employees[[Employee Name]:[Office]],7))</f>
        <v>SP</v>
      </c>
      <c r="F3975" s="51" t="str">
        <f>IF(ISBLANK(LeaveTracker[[#This Row],[Employee Name]]),"-----",VLOOKUP(LeaveTracker[[#This Row],[Employee Name]],Employees[[Employee Name]:[Office]],6))</f>
        <v>REGULAR</v>
      </c>
      <c r="G3975" s="24">
        <v>44936</v>
      </c>
      <c r="H3975" s="24">
        <v>44936</v>
      </c>
      <c r="I3975" s="19" t="s">
        <v>81</v>
      </c>
      <c r="K3975" s="51"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726</v>
      </c>
      <c r="E3976" s="51" t="str">
        <f>IF(ISBLANK(LeaveTracker[[#This Row],[Employee Name]]),"-----",VLOOKUP(LeaveTracker[[#This Row],[Employee Name]],Employees[[Employee Name]:[Office]],7))</f>
        <v>SP</v>
      </c>
      <c r="F3976" s="51" t="str">
        <f>IF(ISBLANK(LeaveTracker[[#This Row],[Employee Name]]),"-----",VLOOKUP(LeaveTracker[[#This Row],[Employee Name]],Employees[[Employee Name]:[Office]],6))</f>
        <v>REGULAR</v>
      </c>
      <c r="G3976" s="24">
        <v>44935</v>
      </c>
      <c r="H3976" s="24">
        <v>44936</v>
      </c>
      <c r="I3976" s="19" t="s">
        <v>81</v>
      </c>
      <c r="K3976" s="51"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671</v>
      </c>
      <c r="E3977" s="51" t="str">
        <f>IF(ISBLANK(LeaveTracker[[#This Row],[Employee Name]]),"-----",VLOOKUP(LeaveTracker[[#This Row],[Employee Name]],Employees[[Employee Name]:[Office]],7))</f>
        <v>SP</v>
      </c>
      <c r="F3977" s="51" t="str">
        <f>IF(ISBLANK(LeaveTracker[[#This Row],[Employee Name]]),"-----",VLOOKUP(LeaveTracker[[#This Row],[Employee Name]],Employees[[Employee Name]:[Office]],6))</f>
        <v>REGULAR</v>
      </c>
      <c r="G3977" s="24">
        <v>44936</v>
      </c>
      <c r="H3977" s="24">
        <v>44936</v>
      </c>
      <c r="I3977" s="19" t="s">
        <v>81</v>
      </c>
      <c r="K3977" s="51"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362</v>
      </c>
      <c r="E3978" s="51" t="str">
        <f>IF(ISBLANK(LeaveTracker[[#This Row],[Employee Name]]),"-----",VLOOKUP(LeaveTracker[[#This Row],[Employee Name]],Employees[[Employee Name]:[Office]],7))</f>
        <v>SP</v>
      </c>
      <c r="F3978" s="51" t="str">
        <f>IF(ISBLANK(LeaveTracker[[#This Row],[Employee Name]]),"-----",VLOOKUP(LeaveTracker[[#This Row],[Employee Name]],Employees[[Employee Name]:[Office]],6))</f>
        <v>REGULAR</v>
      </c>
      <c r="G3978" s="24">
        <v>44923</v>
      </c>
      <c r="H3978" s="24">
        <v>44923</v>
      </c>
      <c r="I3978" s="19" t="s">
        <v>81</v>
      </c>
      <c r="K3978" s="51"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833</v>
      </c>
      <c r="E3979" s="51" t="str">
        <f>IF(ISBLANK(LeaveTracker[[#This Row],[Employee Name]]),"-----",VLOOKUP(LeaveTracker[[#This Row],[Employee Name]],Employees[[Employee Name]:[Office]],7))</f>
        <v>CTO</v>
      </c>
      <c r="F3979" s="51" t="str">
        <f>IF(ISBLANK(LeaveTracker[[#This Row],[Employee Name]]),"-----",VLOOKUP(LeaveTracker[[#This Row],[Employee Name]],Employees[[Employee Name]:[Office]],6))</f>
        <v>REGULAR</v>
      </c>
      <c r="G3979" s="24">
        <v>44923</v>
      </c>
      <c r="H3979" s="24">
        <v>44923</v>
      </c>
      <c r="I3979" s="19" t="s">
        <v>81</v>
      </c>
      <c r="K3979" s="51"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477</v>
      </c>
      <c r="E3980" s="51" t="str">
        <f>IF(ISBLANK(LeaveTracker[[#This Row],[Employee Name]]),"-----",VLOOKUP(LeaveTracker[[#This Row],[Employee Name]],Employees[[Employee Name]:[Office]],7))</f>
        <v>ADMIN OFFICE</v>
      </c>
      <c r="F3980" s="51" t="str">
        <f>IF(ISBLANK(LeaveTracker[[#This Row],[Employee Name]]),"-----",VLOOKUP(LeaveTracker[[#This Row],[Employee Name]],Employees[[Employee Name]:[Office]],6))</f>
        <v>REGULAR</v>
      </c>
      <c r="G3980" s="24">
        <v>44922</v>
      </c>
      <c r="H3980" s="24">
        <v>44924</v>
      </c>
      <c r="I3980" s="19" t="s">
        <v>82</v>
      </c>
      <c r="K3980" s="51"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477</v>
      </c>
      <c r="E3981" s="51" t="str">
        <f>IF(ISBLANK(LeaveTracker[[#This Row],[Employee Name]]),"-----",VLOOKUP(LeaveTracker[[#This Row],[Employee Name]],Employees[[Employee Name]:[Office]],7))</f>
        <v>ADMIN OFFICE</v>
      </c>
      <c r="F3981" s="51" t="str">
        <f>IF(ISBLANK(LeaveTracker[[#This Row],[Employee Name]]),"-----",VLOOKUP(LeaveTracker[[#This Row],[Employee Name]],Employees[[Employee Name]:[Office]],6))</f>
        <v>REGULAR</v>
      </c>
      <c r="G3981" s="24">
        <v>44935</v>
      </c>
      <c r="H3981" s="24">
        <v>44936</v>
      </c>
      <c r="I3981" s="19" t="s">
        <v>82</v>
      </c>
      <c r="K3981" s="51"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1095</v>
      </c>
      <c r="E3982" s="51" t="str">
        <f>IF(ISBLANK(LeaveTracker[[#This Row],[Employee Name]]),"-----",VLOOKUP(LeaveTracker[[#This Row],[Employee Name]],Employees[[Employee Name]:[Office]],7))</f>
        <v>VMO</v>
      </c>
      <c r="F3982" s="51" t="str">
        <f>IF(ISBLANK(LeaveTracker[[#This Row],[Employee Name]]),"-----",VLOOKUP(LeaveTracker[[#This Row],[Employee Name]],Employees[[Employee Name]:[Office]],6))</f>
        <v>REGULAR</v>
      </c>
      <c r="G3982" s="24">
        <v>45287</v>
      </c>
      <c r="H3982" s="24">
        <v>45288</v>
      </c>
      <c r="I3982" s="19" t="s">
        <v>82</v>
      </c>
      <c r="K3982" s="51"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51" t="str">
        <f>IF(ISBLANK(LeaveTracker[[#This Row],[Employee Name]]),"-----",VLOOKUP(LeaveTracker[[#This Row],[Employee Name]],Employees[[Employee Name]:[Office]],7))</f>
        <v>CHARACTER OFFICE</v>
      </c>
      <c r="F3983" s="51" t="str">
        <f>IF(ISBLANK(LeaveTracker[[#This Row],[Employee Name]]),"-----",VLOOKUP(LeaveTracker[[#This Row],[Employee Name]],Employees[[Employee Name]:[Office]],6))</f>
        <v>REGULAR</v>
      </c>
      <c r="G3983" s="24">
        <v>44944</v>
      </c>
      <c r="H3983" s="24">
        <v>44944</v>
      </c>
      <c r="I3983" s="19" t="s">
        <v>81</v>
      </c>
      <c r="K3983" s="51"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51" t="str">
        <f>IF(ISBLANK(LeaveTracker[[#This Row],[Employee Name]]),"-----",VLOOKUP(LeaveTracker[[#This Row],[Employee Name]],Employees[[Employee Name]:[Office]],7))</f>
        <v>CHARACTER OFFICE</v>
      </c>
      <c r="F3984" s="51" t="str">
        <f>IF(ISBLANK(LeaveTracker[[#This Row],[Employee Name]]),"-----",VLOOKUP(LeaveTracker[[#This Row],[Employee Name]],Employees[[Employee Name]:[Office]],6))</f>
        <v>REGULAR</v>
      </c>
      <c r="G3984" s="24">
        <v>44956</v>
      </c>
      <c r="H3984" s="24">
        <v>44957</v>
      </c>
      <c r="I3984" s="19" t="s">
        <v>81</v>
      </c>
      <c r="K3984" s="51"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51" t="str">
        <f>IF(ISBLANK(LeaveTracker[[#This Row],[Employee Name]]),"-----",VLOOKUP(LeaveTracker[[#This Row],[Employee Name]],Employees[[Employee Name]:[Office]],7))</f>
        <v>CHARACTER OFFICE</v>
      </c>
      <c r="F3985" s="51" t="str">
        <f>IF(ISBLANK(LeaveTracker[[#This Row],[Employee Name]]),"-----",VLOOKUP(LeaveTracker[[#This Row],[Employee Name]],Employees[[Employee Name]:[Office]],6))</f>
        <v>REGULAR</v>
      </c>
      <c r="G3985" s="24">
        <v>44949</v>
      </c>
      <c r="H3985" s="24">
        <v>44949</v>
      </c>
      <c r="I3985" s="19" t="s">
        <v>81</v>
      </c>
      <c r="K3985" s="51"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849</v>
      </c>
      <c r="E3986" s="51" t="str">
        <f>IF(ISBLANK(LeaveTracker[[#This Row],[Employee Name]]),"-----",VLOOKUP(LeaveTracker[[#This Row],[Employee Name]],Employees[[Employee Name]:[Office]],7))</f>
        <v>MO</v>
      </c>
      <c r="F3986" s="51" t="str">
        <f>IF(ISBLANK(LeaveTracker[[#This Row],[Employee Name]]),"-----",VLOOKUP(LeaveTracker[[#This Row],[Employee Name]],Employees[[Employee Name]:[Office]],6))</f>
        <v>REGULAR</v>
      </c>
      <c r="G3986" s="24">
        <v>44952</v>
      </c>
      <c r="H3986" s="24">
        <v>44952</v>
      </c>
      <c r="I3986" s="19" t="s">
        <v>81</v>
      </c>
      <c r="K3986" s="51"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336</v>
      </c>
      <c r="E3987" s="51" t="str">
        <f>IF(ISBLANK(LeaveTracker[[#This Row],[Employee Name]]),"-----",VLOOKUP(LeaveTracker[[#This Row],[Employee Name]],Employees[[Employee Name]:[Office]],7))</f>
        <v>COMELEC</v>
      </c>
      <c r="F3987" s="51" t="str">
        <f>IF(ISBLANK(LeaveTracker[[#This Row],[Employee Name]]),"-----",VLOOKUP(LeaveTracker[[#This Row],[Employee Name]],Employees[[Employee Name]:[Office]],6))</f>
        <v>REGULAR</v>
      </c>
      <c r="G3987" s="24">
        <v>44958</v>
      </c>
      <c r="H3987" s="24">
        <v>44958</v>
      </c>
      <c r="I3987" s="19" t="s">
        <v>298</v>
      </c>
      <c r="J3987" s="43" t="s">
        <v>2124</v>
      </c>
      <c r="K3987" s="51"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2136</v>
      </c>
      <c r="E3988" s="51" t="str">
        <f>IF(ISBLANK(LeaveTracker[[#This Row],[Employee Name]]),"-----",VLOOKUP(LeaveTracker[[#This Row],[Employee Name]],Employees[[Employee Name]:[Office]],7))</f>
        <v>BPLO</v>
      </c>
      <c r="F3988" s="51">
        <f>IF(ISBLANK(LeaveTracker[[#This Row],[Employee Name]]),"-----",VLOOKUP(LeaveTracker[[#This Row],[Employee Name]],Employees[[Employee Name]:[Office]],6))</f>
        <v>0</v>
      </c>
      <c r="G3988" s="24">
        <v>44935</v>
      </c>
      <c r="H3988" s="24">
        <v>44936</v>
      </c>
      <c r="I3988" s="19" t="s">
        <v>81</v>
      </c>
      <c r="K3988" s="51"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278</v>
      </c>
      <c r="E3989" s="51" t="str">
        <f>IF(ISBLANK(LeaveTracker[[#This Row],[Employee Name]]),"-----",VLOOKUP(LeaveTracker[[#This Row],[Employee Name]],Employees[[Employee Name]:[Office]],7))</f>
        <v>PICNIC GROVE</v>
      </c>
      <c r="F3989" s="51" t="str">
        <f>IF(ISBLANK(LeaveTracker[[#This Row],[Employee Name]]),"-----",VLOOKUP(LeaveTracker[[#This Row],[Employee Name]],Employees[[Employee Name]:[Office]],6))</f>
        <v>REGULAR</v>
      </c>
      <c r="G3989" s="24">
        <v>44968</v>
      </c>
      <c r="H3989" s="24">
        <v>44968</v>
      </c>
      <c r="I3989" s="19" t="s">
        <v>298</v>
      </c>
      <c r="J3989" s="43" t="s">
        <v>2124</v>
      </c>
      <c r="K3989" s="51" t="str">
        <f ca="1">LeaveTracker[[#This Row],[Days]]&amp;" "&amp;LeaveTracker[[#This Row],[Type of Leave]]</f>
        <v>0 OTHER</v>
      </c>
      <c r="L3989" s="23">
        <f ca="1">NETWORKDAYS(LeaveTracker[[#This Row],[Start Date]],LeaveTracker[[#This Row],[End Date]],lstHolidays)</f>
        <v>0</v>
      </c>
      <c r="M3989" s="27"/>
    </row>
    <row r="3990" spans="1:13" ht="30" customHeight="1" x14ac:dyDescent="0.3">
      <c r="A3990" s="27">
        <f t="shared" si="37"/>
        <v>378</v>
      </c>
      <c r="B3990" s="31">
        <v>44989</v>
      </c>
      <c r="C3990" s="31">
        <v>44936</v>
      </c>
      <c r="D3990" s="19" t="s">
        <v>443</v>
      </c>
      <c r="E3990" s="51" t="str">
        <f>IF(ISBLANK(LeaveTracker[[#This Row],[Employee Name]]),"-----",VLOOKUP(LeaveTracker[[#This Row],[Employee Name]],Employees[[Employee Name]:[Office]],7))</f>
        <v>GSO</v>
      </c>
      <c r="F3990" s="51" t="str">
        <f>IF(ISBLANK(LeaveTracker[[#This Row],[Employee Name]]),"-----",VLOOKUP(LeaveTracker[[#This Row],[Employee Name]],Employees[[Employee Name]:[Office]],6))</f>
        <v>REGULAR</v>
      </c>
      <c r="G3990" s="24">
        <v>44929</v>
      </c>
      <c r="H3990" s="24">
        <v>44935</v>
      </c>
      <c r="I3990" s="19" t="s">
        <v>298</v>
      </c>
      <c r="J3990" s="43" t="s">
        <v>2137</v>
      </c>
      <c r="K3990" s="51"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991</v>
      </c>
      <c r="E3991" s="51" t="str">
        <f>IF(ISBLANK(LeaveTracker[[#This Row],[Employee Name]]),"-----",VLOOKUP(LeaveTracker[[#This Row],[Employee Name]],Employees[[Employee Name]:[Office]],7))</f>
        <v>GSO</v>
      </c>
      <c r="F3991" s="51" t="str">
        <f>IF(ISBLANK(LeaveTracker[[#This Row],[Employee Name]]),"-----",VLOOKUP(LeaveTracker[[#This Row],[Employee Name]],Employees[[Employee Name]:[Office]],6))</f>
        <v>REGULAR</v>
      </c>
      <c r="G3991" s="24">
        <v>44936</v>
      </c>
      <c r="H3991" s="24">
        <v>44937</v>
      </c>
      <c r="I3991" s="19" t="s">
        <v>298</v>
      </c>
      <c r="J3991" s="43" t="s">
        <v>2124</v>
      </c>
      <c r="K3991" s="51"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776</v>
      </c>
      <c r="E3992" s="51" t="str">
        <f>IF(ISBLANK(LeaveTracker[[#This Row],[Employee Name]]),"-----",VLOOKUP(LeaveTracker[[#This Row],[Employee Name]],Employees[[Employee Name]:[Office]],7))</f>
        <v>GSO</v>
      </c>
      <c r="F3992" s="51" t="str">
        <f>IF(ISBLANK(LeaveTracker[[#This Row],[Employee Name]]),"-----",VLOOKUP(LeaveTracker[[#This Row],[Employee Name]],Employees[[Employee Name]:[Office]],6))</f>
        <v>REGULAR</v>
      </c>
      <c r="G3992" s="24">
        <v>44956</v>
      </c>
      <c r="H3992" s="24">
        <v>44957</v>
      </c>
      <c r="I3992" s="19" t="s">
        <v>81</v>
      </c>
      <c r="K3992" s="51"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355</v>
      </c>
      <c r="E3993" s="51" t="str">
        <f>IF(ISBLANK(LeaveTracker[[#This Row],[Employee Name]]),"-----",VLOOKUP(LeaveTracker[[#This Row],[Employee Name]],Employees[[Employee Name]:[Office]],7))</f>
        <v>LCR</v>
      </c>
      <c r="F3993" s="51" t="str">
        <f>IF(ISBLANK(LeaveTracker[[#This Row],[Employee Name]]),"-----",VLOOKUP(LeaveTracker[[#This Row],[Employee Name]],Employees[[Employee Name]:[Office]],6))</f>
        <v>REGULAR</v>
      </c>
      <c r="G3993" s="24">
        <v>44942</v>
      </c>
      <c r="H3993" s="24">
        <v>44942</v>
      </c>
      <c r="I3993" s="19" t="s">
        <v>81</v>
      </c>
      <c r="K3993" s="51"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597</v>
      </c>
      <c r="E3994" s="51" t="str">
        <f>IF(ISBLANK(LeaveTracker[[#This Row],[Employee Name]]),"-----",VLOOKUP(LeaveTracker[[#This Row],[Employee Name]],Employees[[Employee Name]:[Office]],7))</f>
        <v>MAHOGANY MARKET</v>
      </c>
      <c r="F3994" s="51" t="str">
        <f>IF(ISBLANK(LeaveTracker[[#This Row],[Employee Name]]),"-----",VLOOKUP(LeaveTracker[[#This Row],[Employee Name]],Employees[[Employee Name]:[Office]],6))</f>
        <v>REGULAR</v>
      </c>
      <c r="G3994" s="24">
        <v>44939</v>
      </c>
      <c r="H3994" s="24">
        <v>44941</v>
      </c>
      <c r="I3994" s="19" t="s">
        <v>81</v>
      </c>
      <c r="K3994" s="51"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583</v>
      </c>
      <c r="E3995" s="51" t="str">
        <f>IF(ISBLANK(LeaveTracker[[#This Row],[Employee Name]]),"-----",VLOOKUP(LeaveTracker[[#This Row],[Employee Name]],Employees[[Employee Name]:[Office]],7))</f>
        <v>CCT</v>
      </c>
      <c r="F3995" s="51" t="str">
        <f>IF(ISBLANK(LeaveTracker[[#This Row],[Employee Name]]),"-----",VLOOKUP(LeaveTracker[[#This Row],[Employee Name]],Employees[[Employee Name]:[Office]],6))</f>
        <v>REGULAR</v>
      </c>
      <c r="G3995" s="24">
        <v>44945</v>
      </c>
      <c r="H3995" s="24">
        <v>44945</v>
      </c>
      <c r="I3995" s="19" t="s">
        <v>298</v>
      </c>
      <c r="J3995" s="43" t="s">
        <v>274</v>
      </c>
      <c r="K3995" s="51"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1046</v>
      </c>
      <c r="E3996" s="51" t="str">
        <f>IF(ISBLANK(LeaveTracker[[#This Row],[Employee Name]]),"-----",VLOOKUP(LeaveTracker[[#This Row],[Employee Name]],Employees[[Employee Name]:[Office]],7))</f>
        <v>CENRO</v>
      </c>
      <c r="F3996" s="51" t="str">
        <f>IF(ISBLANK(LeaveTracker[[#This Row],[Employee Name]]),"-----",VLOOKUP(LeaveTracker[[#This Row],[Employee Name]],Employees[[Employee Name]:[Office]],6))</f>
        <v>REGULAR</v>
      </c>
      <c r="G3996" s="24">
        <v>44947</v>
      </c>
      <c r="H3996" s="24">
        <v>44949</v>
      </c>
      <c r="I3996" s="19" t="s">
        <v>82</v>
      </c>
      <c r="K3996" s="51"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290</v>
      </c>
      <c r="E3997" s="51" t="str">
        <f>IF(ISBLANK(LeaveTracker[[#This Row],[Employee Name]]),"-----",VLOOKUP(LeaveTracker[[#This Row],[Employee Name]],Employees[[Employee Name]:[Office]],7))</f>
        <v>CENRO</v>
      </c>
      <c r="F3997" s="51" t="str">
        <f>IF(ISBLANK(LeaveTracker[[#This Row],[Employee Name]]),"-----",VLOOKUP(LeaveTracker[[#This Row],[Employee Name]],Employees[[Employee Name]:[Office]],6))</f>
        <v>REGULAR</v>
      </c>
      <c r="G3997" s="24">
        <v>44951</v>
      </c>
      <c r="H3997" s="24">
        <v>44951</v>
      </c>
      <c r="I3997" s="19" t="s">
        <v>298</v>
      </c>
      <c r="J3997" s="43" t="s">
        <v>2097</v>
      </c>
      <c r="K3997" s="51"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553</v>
      </c>
      <c r="E3998" s="51" t="str">
        <f>IF(ISBLANK(LeaveTracker[[#This Row],[Employee Name]]),"-----",VLOOKUP(LeaveTracker[[#This Row],[Employee Name]],Employees[[Employee Name]:[Office]],7))</f>
        <v>CENRO</v>
      </c>
      <c r="F3998" s="51" t="str">
        <f>IF(ISBLANK(LeaveTracker[[#This Row],[Employee Name]]),"-----",VLOOKUP(LeaveTracker[[#This Row],[Employee Name]],Employees[[Employee Name]:[Office]],6))</f>
        <v>REGULAR</v>
      </c>
      <c r="G3998" s="24">
        <v>44942</v>
      </c>
      <c r="H3998" s="24">
        <v>44943</v>
      </c>
      <c r="I3998" s="19" t="s">
        <v>81</v>
      </c>
      <c r="K3998" s="51"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630</v>
      </c>
      <c r="E3999" s="51" t="str">
        <f>IF(ISBLANK(LeaveTracker[[#This Row],[Employee Name]]),"-----",VLOOKUP(LeaveTracker[[#This Row],[Employee Name]],Employees[[Employee Name]:[Office]],7))</f>
        <v>CCT</v>
      </c>
      <c r="F3999" s="51" t="str">
        <f>IF(ISBLANK(LeaveTracker[[#This Row],[Employee Name]]),"-----",VLOOKUP(LeaveTracker[[#This Row],[Employee Name]],Employees[[Employee Name]:[Office]],6))</f>
        <v>REGULAR</v>
      </c>
      <c r="G3999" s="24">
        <v>44963</v>
      </c>
      <c r="H3999" s="24">
        <v>44963</v>
      </c>
      <c r="I3999" s="19" t="s">
        <v>298</v>
      </c>
      <c r="J3999" s="43" t="s">
        <v>274</v>
      </c>
      <c r="K3999" s="51"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466</v>
      </c>
      <c r="E4000" s="51" t="str">
        <f>IF(ISBLANK(LeaveTracker[[#This Row],[Employee Name]]),"-----",VLOOKUP(LeaveTracker[[#This Row],[Employee Name]],Employees[[Employee Name]:[Office]],7))</f>
        <v>ASSESSORS OFFICE</v>
      </c>
      <c r="F4000" s="51" t="str">
        <f>IF(ISBLANK(LeaveTracker[[#This Row],[Employee Name]]),"-----",VLOOKUP(LeaveTracker[[#This Row],[Employee Name]],Employees[[Employee Name]:[Office]],6))</f>
        <v>REGULAR</v>
      </c>
      <c r="G4000" s="24">
        <v>44922</v>
      </c>
      <c r="H4000" s="24">
        <v>44924</v>
      </c>
      <c r="I4000" s="19" t="s">
        <v>298</v>
      </c>
      <c r="J4000" s="43" t="s">
        <v>299</v>
      </c>
      <c r="K4000" s="51"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466</v>
      </c>
      <c r="E4001" s="51" t="str">
        <f>IF(ISBLANK(LeaveTracker[[#This Row],[Employee Name]]),"-----",VLOOKUP(LeaveTracker[[#This Row],[Employee Name]],Employees[[Employee Name]:[Office]],7))</f>
        <v>ASSESSORS OFFICE</v>
      </c>
      <c r="F4001" s="51" t="str">
        <f>IF(ISBLANK(LeaveTracker[[#This Row],[Employee Name]]),"-----",VLOOKUP(LeaveTracker[[#This Row],[Employee Name]],Employees[[Employee Name]:[Office]],6))</f>
        <v>REGULAR</v>
      </c>
      <c r="G4001" s="24">
        <v>44929</v>
      </c>
      <c r="H4001" s="24">
        <v>44932</v>
      </c>
      <c r="I4001" s="19" t="s">
        <v>298</v>
      </c>
      <c r="J4001" s="43" t="s">
        <v>299</v>
      </c>
      <c r="K4001" s="51"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1109</v>
      </c>
      <c r="E4002" s="51" t="str">
        <f>IF(ISBLANK(LeaveTracker[[#This Row],[Employee Name]]),"-----",VLOOKUP(LeaveTracker[[#This Row],[Employee Name]],Employees[[Employee Name]:[Office]],7))</f>
        <v>CENRO</v>
      </c>
      <c r="F4002" s="51" t="str">
        <f>IF(ISBLANK(LeaveTracker[[#This Row],[Employee Name]]),"-----",VLOOKUP(LeaveTracker[[#This Row],[Employee Name]],Employees[[Employee Name]:[Office]],6))</f>
        <v>REGULAR</v>
      </c>
      <c r="G4002" s="24">
        <v>44938</v>
      </c>
      <c r="H4002" s="24">
        <v>44939</v>
      </c>
      <c r="I4002" s="19" t="s">
        <v>82</v>
      </c>
      <c r="K4002" s="51"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972</v>
      </c>
      <c r="E4003" s="51" t="str">
        <f>IF(ISBLANK(LeaveTracker[[#This Row],[Employee Name]]),"-----",VLOOKUP(LeaveTracker[[#This Row],[Employee Name]],Employees[[Employee Name]:[Office]],7))</f>
        <v>CSU</v>
      </c>
      <c r="F4003" s="51" t="str">
        <f>IF(ISBLANK(LeaveTracker[[#This Row],[Employee Name]]),"-----",VLOOKUP(LeaveTracker[[#This Row],[Employee Name]],Employees[[Employee Name]:[Office]],6))</f>
        <v>REGULAR</v>
      </c>
      <c r="G4003" s="24">
        <v>44942</v>
      </c>
      <c r="H4003" s="21">
        <v>44946</v>
      </c>
      <c r="I4003" s="19" t="s">
        <v>82</v>
      </c>
      <c r="K4003" s="51"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657</v>
      </c>
      <c r="E4004" s="51" t="str">
        <f>IF(ISBLANK(LeaveTracker[[#This Row],[Employee Name]]),"-----",VLOOKUP(LeaveTracker[[#This Row],[Employee Name]],Employees[[Employee Name]:[Office]],7))</f>
        <v>ASSESSORS OFFICE</v>
      </c>
      <c r="F4004" s="51" t="str">
        <f>IF(ISBLANK(LeaveTracker[[#This Row],[Employee Name]]),"-----",VLOOKUP(LeaveTracker[[#This Row],[Employee Name]],Employees[[Employee Name]:[Office]],6))</f>
        <v>REGULAR</v>
      </c>
      <c r="G4004" s="24">
        <v>44937</v>
      </c>
      <c r="H4004" s="24">
        <v>44939</v>
      </c>
      <c r="I4004" s="19" t="s">
        <v>81</v>
      </c>
      <c r="K4004" s="51"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566</v>
      </c>
      <c r="E4005" s="51" t="str">
        <f>IF(ISBLANK(LeaveTracker[[#This Row],[Employee Name]]),"-----",VLOOKUP(LeaveTracker[[#This Row],[Employee Name]],Employees[[Employee Name]:[Office]],7))</f>
        <v>CENRO</v>
      </c>
      <c r="F4005" s="51" t="str">
        <f>IF(ISBLANK(LeaveTracker[[#This Row],[Employee Name]]),"-----",VLOOKUP(LeaveTracker[[#This Row],[Employee Name]],Employees[[Employee Name]:[Office]],6))</f>
        <v>REGULAR</v>
      </c>
      <c r="G4005" s="24">
        <v>44918</v>
      </c>
      <c r="H4005" s="24">
        <v>45289</v>
      </c>
      <c r="I4005" s="19" t="s">
        <v>82</v>
      </c>
      <c r="K4005" s="51" t="str">
        <f ca="1">LeaveTracker[[#This Row],[Days]]&amp;" "&amp;LeaveTracker[[#This Row],[Type of Leave]]</f>
        <v>258 VL</v>
      </c>
      <c r="L4005" s="23">
        <f ca="1">NETWORKDAYS(LeaveTracker[[#This Row],[Start Date]],LeaveTracker[[#This Row],[End Date]],lstHolidays)</f>
        <v>258</v>
      </c>
      <c r="M4005" s="27"/>
    </row>
    <row r="4006" spans="1:13" ht="30" customHeight="1" x14ac:dyDescent="0.3">
      <c r="A4006" s="27">
        <f t="shared" si="37"/>
        <v>393</v>
      </c>
      <c r="B4006" s="31">
        <v>44989</v>
      </c>
      <c r="C4006" s="31">
        <v>44896</v>
      </c>
      <c r="D4006" s="19" t="s">
        <v>626</v>
      </c>
      <c r="E4006" s="51" t="str">
        <f>IF(ISBLANK(LeaveTracker[[#This Row],[Employee Name]]),"-----",VLOOKUP(LeaveTracker[[#This Row],[Employee Name]],Employees[[Employee Name]:[Office]],7))</f>
        <v>EEO/ CITY MARKET</v>
      </c>
      <c r="F4006" s="51" t="str">
        <f>IF(ISBLANK(LeaveTracker[[#This Row],[Employee Name]]),"-----",VLOOKUP(LeaveTracker[[#This Row],[Employee Name]],Employees[[Employee Name]:[Office]],6))</f>
        <v>REGULAR</v>
      </c>
      <c r="G4006" s="24">
        <v>44914</v>
      </c>
      <c r="H4006" s="24">
        <v>44918</v>
      </c>
      <c r="I4006" s="19" t="s">
        <v>82</v>
      </c>
      <c r="K4006" s="51"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195</v>
      </c>
      <c r="E4007" s="51" t="str">
        <f>IF(ISBLANK(LeaveTracker[[#This Row],[Employee Name]]),"-----",VLOOKUP(LeaveTracker[[#This Row],[Employee Name]],Employees[[Employee Name]:[Office]],7))</f>
        <v>CCT</v>
      </c>
      <c r="F4007" s="51" t="str">
        <f>IF(ISBLANK(LeaveTracker[[#This Row],[Employee Name]]),"-----",VLOOKUP(LeaveTracker[[#This Row],[Employee Name]],Employees[[Employee Name]:[Office]],6))</f>
        <v>REGULAR</v>
      </c>
      <c r="G4007" s="24">
        <v>44923</v>
      </c>
      <c r="H4007" s="24">
        <v>44924</v>
      </c>
      <c r="I4007" s="19" t="s">
        <v>82</v>
      </c>
      <c r="K4007" s="51"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626</v>
      </c>
      <c r="E4008" s="51" t="str">
        <f>IF(ISBLANK(LeaveTracker[[#This Row],[Employee Name]]),"-----",VLOOKUP(LeaveTracker[[#This Row],[Employee Name]],Employees[[Employee Name]:[Office]],7))</f>
        <v>EEO/ CITY MARKET</v>
      </c>
      <c r="F4008" s="51" t="str">
        <f>IF(ISBLANK(LeaveTracker[[#This Row],[Employee Name]]),"-----",VLOOKUP(LeaveTracker[[#This Row],[Employee Name]],Employees[[Employee Name]:[Office]],6))</f>
        <v>REGULAR</v>
      </c>
      <c r="G4008" s="24">
        <v>44898</v>
      </c>
      <c r="H4008" s="24">
        <v>44898</v>
      </c>
      <c r="I4008" s="19" t="s">
        <v>298</v>
      </c>
      <c r="J4008" s="43" t="s">
        <v>361</v>
      </c>
      <c r="K4008" s="51" t="str">
        <f ca="1">LeaveTracker[[#This Row],[Days]]&amp;" "&amp;LeaveTracker[[#This Row],[Type of Leave]]</f>
        <v>0 OTHER</v>
      </c>
      <c r="L4008" s="23">
        <f ca="1">NETWORKDAYS(LeaveTracker[[#This Row],[Start Date]],LeaveTracker[[#This Row],[End Date]],lstHolidays)</f>
        <v>0</v>
      </c>
      <c r="M4008" s="27"/>
    </row>
    <row r="4009" spans="1:13" ht="30" customHeight="1" x14ac:dyDescent="0.3">
      <c r="A4009" s="27">
        <f t="shared" si="37"/>
        <v>396</v>
      </c>
      <c r="B4009" s="31">
        <v>44989</v>
      </c>
      <c r="C4009" s="31">
        <v>44919</v>
      </c>
      <c r="D4009" s="19" t="s">
        <v>626</v>
      </c>
      <c r="E4009" s="51" t="str">
        <f>IF(ISBLANK(LeaveTracker[[#This Row],[Employee Name]]),"-----",VLOOKUP(LeaveTracker[[#This Row],[Employee Name]],Employees[[Employee Name]:[Office]],7))</f>
        <v>EEO/ CITY MARKET</v>
      </c>
      <c r="F4009" s="51" t="str">
        <f>IF(ISBLANK(LeaveTracker[[#This Row],[Employee Name]]),"-----",VLOOKUP(LeaveTracker[[#This Row],[Employee Name]],Employees[[Employee Name]:[Office]],6))</f>
        <v>REGULAR</v>
      </c>
      <c r="G4009" s="24">
        <v>44929</v>
      </c>
      <c r="H4009" s="24">
        <v>44929</v>
      </c>
      <c r="I4009" s="19" t="s">
        <v>298</v>
      </c>
      <c r="J4009" s="43" t="s">
        <v>158</v>
      </c>
      <c r="K4009" s="51"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630</v>
      </c>
      <c r="E4010" s="51" t="str">
        <f>IF(ISBLANK(LeaveTracker[[#This Row],[Employee Name]]),"-----",VLOOKUP(LeaveTracker[[#This Row],[Employee Name]],Employees[[Employee Name]:[Office]],7))</f>
        <v>CCT</v>
      </c>
      <c r="F4010" s="51" t="str">
        <f>IF(ISBLANK(LeaveTracker[[#This Row],[Employee Name]]),"-----",VLOOKUP(LeaveTracker[[#This Row],[Employee Name]],Employees[[Employee Name]:[Office]],6))</f>
        <v>REGULAR</v>
      </c>
      <c r="G4010" s="24">
        <v>44931</v>
      </c>
      <c r="H4010" s="24">
        <v>44931</v>
      </c>
      <c r="I4010" s="19" t="s">
        <v>298</v>
      </c>
      <c r="J4010" s="43" t="s">
        <v>274</v>
      </c>
      <c r="K4010" s="51"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632</v>
      </c>
      <c r="E4011" s="51" t="str">
        <f>IF(ISBLANK(LeaveTracker[[#This Row],[Employee Name]]),"-----",VLOOKUP(LeaveTracker[[#This Row],[Employee Name]],Employees[[Employee Name]:[Office]],7))</f>
        <v>LIBRARY</v>
      </c>
      <c r="F4011" s="51" t="str">
        <f>IF(ISBLANK(LeaveTracker[[#This Row],[Employee Name]]),"-----",VLOOKUP(LeaveTracker[[#This Row],[Employee Name]],Employees[[Employee Name]:[Office]],6))</f>
        <v>REGULAR</v>
      </c>
      <c r="G4011" s="24">
        <v>44952</v>
      </c>
      <c r="H4011" s="24">
        <v>44953</v>
      </c>
      <c r="I4011" s="19" t="s">
        <v>81</v>
      </c>
      <c r="K4011" s="51"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470</v>
      </c>
      <c r="E4012" s="51" t="str">
        <f>IF(ISBLANK(LeaveTracker[[#This Row],[Employee Name]]),"-----",VLOOKUP(LeaveTracker[[#This Row],[Employee Name]],Employees[[Employee Name]:[Office]],7))</f>
        <v>ASSESSORS OFFICE</v>
      </c>
      <c r="F4012" s="51" t="str">
        <f>IF(ISBLANK(LeaveTracker[[#This Row],[Employee Name]]),"-----",VLOOKUP(LeaveTracker[[#This Row],[Employee Name]],Employees[[Employee Name]:[Office]],6))</f>
        <v>REGULAR</v>
      </c>
      <c r="G4012" s="24">
        <v>44914</v>
      </c>
      <c r="H4012" s="24">
        <v>44914</v>
      </c>
      <c r="I4012" s="19" t="s">
        <v>82</v>
      </c>
      <c r="K4012" s="51"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470</v>
      </c>
      <c r="E4013" s="51" t="str">
        <f>IF(ISBLANK(LeaveTracker[[#This Row],[Employee Name]]),"-----",VLOOKUP(LeaveTracker[[#This Row],[Employee Name]],Employees[[Employee Name]:[Office]],7))</f>
        <v>ASSESSORS OFFICE</v>
      </c>
      <c r="F4013" s="51" t="str">
        <f>IF(ISBLANK(LeaveTracker[[#This Row],[Employee Name]]),"-----",VLOOKUP(LeaveTracker[[#This Row],[Employee Name]],Employees[[Employee Name]:[Office]],6))</f>
        <v>REGULAR</v>
      </c>
      <c r="G4013" s="24">
        <v>44922</v>
      </c>
      <c r="H4013" s="24">
        <v>44923</v>
      </c>
      <c r="I4013" s="19" t="s">
        <v>82</v>
      </c>
      <c r="K4013" s="51"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347</v>
      </c>
      <c r="E4014" s="51" t="str">
        <f>IF(ISBLANK(LeaveTracker[[#This Row],[Employee Name]]),"-----",VLOOKUP(LeaveTracker[[#This Row],[Employee Name]],Employees[[Employee Name]:[Office]],7))</f>
        <v>PICNIC GROVE</v>
      </c>
      <c r="F4014" s="51" t="str">
        <f>IF(ISBLANK(LeaveTracker[[#This Row],[Employee Name]]),"-----",VLOOKUP(LeaveTracker[[#This Row],[Employee Name]],Employees[[Employee Name]:[Office]],6))</f>
        <v>REGULAR</v>
      </c>
      <c r="G4014" s="24">
        <v>44923</v>
      </c>
      <c r="H4014" s="24">
        <v>44935</v>
      </c>
      <c r="I4014" s="19" t="s">
        <v>81</v>
      </c>
      <c r="K4014" s="51"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347</v>
      </c>
      <c r="E4015" s="51" t="str">
        <f>IF(ISBLANK(LeaveTracker[[#This Row],[Employee Name]]),"-----",VLOOKUP(LeaveTracker[[#This Row],[Employee Name]],Employees[[Employee Name]:[Office]],7))</f>
        <v>PICNIC GROVE</v>
      </c>
      <c r="F4015" s="51" t="str">
        <f>IF(ISBLANK(LeaveTracker[[#This Row],[Employee Name]]),"-----",VLOOKUP(LeaveTracker[[#This Row],[Employee Name]],Employees[[Employee Name]:[Office]],6))</f>
        <v>REGULAR</v>
      </c>
      <c r="G4015" s="24">
        <v>44978</v>
      </c>
      <c r="H4015" s="24">
        <v>44978</v>
      </c>
      <c r="I4015" s="19" t="s">
        <v>82</v>
      </c>
      <c r="K4015" s="51"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280</v>
      </c>
      <c r="E4016" s="51" t="str">
        <f>IF(ISBLANK(LeaveTracker[[#This Row],[Employee Name]]),"-----",VLOOKUP(LeaveTracker[[#This Row],[Employee Name]],Employees[[Employee Name]:[Office]],7))</f>
        <v>PICNIC GROVE</v>
      </c>
      <c r="F4016" s="51" t="str">
        <f>IF(ISBLANK(LeaveTracker[[#This Row],[Employee Name]]),"-----",VLOOKUP(LeaveTracker[[#This Row],[Employee Name]],Employees[[Employee Name]:[Office]],6))</f>
        <v>REGULAR</v>
      </c>
      <c r="G4016" s="24">
        <v>44945</v>
      </c>
      <c r="H4016" s="24">
        <v>44945</v>
      </c>
      <c r="I4016" s="19" t="s">
        <v>298</v>
      </c>
      <c r="J4016" s="43" t="s">
        <v>105</v>
      </c>
      <c r="K4016" s="51"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51" t="str">
        <f>IF(ISBLANK(LeaveTracker[[#This Row],[Employee Name]]),"-----",VLOOKUP(LeaveTracker[[#This Row],[Employee Name]],Employees[[Employee Name]:[Office]],7))</f>
        <v>ONT</v>
      </c>
      <c r="F4017" s="51" t="str">
        <f>IF(ISBLANK(LeaveTracker[[#This Row],[Employee Name]]),"-----",VLOOKUP(LeaveTracker[[#This Row],[Employee Name]],Employees[[Employee Name]:[Office]],6))</f>
        <v>REGULAR</v>
      </c>
      <c r="G4017" s="24">
        <v>44981</v>
      </c>
      <c r="H4017" s="24">
        <v>44984</v>
      </c>
      <c r="I4017" s="19" t="s">
        <v>82</v>
      </c>
      <c r="K4017" s="51"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1839</v>
      </c>
      <c r="E4018" s="51" t="str">
        <f>IF(ISBLANK(LeaveTracker[[#This Row],[Employee Name]]),"-----",VLOOKUP(LeaveTracker[[#This Row],[Employee Name]],Employees[[Employee Name]:[Office]],7))</f>
        <v>ONT</v>
      </c>
      <c r="F4018" s="51" t="str">
        <f>IF(ISBLANK(LeaveTracker[[#This Row],[Employee Name]]),"-----",VLOOKUP(LeaveTracker[[#This Row],[Employee Name]],Employees[[Employee Name]:[Office]],6))</f>
        <v>CASUAL</v>
      </c>
      <c r="G4018" s="24">
        <v>44965</v>
      </c>
      <c r="H4018" s="24">
        <v>44970</v>
      </c>
      <c r="I4018" s="19" t="s">
        <v>81</v>
      </c>
      <c r="K4018" s="51"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893</v>
      </c>
      <c r="E4019" s="51" t="str">
        <f>IF(ISBLANK(LeaveTracker[[#This Row],[Employee Name]]),"-----",VLOOKUP(LeaveTracker[[#This Row],[Employee Name]],Employees[[Employee Name]:[Office]],7))</f>
        <v>ONT</v>
      </c>
      <c r="F4019" s="51" t="str">
        <f>IF(ISBLANK(LeaveTracker[[#This Row],[Employee Name]]),"-----",VLOOKUP(LeaveTracker[[#This Row],[Employee Name]],Employees[[Employee Name]:[Office]],6))</f>
        <v>REGULAR</v>
      </c>
      <c r="G4019" s="24">
        <v>44973</v>
      </c>
      <c r="H4019" s="24">
        <v>44974</v>
      </c>
      <c r="I4019" s="19" t="s">
        <v>81</v>
      </c>
      <c r="K4019" s="51"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1777</v>
      </c>
      <c r="E4020" s="51" t="str">
        <f>IF(ISBLANK(LeaveTracker[[#This Row],[Employee Name]]),"-----",VLOOKUP(LeaveTracker[[#This Row],[Employee Name]],Employees[[Employee Name]:[Office]],7))</f>
        <v>ONT</v>
      </c>
      <c r="F4020" s="51" t="str">
        <f>IF(ISBLANK(LeaveTracker[[#This Row],[Employee Name]]),"-----",VLOOKUP(LeaveTracker[[#This Row],[Employee Name]],Employees[[Employee Name]:[Office]],6))</f>
        <v>CASUAL</v>
      </c>
      <c r="G4020" s="24">
        <v>44970</v>
      </c>
      <c r="H4020" s="24">
        <v>44970</v>
      </c>
      <c r="I4020" s="19" t="s">
        <v>81</v>
      </c>
      <c r="K4020" s="51"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382</v>
      </c>
      <c r="E4021" s="51" t="str">
        <f>IF(ISBLANK(LeaveTracker[[#This Row],[Employee Name]]),"-----",VLOOKUP(LeaveTracker[[#This Row],[Employee Name]],Employees[[Employee Name]:[Office]],7))</f>
        <v>ONT</v>
      </c>
      <c r="F4021" s="51" t="str">
        <f>IF(ISBLANK(LeaveTracker[[#This Row],[Employee Name]]),"-----",VLOOKUP(LeaveTracker[[#This Row],[Employee Name]],Employees[[Employee Name]:[Office]],6))</f>
        <v>REGULAR</v>
      </c>
      <c r="G4021" s="24">
        <v>44978</v>
      </c>
      <c r="H4021" s="24">
        <v>44978</v>
      </c>
      <c r="I4021" s="19" t="s">
        <v>82</v>
      </c>
      <c r="K4021" s="51"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1056</v>
      </c>
      <c r="E4022" s="51" t="str">
        <f>IF(ISBLANK(LeaveTracker[[#This Row],[Employee Name]]),"-----",VLOOKUP(LeaveTracker[[#This Row],[Employee Name]],Employees[[Employee Name]:[Office]],7))</f>
        <v>CTO</v>
      </c>
      <c r="F4022" s="51" t="str">
        <f>IF(ISBLANK(LeaveTracker[[#This Row],[Employee Name]]),"-----",VLOOKUP(LeaveTracker[[#This Row],[Employee Name]],Employees[[Employee Name]:[Office]],6))</f>
        <v>REGULAR</v>
      </c>
      <c r="G4022" s="24">
        <v>44977</v>
      </c>
      <c r="H4022" s="24">
        <v>44977</v>
      </c>
      <c r="I4022" s="19" t="s">
        <v>298</v>
      </c>
      <c r="J4022" s="43" t="s">
        <v>105</v>
      </c>
      <c r="K4022" s="51"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1056</v>
      </c>
      <c r="E4023" s="51" t="str">
        <f>IF(ISBLANK(LeaveTracker[[#This Row],[Employee Name]]),"-----",VLOOKUP(LeaveTracker[[#This Row],[Employee Name]],Employees[[Employee Name]:[Office]],7))</f>
        <v>CTO</v>
      </c>
      <c r="F4023" s="51" t="str">
        <f>IF(ISBLANK(LeaveTracker[[#This Row],[Employee Name]]),"-----",VLOOKUP(LeaveTracker[[#This Row],[Employee Name]],Employees[[Employee Name]:[Office]],6))</f>
        <v>REGULAR</v>
      </c>
      <c r="G4023" s="24">
        <v>44981</v>
      </c>
      <c r="H4023" s="24">
        <v>44981</v>
      </c>
      <c r="I4023" s="19" t="s">
        <v>298</v>
      </c>
      <c r="J4023" s="43" t="s">
        <v>105</v>
      </c>
      <c r="K4023" s="51"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1286</v>
      </c>
      <c r="E4024" s="51" t="str">
        <f>IF(ISBLANK(LeaveTracker[[#This Row],[Employee Name]]),"-----",VLOOKUP(LeaveTracker[[#This Row],[Employee Name]],Employees[[Employee Name]:[Office]],7))</f>
        <v>CTO</v>
      </c>
      <c r="F4024" s="51" t="str">
        <f>IF(ISBLANK(LeaveTracker[[#This Row],[Employee Name]]),"-----",VLOOKUP(LeaveTracker[[#This Row],[Employee Name]],Employees[[Employee Name]:[Office]],6))</f>
        <v>REGULAR</v>
      </c>
      <c r="G4024" s="24">
        <v>44974</v>
      </c>
      <c r="H4024" s="24">
        <v>44974</v>
      </c>
      <c r="I4024" s="19" t="s">
        <v>82</v>
      </c>
      <c r="K4024" s="51"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470</v>
      </c>
      <c r="E4025" s="51" t="str">
        <f>IF(ISBLANK(LeaveTracker[[#This Row],[Employee Name]]),"-----",VLOOKUP(LeaveTracker[[#This Row],[Employee Name]],Employees[[Employee Name]:[Office]],7))</f>
        <v>ASSESSORS OFFICE</v>
      </c>
      <c r="F4025" s="51" t="str">
        <f>IF(ISBLANK(LeaveTracker[[#This Row],[Employee Name]]),"-----",VLOOKUP(LeaveTracker[[#This Row],[Employee Name]],Employees[[Employee Name]:[Office]],6))</f>
        <v>REGULAR</v>
      </c>
      <c r="G4025" s="24">
        <v>44911</v>
      </c>
      <c r="H4025" s="24">
        <v>44911</v>
      </c>
      <c r="I4025" s="19" t="s">
        <v>81</v>
      </c>
      <c r="K4025" s="51"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1929</v>
      </c>
      <c r="E4026" s="51" t="str">
        <f>IF(ISBLANK(LeaveTracker[[#This Row],[Employee Name]]),"-----",VLOOKUP(LeaveTracker[[#This Row],[Employee Name]],Employees[[Employee Name]:[Office]],7))</f>
        <v>TICC</v>
      </c>
      <c r="F4026" s="51" t="str">
        <f>IF(ISBLANK(LeaveTracker[[#This Row],[Employee Name]]),"-----",VLOOKUP(LeaveTracker[[#This Row],[Employee Name]],Employees[[Employee Name]:[Office]],6))</f>
        <v>CASUAL</v>
      </c>
      <c r="G4026" s="24">
        <v>44928</v>
      </c>
      <c r="H4026" s="24">
        <v>44931</v>
      </c>
      <c r="I4026" s="19" t="s">
        <v>82</v>
      </c>
      <c r="K4026" s="51"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1929</v>
      </c>
      <c r="E4027" s="51" t="str">
        <f>IF(ISBLANK(LeaveTracker[[#This Row],[Employee Name]]),"-----",VLOOKUP(LeaveTracker[[#This Row],[Employee Name]],Employees[[Employee Name]:[Office]],7))</f>
        <v>TICC</v>
      </c>
      <c r="F4027" s="51" t="str">
        <f>IF(ISBLANK(LeaveTracker[[#This Row],[Employee Name]]),"-----",VLOOKUP(LeaveTracker[[#This Row],[Employee Name]],Employees[[Employee Name]:[Office]],6))</f>
        <v>CASUAL</v>
      </c>
      <c r="G4027" s="24">
        <v>44935</v>
      </c>
      <c r="H4027" s="24">
        <v>44935</v>
      </c>
      <c r="I4027" s="19" t="s">
        <v>82</v>
      </c>
      <c r="K4027" s="51"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1929</v>
      </c>
      <c r="E4028" s="51" t="str">
        <f>IF(ISBLANK(LeaveTracker[[#This Row],[Employee Name]]),"-----",VLOOKUP(LeaveTracker[[#This Row],[Employee Name]],Employees[[Employee Name]:[Office]],7))</f>
        <v>TICC</v>
      </c>
      <c r="F4028" s="51" t="str">
        <f>IF(ISBLANK(LeaveTracker[[#This Row],[Employee Name]]),"-----",VLOOKUP(LeaveTracker[[#This Row],[Employee Name]],Employees[[Employee Name]:[Office]],6))</f>
        <v>CASUAL</v>
      </c>
      <c r="G4028" s="24">
        <v>44919</v>
      </c>
      <c r="H4028" s="24">
        <v>44922</v>
      </c>
      <c r="I4028" s="19" t="s">
        <v>82</v>
      </c>
      <c r="K4028" s="51"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1929</v>
      </c>
      <c r="E4029" s="51" t="str">
        <f>IF(ISBLANK(LeaveTracker[[#This Row],[Employee Name]]),"-----",VLOOKUP(LeaveTracker[[#This Row],[Employee Name]],Employees[[Employee Name]:[Office]],7))</f>
        <v>TICC</v>
      </c>
      <c r="F4029" s="51" t="str">
        <f>IF(ISBLANK(LeaveTracker[[#This Row],[Employee Name]]),"-----",VLOOKUP(LeaveTracker[[#This Row],[Employee Name]],Employees[[Employee Name]:[Office]],6))</f>
        <v>CASUAL</v>
      </c>
      <c r="G4029" s="24">
        <v>44924</v>
      </c>
      <c r="H4029" s="24">
        <v>44924</v>
      </c>
      <c r="I4029" s="19" t="s">
        <v>82</v>
      </c>
      <c r="K4029" s="51"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1878</v>
      </c>
      <c r="E4030" s="51" t="str">
        <f>IF(ISBLANK(LeaveTracker[[#This Row],[Employee Name]]),"-----",VLOOKUP(LeaveTracker[[#This Row],[Employee Name]],Employees[[Employee Name]:[Office]],7))</f>
        <v>TICC</v>
      </c>
      <c r="F4030" s="51" t="str">
        <f>IF(ISBLANK(LeaveTracker[[#This Row],[Employee Name]]),"-----",VLOOKUP(LeaveTracker[[#This Row],[Employee Name]],Employees[[Employee Name]:[Office]],6))</f>
        <v>CASUAL</v>
      </c>
      <c r="G4030" s="24">
        <v>44958</v>
      </c>
      <c r="H4030" s="24">
        <v>44958</v>
      </c>
      <c r="I4030" s="19" t="s">
        <v>81</v>
      </c>
      <c r="K4030" s="51"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1929</v>
      </c>
      <c r="E4031" s="51" t="str">
        <f>IF(ISBLANK(LeaveTracker[[#This Row],[Employee Name]]),"-----",VLOOKUP(LeaveTracker[[#This Row],[Employee Name]],Employees[[Employee Name]:[Office]],7))</f>
        <v>TICC</v>
      </c>
      <c r="F4031" s="51" t="str">
        <f>IF(ISBLANK(LeaveTracker[[#This Row],[Employee Name]]),"-----",VLOOKUP(LeaveTracker[[#This Row],[Employee Name]],Employees[[Employee Name]:[Office]],6))</f>
        <v>CASUAL</v>
      </c>
      <c r="G4031" s="24">
        <v>44954</v>
      </c>
      <c r="H4031" s="24">
        <v>44954</v>
      </c>
      <c r="I4031" s="19" t="s">
        <v>81</v>
      </c>
      <c r="K4031" s="51" t="str">
        <f>LeaveTracker[[#This Row],[Days]]&amp;" "&amp;LeaveTracker[[#This Row],[Type of Leave]]</f>
        <v>1 SL</v>
      </c>
      <c r="L4031" s="23">
        <v>1</v>
      </c>
      <c r="M4031" s="27"/>
    </row>
    <row r="4032" spans="1:13" ht="30" customHeight="1" x14ac:dyDescent="0.3">
      <c r="A4032" s="27">
        <f t="shared" si="37"/>
        <v>415</v>
      </c>
      <c r="B4032" s="31">
        <v>44989</v>
      </c>
      <c r="C4032" s="31">
        <v>44950</v>
      </c>
      <c r="D4032" s="19" t="s">
        <v>1878</v>
      </c>
      <c r="E4032" s="51" t="str">
        <f>IF(ISBLANK(LeaveTracker[[#This Row],[Employee Name]]),"-----",VLOOKUP(LeaveTracker[[#This Row],[Employee Name]],Employees[[Employee Name]:[Office]],7))</f>
        <v>TICC</v>
      </c>
      <c r="F4032" s="51" t="str">
        <f>IF(ISBLANK(LeaveTracker[[#This Row],[Employee Name]]),"-----",VLOOKUP(LeaveTracker[[#This Row],[Employee Name]],Employees[[Employee Name]:[Office]],6))</f>
        <v>CASUAL</v>
      </c>
      <c r="G4032" s="24">
        <v>44959</v>
      </c>
      <c r="H4032" s="24">
        <v>44959</v>
      </c>
      <c r="I4032" s="19" t="s">
        <v>82</v>
      </c>
      <c r="K4032" s="51"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1878</v>
      </c>
      <c r="E4033" s="51" t="str">
        <f>IF(ISBLANK(LeaveTracker[[#This Row],[Employee Name]]),"-----",VLOOKUP(LeaveTracker[[#This Row],[Employee Name]],Employees[[Employee Name]:[Office]],7))</f>
        <v>TICC</v>
      </c>
      <c r="F4033" s="51" t="str">
        <f>IF(ISBLANK(LeaveTracker[[#This Row],[Employee Name]]),"-----",VLOOKUP(LeaveTracker[[#This Row],[Employee Name]],Employees[[Employee Name]:[Office]],6))</f>
        <v>CASUAL</v>
      </c>
      <c r="G4033" s="24">
        <v>44963</v>
      </c>
      <c r="H4033" s="24">
        <v>44963</v>
      </c>
      <c r="I4033" s="19" t="s">
        <v>82</v>
      </c>
      <c r="K4033" s="51"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1878</v>
      </c>
      <c r="E4034" s="51" t="str">
        <f>IF(ISBLANK(LeaveTracker[[#This Row],[Employee Name]]),"-----",VLOOKUP(LeaveTracker[[#This Row],[Employee Name]],Employees[[Employee Name]:[Office]],7))</f>
        <v>TICC</v>
      </c>
      <c r="F4034" s="51" t="str">
        <f>IF(ISBLANK(LeaveTracker[[#This Row],[Employee Name]]),"-----",VLOOKUP(LeaveTracker[[#This Row],[Employee Name]],Employees[[Employee Name]:[Office]],6))</f>
        <v>CASUAL</v>
      </c>
      <c r="G4034" s="24">
        <v>44966</v>
      </c>
      <c r="H4034" s="24">
        <v>44966</v>
      </c>
      <c r="I4034" s="19" t="s">
        <v>82</v>
      </c>
      <c r="K4034" s="51"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1878</v>
      </c>
      <c r="E4035" s="51" t="str">
        <f>IF(ISBLANK(LeaveTracker[[#This Row],[Employee Name]]),"-----",VLOOKUP(LeaveTracker[[#This Row],[Employee Name]],Employees[[Employee Name]:[Office]],7))</f>
        <v>TICC</v>
      </c>
      <c r="F4035" s="51" t="str">
        <f>IF(ISBLANK(LeaveTracker[[#This Row],[Employee Name]]),"-----",VLOOKUP(LeaveTracker[[#This Row],[Employee Name]],Employees[[Employee Name]:[Office]],6))</f>
        <v>CASUAL</v>
      </c>
      <c r="G4035" s="24">
        <v>44951</v>
      </c>
      <c r="H4035" s="24">
        <v>44952</v>
      </c>
      <c r="I4035" s="19" t="s">
        <v>82</v>
      </c>
      <c r="K4035" s="51"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1878</v>
      </c>
      <c r="E4036" s="51" t="str">
        <f>IF(ISBLANK(LeaveTracker[[#This Row],[Employee Name]]),"-----",VLOOKUP(LeaveTracker[[#This Row],[Employee Name]],Employees[[Employee Name]:[Office]],7))</f>
        <v>TICC</v>
      </c>
      <c r="F4036" s="51" t="str">
        <f>IF(ISBLANK(LeaveTracker[[#This Row],[Employee Name]]),"-----",VLOOKUP(LeaveTracker[[#This Row],[Employee Name]],Employees[[Employee Name]:[Office]],6))</f>
        <v>CASUAL</v>
      </c>
      <c r="G4036" s="24">
        <v>44914</v>
      </c>
      <c r="H4036" s="24">
        <v>44914</v>
      </c>
      <c r="I4036" s="19" t="s">
        <v>81</v>
      </c>
      <c r="K4036" s="51"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1967</v>
      </c>
      <c r="E4037" s="51" t="str">
        <f>IF(ISBLANK(LeaveTracker[[#This Row],[Employee Name]]),"-----",VLOOKUP(LeaveTracker[[#This Row],[Employee Name]],Employees[[Employee Name]:[Office]],7))</f>
        <v>TICC</v>
      </c>
      <c r="F4037" s="51" t="str">
        <f>IF(ISBLANK(LeaveTracker[[#This Row],[Employee Name]]),"-----",VLOOKUP(LeaveTracker[[#This Row],[Employee Name]],Employees[[Employee Name]:[Office]],6))</f>
        <v>CASUAL</v>
      </c>
      <c r="G4037" s="24">
        <v>44936</v>
      </c>
      <c r="H4037" s="24">
        <v>44936</v>
      </c>
      <c r="I4037" s="19" t="s">
        <v>81</v>
      </c>
      <c r="K4037" s="51"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1967</v>
      </c>
      <c r="E4038" s="51" t="str">
        <f>IF(ISBLANK(LeaveTracker[[#This Row],[Employee Name]]),"-----",VLOOKUP(LeaveTracker[[#This Row],[Employee Name]],Employees[[Employee Name]:[Office]],7))</f>
        <v>TICC</v>
      </c>
      <c r="F4038" s="51" t="str">
        <f>IF(ISBLANK(LeaveTracker[[#This Row],[Employee Name]]),"-----",VLOOKUP(LeaveTracker[[#This Row],[Employee Name]],Employees[[Employee Name]:[Office]],6))</f>
        <v>CASUAL</v>
      </c>
      <c r="G4038" s="24">
        <v>44957</v>
      </c>
      <c r="H4038" s="24">
        <v>44958</v>
      </c>
      <c r="I4038" s="19" t="s">
        <v>81</v>
      </c>
      <c r="K4038" s="51"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51" t="str">
        <f>IF(ISBLANK(LeaveTracker[[#This Row],[Employee Name]]),"-----",VLOOKUP(LeaveTracker[[#This Row],[Employee Name]],Employees[[Employee Name]:[Office]],7))</f>
        <v>CHARACTER OFFICE</v>
      </c>
      <c r="F4039" s="51" t="str">
        <f>IF(ISBLANK(LeaveTracker[[#This Row],[Employee Name]]),"-----",VLOOKUP(LeaveTracker[[#This Row],[Employee Name]],Employees[[Employee Name]:[Office]],6))</f>
        <v>REGULAR</v>
      </c>
      <c r="G4039" s="24">
        <v>44973</v>
      </c>
      <c r="H4039" s="24">
        <v>44973</v>
      </c>
      <c r="I4039" s="19" t="s">
        <v>81</v>
      </c>
      <c r="K4039" s="51"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51" t="str">
        <f>IF(ISBLANK(LeaveTracker[[#This Row],[Employee Name]]),"-----",VLOOKUP(LeaveTracker[[#This Row],[Employee Name]],Employees[[Employee Name]:[Office]],7))</f>
        <v>ADMIN OFFICE</v>
      </c>
      <c r="F4040" s="51" t="str">
        <f>IF(ISBLANK(LeaveTracker[[#This Row],[Employee Name]]),"-----",VLOOKUP(LeaveTracker[[#This Row],[Employee Name]],Employees[[Employee Name]:[Office]],6))</f>
        <v>REGULAR</v>
      </c>
      <c r="G4040" s="24">
        <v>44974</v>
      </c>
      <c r="H4040" s="24">
        <v>44974</v>
      </c>
      <c r="I4040" s="19" t="s">
        <v>298</v>
      </c>
      <c r="J4040" s="43" t="s">
        <v>2124</v>
      </c>
      <c r="K4040" s="51"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833</v>
      </c>
      <c r="E4041" s="51" t="str">
        <f>IF(ISBLANK(LeaveTracker[[#This Row],[Employee Name]]),"-----",VLOOKUP(LeaveTracker[[#This Row],[Employee Name]],Employees[[Employee Name]:[Office]],7))</f>
        <v>CTO</v>
      </c>
      <c r="F4041" s="51" t="str">
        <f>IF(ISBLANK(LeaveTracker[[#This Row],[Employee Name]]),"-----",VLOOKUP(LeaveTracker[[#This Row],[Employee Name]],Employees[[Employee Name]:[Office]],6))</f>
        <v>REGULAR</v>
      </c>
      <c r="G4041" s="24">
        <v>44972</v>
      </c>
      <c r="H4041" s="24">
        <v>44972</v>
      </c>
      <c r="I4041" s="19" t="s">
        <v>81</v>
      </c>
      <c r="K4041" s="51"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1821</v>
      </c>
      <c r="E4042" s="51" t="str">
        <f>IF(ISBLANK(LeaveTracker[[#This Row],[Employee Name]]),"-----",VLOOKUP(LeaveTracker[[#This Row],[Employee Name]],Employees[[Employee Name]:[Office]],7))</f>
        <v>TICC</v>
      </c>
      <c r="F4042" s="51" t="str">
        <f>IF(ISBLANK(LeaveTracker[[#This Row],[Employee Name]]),"-----",VLOOKUP(LeaveTracker[[#This Row],[Employee Name]],Employees[[Employee Name]:[Office]],6))</f>
        <v>CASUAL</v>
      </c>
      <c r="G4042" s="24">
        <v>44966</v>
      </c>
      <c r="H4042" s="24">
        <v>44967</v>
      </c>
      <c r="I4042" s="19" t="s">
        <v>82</v>
      </c>
      <c r="K4042" s="51"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1821</v>
      </c>
      <c r="E4043" s="51" t="str">
        <f>IF(ISBLANK(LeaveTracker[[#This Row],[Employee Name]]),"-----",VLOOKUP(LeaveTracker[[#This Row],[Employee Name]],Employees[[Employee Name]:[Office]],7))</f>
        <v>TICC</v>
      </c>
      <c r="F4043" s="51" t="str">
        <f>IF(ISBLANK(LeaveTracker[[#This Row],[Employee Name]]),"-----",VLOOKUP(LeaveTracker[[#This Row],[Employee Name]],Employees[[Employee Name]:[Office]],6))</f>
        <v>CASUAL</v>
      </c>
      <c r="G4043" s="24">
        <v>44957</v>
      </c>
      <c r="H4043" s="24">
        <v>44957</v>
      </c>
      <c r="I4043" s="19" t="s">
        <v>81</v>
      </c>
      <c r="K4043" s="51"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1821</v>
      </c>
      <c r="E4044" s="51" t="str">
        <f>IF(ISBLANK(LeaveTracker[[#This Row],[Employee Name]]),"-----",VLOOKUP(LeaveTracker[[#This Row],[Employee Name]],Employees[[Employee Name]:[Office]],7))</f>
        <v>TICC</v>
      </c>
      <c r="F4044" s="51" t="str">
        <f>IF(ISBLANK(LeaveTracker[[#This Row],[Employee Name]]),"-----",VLOOKUP(LeaveTracker[[#This Row],[Employee Name]],Employees[[Employee Name]:[Office]],6))</f>
        <v>CASUAL</v>
      </c>
      <c r="G4044" s="24">
        <v>44956</v>
      </c>
      <c r="H4044" s="24">
        <v>44956</v>
      </c>
      <c r="I4044" s="19" t="s">
        <v>298</v>
      </c>
      <c r="J4044" s="43" t="s">
        <v>2124</v>
      </c>
      <c r="K4044" s="51"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1821</v>
      </c>
      <c r="E4045" s="51" t="str">
        <f>IF(ISBLANK(LeaveTracker[[#This Row],[Employee Name]]),"-----",VLOOKUP(LeaveTracker[[#This Row],[Employee Name]],Employees[[Employee Name]:[Office]],7))</f>
        <v>TICC</v>
      </c>
      <c r="F4045" s="51" t="str">
        <f>IF(ISBLANK(LeaveTracker[[#This Row],[Employee Name]]),"-----",VLOOKUP(LeaveTracker[[#This Row],[Employee Name]],Employees[[Employee Name]:[Office]],6))</f>
        <v>CASUAL</v>
      </c>
      <c r="G4045" s="24">
        <v>44932</v>
      </c>
      <c r="H4045" s="24">
        <v>44932</v>
      </c>
      <c r="I4045" s="19" t="s">
        <v>81</v>
      </c>
      <c r="K4045" s="51"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1821</v>
      </c>
      <c r="E4046" s="51" t="str">
        <f>IF(ISBLANK(LeaveTracker[[#This Row],[Employee Name]]),"-----",VLOOKUP(LeaveTracker[[#This Row],[Employee Name]],Employees[[Employee Name]:[Office]],7))</f>
        <v>TICC</v>
      </c>
      <c r="F4046" s="51" t="str">
        <f>IF(ISBLANK(LeaveTracker[[#This Row],[Employee Name]]),"-----",VLOOKUP(LeaveTracker[[#This Row],[Employee Name]],Employees[[Employee Name]:[Office]],6))</f>
        <v>CASUAL</v>
      </c>
      <c r="G4046" s="24">
        <v>44923</v>
      </c>
      <c r="H4046" s="24">
        <v>44923</v>
      </c>
      <c r="I4046" s="19" t="s">
        <v>81</v>
      </c>
      <c r="K4046" s="51"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671</v>
      </c>
      <c r="E4047" s="51" t="str">
        <f>IF(ISBLANK(LeaveTracker[[#This Row],[Employee Name]]),"-----",VLOOKUP(LeaveTracker[[#This Row],[Employee Name]],Employees[[Employee Name]:[Office]],7))</f>
        <v>SP</v>
      </c>
      <c r="F4047" s="51" t="str">
        <f>IF(ISBLANK(LeaveTracker[[#This Row],[Employee Name]]),"-----",VLOOKUP(LeaveTracker[[#This Row],[Employee Name]],Employees[[Employee Name]:[Office]],6))</f>
        <v>REGULAR</v>
      </c>
      <c r="G4047" s="24">
        <v>44970</v>
      </c>
      <c r="H4047" s="24">
        <v>44971</v>
      </c>
      <c r="I4047" s="19" t="s">
        <v>82</v>
      </c>
      <c r="K4047" s="51"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875</v>
      </c>
      <c r="E4048" s="51" t="str">
        <f>IF(ISBLANK(LeaveTracker[[#This Row],[Employee Name]]),"-----",VLOOKUP(LeaveTracker[[#This Row],[Employee Name]],Employees[[Employee Name]:[Office]],7))</f>
        <v>GSO</v>
      </c>
      <c r="F4048" s="51" t="str">
        <f>IF(ISBLANK(LeaveTracker[[#This Row],[Employee Name]]),"-----",VLOOKUP(LeaveTracker[[#This Row],[Employee Name]],Employees[[Employee Name]:[Office]],6))</f>
        <v>REGULAR</v>
      </c>
      <c r="G4048" s="24">
        <v>44977</v>
      </c>
      <c r="H4048" s="24">
        <v>44979</v>
      </c>
      <c r="I4048" s="19" t="s">
        <v>82</v>
      </c>
      <c r="K4048" s="51"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776</v>
      </c>
      <c r="E4049" s="51" t="str">
        <f>IF(ISBLANK(LeaveTracker[[#This Row],[Employee Name]]),"-----",VLOOKUP(LeaveTracker[[#This Row],[Employee Name]],Employees[[Employee Name]:[Office]],7))</f>
        <v>GSO</v>
      </c>
      <c r="F4049" s="51" t="str">
        <f>IF(ISBLANK(LeaveTracker[[#This Row],[Employee Name]]),"-----",VLOOKUP(LeaveTracker[[#This Row],[Employee Name]],Employees[[Employee Name]:[Office]],6))</f>
        <v>REGULAR</v>
      </c>
      <c r="G4049" s="24">
        <v>44963</v>
      </c>
      <c r="H4049" s="24">
        <v>44972</v>
      </c>
      <c r="I4049" s="19" t="s">
        <v>81</v>
      </c>
      <c r="K4049" s="51"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683</v>
      </c>
      <c r="E4050" s="51" t="str">
        <f>IF(ISBLANK(LeaveTracker[[#This Row],[Employee Name]]),"-----",VLOOKUP(LeaveTracker[[#This Row],[Employee Name]],Employees[[Employee Name]:[Office]],7))</f>
        <v>CEO</v>
      </c>
      <c r="F4050" s="51" t="str">
        <f>IF(ISBLANK(LeaveTracker[[#This Row],[Employee Name]]),"-----",VLOOKUP(LeaveTracker[[#This Row],[Employee Name]],Employees[[Employee Name]:[Office]],6))</f>
        <v>REGULAR</v>
      </c>
      <c r="G4050" s="24">
        <v>44963</v>
      </c>
      <c r="H4050" s="24">
        <v>44963</v>
      </c>
      <c r="I4050" s="19" t="s">
        <v>82</v>
      </c>
      <c r="K4050" s="51"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683</v>
      </c>
      <c r="E4051" s="51" t="str">
        <f>IF(ISBLANK(LeaveTracker[[#This Row],[Employee Name]]),"-----",VLOOKUP(LeaveTracker[[#This Row],[Employee Name]],Employees[[Employee Name]:[Office]],7))</f>
        <v>CEO</v>
      </c>
      <c r="F4051" s="51" t="str">
        <f>IF(ISBLANK(LeaveTracker[[#This Row],[Employee Name]]),"-----",VLOOKUP(LeaveTracker[[#This Row],[Employee Name]],Employees[[Employee Name]:[Office]],6))</f>
        <v>REGULAR</v>
      </c>
      <c r="G4051" s="24">
        <v>44971</v>
      </c>
      <c r="H4051" s="24">
        <v>44971</v>
      </c>
      <c r="I4051" s="19" t="s">
        <v>82</v>
      </c>
      <c r="K4051" s="51"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1930</v>
      </c>
      <c r="E4052" s="51" t="str">
        <f>IF(ISBLANK(LeaveTracker[[#This Row],[Employee Name]]),"-----",VLOOKUP(LeaveTracker[[#This Row],[Employee Name]],Employees[[Employee Name]:[Office]],7))</f>
        <v>PICNIC GROVE</v>
      </c>
      <c r="F4052" s="51" t="str">
        <f>IF(ISBLANK(LeaveTracker[[#This Row],[Employee Name]]),"-----",VLOOKUP(LeaveTracker[[#This Row],[Employee Name]],Employees[[Employee Name]:[Office]],6))</f>
        <v>CASUAL</v>
      </c>
      <c r="G4052" s="24">
        <v>44929</v>
      </c>
      <c r="H4052" s="24">
        <v>44957</v>
      </c>
      <c r="I4052" s="19" t="s">
        <v>82</v>
      </c>
      <c r="K4052" s="51"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1930</v>
      </c>
      <c r="E4053" s="51" t="str">
        <f>IF(ISBLANK(LeaveTracker[[#This Row],[Employee Name]]),"-----",VLOOKUP(LeaveTracker[[#This Row],[Employee Name]],Employees[[Employee Name]:[Office]],7))</f>
        <v>PICNIC GROVE</v>
      </c>
      <c r="F4053" s="51" t="str">
        <f>IF(ISBLANK(LeaveTracker[[#This Row],[Employee Name]]),"-----",VLOOKUP(LeaveTracker[[#This Row],[Employee Name]],Employees[[Employee Name]:[Office]],6))</f>
        <v>CASUAL</v>
      </c>
      <c r="G4053" s="24">
        <v>44896</v>
      </c>
      <c r="H4053" s="24">
        <v>44924</v>
      </c>
      <c r="I4053" s="19" t="s">
        <v>298</v>
      </c>
      <c r="J4053" s="43" t="s">
        <v>2138</v>
      </c>
      <c r="K4053" s="51"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624</v>
      </c>
      <c r="E4054" s="51" t="str">
        <f>IF(ISBLANK(LeaveTracker[[#This Row],[Employee Name]]),"-----",VLOOKUP(LeaveTracker[[#This Row],[Employee Name]],Employees[[Employee Name]:[Office]],7))</f>
        <v>CTO</v>
      </c>
      <c r="F4054" s="51" t="str">
        <f>IF(ISBLANK(LeaveTracker[[#This Row],[Employee Name]]),"-----",VLOOKUP(LeaveTracker[[#This Row],[Employee Name]],Employees[[Employee Name]:[Office]],6))</f>
        <v>REGULAR</v>
      </c>
      <c r="G4054" s="24">
        <v>44967</v>
      </c>
      <c r="H4054" s="24">
        <v>44967</v>
      </c>
      <c r="I4054" s="19" t="s">
        <v>298</v>
      </c>
      <c r="J4054" s="43" t="s">
        <v>105</v>
      </c>
      <c r="K4054" s="51"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572</v>
      </c>
      <c r="E4055" s="51" t="str">
        <f>IF(ISBLANK(LeaveTracker[[#This Row],[Employee Name]]),"-----",VLOOKUP(LeaveTracker[[#This Row],[Employee Name]],Employees[[Employee Name]:[Office]],7))</f>
        <v>CCT</v>
      </c>
      <c r="F4055" s="51" t="str">
        <f>IF(ISBLANK(LeaveTracker[[#This Row],[Employee Name]]),"-----",VLOOKUP(LeaveTracker[[#This Row],[Employee Name]],Employees[[Employee Name]:[Office]],6))</f>
        <v>REGULAR</v>
      </c>
      <c r="G4055" s="24">
        <v>44971</v>
      </c>
      <c r="H4055" s="24">
        <v>44971</v>
      </c>
      <c r="I4055" s="19" t="s">
        <v>81</v>
      </c>
      <c r="K4055" s="51"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574</v>
      </c>
      <c r="E4056" s="51" t="str">
        <f>IF(ISBLANK(LeaveTracker[[#This Row],[Employee Name]]),"-----",VLOOKUP(LeaveTracker[[#This Row],[Employee Name]],Employees[[Employee Name]:[Office]],7))</f>
        <v>CCT</v>
      </c>
      <c r="F4056" s="51" t="str">
        <f>IF(ISBLANK(LeaveTracker[[#This Row],[Employee Name]]),"-----",VLOOKUP(LeaveTracker[[#This Row],[Employee Name]],Employees[[Employee Name]:[Office]],6))</f>
        <v>REGULAR</v>
      </c>
      <c r="G4056" s="24">
        <v>44979</v>
      </c>
      <c r="H4056" s="24">
        <v>44980</v>
      </c>
      <c r="I4056" s="19" t="s">
        <v>298</v>
      </c>
      <c r="J4056" s="43" t="s">
        <v>105</v>
      </c>
      <c r="K4056" s="51"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574</v>
      </c>
      <c r="E4057" s="51" t="str">
        <f>IF(ISBLANK(LeaveTracker[[#This Row],[Employee Name]]),"-----",VLOOKUP(LeaveTracker[[#This Row],[Employee Name]],Employees[[Employee Name]:[Office]],7))</f>
        <v>CCT</v>
      </c>
      <c r="F4057" s="51" t="str">
        <f>IF(ISBLANK(LeaveTracker[[#This Row],[Employee Name]]),"-----",VLOOKUP(LeaveTracker[[#This Row],[Employee Name]],Employees[[Employee Name]:[Office]],6))</f>
        <v>REGULAR</v>
      </c>
      <c r="G4057" s="24">
        <v>44981</v>
      </c>
      <c r="H4057" s="24">
        <v>44985</v>
      </c>
      <c r="I4057" s="19" t="s">
        <v>82</v>
      </c>
      <c r="K4057" s="51"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855</v>
      </c>
      <c r="E4058" s="51" t="str">
        <f>IF(ISBLANK(LeaveTracker[[#This Row],[Employee Name]]),"-----",VLOOKUP(LeaveTracker[[#This Row],[Employee Name]],Employees[[Employee Name]:[Office]],7))</f>
        <v>LCR</v>
      </c>
      <c r="F4058" s="51" t="str">
        <f>IF(ISBLANK(LeaveTracker[[#This Row],[Employee Name]]),"-----",VLOOKUP(LeaveTracker[[#This Row],[Employee Name]],Employees[[Employee Name]:[Office]],6))</f>
        <v>REGULAR</v>
      </c>
      <c r="G4058" s="24">
        <v>44967</v>
      </c>
      <c r="H4058" s="24">
        <v>44967</v>
      </c>
      <c r="I4058" s="19" t="s">
        <v>81</v>
      </c>
      <c r="K4058" s="51"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855</v>
      </c>
      <c r="E4059" s="51" t="str">
        <f>IF(ISBLANK(LeaveTracker[[#This Row],[Employee Name]]),"-----",VLOOKUP(LeaveTracker[[#This Row],[Employee Name]],Employees[[Employee Name]:[Office]],7))</f>
        <v>LCR</v>
      </c>
      <c r="F4059" s="51" t="str">
        <f>IF(ISBLANK(LeaveTracker[[#This Row],[Employee Name]]),"-----",VLOOKUP(LeaveTracker[[#This Row],[Employee Name]],Employees[[Employee Name]:[Office]],6))</f>
        <v>REGULAR</v>
      </c>
      <c r="G4059" s="24">
        <v>44972</v>
      </c>
      <c r="H4059" s="24">
        <v>44973</v>
      </c>
      <c r="I4059" s="19" t="s">
        <v>298</v>
      </c>
      <c r="J4059" s="43" t="s">
        <v>105</v>
      </c>
      <c r="K4059" s="51"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195</v>
      </c>
      <c r="E4060" s="51" t="str">
        <f>IF(ISBLANK(LeaveTracker[[#This Row],[Employee Name]]),"-----",VLOOKUP(LeaveTracker[[#This Row],[Employee Name]],Employees[[Employee Name]:[Office]],7))</f>
        <v>CCT</v>
      </c>
      <c r="F4060" s="51" t="str">
        <f>IF(ISBLANK(LeaveTracker[[#This Row],[Employee Name]]),"-----",VLOOKUP(LeaveTracker[[#This Row],[Employee Name]],Employees[[Employee Name]:[Office]],6))</f>
        <v>REGULAR</v>
      </c>
      <c r="G4060" s="24">
        <v>44980</v>
      </c>
      <c r="H4060" s="24">
        <v>44980</v>
      </c>
      <c r="I4060" s="19" t="s">
        <v>298</v>
      </c>
      <c r="J4060" s="43" t="s">
        <v>2097</v>
      </c>
      <c r="K4060" s="51"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569</v>
      </c>
      <c r="E4061" s="51" t="str">
        <f>IF(ISBLANK(LeaveTracker[[#This Row],[Employee Name]]),"-----",VLOOKUP(LeaveTracker[[#This Row],[Employee Name]],Employees[[Employee Name]:[Office]],7))</f>
        <v>CENRO</v>
      </c>
      <c r="F4061" s="51" t="str">
        <f>IF(ISBLANK(LeaveTracker[[#This Row],[Employee Name]]),"-----",VLOOKUP(LeaveTracker[[#This Row],[Employee Name]],Employees[[Employee Name]:[Office]],6))</f>
        <v>REGULAR</v>
      </c>
      <c r="G4061" s="24">
        <v>44965</v>
      </c>
      <c r="H4061" s="24">
        <v>44966</v>
      </c>
      <c r="I4061" s="19" t="s">
        <v>81</v>
      </c>
      <c r="K4061" s="51"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1849</v>
      </c>
      <c r="E4062" s="51" t="str">
        <f>IF(ISBLANK(LeaveTracker[[#This Row],[Employee Name]]),"-----",VLOOKUP(LeaveTracker[[#This Row],[Employee Name]],Employees[[Employee Name]:[Office]],7))</f>
        <v>BIR</v>
      </c>
      <c r="F4062" s="51" t="str">
        <f>IF(ISBLANK(LeaveTracker[[#This Row],[Employee Name]]),"-----",VLOOKUP(LeaveTracker[[#This Row],[Employee Name]],Employees[[Employee Name]:[Office]],6))</f>
        <v>CASUAL</v>
      </c>
      <c r="G4062" s="24">
        <v>44959</v>
      </c>
      <c r="H4062" s="24">
        <v>44959</v>
      </c>
      <c r="I4062" s="19" t="s">
        <v>82</v>
      </c>
      <c r="K4062" s="51"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1849</v>
      </c>
      <c r="E4063" s="51" t="str">
        <f>IF(ISBLANK(LeaveTracker[[#This Row],[Employee Name]]),"-----",VLOOKUP(LeaveTracker[[#This Row],[Employee Name]],Employees[[Employee Name]:[Office]],7))</f>
        <v>BIR</v>
      </c>
      <c r="F4063" s="51" t="str">
        <f>IF(ISBLANK(LeaveTracker[[#This Row],[Employee Name]]),"-----",VLOOKUP(LeaveTracker[[#This Row],[Employee Name]],Employees[[Employee Name]:[Office]],6))</f>
        <v>CASUAL</v>
      </c>
      <c r="G4063" s="24">
        <v>44966</v>
      </c>
      <c r="H4063" s="24">
        <v>44966</v>
      </c>
      <c r="I4063" s="19" t="s">
        <v>82</v>
      </c>
      <c r="K4063" s="51"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407</v>
      </c>
      <c r="E4064" s="51" t="str">
        <f>IF(ISBLANK(LeaveTracker[[#This Row],[Employee Name]]),"-----",VLOOKUP(LeaveTracker[[#This Row],[Employee Name]],Employees[[Employee Name]:[Office]],7))</f>
        <v>CTO</v>
      </c>
      <c r="F4064" s="51" t="str">
        <f>IF(ISBLANK(LeaveTracker[[#This Row],[Employee Name]]),"-----",VLOOKUP(LeaveTracker[[#This Row],[Employee Name]],Employees[[Employee Name]:[Office]],6))</f>
        <v>REGULAR</v>
      </c>
      <c r="G4064" s="24">
        <v>44967</v>
      </c>
      <c r="H4064" s="24">
        <v>44967</v>
      </c>
      <c r="I4064" s="19" t="s">
        <v>298</v>
      </c>
      <c r="J4064" s="43" t="s">
        <v>105</v>
      </c>
      <c r="K4064" s="51"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405</v>
      </c>
      <c r="E4065" s="51" t="str">
        <f>IF(ISBLANK(LeaveTracker[[#This Row],[Employee Name]]),"-----",VLOOKUP(LeaveTracker[[#This Row],[Employee Name]],Employees[[Employee Name]:[Office]],7))</f>
        <v>CTO</v>
      </c>
      <c r="F4065" s="51" t="str">
        <f>IF(ISBLANK(LeaveTracker[[#This Row],[Employee Name]]),"-----",VLOOKUP(LeaveTracker[[#This Row],[Employee Name]],Employees[[Employee Name]:[Office]],6))</f>
        <v>REGULAR</v>
      </c>
      <c r="G4065" s="24">
        <v>44966</v>
      </c>
      <c r="H4065" s="24">
        <v>44967</v>
      </c>
      <c r="I4065" s="19" t="s">
        <v>82</v>
      </c>
      <c r="K4065" s="51"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51" t="str">
        <f>IF(ISBLANK(LeaveTracker[[#This Row],[Employee Name]]),"-----",VLOOKUP(LeaveTracker[[#This Row],[Employee Name]],Employees[[Employee Name]:[Office]],7))</f>
        <v>CTO</v>
      </c>
      <c r="F4066" s="51" t="str">
        <f>IF(ISBLANK(LeaveTracker[[#This Row],[Employee Name]]),"-----",VLOOKUP(LeaveTracker[[#This Row],[Employee Name]],Employees[[Employee Name]:[Office]],6))</f>
        <v>REGULAR</v>
      </c>
      <c r="G4066" s="24">
        <v>44974</v>
      </c>
      <c r="H4066" s="24">
        <v>44974</v>
      </c>
      <c r="I4066" s="19" t="s">
        <v>298</v>
      </c>
      <c r="J4066" s="43" t="s">
        <v>105</v>
      </c>
      <c r="K4066" s="51"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1060</v>
      </c>
      <c r="E4067" s="51" t="str">
        <f>IF(ISBLANK(LeaveTracker[[#This Row],[Employee Name]]),"-----",VLOOKUP(LeaveTracker[[#This Row],[Employee Name]],Employees[[Employee Name]:[Office]],7))</f>
        <v>CTO</v>
      </c>
      <c r="F4067" s="51" t="str">
        <f>IF(ISBLANK(LeaveTracker[[#This Row],[Employee Name]]),"-----",VLOOKUP(LeaveTracker[[#This Row],[Employee Name]],Employees[[Employee Name]:[Office]],6))</f>
        <v>REGULAR</v>
      </c>
      <c r="G4067" s="24">
        <v>44979</v>
      </c>
      <c r="H4067" s="24">
        <v>44979</v>
      </c>
      <c r="I4067" s="19" t="s">
        <v>298</v>
      </c>
      <c r="J4067" s="43" t="s">
        <v>105</v>
      </c>
      <c r="K4067" s="51"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1297</v>
      </c>
      <c r="E4068" s="51" t="str">
        <f>IF(ISBLANK(LeaveTracker[[#This Row],[Employee Name]]),"-----",VLOOKUP(LeaveTracker[[#This Row],[Employee Name]],Employees[[Employee Name]:[Office]],7))</f>
        <v>CTO</v>
      </c>
      <c r="F4068" s="51" t="str">
        <f>IF(ISBLANK(LeaveTracker[[#This Row],[Employee Name]]),"-----",VLOOKUP(LeaveTracker[[#This Row],[Employee Name]],Employees[[Employee Name]:[Office]],6))</f>
        <v>REGULAR</v>
      </c>
      <c r="G4068" s="24">
        <v>44970</v>
      </c>
      <c r="H4068" s="24">
        <v>44970</v>
      </c>
      <c r="I4068" s="19" t="s">
        <v>82</v>
      </c>
      <c r="K4068" s="51"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863</v>
      </c>
      <c r="E4069" s="51" t="str">
        <f>IF(ISBLANK(LeaveTracker[[#This Row],[Employee Name]]),"-----",VLOOKUP(LeaveTracker[[#This Row],[Employee Name]],Employees[[Employee Name]:[Office]],7))</f>
        <v>ACCOUNTING</v>
      </c>
      <c r="F4069" s="51" t="str">
        <f>IF(ISBLANK(LeaveTracker[[#This Row],[Employee Name]]),"-----",VLOOKUP(LeaveTracker[[#This Row],[Employee Name]],Employees[[Employee Name]:[Office]],6))</f>
        <v>REGULAR</v>
      </c>
      <c r="G4069" s="24">
        <v>44950</v>
      </c>
      <c r="H4069" s="24">
        <v>44974</v>
      </c>
      <c r="I4069" s="19" t="s">
        <v>81</v>
      </c>
      <c r="K4069" s="51"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398</v>
      </c>
      <c r="E4070" s="51" t="str">
        <f>IF(ISBLANK(LeaveTracker[[#This Row],[Employee Name]]),"-----",VLOOKUP(LeaveTracker[[#This Row],[Employee Name]],Employees[[Employee Name]:[Office]],7))</f>
        <v>CTO</v>
      </c>
      <c r="F4070" s="51" t="str">
        <f>IF(ISBLANK(LeaveTracker[[#This Row],[Employee Name]]),"-----",VLOOKUP(LeaveTracker[[#This Row],[Employee Name]],Employees[[Employee Name]:[Office]],6))</f>
        <v>REGULAR</v>
      </c>
      <c r="G4070" s="24">
        <v>44960</v>
      </c>
      <c r="H4070" s="24">
        <v>44960</v>
      </c>
      <c r="I4070" s="19" t="s">
        <v>81</v>
      </c>
      <c r="K4070" s="51"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762</v>
      </c>
      <c r="E4071" s="51" t="str">
        <f>IF(ISBLANK(LeaveTracker[[#This Row],[Employee Name]]),"-----",VLOOKUP(LeaveTracker[[#This Row],[Employee Name]],Employees[[Employee Name]:[Office]],7))</f>
        <v>CTO</v>
      </c>
      <c r="F4071" s="51" t="str">
        <f>IF(ISBLANK(LeaveTracker[[#This Row],[Employee Name]]),"-----",VLOOKUP(LeaveTracker[[#This Row],[Employee Name]],Employees[[Employee Name]:[Office]],6))</f>
        <v>REGULAR</v>
      </c>
      <c r="G4071" s="24">
        <v>44966</v>
      </c>
      <c r="H4071" s="24">
        <v>44967</v>
      </c>
      <c r="I4071" s="19" t="s">
        <v>81</v>
      </c>
      <c r="K4071" s="51"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1308</v>
      </c>
      <c r="E4072" s="51" t="str">
        <f>IF(ISBLANK(LeaveTracker[[#This Row],[Employee Name]]),"-----",VLOOKUP(LeaveTracker[[#This Row],[Employee Name]],Employees[[Employee Name]:[Office]],7))</f>
        <v>CTO</v>
      </c>
      <c r="F4072" s="51" t="str">
        <f>IF(ISBLANK(LeaveTracker[[#This Row],[Employee Name]]),"-----",VLOOKUP(LeaveTracker[[#This Row],[Employee Name]],Employees[[Employee Name]:[Office]],6))</f>
        <v>REGULAR</v>
      </c>
      <c r="G4072" s="24">
        <v>44967</v>
      </c>
      <c r="H4072" s="24">
        <v>44967</v>
      </c>
      <c r="I4072" s="19" t="s">
        <v>298</v>
      </c>
      <c r="J4072" s="43" t="s">
        <v>105</v>
      </c>
      <c r="K4072" s="51"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2142</v>
      </c>
      <c r="E4073" s="51" t="str">
        <f>IF(ISBLANK(LeaveTracker[[#This Row],[Employee Name]]),"-----",VLOOKUP(LeaveTracker[[#This Row],[Employee Name]],Employees[[Employee Name]:[Office]],7))</f>
        <v>PIO</v>
      </c>
      <c r="F4073" s="51">
        <f>IF(ISBLANK(LeaveTracker[[#This Row],[Employee Name]]),"-----",VLOOKUP(LeaveTracker[[#This Row],[Employee Name]],Employees[[Employee Name]:[Office]],6))</f>
        <v>0</v>
      </c>
      <c r="G4073" s="24">
        <v>44965</v>
      </c>
      <c r="H4073" s="24">
        <v>44967</v>
      </c>
      <c r="I4073" s="19" t="s">
        <v>82</v>
      </c>
      <c r="K4073" s="51"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2142</v>
      </c>
      <c r="E4074" s="51" t="str">
        <f>IF(ISBLANK(LeaveTracker[[#This Row],[Employee Name]]),"-----",VLOOKUP(LeaveTracker[[#This Row],[Employee Name]],Employees[[Employee Name]:[Office]],7))</f>
        <v>PIO</v>
      </c>
      <c r="F4074" s="51">
        <f>IF(ISBLANK(LeaveTracker[[#This Row],[Employee Name]]),"-----",VLOOKUP(LeaveTracker[[#This Row],[Employee Name]],Employees[[Employee Name]:[Office]],6))</f>
        <v>0</v>
      </c>
      <c r="G4074" s="24">
        <v>44956</v>
      </c>
      <c r="H4074" s="24">
        <v>44956</v>
      </c>
      <c r="I4074" s="19" t="s">
        <v>81</v>
      </c>
      <c r="K4074" s="51"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1830</v>
      </c>
      <c r="E4075" s="51" t="str">
        <f>IF(ISBLANK(LeaveTracker[[#This Row],[Employee Name]]),"-----",VLOOKUP(LeaveTracker[[#This Row],[Employee Name]],Employees[[Employee Name]:[Office]],7))</f>
        <v>CCT</v>
      </c>
      <c r="F4075" s="51" t="str">
        <f>IF(ISBLANK(LeaveTracker[[#This Row],[Employee Name]]),"-----",VLOOKUP(LeaveTracker[[#This Row],[Employee Name]],Employees[[Employee Name]:[Office]],6))</f>
        <v>CASUAL</v>
      </c>
      <c r="G4075" s="24">
        <v>44967</v>
      </c>
      <c r="H4075" s="24">
        <v>44967</v>
      </c>
      <c r="I4075" s="19" t="s">
        <v>298</v>
      </c>
      <c r="J4075" s="43" t="s">
        <v>158</v>
      </c>
      <c r="K4075" s="51"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1968</v>
      </c>
      <c r="E4076" s="51" t="str">
        <f>IF(ISBLANK(LeaveTracker[[#This Row],[Employee Name]]),"-----",VLOOKUP(LeaveTracker[[#This Row],[Employee Name]],Employees[[Employee Name]:[Office]],7))</f>
        <v>EEO/CITY MARKET</v>
      </c>
      <c r="F4076" s="51" t="str">
        <f>IF(ISBLANK(LeaveTracker[[#This Row],[Employee Name]]),"-----",VLOOKUP(LeaveTracker[[#This Row],[Employee Name]],Employees[[Employee Name]:[Office]],6))</f>
        <v>CASUAL</v>
      </c>
      <c r="G4076" s="24">
        <v>44960</v>
      </c>
      <c r="H4076" s="24">
        <v>44960</v>
      </c>
      <c r="I4076" s="19" t="s">
        <v>81</v>
      </c>
      <c r="K4076" s="51"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1968</v>
      </c>
      <c r="E4077" s="51" t="str">
        <f>IF(ISBLANK(LeaveTracker[[#This Row],[Employee Name]]),"-----",VLOOKUP(LeaveTracker[[#This Row],[Employee Name]],Employees[[Employee Name]:[Office]],7))</f>
        <v>EEO/CITY MARKET</v>
      </c>
      <c r="F4077" s="51" t="str">
        <f>IF(ISBLANK(LeaveTracker[[#This Row],[Employee Name]]),"-----",VLOOKUP(LeaveTracker[[#This Row],[Employee Name]],Employees[[Employee Name]:[Office]],6))</f>
        <v>CASUAL</v>
      </c>
      <c r="G4077" s="24">
        <v>44936</v>
      </c>
      <c r="H4077" s="24">
        <v>44936</v>
      </c>
      <c r="I4077" s="19" t="s">
        <v>298</v>
      </c>
      <c r="J4077" s="43" t="s">
        <v>158</v>
      </c>
      <c r="K4077" s="51"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1813</v>
      </c>
      <c r="E4078" s="51" t="str">
        <f>IF(ISBLANK(LeaveTracker[[#This Row],[Employee Name]]),"-----",VLOOKUP(LeaveTracker[[#This Row],[Employee Name]],Employees[[Employee Name]:[Office]],7))</f>
        <v>CSWDO</v>
      </c>
      <c r="F4078" s="51" t="str">
        <f>IF(ISBLANK(LeaveTracker[[#This Row],[Employee Name]]),"-----",VLOOKUP(LeaveTracker[[#This Row],[Employee Name]],Employees[[Employee Name]:[Office]],6))</f>
        <v>CASUAL</v>
      </c>
      <c r="G4078" s="24">
        <v>44936</v>
      </c>
      <c r="H4078" s="24">
        <v>44936</v>
      </c>
      <c r="I4078" s="19" t="s">
        <v>298</v>
      </c>
      <c r="J4078" s="43" t="s">
        <v>105</v>
      </c>
      <c r="K4078" s="51"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878</v>
      </c>
      <c r="E4079" s="51" t="str">
        <f>IF(ISBLANK(LeaveTracker[[#This Row],[Employee Name]]),"-----",VLOOKUP(LeaveTracker[[#This Row],[Employee Name]],Employees[[Employee Name]:[Office]],7))</f>
        <v>GSO</v>
      </c>
      <c r="F4079" s="51" t="str">
        <f>IF(ISBLANK(LeaveTracker[[#This Row],[Employee Name]]),"-----",VLOOKUP(LeaveTracker[[#This Row],[Employee Name]],Employees[[Employee Name]:[Office]],6))</f>
        <v>REGULAR</v>
      </c>
      <c r="G4079" s="24">
        <v>44973</v>
      </c>
      <c r="H4079" s="24">
        <v>44973</v>
      </c>
      <c r="I4079" s="19" t="s">
        <v>81</v>
      </c>
      <c r="K4079" s="51"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1008</v>
      </c>
      <c r="E4080" s="51" t="str">
        <f>IF(ISBLANK(LeaveTracker[[#This Row],[Employee Name]]),"-----",VLOOKUP(LeaveTracker[[#This Row],[Employee Name]],Employees[[Employee Name]:[Office]],7))</f>
        <v>ACCOUNTING</v>
      </c>
      <c r="F4080" s="51" t="str">
        <f>IF(ISBLANK(LeaveTracker[[#This Row],[Employee Name]]),"-----",VLOOKUP(LeaveTracker[[#This Row],[Employee Name]],Employees[[Employee Name]:[Office]],6))</f>
        <v>REGULAR</v>
      </c>
      <c r="G4080" s="24">
        <v>44985</v>
      </c>
      <c r="H4080" s="24">
        <v>44985</v>
      </c>
      <c r="I4080" s="19" t="s">
        <v>82</v>
      </c>
      <c r="K4080" s="51"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513</v>
      </c>
      <c r="E4081" s="51" t="str">
        <f>IF(ISBLANK(LeaveTracker[[#This Row],[Employee Name]]),"-----",VLOOKUP(LeaveTracker[[#This Row],[Employee Name]],Employees[[Employee Name]:[Office]],7))</f>
        <v>ACCOUNTING</v>
      </c>
      <c r="F4081" s="51" t="str">
        <f>IF(ISBLANK(LeaveTracker[[#This Row],[Employee Name]]),"-----",VLOOKUP(LeaveTracker[[#This Row],[Employee Name]],Employees[[Employee Name]:[Office]],6))</f>
        <v>REGULAR</v>
      </c>
      <c r="G4081" s="24">
        <v>44977</v>
      </c>
      <c r="H4081" s="24">
        <v>44978</v>
      </c>
      <c r="I4081" s="19" t="s">
        <v>298</v>
      </c>
      <c r="J4081" s="43" t="s">
        <v>105</v>
      </c>
      <c r="K4081" s="51"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513</v>
      </c>
      <c r="E4082" s="51" t="str">
        <f>IF(ISBLANK(LeaveTracker[[#This Row],[Employee Name]]),"-----",VLOOKUP(LeaveTracker[[#This Row],[Employee Name]],Employees[[Employee Name]:[Office]],7))</f>
        <v>ACCOUNTING</v>
      </c>
      <c r="F4082" s="51" t="str">
        <f>IF(ISBLANK(LeaveTracker[[#This Row],[Employee Name]]),"-----",VLOOKUP(LeaveTracker[[#This Row],[Employee Name]],Employees[[Employee Name]:[Office]],6))</f>
        <v>REGULAR</v>
      </c>
      <c r="G4082" s="24">
        <v>44967</v>
      </c>
      <c r="H4082" s="24">
        <v>44967</v>
      </c>
      <c r="I4082" s="19" t="s">
        <v>81</v>
      </c>
      <c r="K4082" s="51"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1008</v>
      </c>
      <c r="E4083" s="51" t="str">
        <f>IF(ISBLANK(LeaveTracker[[#This Row],[Employee Name]]),"-----",VLOOKUP(LeaveTracker[[#This Row],[Employee Name]],Employees[[Employee Name]:[Office]],7))</f>
        <v>ACCOUNTING</v>
      </c>
      <c r="F4083" s="51" t="str">
        <f>IF(ISBLANK(LeaveTracker[[#This Row],[Employee Name]]),"-----",VLOOKUP(LeaveTracker[[#This Row],[Employee Name]],Employees[[Employee Name]:[Office]],6))</f>
        <v>REGULAR</v>
      </c>
      <c r="G4083" s="24">
        <v>44970</v>
      </c>
      <c r="H4083" s="24">
        <v>44970</v>
      </c>
      <c r="I4083" s="19" t="s">
        <v>81</v>
      </c>
      <c r="K4083" s="51"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595</v>
      </c>
      <c r="E4084" s="51" t="str">
        <f>IF(ISBLANK(LeaveTracker[[#This Row],[Employee Name]]),"-----",VLOOKUP(LeaveTracker[[#This Row],[Employee Name]],Employees[[Employee Name]:[Office]],7))</f>
        <v>MAHOGANY MARKET</v>
      </c>
      <c r="F4084" s="51" t="str">
        <f>IF(ISBLANK(LeaveTracker[[#This Row],[Employee Name]]),"-----",VLOOKUP(LeaveTracker[[#This Row],[Employee Name]],Employees[[Employee Name]:[Office]],6))</f>
        <v>REGULAR</v>
      </c>
      <c r="G4084" s="24">
        <v>44974</v>
      </c>
      <c r="H4084" s="24">
        <v>44974</v>
      </c>
      <c r="I4084" s="19" t="s">
        <v>81</v>
      </c>
      <c r="K4084" s="51"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1893</v>
      </c>
      <c r="E4085" s="51" t="str">
        <f>IF(ISBLANK(LeaveTracker[[#This Row],[Employee Name]]),"-----",VLOOKUP(LeaveTracker[[#This Row],[Employee Name]],Employees[[Employee Name]:[Office]],7))</f>
        <v>CTO-LICENSE</v>
      </c>
      <c r="F4085" s="51" t="str">
        <f>IF(ISBLANK(LeaveTracker[[#This Row],[Employee Name]]),"-----",VLOOKUP(LeaveTracker[[#This Row],[Employee Name]],Employees[[Employee Name]:[Office]],6))</f>
        <v>CASUAL</v>
      </c>
      <c r="G4085" s="24">
        <v>44967</v>
      </c>
      <c r="H4085" s="24">
        <v>44970</v>
      </c>
      <c r="I4085" s="19" t="s">
        <v>81</v>
      </c>
      <c r="K4085" s="51"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396</v>
      </c>
      <c r="E4086" s="51" t="str">
        <f>IF(ISBLANK(LeaveTracker[[#This Row],[Employee Name]]),"-----",VLOOKUP(LeaveTracker[[#This Row],[Employee Name]],Employees[[Employee Name]:[Office]],7))</f>
        <v>CTO</v>
      </c>
      <c r="F4086" s="51" t="str">
        <f>IF(ISBLANK(LeaveTracker[[#This Row],[Employee Name]]),"-----",VLOOKUP(LeaveTracker[[#This Row],[Employee Name]],Employees[[Employee Name]:[Office]],6))</f>
        <v>REGULAR</v>
      </c>
      <c r="G4086" s="24">
        <v>44966</v>
      </c>
      <c r="H4086" s="24">
        <v>44966</v>
      </c>
      <c r="I4086" s="19" t="s">
        <v>81</v>
      </c>
      <c r="K4086" s="51"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396</v>
      </c>
      <c r="E4087" s="51" t="str">
        <f>IF(ISBLANK(LeaveTracker[[#This Row],[Employee Name]]),"-----",VLOOKUP(LeaveTracker[[#This Row],[Employee Name]],Employees[[Employee Name]:[Office]],7))</f>
        <v>CTO</v>
      </c>
      <c r="F4087" s="51" t="str">
        <f>IF(ISBLANK(LeaveTracker[[#This Row],[Employee Name]]),"-----",VLOOKUP(LeaveTracker[[#This Row],[Employee Name]],Employees[[Employee Name]:[Office]],6))</f>
        <v>REGULAR</v>
      </c>
      <c r="G4087" s="24">
        <v>44973</v>
      </c>
      <c r="H4087" s="24">
        <v>44973</v>
      </c>
      <c r="I4087" s="19" t="s">
        <v>81</v>
      </c>
      <c r="K4087" s="51"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418</v>
      </c>
      <c r="E4088" s="51" t="str">
        <f>IF(ISBLANK(LeaveTracker[[#This Row],[Employee Name]]),"-----",VLOOKUP(LeaveTracker[[#This Row],[Employee Name]],Employees[[Employee Name]:[Office]],7))</f>
        <v>CTO</v>
      </c>
      <c r="F4088" s="51" t="str">
        <f>IF(ISBLANK(LeaveTracker[[#This Row],[Employee Name]]),"-----",VLOOKUP(LeaveTracker[[#This Row],[Employee Name]],Employees[[Employee Name]:[Office]],6))</f>
        <v>REGULAR</v>
      </c>
      <c r="G4088" s="24">
        <v>44977</v>
      </c>
      <c r="H4088" s="24">
        <v>44977</v>
      </c>
      <c r="I4088" s="19" t="s">
        <v>298</v>
      </c>
      <c r="J4088" s="43" t="s">
        <v>105</v>
      </c>
      <c r="K4088" s="51"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391</v>
      </c>
      <c r="E4089" s="51" t="str">
        <f>IF(ISBLANK(LeaveTracker[[#This Row],[Employee Name]]),"-----",VLOOKUP(LeaveTracker[[#This Row],[Employee Name]],Employees[[Employee Name]:[Office]],7))</f>
        <v>CTO</v>
      </c>
      <c r="F4089" s="51" t="str">
        <f>IF(ISBLANK(LeaveTracker[[#This Row],[Employee Name]]),"-----",VLOOKUP(LeaveTracker[[#This Row],[Employee Name]],Employees[[Employee Name]:[Office]],6))</f>
        <v>REGULAR</v>
      </c>
      <c r="G4089" s="24">
        <v>42050</v>
      </c>
      <c r="H4089" s="24">
        <v>42052</v>
      </c>
      <c r="I4089" s="19" t="s">
        <v>81</v>
      </c>
      <c r="K4089" s="51"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391</v>
      </c>
      <c r="E4090" s="51" t="str">
        <f>IF(ISBLANK(LeaveTracker[[#This Row],[Employee Name]]),"-----",VLOOKUP(LeaveTracker[[#This Row],[Employee Name]],Employees[[Employee Name]:[Office]],7))</f>
        <v>CTO</v>
      </c>
      <c r="F4090" s="51" t="str">
        <f>IF(ISBLANK(LeaveTracker[[#This Row],[Employee Name]]),"-----",VLOOKUP(LeaveTracker[[#This Row],[Employee Name]],Employees[[Employee Name]:[Office]],6))</f>
        <v>REGULAR</v>
      </c>
      <c r="G4090" s="24">
        <v>44970</v>
      </c>
      <c r="H4090" s="24">
        <v>44970</v>
      </c>
      <c r="I4090" s="19" t="s">
        <v>82</v>
      </c>
      <c r="K4090" s="51"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411</v>
      </c>
      <c r="E4091" s="51" t="str">
        <f>IF(ISBLANK(LeaveTracker[[#This Row],[Employee Name]]),"-----",VLOOKUP(LeaveTracker[[#This Row],[Employee Name]],Employees[[Employee Name]:[Office]],7))</f>
        <v>CTO</v>
      </c>
      <c r="F4091" s="51" t="str">
        <f>IF(ISBLANK(LeaveTracker[[#This Row],[Employee Name]]),"-----",VLOOKUP(LeaveTracker[[#This Row],[Employee Name]],Employees[[Employee Name]:[Office]],6))</f>
        <v>REGULAR</v>
      </c>
      <c r="G4091" s="24">
        <v>44964</v>
      </c>
      <c r="H4091" s="24">
        <v>44966</v>
      </c>
      <c r="I4091" s="19" t="s">
        <v>298</v>
      </c>
      <c r="J4091" s="43" t="s">
        <v>105</v>
      </c>
      <c r="K4091" s="51"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411</v>
      </c>
      <c r="E4092" s="51" t="str">
        <f>IF(ISBLANK(LeaveTracker[[#This Row],[Employee Name]]),"-----",VLOOKUP(LeaveTracker[[#This Row],[Employee Name]],Employees[[Employee Name]:[Office]],7))</f>
        <v>CTO</v>
      </c>
      <c r="F4092" s="51" t="str">
        <f>IF(ISBLANK(LeaveTracker[[#This Row],[Employee Name]]),"-----",VLOOKUP(LeaveTracker[[#This Row],[Employee Name]],Employees[[Employee Name]:[Office]],6))</f>
        <v>REGULAR</v>
      </c>
      <c r="G4092" s="24">
        <v>44967</v>
      </c>
      <c r="H4092" s="24">
        <v>44972</v>
      </c>
      <c r="I4092" s="19" t="s">
        <v>82</v>
      </c>
      <c r="K4092" s="51"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1017</v>
      </c>
      <c r="E4093" s="51" t="str">
        <f>IF(ISBLANK(LeaveTracker[[#This Row],[Employee Name]]),"-----",VLOOKUP(LeaveTracker[[#This Row],[Employee Name]],Employees[[Employee Name]:[Office]],7))</f>
        <v>LANDTAX</v>
      </c>
      <c r="F4093" s="51" t="str">
        <f>IF(ISBLANK(LeaveTracker[[#This Row],[Employee Name]]),"-----",VLOOKUP(LeaveTracker[[#This Row],[Employee Name]],Employees[[Employee Name]:[Office]],6))</f>
        <v>REGULAR</v>
      </c>
      <c r="G4093" s="24">
        <v>44984</v>
      </c>
      <c r="H4093" s="24">
        <v>44984</v>
      </c>
      <c r="I4093" s="19" t="s">
        <v>298</v>
      </c>
      <c r="J4093" s="43" t="s">
        <v>158</v>
      </c>
      <c r="K4093" s="51"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1017</v>
      </c>
      <c r="E4094" s="51" t="str">
        <f>IF(ISBLANK(LeaveTracker[[#This Row],[Employee Name]]),"-----",VLOOKUP(LeaveTracker[[#This Row],[Employee Name]],Employees[[Employee Name]:[Office]],7))</f>
        <v>LANDTAX</v>
      </c>
      <c r="F4094" s="51" t="str">
        <f>IF(ISBLANK(LeaveTracker[[#This Row],[Employee Name]]),"-----",VLOOKUP(LeaveTracker[[#This Row],[Employee Name]],Employees[[Employee Name]:[Office]],6))</f>
        <v>REGULAR</v>
      </c>
      <c r="G4094" s="24">
        <v>44959</v>
      </c>
      <c r="H4094" s="24">
        <v>44959</v>
      </c>
      <c r="I4094" s="19" t="s">
        <v>81</v>
      </c>
      <c r="K4094" s="51"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1017</v>
      </c>
      <c r="E4095" s="51" t="str">
        <f>IF(ISBLANK(LeaveTracker[[#This Row],[Employee Name]]),"-----",VLOOKUP(LeaveTracker[[#This Row],[Employee Name]],Employees[[Employee Name]:[Office]],7))</f>
        <v>LANDTAX</v>
      </c>
      <c r="F4095" s="51" t="str">
        <f>IF(ISBLANK(LeaveTracker[[#This Row],[Employee Name]]),"-----",VLOOKUP(LeaveTracker[[#This Row],[Employee Name]],Employees[[Employee Name]:[Office]],6))</f>
        <v>REGULAR</v>
      </c>
      <c r="G4095" s="24">
        <v>44966</v>
      </c>
      <c r="H4095" s="24">
        <v>44966</v>
      </c>
      <c r="I4095" s="19" t="s">
        <v>81</v>
      </c>
      <c r="K4095" s="51"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1881</v>
      </c>
      <c r="E4096" s="51" t="str">
        <f>IF(ISBLANK(LeaveTracker[[#This Row],[Employee Name]]),"-----",VLOOKUP(LeaveTracker[[#This Row],[Employee Name]],Employees[[Employee Name]:[Office]],7))</f>
        <v>CENRO</v>
      </c>
      <c r="F4096" s="51" t="str">
        <f>IF(ISBLANK(LeaveTracker[[#This Row],[Employee Name]]),"-----",VLOOKUP(LeaveTracker[[#This Row],[Employee Name]],Employees[[Employee Name]:[Office]],6))</f>
        <v>CASUAL</v>
      </c>
      <c r="G4096" s="24">
        <v>44950</v>
      </c>
      <c r="H4096" s="24">
        <v>44950</v>
      </c>
      <c r="I4096" s="19" t="s">
        <v>81</v>
      </c>
      <c r="K4096" s="51"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1881</v>
      </c>
      <c r="E4097" s="51" t="str">
        <f>IF(ISBLANK(LeaveTracker[[#This Row],[Employee Name]]),"-----",VLOOKUP(LeaveTracker[[#This Row],[Employee Name]],Employees[[Employee Name]:[Office]],7))</f>
        <v>CENRO</v>
      </c>
      <c r="F4097" s="51" t="str">
        <f>IF(ISBLANK(LeaveTracker[[#This Row],[Employee Name]]),"-----",VLOOKUP(LeaveTracker[[#This Row],[Employee Name]],Employees[[Employee Name]:[Office]],6))</f>
        <v>CASUAL</v>
      </c>
      <c r="G4097" s="24">
        <v>44956</v>
      </c>
      <c r="H4097" s="24">
        <v>44957</v>
      </c>
      <c r="I4097" s="19" t="s">
        <v>81</v>
      </c>
      <c r="K4097" s="51"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1829</v>
      </c>
      <c r="E4098" s="51" t="str">
        <f>IF(ISBLANK(LeaveTracker[[#This Row],[Employee Name]]),"-----",VLOOKUP(LeaveTracker[[#This Row],[Employee Name]],Employees[[Employee Name]:[Office]],7))</f>
        <v>CENRO</v>
      </c>
      <c r="F4098" s="51" t="str">
        <f>IF(ISBLANK(LeaveTracker[[#This Row],[Employee Name]]),"-----",VLOOKUP(LeaveTracker[[#This Row],[Employee Name]],Employees[[Employee Name]:[Office]],6))</f>
        <v>CASUAL</v>
      </c>
      <c r="G4098" s="24">
        <v>44956</v>
      </c>
      <c r="H4098" s="24">
        <v>44956</v>
      </c>
      <c r="I4098" s="19" t="s">
        <v>81</v>
      </c>
      <c r="K4098" s="51"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1900</v>
      </c>
      <c r="E4099" s="51" t="str">
        <f>IF(ISBLANK(LeaveTracker[[#This Row],[Employee Name]]),"-----",VLOOKUP(LeaveTracker[[#This Row],[Employee Name]],Employees[[Employee Name]:[Office]],7))</f>
        <v>ONT</v>
      </c>
      <c r="F4099" s="51" t="str">
        <f>IF(ISBLANK(LeaveTracker[[#This Row],[Employee Name]]),"-----",VLOOKUP(LeaveTracker[[#This Row],[Employee Name]],Employees[[Employee Name]:[Office]],6))</f>
        <v>REGULAR</v>
      </c>
      <c r="G4099" s="24">
        <v>44949</v>
      </c>
      <c r="H4099" s="24">
        <v>44949</v>
      </c>
      <c r="I4099" s="19" t="s">
        <v>82</v>
      </c>
      <c r="K4099" s="51"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1900</v>
      </c>
      <c r="E4100" s="51" t="str">
        <f>IF(ISBLANK(LeaveTracker[[#This Row],[Employee Name]]),"-----",VLOOKUP(LeaveTracker[[#This Row],[Employee Name]],Employees[[Employee Name]:[Office]],7))</f>
        <v>ONT</v>
      </c>
      <c r="F4100" s="51" t="str">
        <f>IF(ISBLANK(LeaveTracker[[#This Row],[Employee Name]]),"-----",VLOOKUP(LeaveTracker[[#This Row],[Employee Name]],Employees[[Employee Name]:[Office]],6))</f>
        <v>REGULAR</v>
      </c>
      <c r="G4100" s="24">
        <v>44963</v>
      </c>
      <c r="H4100" s="24">
        <v>44964</v>
      </c>
      <c r="I4100" s="19" t="s">
        <v>82</v>
      </c>
      <c r="K4100" s="51"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1900</v>
      </c>
      <c r="E4101" s="51" t="str">
        <f>IF(ISBLANK(LeaveTracker[[#This Row],[Employee Name]]),"-----",VLOOKUP(LeaveTracker[[#This Row],[Employee Name]],Employees[[Employee Name]:[Office]],7))</f>
        <v>ONT</v>
      </c>
      <c r="F4101" s="51" t="str">
        <f>IF(ISBLANK(LeaveTracker[[#This Row],[Employee Name]]),"-----",VLOOKUP(LeaveTracker[[#This Row],[Employee Name]],Employees[[Employee Name]:[Office]],6))</f>
        <v>REGULAR</v>
      </c>
      <c r="G4101" s="24">
        <v>44966</v>
      </c>
      <c r="H4101" s="24">
        <v>44967</v>
      </c>
      <c r="I4101" s="19" t="s">
        <v>82</v>
      </c>
      <c r="K4101" s="51"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1900</v>
      </c>
      <c r="E4102" s="51" t="str">
        <f>IF(ISBLANK(LeaveTracker[[#This Row],[Employee Name]]),"-----",VLOOKUP(LeaveTracker[[#This Row],[Employee Name]],Employees[[Employee Name]:[Office]],7))</f>
        <v>ONT</v>
      </c>
      <c r="F4102" s="51" t="str">
        <f>IF(ISBLANK(LeaveTracker[[#This Row],[Employee Name]]),"-----",VLOOKUP(LeaveTracker[[#This Row],[Employee Name]],Employees[[Employee Name]:[Office]],6))</f>
        <v>REGULAR</v>
      </c>
      <c r="G4102" s="24">
        <v>44965</v>
      </c>
      <c r="H4102" s="24">
        <v>44965</v>
      </c>
      <c r="I4102" s="19" t="s">
        <v>298</v>
      </c>
      <c r="J4102" s="43" t="s">
        <v>105</v>
      </c>
      <c r="K4102" s="51"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1834</v>
      </c>
      <c r="E4103" s="51" t="str">
        <f>IF(ISBLANK(LeaveTracker[[#This Row],[Employee Name]]),"-----",VLOOKUP(LeaveTracker[[#This Row],[Employee Name]],Employees[[Employee Name]:[Office]],7))</f>
        <v>GSO</v>
      </c>
      <c r="F4103" s="51" t="str">
        <f>IF(ISBLANK(LeaveTracker[[#This Row],[Employee Name]]),"-----",VLOOKUP(LeaveTracker[[#This Row],[Employee Name]],Employees[[Employee Name]:[Office]],6))</f>
        <v>CASUAL</v>
      </c>
      <c r="G4103" s="24">
        <v>44935</v>
      </c>
      <c r="H4103" s="24">
        <v>44936</v>
      </c>
      <c r="I4103" s="19" t="s">
        <v>298</v>
      </c>
      <c r="J4103" s="43" t="s">
        <v>105</v>
      </c>
      <c r="K4103" s="51"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1834</v>
      </c>
      <c r="E4104" s="51" t="str">
        <f>IF(ISBLANK(LeaveTracker[[#This Row],[Employee Name]]),"-----",VLOOKUP(LeaveTracker[[#This Row],[Employee Name]],Employees[[Employee Name]:[Office]],7))</f>
        <v>GSO</v>
      </c>
      <c r="F4104" s="51" t="str">
        <f>IF(ISBLANK(LeaveTracker[[#This Row],[Employee Name]]),"-----",VLOOKUP(LeaveTracker[[#This Row],[Employee Name]],Employees[[Employee Name]:[Office]],6))</f>
        <v>CASUAL</v>
      </c>
      <c r="G4104" s="24">
        <v>44937</v>
      </c>
      <c r="H4104" s="24">
        <v>44939</v>
      </c>
      <c r="I4104" s="19" t="s">
        <v>81</v>
      </c>
      <c r="K4104" s="51"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1834</v>
      </c>
      <c r="E4105" s="51" t="str">
        <f>IF(ISBLANK(LeaveTracker[[#This Row],[Employee Name]]),"-----",VLOOKUP(LeaveTracker[[#This Row],[Employee Name]],Employees[[Employee Name]:[Office]],7))</f>
        <v>GSO</v>
      </c>
      <c r="F4105" s="51" t="str">
        <f>IF(ISBLANK(LeaveTracker[[#This Row],[Employee Name]]),"-----",VLOOKUP(LeaveTracker[[#This Row],[Employee Name]],Employees[[Employee Name]:[Office]],6))</f>
        <v>CASUAL</v>
      </c>
      <c r="G4105" s="24">
        <v>44958</v>
      </c>
      <c r="H4105" s="24">
        <v>44960</v>
      </c>
      <c r="I4105" s="19" t="s">
        <v>81</v>
      </c>
      <c r="K4105" s="51"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1834</v>
      </c>
      <c r="E4106" s="51" t="str">
        <f>IF(ISBLANK(LeaveTracker[[#This Row],[Employee Name]]),"-----",VLOOKUP(LeaveTracker[[#This Row],[Employee Name]],Employees[[Employee Name]:[Office]],7))</f>
        <v>GSO</v>
      </c>
      <c r="F4106" s="51" t="str">
        <f>IF(ISBLANK(LeaveTracker[[#This Row],[Employee Name]]),"-----",VLOOKUP(LeaveTracker[[#This Row],[Employee Name]],Employees[[Employee Name]:[Office]],6))</f>
        <v>CASUAL</v>
      </c>
      <c r="G4106" s="24">
        <v>44914</v>
      </c>
      <c r="H4106" s="24">
        <v>44915</v>
      </c>
      <c r="I4106" s="19" t="s">
        <v>81</v>
      </c>
      <c r="K4106" s="51"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1834</v>
      </c>
      <c r="E4107" s="51" t="str">
        <f>IF(ISBLANK(LeaveTracker[[#This Row],[Employee Name]]),"-----",VLOOKUP(LeaveTracker[[#This Row],[Employee Name]],Employees[[Employee Name]:[Office]],7))</f>
        <v>GSO</v>
      </c>
      <c r="F4107" s="51" t="str">
        <f>IF(ISBLANK(LeaveTracker[[#This Row],[Employee Name]]),"-----",VLOOKUP(LeaveTracker[[#This Row],[Employee Name]],Employees[[Employee Name]:[Office]],6))</f>
        <v>CASUAL</v>
      </c>
      <c r="G4107" s="24">
        <v>44918</v>
      </c>
      <c r="H4107" s="24">
        <v>44918</v>
      </c>
      <c r="I4107" s="19" t="s">
        <v>81</v>
      </c>
      <c r="K4107" s="51"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1834</v>
      </c>
      <c r="E4108" s="51" t="str">
        <f>IF(ISBLANK(LeaveTracker[[#This Row],[Employee Name]]),"-----",VLOOKUP(LeaveTracker[[#This Row],[Employee Name]],Employees[[Employee Name]:[Office]],7))</f>
        <v>GSO</v>
      </c>
      <c r="F4108" s="51" t="str">
        <f>IF(ISBLANK(LeaveTracker[[#This Row],[Employee Name]]),"-----",VLOOKUP(LeaveTracker[[#This Row],[Employee Name]],Employees[[Employee Name]:[Office]],6))</f>
        <v>CASUAL</v>
      </c>
      <c r="G4108" s="24">
        <v>44923</v>
      </c>
      <c r="H4108" s="24">
        <v>44924</v>
      </c>
      <c r="I4108" s="19" t="s">
        <v>81</v>
      </c>
      <c r="K4108" s="51"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1852</v>
      </c>
      <c r="E4109" s="51" t="str">
        <f>IF(ISBLANK(LeaveTracker[[#This Row],[Employee Name]]),"-----",VLOOKUP(LeaveTracker[[#This Row],[Employee Name]],Employees[[Employee Name]:[Office]],7))</f>
        <v>EEO/CITY MARKET</v>
      </c>
      <c r="F4109" s="51" t="str">
        <f>IF(ISBLANK(LeaveTracker[[#This Row],[Employee Name]]),"-----",VLOOKUP(LeaveTracker[[#This Row],[Employee Name]],Employees[[Employee Name]:[Office]],6))</f>
        <v>CASUAL</v>
      </c>
      <c r="G4109" s="24">
        <v>44929</v>
      </c>
      <c r="H4109" s="24">
        <v>44930</v>
      </c>
      <c r="I4109" s="19" t="s">
        <v>81</v>
      </c>
      <c r="K4109" s="51"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1765</v>
      </c>
      <c r="E4110" s="51" t="str">
        <f>IF(ISBLANK(LeaveTracker[[#This Row],[Employee Name]]),"-----",VLOOKUP(LeaveTracker[[#This Row],[Employee Name]],Employees[[Employee Name]:[Office]],7))</f>
        <v>TCIS</v>
      </c>
      <c r="F4110" s="51" t="str">
        <f>IF(ISBLANK(LeaveTracker[[#This Row],[Employee Name]]),"-----",VLOOKUP(LeaveTracker[[#This Row],[Employee Name]],Employees[[Employee Name]:[Office]],6))</f>
        <v>JOBCON</v>
      </c>
      <c r="G4110" s="24">
        <v>44916</v>
      </c>
      <c r="H4110" s="24">
        <v>44916</v>
      </c>
      <c r="I4110" s="19" t="s">
        <v>81</v>
      </c>
      <c r="K4110" s="51"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1765</v>
      </c>
      <c r="E4111" s="51" t="str">
        <f>IF(ISBLANK(LeaveTracker[[#This Row],[Employee Name]]),"-----",VLOOKUP(LeaveTracker[[#This Row],[Employee Name]],Employees[[Employee Name]:[Office]],7))</f>
        <v>TCIS</v>
      </c>
      <c r="F4111" s="51" t="str">
        <f>IF(ISBLANK(LeaveTracker[[#This Row],[Employee Name]]),"-----",VLOOKUP(LeaveTracker[[#This Row],[Employee Name]],Employees[[Employee Name]:[Office]],6))</f>
        <v>JOBCON</v>
      </c>
      <c r="G4111" s="24">
        <v>44918</v>
      </c>
      <c r="H4111" s="24">
        <v>44924</v>
      </c>
      <c r="I4111" s="19" t="s">
        <v>82</v>
      </c>
      <c r="K4111" s="51"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2145</v>
      </c>
      <c r="E4112" s="51" t="str">
        <f>IF(ISBLANK(LeaveTracker[[#This Row],[Employee Name]]),"-----",VLOOKUP(LeaveTracker[[#This Row],[Employee Name]],Employees[[Employee Name]:[Office]],7))</f>
        <v>DA</v>
      </c>
      <c r="F4112" s="51">
        <f>IF(ISBLANK(LeaveTracker[[#This Row],[Employee Name]]),"-----",VLOOKUP(LeaveTracker[[#This Row],[Employee Name]],Employees[[Employee Name]:[Office]],6))</f>
        <v>0</v>
      </c>
      <c r="G4112" s="24">
        <v>44918</v>
      </c>
      <c r="H4112" s="24">
        <v>44924</v>
      </c>
      <c r="I4112" s="19" t="s">
        <v>82</v>
      </c>
      <c r="K4112" s="51"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1773</v>
      </c>
      <c r="E4113" s="51" t="str">
        <f>IF(ISBLANK(LeaveTracker[[#This Row],[Employee Name]]),"-----",VLOOKUP(LeaveTracker[[#This Row],[Employee Name]],Employees[[Employee Name]:[Office]],7))</f>
        <v>GSO</v>
      </c>
      <c r="F4113" s="51" t="str">
        <f>IF(ISBLANK(LeaveTracker[[#This Row],[Employee Name]]),"-----",VLOOKUP(LeaveTracker[[#This Row],[Employee Name]],Employees[[Employee Name]:[Office]],6))</f>
        <v>CASUAL</v>
      </c>
      <c r="G4113" s="24">
        <v>44938</v>
      </c>
      <c r="H4113" s="24">
        <v>44938</v>
      </c>
      <c r="I4113" s="19" t="s">
        <v>298</v>
      </c>
      <c r="J4113" s="43" t="s">
        <v>105</v>
      </c>
      <c r="K4113" s="51"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1773</v>
      </c>
      <c r="E4114" s="51" t="str">
        <f>IF(ISBLANK(LeaveTracker[[#This Row],[Employee Name]]),"-----",VLOOKUP(LeaveTracker[[#This Row],[Employee Name]],Employees[[Employee Name]:[Office]],7))</f>
        <v>GSO</v>
      </c>
      <c r="F4114" s="51" t="str">
        <f>IF(ISBLANK(LeaveTracker[[#This Row],[Employee Name]]),"-----",VLOOKUP(LeaveTracker[[#This Row],[Employee Name]],Employees[[Employee Name]:[Office]],6))</f>
        <v>CASUAL</v>
      </c>
      <c r="G4114" s="24">
        <v>44958</v>
      </c>
      <c r="H4114" s="24">
        <v>44958</v>
      </c>
      <c r="I4114" s="19" t="s">
        <v>298</v>
      </c>
      <c r="J4114" s="43" t="s">
        <v>105</v>
      </c>
      <c r="K4114" s="51"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1800</v>
      </c>
      <c r="E4115" s="51" t="str">
        <f>IF(ISBLANK(LeaveTracker[[#This Row],[Employee Name]]),"-----",VLOOKUP(LeaveTracker[[#This Row],[Employee Name]],Employees[[Employee Name]:[Office]],7))</f>
        <v>CENRO</v>
      </c>
      <c r="F4115" s="51" t="str">
        <f>IF(ISBLANK(LeaveTracker[[#This Row],[Employee Name]]),"-----",VLOOKUP(LeaveTracker[[#This Row],[Employee Name]],Employees[[Employee Name]:[Office]],6))</f>
        <v>CASUAL</v>
      </c>
      <c r="G4115" s="24">
        <v>44929</v>
      </c>
      <c r="H4115" s="24">
        <v>44931</v>
      </c>
      <c r="I4115" s="19" t="s">
        <v>82</v>
      </c>
      <c r="K4115" s="51"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1800</v>
      </c>
      <c r="E4116" s="51" t="str">
        <f>IF(ISBLANK(LeaveTracker[[#This Row],[Employee Name]]),"-----",VLOOKUP(LeaveTracker[[#This Row],[Employee Name]],Employees[[Employee Name]:[Office]],7))</f>
        <v>CENRO</v>
      </c>
      <c r="F4116" s="51" t="str">
        <f>IF(ISBLANK(LeaveTracker[[#This Row],[Employee Name]]),"-----",VLOOKUP(LeaveTracker[[#This Row],[Employee Name]],Employees[[Employee Name]:[Office]],6))</f>
        <v>CASUAL</v>
      </c>
      <c r="G4116" s="24">
        <v>44949</v>
      </c>
      <c r="H4116" s="24">
        <v>44950</v>
      </c>
      <c r="I4116" s="19" t="s">
        <v>81</v>
      </c>
      <c r="K4116" s="51"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1767</v>
      </c>
      <c r="E4117" s="51" t="str">
        <f>IF(ISBLANK(LeaveTracker[[#This Row],[Employee Name]]),"-----",VLOOKUP(LeaveTracker[[#This Row],[Employee Name]],Employees[[Employee Name]:[Office]],7))</f>
        <v>CEO</v>
      </c>
      <c r="F4117" s="51" t="str">
        <f>IF(ISBLANK(LeaveTracker[[#This Row],[Employee Name]]),"-----",VLOOKUP(LeaveTracker[[#This Row],[Employee Name]],Employees[[Employee Name]:[Office]],6))</f>
        <v>CASUAL</v>
      </c>
      <c r="G4117" s="24">
        <v>44944</v>
      </c>
      <c r="H4117" s="24">
        <v>44944</v>
      </c>
      <c r="I4117" s="19" t="s">
        <v>298</v>
      </c>
      <c r="J4117" s="43" t="s">
        <v>105</v>
      </c>
      <c r="K4117" s="51"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1767</v>
      </c>
      <c r="E4118" s="51" t="str">
        <f>IF(ISBLANK(LeaveTracker[[#This Row],[Employee Name]]),"-----",VLOOKUP(LeaveTracker[[#This Row],[Employee Name]],Employees[[Employee Name]:[Office]],7))</f>
        <v>CEO</v>
      </c>
      <c r="F4118" s="51" t="str">
        <f>IF(ISBLANK(LeaveTracker[[#This Row],[Employee Name]]),"-----",VLOOKUP(LeaveTracker[[#This Row],[Employee Name]],Employees[[Employee Name]:[Office]],6))</f>
        <v>CASUAL</v>
      </c>
      <c r="G4118" s="24">
        <v>44956</v>
      </c>
      <c r="H4118" s="24">
        <v>44956</v>
      </c>
      <c r="I4118" s="19" t="s">
        <v>81</v>
      </c>
      <c r="K4118" s="51"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1767</v>
      </c>
      <c r="E4119" s="51" t="str">
        <f>IF(ISBLANK(LeaveTracker[[#This Row],[Employee Name]]),"-----",VLOOKUP(LeaveTracker[[#This Row],[Employee Name]],Employees[[Employee Name]:[Office]],7))</f>
        <v>CEO</v>
      </c>
      <c r="F4119" s="51" t="str">
        <f>IF(ISBLANK(LeaveTracker[[#This Row],[Employee Name]]),"-----",VLOOKUP(LeaveTracker[[#This Row],[Employee Name]],Employees[[Employee Name]:[Office]],6))</f>
        <v>CASUAL</v>
      </c>
      <c r="G4119" s="24">
        <v>44966</v>
      </c>
      <c r="H4119" s="24">
        <v>44966</v>
      </c>
      <c r="I4119" s="19" t="s">
        <v>82</v>
      </c>
      <c r="K4119" s="51"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1776</v>
      </c>
      <c r="E4120" s="51" t="str">
        <f>IF(ISBLANK(LeaveTracker[[#This Row],[Employee Name]]),"-----",VLOOKUP(LeaveTracker[[#This Row],[Employee Name]],Employees[[Employee Name]:[Office]],7))</f>
        <v>ONT</v>
      </c>
      <c r="F4120" s="51" t="str">
        <f>IF(ISBLANK(LeaveTracker[[#This Row],[Employee Name]]),"-----",VLOOKUP(LeaveTracker[[#This Row],[Employee Name]],Employees[[Employee Name]:[Office]],6))</f>
        <v>CASUAL</v>
      </c>
      <c r="G4120" s="24">
        <v>44935</v>
      </c>
      <c r="H4120" s="24">
        <v>44940</v>
      </c>
      <c r="I4120" s="19" t="s">
        <v>81</v>
      </c>
      <c r="K4120" s="51"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1885</v>
      </c>
      <c r="E4121" s="51" t="str">
        <f>IF(ISBLANK(LeaveTracker[[#This Row],[Employee Name]]),"-----",VLOOKUP(LeaveTracker[[#This Row],[Employee Name]],Employees[[Employee Name]:[Office]],7))</f>
        <v>GSO</v>
      </c>
      <c r="F4121" s="51" t="str">
        <f>IF(ISBLANK(LeaveTracker[[#This Row],[Employee Name]]),"-----",VLOOKUP(LeaveTracker[[#This Row],[Employee Name]],Employees[[Employee Name]:[Office]],6))</f>
        <v>CASUAL</v>
      </c>
      <c r="G4121" s="24">
        <v>44936</v>
      </c>
      <c r="H4121" s="24">
        <v>44936</v>
      </c>
      <c r="I4121" s="19" t="s">
        <v>298</v>
      </c>
      <c r="J4121" s="43" t="s">
        <v>105</v>
      </c>
      <c r="K4121" s="51"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1769</v>
      </c>
      <c r="E4122" s="51" t="str">
        <f>IF(ISBLANK(LeaveTracker[[#This Row],[Employee Name]]),"-----",VLOOKUP(LeaveTracker[[#This Row],[Employee Name]],Employees[[Employee Name]:[Office]],7))</f>
        <v>DEPED</v>
      </c>
      <c r="F4122" s="51" t="str">
        <f>IF(ISBLANK(LeaveTracker[[#This Row],[Employee Name]]),"-----",VLOOKUP(LeaveTracker[[#This Row],[Employee Name]],Employees[[Employee Name]:[Office]],6))</f>
        <v>CASUAL</v>
      </c>
      <c r="G4122" s="24">
        <v>44916</v>
      </c>
      <c r="H4122" s="24">
        <v>44924</v>
      </c>
      <c r="I4122" s="19" t="s">
        <v>81</v>
      </c>
      <c r="K4122" s="51"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1773</v>
      </c>
      <c r="E4123" s="51" t="str">
        <f>IF(ISBLANK(LeaveTracker[[#This Row],[Employee Name]]),"-----",VLOOKUP(LeaveTracker[[#This Row],[Employee Name]],Employees[[Employee Name]:[Office]],7))</f>
        <v>GSO</v>
      </c>
      <c r="F4123" s="51" t="str">
        <f>IF(ISBLANK(LeaveTracker[[#This Row],[Employee Name]]),"-----",VLOOKUP(LeaveTracker[[#This Row],[Employee Name]],Employees[[Employee Name]:[Office]],6))</f>
        <v>CASUAL</v>
      </c>
      <c r="G4123" s="24">
        <v>44911</v>
      </c>
      <c r="H4123" s="24">
        <v>44911</v>
      </c>
      <c r="I4123" s="19" t="s">
        <v>81</v>
      </c>
      <c r="K4123" s="51"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1773</v>
      </c>
      <c r="E4124" s="51" t="str">
        <f>IF(ISBLANK(LeaveTracker[[#This Row],[Employee Name]]),"-----",VLOOKUP(LeaveTracker[[#This Row],[Employee Name]],Employees[[Employee Name]:[Office]],7))</f>
        <v>GSO</v>
      </c>
      <c r="F4124" s="51" t="str">
        <f>IF(ISBLANK(LeaveTracker[[#This Row],[Employee Name]]),"-----",VLOOKUP(LeaveTracker[[#This Row],[Employee Name]],Employees[[Employee Name]:[Office]],6))</f>
        <v>CASUAL</v>
      </c>
      <c r="G4124" s="24">
        <v>44929</v>
      </c>
      <c r="H4124" s="24">
        <v>44929</v>
      </c>
      <c r="I4124" s="19" t="s">
        <v>298</v>
      </c>
      <c r="J4124" s="43" t="s">
        <v>105</v>
      </c>
      <c r="K4124" s="51"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1831</v>
      </c>
      <c r="E4125" s="51" t="str">
        <f>IF(ISBLANK(LeaveTracker[[#This Row],[Employee Name]]),"-----",VLOOKUP(LeaveTracker[[#This Row],[Employee Name]],Employees[[Employee Name]:[Office]],7))</f>
        <v>CHO</v>
      </c>
      <c r="F4125" s="51" t="str">
        <f>IF(ISBLANK(LeaveTracker[[#This Row],[Employee Name]]),"-----",VLOOKUP(LeaveTracker[[#This Row],[Employee Name]],Employees[[Employee Name]:[Office]],6))</f>
        <v>CASUAL</v>
      </c>
      <c r="G4125" s="24">
        <v>44944</v>
      </c>
      <c r="H4125" s="24">
        <v>44944</v>
      </c>
      <c r="I4125" s="19" t="s">
        <v>81</v>
      </c>
      <c r="K4125" s="51"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1831</v>
      </c>
      <c r="E4126" s="51" t="str">
        <f>IF(ISBLANK(LeaveTracker[[#This Row],[Employee Name]]),"-----",VLOOKUP(LeaveTracker[[#This Row],[Employee Name]],Employees[[Employee Name]:[Office]],7))</f>
        <v>CHO</v>
      </c>
      <c r="F4126" s="51" t="str">
        <f>IF(ISBLANK(LeaveTracker[[#This Row],[Employee Name]]),"-----",VLOOKUP(LeaveTracker[[#This Row],[Employee Name]],Employees[[Employee Name]:[Office]],6))</f>
        <v>CASUAL</v>
      </c>
      <c r="G4126" s="24">
        <v>44956</v>
      </c>
      <c r="H4126" s="24">
        <v>44956</v>
      </c>
      <c r="I4126" s="19" t="s">
        <v>81</v>
      </c>
      <c r="K4126" s="51"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1953</v>
      </c>
      <c r="E4127" s="51" t="str">
        <f>IF(ISBLANK(LeaveTracker[[#This Row],[Employee Name]]),"-----",VLOOKUP(LeaveTracker[[#This Row],[Employee Name]],Employees[[Employee Name]:[Office]],7))</f>
        <v>BPLO</v>
      </c>
      <c r="F4127" s="51" t="str">
        <f>IF(ISBLANK(LeaveTracker[[#This Row],[Employee Name]]),"-----",VLOOKUP(LeaveTracker[[#This Row],[Employee Name]],Employees[[Employee Name]:[Office]],6))</f>
        <v>JOBCON</v>
      </c>
      <c r="G4127" s="24">
        <v>44966</v>
      </c>
      <c r="H4127" s="24">
        <v>44967</v>
      </c>
      <c r="I4127" s="19" t="s">
        <v>81</v>
      </c>
      <c r="K4127" s="51"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1953</v>
      </c>
      <c r="E4128" s="51" t="str">
        <f>IF(ISBLANK(LeaveTracker[[#This Row],[Employee Name]]),"-----",VLOOKUP(LeaveTracker[[#This Row],[Employee Name]],Employees[[Employee Name]:[Office]],7))</f>
        <v>BPLO</v>
      </c>
      <c r="F4128" s="51" t="str">
        <f>IF(ISBLANK(LeaveTracker[[#This Row],[Employee Name]]),"-----",VLOOKUP(LeaveTracker[[#This Row],[Employee Name]],Employees[[Employee Name]:[Office]],6))</f>
        <v>JOBCON</v>
      </c>
      <c r="G4128" s="24">
        <v>44972</v>
      </c>
      <c r="H4128" s="24">
        <v>44972</v>
      </c>
      <c r="I4128" s="19" t="s">
        <v>81</v>
      </c>
      <c r="K4128" s="51"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1953</v>
      </c>
      <c r="E4129" s="51" t="str">
        <f>IF(ISBLANK(LeaveTracker[[#This Row],[Employee Name]]),"-----",VLOOKUP(LeaveTracker[[#This Row],[Employee Name]],Employees[[Employee Name]:[Office]],7))</f>
        <v>BPLO</v>
      </c>
      <c r="F4129" s="51" t="str">
        <f>IF(ISBLANK(LeaveTracker[[#This Row],[Employee Name]]),"-----",VLOOKUP(LeaveTracker[[#This Row],[Employee Name]],Employees[[Employee Name]:[Office]],6))</f>
        <v>JOBCON</v>
      </c>
      <c r="G4129" s="24">
        <v>44974</v>
      </c>
      <c r="H4129" s="24">
        <v>44974</v>
      </c>
      <c r="I4129" s="19" t="s">
        <v>81</v>
      </c>
      <c r="K4129" s="51"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1953</v>
      </c>
      <c r="E4130" s="51" t="str">
        <f>IF(ISBLANK(LeaveTracker[[#This Row],[Employee Name]]),"-----",VLOOKUP(LeaveTracker[[#This Row],[Employee Name]],Employees[[Employee Name]:[Office]],7))</f>
        <v>BPLO</v>
      </c>
      <c r="F4130" s="51" t="str">
        <f>IF(ISBLANK(LeaveTracker[[#This Row],[Employee Name]]),"-----",VLOOKUP(LeaveTracker[[#This Row],[Employee Name]],Employees[[Employee Name]:[Office]],6))</f>
        <v>JOBCON</v>
      </c>
      <c r="G4130" s="24">
        <v>44977</v>
      </c>
      <c r="H4130" s="24">
        <v>44980</v>
      </c>
      <c r="I4130" s="19" t="s">
        <v>81</v>
      </c>
      <c r="K4130" s="51"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1778</v>
      </c>
      <c r="E4131" s="51" t="str">
        <f>IF(ISBLANK(LeaveTracker[[#This Row],[Employee Name]]),"-----",VLOOKUP(LeaveTracker[[#This Row],[Employee Name]],Employees[[Employee Name]:[Office]],7))</f>
        <v>GSO</v>
      </c>
      <c r="F4131" s="51" t="str">
        <f>IF(ISBLANK(LeaveTracker[[#This Row],[Employee Name]]),"-----",VLOOKUP(LeaveTracker[[#This Row],[Employee Name]],Employees[[Employee Name]:[Office]],6))</f>
        <v>CASUAL</v>
      </c>
      <c r="G4131" s="24">
        <v>44921</v>
      </c>
      <c r="H4131" s="24">
        <v>44921</v>
      </c>
      <c r="I4131" s="19" t="s">
        <v>298</v>
      </c>
      <c r="J4131" s="43" t="s">
        <v>2124</v>
      </c>
      <c r="K4131" s="51" t="str">
        <f ca="1">LeaveTracker[[#This Row],[Days]]&amp;" "&amp;LeaveTracker[[#This Row],[Type of Leave]]</f>
        <v>0 OTHER</v>
      </c>
      <c r="L4131" s="23">
        <f ca="1">NETWORKDAYS(LeaveTracker[[#This Row],[Start Date]],LeaveTracker[[#This Row],[End Date]],lstHolidays)</f>
        <v>0</v>
      </c>
      <c r="M4131" s="27"/>
    </row>
    <row r="4132" spans="1:13" ht="30" customHeight="1" x14ac:dyDescent="0.3">
      <c r="A4132" s="27">
        <f t="shared" si="39"/>
        <v>503</v>
      </c>
      <c r="B4132" s="31">
        <v>44989</v>
      </c>
      <c r="C4132" s="31">
        <v>44915</v>
      </c>
      <c r="D4132" s="19" t="s">
        <v>1778</v>
      </c>
      <c r="E4132" s="51" t="str">
        <f>IF(ISBLANK(LeaveTracker[[#This Row],[Employee Name]]),"-----",VLOOKUP(LeaveTracker[[#This Row],[Employee Name]],Employees[[Employee Name]:[Office]],7))</f>
        <v>GSO</v>
      </c>
      <c r="F4132" s="51" t="str">
        <f>IF(ISBLANK(LeaveTracker[[#This Row],[Employee Name]]),"-----",VLOOKUP(LeaveTracker[[#This Row],[Employee Name]],Employees[[Employee Name]:[Office]],6))</f>
        <v>CASUAL</v>
      </c>
      <c r="G4132" s="24">
        <v>45287</v>
      </c>
      <c r="H4132" s="24">
        <v>45289</v>
      </c>
      <c r="I4132" s="19" t="s">
        <v>82</v>
      </c>
      <c r="K4132" s="51"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1777</v>
      </c>
      <c r="E4133" s="51" t="str">
        <f>IF(ISBLANK(LeaveTracker[[#This Row],[Employee Name]]),"-----",VLOOKUP(LeaveTracker[[#This Row],[Employee Name]],Employees[[Employee Name]:[Office]],7))</f>
        <v>ONT</v>
      </c>
      <c r="F4133" s="51" t="str">
        <f>IF(ISBLANK(LeaveTracker[[#This Row],[Employee Name]]),"-----",VLOOKUP(LeaveTracker[[#This Row],[Employee Name]],Employees[[Employee Name]:[Office]],6))</f>
        <v>CASUAL</v>
      </c>
      <c r="G4133" s="24">
        <v>44963</v>
      </c>
      <c r="H4133" s="24">
        <v>44963</v>
      </c>
      <c r="I4133" s="19" t="s">
        <v>82</v>
      </c>
      <c r="K4133" s="51"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1777</v>
      </c>
      <c r="E4134" s="51" t="str">
        <f>IF(ISBLANK(LeaveTracker[[#This Row],[Employee Name]]),"-----",VLOOKUP(LeaveTracker[[#This Row],[Employee Name]],Employees[[Employee Name]:[Office]],7))</f>
        <v>ONT</v>
      </c>
      <c r="F4134" s="51" t="str">
        <f>IF(ISBLANK(LeaveTracker[[#This Row],[Employee Name]]),"-----",VLOOKUP(LeaveTracker[[#This Row],[Employee Name]],Employees[[Employee Name]:[Office]],6))</f>
        <v>CASUAL</v>
      </c>
      <c r="G4134" s="24">
        <v>44972</v>
      </c>
      <c r="H4134" s="24">
        <v>44972</v>
      </c>
      <c r="I4134" s="19" t="s">
        <v>82</v>
      </c>
      <c r="K4134" s="51"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1767</v>
      </c>
      <c r="E4135" s="51" t="str">
        <f>IF(ISBLANK(LeaveTracker[[#This Row],[Employee Name]]),"-----",VLOOKUP(LeaveTracker[[#This Row],[Employee Name]],Employees[[Employee Name]:[Office]],7))</f>
        <v>CEO</v>
      </c>
      <c r="F4135" s="51" t="str">
        <f>IF(ISBLANK(LeaveTracker[[#This Row],[Employee Name]]),"-----",VLOOKUP(LeaveTracker[[#This Row],[Employee Name]],Employees[[Employee Name]:[Office]],6))</f>
        <v>CASUAL</v>
      </c>
      <c r="G4135" s="31">
        <v>44931</v>
      </c>
      <c r="H4135" s="31">
        <v>44931</v>
      </c>
      <c r="I4135" s="19" t="s">
        <v>81</v>
      </c>
      <c r="K4135" s="51"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1812</v>
      </c>
      <c r="E4136" s="51" t="str">
        <f>IF(ISBLANK(LeaveTracker[[#This Row],[Employee Name]]),"-----",VLOOKUP(LeaveTracker[[#This Row],[Employee Name]],Employees[[Employee Name]:[Office]],7))</f>
        <v>HOUSING</v>
      </c>
      <c r="F4136" s="51" t="str">
        <f>IF(ISBLANK(LeaveTracker[[#This Row],[Employee Name]]),"-----",VLOOKUP(LeaveTracker[[#This Row],[Employee Name]],Employees[[Employee Name]:[Office]],6))</f>
        <v>CASUAL</v>
      </c>
      <c r="G4136" s="24">
        <v>44952</v>
      </c>
      <c r="H4136" s="24">
        <v>44952</v>
      </c>
      <c r="I4136" s="19" t="s">
        <v>81</v>
      </c>
      <c r="K4136" s="51"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1812</v>
      </c>
      <c r="E4137" s="51" t="str">
        <f>IF(ISBLANK(LeaveTracker[[#This Row],[Employee Name]]),"-----",VLOOKUP(LeaveTracker[[#This Row],[Employee Name]],Employees[[Employee Name]:[Office]],7))</f>
        <v>HOUSING</v>
      </c>
      <c r="F4137" s="51" t="str">
        <f>IF(ISBLANK(LeaveTracker[[#This Row],[Employee Name]]),"-----",VLOOKUP(LeaveTracker[[#This Row],[Employee Name]],Employees[[Employee Name]:[Office]],6))</f>
        <v>CASUAL</v>
      </c>
      <c r="G4137" s="24">
        <v>44957</v>
      </c>
      <c r="H4137" s="24">
        <v>44959</v>
      </c>
      <c r="I4137" s="19" t="s">
        <v>81</v>
      </c>
      <c r="K4137" s="51"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1812</v>
      </c>
      <c r="E4138" s="51" t="str">
        <f>IF(ISBLANK(LeaveTracker[[#This Row],[Employee Name]]),"-----",VLOOKUP(LeaveTracker[[#This Row],[Employee Name]],Employees[[Employee Name]:[Office]],7))</f>
        <v>HOUSING</v>
      </c>
      <c r="F4138" s="51" t="str">
        <f>IF(ISBLANK(LeaveTracker[[#This Row],[Employee Name]]),"-----",VLOOKUP(LeaveTracker[[#This Row],[Employee Name]],Employees[[Employee Name]:[Office]],6))</f>
        <v>CASUAL</v>
      </c>
      <c r="G4138" s="24">
        <v>44966</v>
      </c>
      <c r="H4138" s="24">
        <v>44967</v>
      </c>
      <c r="I4138" s="19" t="s">
        <v>82</v>
      </c>
      <c r="K4138" s="51"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1813</v>
      </c>
      <c r="E4139" s="51" t="str">
        <f>IF(ISBLANK(LeaveTracker[[#This Row],[Employee Name]]),"-----",VLOOKUP(LeaveTracker[[#This Row],[Employee Name]],Employees[[Employee Name]:[Office]],7))</f>
        <v>CSWDO</v>
      </c>
      <c r="F4139" s="51" t="str">
        <f>IF(ISBLANK(LeaveTracker[[#This Row],[Employee Name]]),"-----",VLOOKUP(LeaveTracker[[#This Row],[Employee Name]],Employees[[Employee Name]:[Office]],6))</f>
        <v>CASUAL</v>
      </c>
      <c r="G4139" s="24">
        <v>44924</v>
      </c>
      <c r="H4139" s="24">
        <v>44924</v>
      </c>
      <c r="I4139" s="19" t="s">
        <v>81</v>
      </c>
      <c r="K4139" s="51"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1813</v>
      </c>
      <c r="E4140" s="51" t="str">
        <f>IF(ISBLANK(LeaveTracker[[#This Row],[Employee Name]]),"-----",VLOOKUP(LeaveTracker[[#This Row],[Employee Name]],Employees[[Employee Name]:[Office]],7))</f>
        <v>CSWDO</v>
      </c>
      <c r="F4140" s="51" t="str">
        <f>IF(ISBLANK(LeaveTracker[[#This Row],[Employee Name]]),"-----",VLOOKUP(LeaveTracker[[#This Row],[Employee Name]],Employees[[Employee Name]:[Office]],6))</f>
        <v>CASUAL</v>
      </c>
      <c r="G4140" s="24">
        <v>44937</v>
      </c>
      <c r="H4140" s="24">
        <v>44937</v>
      </c>
      <c r="I4140" s="19" t="s">
        <v>81</v>
      </c>
      <c r="K4140" s="51"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1871</v>
      </c>
      <c r="E4141" s="51" t="str">
        <f>IF(ISBLANK(LeaveTracker[[#This Row],[Employee Name]]),"-----",VLOOKUP(LeaveTracker[[#This Row],[Employee Name]],Employees[[Employee Name]:[Office]],7))</f>
        <v>MO</v>
      </c>
      <c r="F4141" s="51" t="str">
        <f>IF(ISBLANK(LeaveTracker[[#This Row],[Employee Name]]),"-----",VLOOKUP(LeaveTracker[[#This Row],[Employee Name]],Employees[[Employee Name]:[Office]],6))</f>
        <v>CASUAL</v>
      </c>
      <c r="G4141" s="24">
        <v>44945</v>
      </c>
      <c r="H4141" s="24">
        <v>44945</v>
      </c>
      <c r="I4141" s="19" t="s">
        <v>298</v>
      </c>
      <c r="J4141" s="43" t="s">
        <v>105</v>
      </c>
      <c r="K4141" s="51"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1971</v>
      </c>
      <c r="E4142" s="51" t="str">
        <f>IF(ISBLANK(LeaveTracker[[#This Row],[Employee Name]]),"-----",VLOOKUP(LeaveTracker[[#This Row],[Employee Name]],Employees[[Employee Name]:[Office]],7))</f>
        <v>CENRO</v>
      </c>
      <c r="F4142" s="51">
        <f>IF(ISBLANK(LeaveTracker[[#This Row],[Employee Name]]),"-----",VLOOKUP(LeaveTracker[[#This Row],[Employee Name]],Employees[[Employee Name]:[Office]],6))</f>
        <v>0</v>
      </c>
      <c r="G4142" s="24">
        <v>44951</v>
      </c>
      <c r="H4142" s="24">
        <v>44951</v>
      </c>
      <c r="I4142" s="19"/>
      <c r="K4142" s="51"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1971</v>
      </c>
      <c r="E4143" s="51" t="str">
        <f>IF(ISBLANK(LeaveTracker[[#This Row],[Employee Name]]),"-----",VLOOKUP(LeaveTracker[[#This Row],[Employee Name]],Employees[[Employee Name]:[Office]],7))</f>
        <v>CENRO</v>
      </c>
      <c r="F4143" s="51">
        <f>IF(ISBLANK(LeaveTracker[[#This Row],[Employee Name]]),"-----",VLOOKUP(LeaveTracker[[#This Row],[Employee Name]],Employees[[Employee Name]:[Office]],6))</f>
        <v>0</v>
      </c>
      <c r="G4143" s="24">
        <v>44967</v>
      </c>
      <c r="H4143" s="24">
        <v>44968</v>
      </c>
      <c r="I4143" s="19" t="s">
        <v>82</v>
      </c>
      <c r="K4143" s="51"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1869</v>
      </c>
      <c r="E4144" s="51" t="str">
        <f>IF(ISBLANK(LeaveTracker[[#This Row],[Employee Name]]),"-----",VLOOKUP(LeaveTracker[[#This Row],[Employee Name]],Employees[[Employee Name]:[Office]],7))</f>
        <v>LCR</v>
      </c>
      <c r="F4144" s="51" t="str">
        <f>IF(ISBLANK(LeaveTracker[[#This Row],[Employee Name]]),"-----",VLOOKUP(LeaveTracker[[#This Row],[Employee Name]],Employees[[Employee Name]:[Office]],6))</f>
        <v>CASUAL</v>
      </c>
      <c r="G4144" s="24">
        <v>44929</v>
      </c>
      <c r="H4144" s="24">
        <v>44930</v>
      </c>
      <c r="I4144" s="19" t="s">
        <v>81</v>
      </c>
      <c r="K4144" s="51"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1106</v>
      </c>
      <c r="E4145" s="51" t="str">
        <f>IF(ISBLANK(LeaveTracker[[#This Row],[Employee Name]]),"-----",VLOOKUP(LeaveTracker[[#This Row],[Employee Name]],Employees[[Employee Name]:[Office]],7))</f>
        <v>HSKB</v>
      </c>
      <c r="F4145" s="51" t="str">
        <f>IF(ISBLANK(LeaveTracker[[#This Row],[Employee Name]]),"-----",VLOOKUP(LeaveTracker[[#This Row],[Employee Name]],Employees[[Employee Name]:[Office]],6))</f>
        <v>REGULAR</v>
      </c>
      <c r="G4145" s="24"/>
      <c r="H4145" s="24"/>
      <c r="I4145" s="19" t="s">
        <v>298</v>
      </c>
      <c r="K4145" s="51"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1870</v>
      </c>
      <c r="E4146" s="51" t="str">
        <f>IF(ISBLANK(LeaveTracker[[#This Row],[Employee Name]]),"-----",VLOOKUP(LeaveTracker[[#This Row],[Employee Name]],Employees[[Employee Name]:[Office]],7))</f>
        <v>BPLO</v>
      </c>
      <c r="F4146" s="51" t="str">
        <f>IF(ISBLANK(LeaveTracker[[#This Row],[Employee Name]]),"-----",VLOOKUP(LeaveTracker[[#This Row],[Employee Name]],Employees[[Employee Name]:[Office]],6))</f>
        <v>CASUAL</v>
      </c>
      <c r="G4146" s="24">
        <v>44960</v>
      </c>
      <c r="H4146" s="24">
        <v>44960</v>
      </c>
      <c r="I4146" s="19" t="s">
        <v>81</v>
      </c>
      <c r="K4146" s="51"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541</v>
      </c>
      <c r="E4147" s="51" t="str">
        <f>IF(ISBLANK(LeaveTracker[[#This Row],[Employee Name]]),"-----",VLOOKUP(LeaveTracker[[#This Row],[Employee Name]],Employees[[Employee Name]:[Office]],7))</f>
        <v>LCR</v>
      </c>
      <c r="F4147" s="51" t="str">
        <f>IF(ISBLANK(LeaveTracker[[#This Row],[Employee Name]]),"-----",VLOOKUP(LeaveTracker[[#This Row],[Employee Name]],Employees[[Employee Name]:[Office]],6))</f>
        <v>REGULAR</v>
      </c>
      <c r="G4147" s="24">
        <v>44967</v>
      </c>
      <c r="H4147" s="24">
        <v>44967</v>
      </c>
      <c r="I4147" s="19" t="s">
        <v>81</v>
      </c>
      <c r="K4147" s="51"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720</v>
      </c>
      <c r="E4148" s="51" t="str">
        <f>IF(ISBLANK(LeaveTracker[[#This Row],[Employee Name]]),"-----",VLOOKUP(LeaveTracker[[#This Row],[Employee Name]],Employees[[Employee Name]:[Office]],7))</f>
        <v>LCR</v>
      </c>
      <c r="F4148" s="51" t="str">
        <f>IF(ISBLANK(LeaveTracker[[#This Row],[Employee Name]]),"-----",VLOOKUP(LeaveTracker[[#This Row],[Employee Name]],Employees[[Employee Name]:[Office]],6))</f>
        <v>REGULAR</v>
      </c>
      <c r="G4148" s="24">
        <v>44967</v>
      </c>
      <c r="H4148" s="24">
        <v>44967</v>
      </c>
      <c r="I4148" s="19" t="s">
        <v>81</v>
      </c>
      <c r="K4148" s="51"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231</v>
      </c>
      <c r="E4149" s="51" t="str">
        <f>IF(ISBLANK(LeaveTracker[[#This Row],[Employee Name]]),"-----",VLOOKUP(LeaveTracker[[#This Row],[Employee Name]],Employees[[Employee Name]:[Office]],7))</f>
        <v>CSWDO</v>
      </c>
      <c r="F4149" s="51" t="str">
        <f>IF(ISBLANK(LeaveTracker[[#This Row],[Employee Name]]),"-----",VLOOKUP(LeaveTracker[[#This Row],[Employee Name]],Employees[[Employee Name]:[Office]],6))</f>
        <v>REGULAR</v>
      </c>
      <c r="G4149" s="24">
        <v>44967</v>
      </c>
      <c r="H4149" s="24">
        <v>44967</v>
      </c>
      <c r="I4149" s="19" t="s">
        <v>81</v>
      </c>
      <c r="K4149" s="51"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618</v>
      </c>
      <c r="E4150" s="51" t="str">
        <f>IF(ISBLANK(LeaveTracker[[#This Row],[Employee Name]]),"-----",VLOOKUP(LeaveTracker[[#This Row],[Employee Name]],Employees[[Employee Name]:[Office]],7))</f>
        <v>EEO/ CITY MARKET</v>
      </c>
      <c r="F4150" s="51" t="str">
        <f>IF(ISBLANK(LeaveTracker[[#This Row],[Employee Name]]),"-----",VLOOKUP(LeaveTracker[[#This Row],[Employee Name]],Employees[[Employee Name]:[Office]],6))</f>
        <v>REGULAR</v>
      </c>
      <c r="G4150" s="24">
        <v>44968</v>
      </c>
      <c r="H4150" s="24">
        <v>44970</v>
      </c>
      <c r="I4150" s="19" t="s">
        <v>298</v>
      </c>
      <c r="J4150" s="43" t="s">
        <v>274</v>
      </c>
      <c r="K4150" s="51" t="str">
        <f>LeaveTracker[[#This Row],[Days]]&amp;" "&amp;LeaveTracker[[#This Row],[Type of Leave]]</f>
        <v>2 OTHER</v>
      </c>
      <c r="L4150" s="23">
        <v>2</v>
      </c>
      <c r="M4150" s="27"/>
    </row>
    <row r="4151" spans="1:13" ht="30" customHeight="1" x14ac:dyDescent="0.3">
      <c r="A4151" s="27">
        <f t="shared" si="39"/>
        <v>520</v>
      </c>
      <c r="B4151" s="31">
        <v>44989</v>
      </c>
      <c r="C4151" s="31">
        <v>44970</v>
      </c>
      <c r="D4151" s="19" t="s">
        <v>2131</v>
      </c>
      <c r="E4151" s="51" t="str">
        <f>IF(ISBLANK(LeaveTracker[[#This Row],[Employee Name]]),"-----",VLOOKUP(LeaveTracker[[#This Row],[Employee Name]],Employees[[Employee Name]:[Office]],7))</f>
        <v>TOPS OFFICE</v>
      </c>
      <c r="F4151" s="51">
        <f>IF(ISBLANK(LeaveTracker[[#This Row],[Employee Name]]),"-----",VLOOKUP(LeaveTracker[[#This Row],[Employee Name]],Employees[[Employee Name]:[Office]],6))</f>
        <v>0</v>
      </c>
      <c r="G4151" s="24">
        <v>44967</v>
      </c>
      <c r="H4151" s="24">
        <v>44986</v>
      </c>
      <c r="I4151" s="19" t="s">
        <v>81</v>
      </c>
      <c r="K4151" s="51" t="str">
        <f>LeaveTracker[[#This Row],[Days]]&amp;" "&amp;LeaveTracker[[#This Row],[Type of Leave]]</f>
        <v>20 SL</v>
      </c>
      <c r="L4151" s="23">
        <v>20</v>
      </c>
      <c r="M4151" s="27"/>
    </row>
    <row r="4152" spans="1:13" ht="30" customHeight="1" x14ac:dyDescent="0.3">
      <c r="A4152" s="27">
        <f t="shared" si="39"/>
        <v>521</v>
      </c>
      <c r="B4152" s="31">
        <v>44989</v>
      </c>
      <c r="C4152" s="31">
        <v>44967</v>
      </c>
      <c r="D4152" s="19" t="s">
        <v>744</v>
      </c>
      <c r="E4152" s="51" t="str">
        <f>IF(ISBLANK(LeaveTracker[[#This Row],[Employee Name]]),"-----",VLOOKUP(LeaveTracker[[#This Row],[Employee Name]],Employees[[Employee Name]:[Office]],7))</f>
        <v>CSWDO</v>
      </c>
      <c r="F4152" s="51" t="str">
        <f>IF(ISBLANK(LeaveTracker[[#This Row],[Employee Name]]),"-----",VLOOKUP(LeaveTracker[[#This Row],[Employee Name]],Employees[[Employee Name]:[Office]],6))</f>
        <v>REGULAR</v>
      </c>
      <c r="G4152" s="24">
        <v>44973</v>
      </c>
      <c r="H4152" s="24">
        <v>44974</v>
      </c>
      <c r="I4152" s="19" t="s">
        <v>298</v>
      </c>
      <c r="J4152" s="43" t="s">
        <v>105</v>
      </c>
      <c r="K4152" s="51"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693</v>
      </c>
      <c r="E4153" s="51" t="str">
        <f>IF(ISBLANK(LeaveTracker[[#This Row],[Employee Name]]),"-----",VLOOKUP(LeaveTracker[[#This Row],[Employee Name]],Employees[[Employee Name]:[Office]],7))</f>
        <v>VMO</v>
      </c>
      <c r="F4153" s="51" t="str">
        <f>IF(ISBLANK(LeaveTracker[[#This Row],[Employee Name]]),"-----",VLOOKUP(LeaveTracker[[#This Row],[Employee Name]],Employees[[Employee Name]:[Office]],6))</f>
        <v>REGULAR</v>
      </c>
      <c r="G4153" s="24">
        <v>44973</v>
      </c>
      <c r="H4153" s="24">
        <v>44974</v>
      </c>
      <c r="I4153" s="19" t="s">
        <v>298</v>
      </c>
      <c r="J4153" s="43" t="s">
        <v>214</v>
      </c>
      <c r="K4153" s="51"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1059</v>
      </c>
      <c r="E4154" s="51" t="str">
        <f>IF(ISBLANK(LeaveTracker[[#This Row],[Employee Name]]),"-----",VLOOKUP(LeaveTracker[[#This Row],[Employee Name]],Employees[[Employee Name]:[Office]],7))</f>
        <v>CTO</v>
      </c>
      <c r="F4154" s="51" t="str">
        <f>IF(ISBLANK(LeaveTracker[[#This Row],[Employee Name]]),"-----",VLOOKUP(LeaveTracker[[#This Row],[Employee Name]],Employees[[Employee Name]:[Office]],6))</f>
        <v>REGULAR</v>
      </c>
      <c r="G4154" s="24">
        <v>44970</v>
      </c>
      <c r="H4154" s="24">
        <v>44970</v>
      </c>
      <c r="I4154" s="19" t="s">
        <v>298</v>
      </c>
      <c r="J4154" s="43" t="s">
        <v>105</v>
      </c>
      <c r="K4154" s="51"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1809</v>
      </c>
      <c r="E4155" s="51" t="str">
        <f>IF(ISBLANK(LeaveTracker[[#This Row],[Employee Name]]),"-----",VLOOKUP(LeaveTracker[[#This Row],[Employee Name]],Employees[[Employee Name]:[Office]],7))</f>
        <v>TCNHS</v>
      </c>
      <c r="F4155" s="51" t="str">
        <f>IF(ISBLANK(LeaveTracker[[#This Row],[Employee Name]]),"-----",VLOOKUP(LeaveTracker[[#This Row],[Employee Name]],Employees[[Employee Name]:[Office]],6))</f>
        <v>CASUAL</v>
      </c>
      <c r="G4155" s="24">
        <v>44886</v>
      </c>
      <c r="H4155" s="24">
        <v>44887</v>
      </c>
      <c r="I4155" s="19" t="s">
        <v>81</v>
      </c>
      <c r="K4155" s="51"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1809</v>
      </c>
      <c r="E4156" s="51" t="str">
        <f>IF(ISBLANK(LeaveTracker[[#This Row],[Employee Name]]),"-----",VLOOKUP(LeaveTracker[[#This Row],[Employee Name]],Employees[[Employee Name]:[Office]],7))</f>
        <v>TCNHS</v>
      </c>
      <c r="F4156" s="51" t="str">
        <f>IF(ISBLANK(LeaveTracker[[#This Row],[Employee Name]]),"-----",VLOOKUP(LeaveTracker[[#This Row],[Employee Name]],Employees[[Employee Name]:[Office]],6))</f>
        <v>CASUAL</v>
      </c>
      <c r="G4156" s="24">
        <v>44882</v>
      </c>
      <c r="H4156" s="24">
        <v>44883</v>
      </c>
      <c r="I4156" s="19" t="s">
        <v>81</v>
      </c>
      <c r="K4156" s="51"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2083</v>
      </c>
      <c r="E4157" s="51" t="str">
        <f>IF(ISBLANK(LeaveTracker[[#This Row],[Employee Name]]),"-----",VLOOKUP(LeaveTracker[[#This Row],[Employee Name]],Employees[[Employee Name]:[Office]],7))</f>
        <v>PIO</v>
      </c>
      <c r="F4157" s="51" t="str">
        <f>IF(ISBLANK(LeaveTracker[[#This Row],[Employee Name]]),"-----",VLOOKUP(LeaveTracker[[#This Row],[Employee Name]],Employees[[Employee Name]:[Office]],6))</f>
        <v>REGULAR</v>
      </c>
      <c r="G4157" s="24">
        <v>44935</v>
      </c>
      <c r="H4157" s="24">
        <v>44935</v>
      </c>
      <c r="I4157" s="19" t="s">
        <v>81</v>
      </c>
      <c r="K4157" s="51"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1799</v>
      </c>
      <c r="E4158" s="51" t="str">
        <f>IF(ISBLANK(LeaveTracker[[#This Row],[Employee Name]]),"-----",VLOOKUP(LeaveTracker[[#This Row],[Employee Name]],Employees[[Employee Name]:[Office]],7))</f>
        <v>CENRO</v>
      </c>
      <c r="F4158" s="51" t="str">
        <f>IF(ISBLANK(LeaveTracker[[#This Row],[Employee Name]]),"-----",VLOOKUP(LeaveTracker[[#This Row],[Employee Name]],Employees[[Employee Name]:[Office]],6))</f>
        <v>CASUAL</v>
      </c>
      <c r="G4158" s="24">
        <v>44967</v>
      </c>
      <c r="H4158" s="24">
        <v>44988</v>
      </c>
      <c r="I4158" s="19" t="s">
        <v>81</v>
      </c>
      <c r="K4158" s="51" t="str">
        <f>LeaveTracker[[#This Row],[Days]]&amp;" "&amp;LeaveTracker[[#This Row],[Type of Leave]]</f>
        <v>21 SL</v>
      </c>
      <c r="L4158" s="23">
        <v>21</v>
      </c>
      <c r="M4158" s="27"/>
    </row>
    <row r="4159" spans="1:13" ht="30" customHeight="1" x14ac:dyDescent="0.3">
      <c r="A4159" s="27">
        <f t="shared" si="39"/>
        <v>528</v>
      </c>
      <c r="B4159" s="31">
        <v>44989</v>
      </c>
      <c r="C4159" s="31">
        <v>44958</v>
      </c>
      <c r="D4159" s="19" t="s">
        <v>1813</v>
      </c>
      <c r="E4159" s="51" t="str">
        <f>IF(ISBLANK(LeaveTracker[[#This Row],[Employee Name]]),"-----",VLOOKUP(LeaveTracker[[#This Row],[Employee Name]],Employees[[Employee Name]:[Office]],7))</f>
        <v>CSWDO</v>
      </c>
      <c r="F4159" s="51" t="str">
        <f>IF(ISBLANK(LeaveTracker[[#This Row],[Employee Name]]),"-----",VLOOKUP(LeaveTracker[[#This Row],[Employee Name]],Employees[[Employee Name]:[Office]],6))</f>
        <v>CASUAL</v>
      </c>
      <c r="G4159" s="24">
        <v>44951</v>
      </c>
      <c r="H4159" s="24">
        <v>44951</v>
      </c>
      <c r="I4159" s="19" t="s">
        <v>81</v>
      </c>
      <c r="K4159" s="51"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1968</v>
      </c>
      <c r="E4160" s="51" t="str">
        <f>IF(ISBLANK(LeaveTracker[[#This Row],[Employee Name]]),"-----",VLOOKUP(LeaveTracker[[#This Row],[Employee Name]],Employees[[Employee Name]:[Office]],7))</f>
        <v>EEO/CITY MARKET</v>
      </c>
      <c r="F4160" s="51" t="str">
        <f>IF(ISBLANK(LeaveTracker[[#This Row],[Employee Name]]),"-----",VLOOKUP(LeaveTracker[[#This Row],[Employee Name]],Employees[[Employee Name]:[Office]],6))</f>
        <v>CASUAL</v>
      </c>
      <c r="G4160" s="24">
        <v>44947</v>
      </c>
      <c r="H4160" s="24">
        <v>44947</v>
      </c>
      <c r="I4160" s="19" t="s">
        <v>81</v>
      </c>
      <c r="K4160" s="51" t="str">
        <f ca="1">LeaveTracker[[#This Row],[Days]]&amp;" "&amp;LeaveTracker[[#This Row],[Type of Leave]]</f>
        <v>0 SL</v>
      </c>
      <c r="L4160" s="23">
        <f ca="1">NETWORKDAYS(LeaveTracker[[#This Row],[Start Date]],LeaveTracker[[#This Row],[End Date]],lstHolidays)</f>
        <v>0</v>
      </c>
      <c r="M4160" s="27"/>
    </row>
    <row r="4161" spans="1:13" ht="30" customHeight="1" x14ac:dyDescent="0.3">
      <c r="A4161" s="27">
        <f t="shared" si="39"/>
        <v>530</v>
      </c>
      <c r="B4161" s="31">
        <v>44989</v>
      </c>
      <c r="C4161" s="31">
        <v>44966</v>
      </c>
      <c r="D4161" s="19" t="s">
        <v>2017</v>
      </c>
      <c r="E4161" s="51" t="str">
        <f>IF(ISBLANK(LeaveTracker[[#This Row],[Employee Name]]),"-----",VLOOKUP(LeaveTracker[[#This Row],[Employee Name]],Employees[[Employee Name]:[Office]],7))</f>
        <v>HRMO</v>
      </c>
      <c r="F4161" s="51" t="str">
        <f>IF(ISBLANK(LeaveTracker[[#This Row],[Employee Name]]),"-----",VLOOKUP(LeaveTracker[[#This Row],[Employee Name]],Employees[[Employee Name]:[Office]],6))</f>
        <v>REGULAR</v>
      </c>
      <c r="G4161" s="24">
        <v>44971</v>
      </c>
      <c r="H4161" s="24">
        <v>44971</v>
      </c>
      <c r="I4161" s="19" t="s">
        <v>82</v>
      </c>
      <c r="K4161" s="51"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231</v>
      </c>
      <c r="E4162" s="51" t="str">
        <f>IF(ISBLANK(LeaveTracker[[#This Row],[Employee Name]]),"-----",VLOOKUP(LeaveTracker[[#This Row],[Employee Name]],Employees[[Employee Name]:[Office]],7))</f>
        <v>CSWDO</v>
      </c>
      <c r="F4162" s="51" t="str">
        <f>IF(ISBLANK(LeaveTracker[[#This Row],[Employee Name]]),"-----",VLOOKUP(LeaveTracker[[#This Row],[Employee Name]],Employees[[Employee Name]:[Office]],6))</f>
        <v>REGULAR</v>
      </c>
      <c r="G4162" s="24">
        <v>44979</v>
      </c>
      <c r="H4162" s="24">
        <v>44979</v>
      </c>
      <c r="I4162" s="19" t="s">
        <v>81</v>
      </c>
      <c r="K4162" s="51"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693</v>
      </c>
      <c r="E4163" s="51" t="str">
        <f>IF(ISBLANK(LeaveTracker[[#This Row],[Employee Name]]),"-----",VLOOKUP(LeaveTracker[[#This Row],[Employee Name]],Employees[[Employee Name]:[Office]],7))</f>
        <v>VMO</v>
      </c>
      <c r="F4163" s="51" t="str">
        <f>IF(ISBLANK(LeaveTracker[[#This Row],[Employee Name]]),"-----",VLOOKUP(LeaveTracker[[#This Row],[Employee Name]],Employees[[Employee Name]:[Office]],6))</f>
        <v>REGULAR</v>
      </c>
      <c r="G4163" s="24">
        <v>44977</v>
      </c>
      <c r="H4163" s="24">
        <v>44977</v>
      </c>
      <c r="I4163" s="19" t="s">
        <v>82</v>
      </c>
      <c r="K4163" s="51"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849</v>
      </c>
      <c r="E4164" s="51" t="str">
        <f>IF(ISBLANK(LeaveTracker[[#This Row],[Employee Name]]),"-----",VLOOKUP(LeaveTracker[[#This Row],[Employee Name]],Employees[[Employee Name]:[Office]],7))</f>
        <v>MO</v>
      </c>
      <c r="F4164" s="51" t="str">
        <f>IF(ISBLANK(LeaveTracker[[#This Row],[Employee Name]]),"-----",VLOOKUP(LeaveTracker[[#This Row],[Employee Name]],Employees[[Employee Name]:[Office]],6))</f>
        <v>REGULAR</v>
      </c>
      <c r="G4164" s="24">
        <v>44979</v>
      </c>
      <c r="H4164" s="24">
        <v>44981</v>
      </c>
      <c r="I4164" s="19" t="s">
        <v>82</v>
      </c>
      <c r="K4164" s="51"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849</v>
      </c>
      <c r="E4165" s="51" t="str">
        <f>IF(ISBLANK(LeaveTracker[[#This Row],[Employee Name]]),"-----",VLOOKUP(LeaveTracker[[#This Row],[Employee Name]],Employees[[Employee Name]:[Office]],7))</f>
        <v>MO</v>
      </c>
      <c r="F4165" s="51" t="str">
        <f>IF(ISBLANK(LeaveTracker[[#This Row],[Employee Name]]),"-----",VLOOKUP(LeaveTracker[[#This Row],[Employee Name]],Employees[[Employee Name]:[Office]],6))</f>
        <v>REGULAR</v>
      </c>
      <c r="G4165" s="24">
        <v>44959</v>
      </c>
      <c r="H4165" s="24">
        <v>44959</v>
      </c>
      <c r="I4165" s="19" t="s">
        <v>82</v>
      </c>
      <c r="K4165" s="51"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1971</v>
      </c>
      <c r="E4166" s="51" t="str">
        <f>IF(ISBLANK(LeaveTracker[[#This Row],[Employee Name]]),"-----",VLOOKUP(LeaveTracker[[#This Row],[Employee Name]],Employees[[Employee Name]:[Office]],7))</f>
        <v>CENRO</v>
      </c>
      <c r="F4166" s="51">
        <f>IF(ISBLANK(LeaveTracker[[#This Row],[Employee Name]]),"-----",VLOOKUP(LeaveTracker[[#This Row],[Employee Name]],Employees[[Employee Name]:[Office]],6))</f>
        <v>0</v>
      </c>
      <c r="G4166" s="24">
        <v>44954</v>
      </c>
      <c r="H4166" s="24">
        <v>44954</v>
      </c>
      <c r="I4166" s="19" t="s">
        <v>81</v>
      </c>
      <c r="K4166" s="51" t="str">
        <f ca="1">LeaveTracker[[#This Row],[Days]]&amp;" "&amp;LeaveTracker[[#This Row],[Type of Leave]]</f>
        <v>0 SL</v>
      </c>
      <c r="L4166" s="23">
        <f ca="1">NETWORKDAYS(LeaveTracker[[#This Row],[Start Date]],LeaveTracker[[#This Row],[End Date]],lstHolidays)</f>
        <v>0</v>
      </c>
      <c r="M4166" s="27"/>
    </row>
    <row r="4167" spans="1:13" ht="30" customHeight="1" x14ac:dyDescent="0.3">
      <c r="A4167" s="27">
        <f t="shared" si="39"/>
        <v>536</v>
      </c>
      <c r="B4167" s="31">
        <v>44989</v>
      </c>
      <c r="C4167" s="31">
        <v>44854</v>
      </c>
      <c r="D4167" s="19" t="s">
        <v>1815</v>
      </c>
      <c r="E4167" s="51" t="str">
        <f>IF(ISBLANK(LeaveTracker[[#This Row],[Employee Name]]),"-----",VLOOKUP(LeaveTracker[[#This Row],[Employee Name]],Employees[[Employee Name]:[Office]],7))</f>
        <v>TCNHS</v>
      </c>
      <c r="F4167" s="51" t="str">
        <f>IF(ISBLANK(LeaveTracker[[#This Row],[Employee Name]]),"-----",VLOOKUP(LeaveTracker[[#This Row],[Employee Name]],Employees[[Employee Name]:[Office]],6))</f>
        <v>CASUAL</v>
      </c>
      <c r="G4167" s="24">
        <v>44853</v>
      </c>
      <c r="H4167" s="24">
        <v>44853</v>
      </c>
      <c r="I4167" s="19" t="s">
        <v>81</v>
      </c>
      <c r="K4167" s="51"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1815</v>
      </c>
      <c r="E4168" s="51" t="str">
        <f>IF(ISBLANK(LeaveTracker[[#This Row],[Employee Name]]),"-----",VLOOKUP(LeaveTracker[[#This Row],[Employee Name]],Employees[[Employee Name]:[Office]],7))</f>
        <v>TCNHS</v>
      </c>
      <c r="F4168" s="51" t="str">
        <f>IF(ISBLANK(LeaveTracker[[#This Row],[Employee Name]]),"-----",VLOOKUP(LeaveTracker[[#This Row],[Employee Name]],Employees[[Employee Name]:[Office]],6))</f>
        <v>CASUAL</v>
      </c>
      <c r="G4168" s="24">
        <v>44886</v>
      </c>
      <c r="H4168" s="24">
        <v>44888</v>
      </c>
      <c r="I4168" s="19" t="s">
        <v>81</v>
      </c>
      <c r="K4168" s="51"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1921</v>
      </c>
      <c r="E4169" s="51" t="str">
        <f>IF(ISBLANK(LeaveTracker[[#This Row],[Employee Name]]),"-----",VLOOKUP(LeaveTracker[[#This Row],[Employee Name]],Employees[[Employee Name]:[Office]],7))</f>
        <v>TCNHS - ISHS</v>
      </c>
      <c r="F4169" s="51" t="str">
        <f>IF(ISBLANK(LeaveTracker[[#This Row],[Employee Name]]),"-----",VLOOKUP(LeaveTracker[[#This Row],[Employee Name]],Employees[[Employee Name]:[Office]],6))</f>
        <v>CASUAL</v>
      </c>
      <c r="G4169" s="24">
        <v>44883</v>
      </c>
      <c r="H4169" s="24">
        <v>44883</v>
      </c>
      <c r="I4169" s="19" t="s">
        <v>81</v>
      </c>
      <c r="K4169" s="51"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1883</v>
      </c>
      <c r="E4170" s="51" t="str">
        <f>IF(ISBLANK(LeaveTracker[[#This Row],[Employee Name]]),"-----",VLOOKUP(LeaveTracker[[#This Row],[Employee Name]],Employees[[Employee Name]:[Office]],7))</f>
        <v>CSWDO</v>
      </c>
      <c r="F4170" s="51" t="str">
        <f>IF(ISBLANK(LeaveTracker[[#This Row],[Employee Name]]),"-----",VLOOKUP(LeaveTracker[[#This Row],[Employee Name]],Employees[[Employee Name]:[Office]],6))</f>
        <v>CASUAL</v>
      </c>
      <c r="G4170" s="24">
        <v>44942</v>
      </c>
      <c r="H4170" s="24">
        <v>44942</v>
      </c>
      <c r="I4170" s="19" t="s">
        <v>81</v>
      </c>
      <c r="K4170" s="51"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2080</v>
      </c>
      <c r="E4171" s="51" t="str">
        <f>IF(ISBLANK(LeaveTracker[[#This Row],[Employee Name]]),"-----",VLOOKUP(LeaveTracker[[#This Row],[Employee Name]],Employees[[Employee Name]:[Office]],7))</f>
        <v>DEPED</v>
      </c>
      <c r="F4171" s="51">
        <f>IF(ISBLANK(LeaveTracker[[#This Row],[Employee Name]]),"-----",VLOOKUP(LeaveTracker[[#This Row],[Employee Name]],Employees[[Employee Name]:[Office]],6))</f>
        <v>0</v>
      </c>
      <c r="G4171" s="24">
        <v>44958</v>
      </c>
      <c r="H4171" s="24">
        <v>44972</v>
      </c>
      <c r="I4171" s="19" t="s">
        <v>82</v>
      </c>
      <c r="K4171" s="51"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2080</v>
      </c>
      <c r="E4172" s="51" t="str">
        <f>IF(ISBLANK(LeaveTracker[[#This Row],[Employee Name]]),"-----",VLOOKUP(LeaveTracker[[#This Row],[Employee Name]],Employees[[Employee Name]:[Office]],7))</f>
        <v>DEPED</v>
      </c>
      <c r="F4172" s="51">
        <f>IF(ISBLANK(LeaveTracker[[#This Row],[Employee Name]]),"-----",VLOOKUP(LeaveTracker[[#This Row],[Employee Name]],Employees[[Employee Name]:[Office]],6))</f>
        <v>0</v>
      </c>
      <c r="G4172" s="24">
        <v>44931</v>
      </c>
      <c r="H4172" s="24">
        <v>44957</v>
      </c>
      <c r="I4172" s="19" t="s">
        <v>82</v>
      </c>
      <c r="K4172" s="51"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1852</v>
      </c>
      <c r="E4173" s="51" t="str">
        <f>IF(ISBLANK(LeaveTracker[[#This Row],[Employee Name]]),"-----",VLOOKUP(LeaveTracker[[#This Row],[Employee Name]],Employees[[Employee Name]:[Office]],7))</f>
        <v>EEO/CITY MARKET</v>
      </c>
      <c r="F4173" s="51" t="str">
        <f>IF(ISBLANK(LeaveTracker[[#This Row],[Employee Name]]),"-----",VLOOKUP(LeaveTracker[[#This Row],[Employee Name]],Employees[[Employee Name]:[Office]],6))</f>
        <v>CASUAL</v>
      </c>
      <c r="G4173" s="24">
        <v>44949</v>
      </c>
      <c r="H4173" s="24">
        <v>44949</v>
      </c>
      <c r="I4173" s="19" t="s">
        <v>81</v>
      </c>
      <c r="K4173" s="51"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1770</v>
      </c>
      <c r="E4174" s="51" t="str">
        <f>IF(ISBLANK(LeaveTracker[[#This Row],[Employee Name]]),"-----",VLOOKUP(LeaveTracker[[#This Row],[Employee Name]],Employees[[Employee Name]:[Office]],7))</f>
        <v>LIBRARY</v>
      </c>
      <c r="F4174" s="51" t="str">
        <f>IF(ISBLANK(LeaveTracker[[#This Row],[Employee Name]]),"-----",VLOOKUP(LeaveTracker[[#This Row],[Employee Name]],Employees[[Employee Name]:[Office]],6))</f>
        <v>CASUAL</v>
      </c>
      <c r="G4174" s="24">
        <v>44950</v>
      </c>
      <c r="H4174" s="24">
        <v>44950</v>
      </c>
      <c r="I4174" s="19" t="s">
        <v>298</v>
      </c>
      <c r="J4174" s="43" t="s">
        <v>214</v>
      </c>
      <c r="K4174" s="51"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2118</v>
      </c>
      <c r="E4175" s="51" t="str">
        <f>IF(ISBLANK(LeaveTracker[[#This Row],[Employee Name]]),"-----",VLOOKUP(LeaveTracker[[#This Row],[Employee Name]],Employees[[Employee Name]:[Office]],7))</f>
        <v>CPDO</v>
      </c>
      <c r="F4175" s="51">
        <f>IF(ISBLANK(LeaveTracker[[#This Row],[Employee Name]]),"-----",VLOOKUP(LeaveTracker[[#This Row],[Employee Name]],Employees[[Employee Name]:[Office]],6))</f>
        <v>0</v>
      </c>
      <c r="G4175" s="24">
        <v>44951</v>
      </c>
      <c r="H4175" s="24">
        <v>44951</v>
      </c>
      <c r="I4175" s="19" t="s">
        <v>82</v>
      </c>
      <c r="K4175" s="51"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51" t="str">
        <f>IF(ISBLANK(LeaveTracker[[#This Row],[Employee Name]]),"-----",VLOOKUP(LeaveTracker[[#This Row],[Employee Name]],Employees[[Employee Name]:[Office]],7))</f>
        <v>HRMO</v>
      </c>
      <c r="F4176" s="51" t="str">
        <f>IF(ISBLANK(LeaveTracker[[#This Row],[Employee Name]]),"-----",VLOOKUP(LeaveTracker[[#This Row],[Employee Name]],Employees[[Employee Name]:[Office]],6))</f>
        <v>REGULAR</v>
      </c>
      <c r="G4176" s="24">
        <v>44970</v>
      </c>
      <c r="H4176" s="24">
        <v>44971</v>
      </c>
      <c r="I4176" s="19" t="s">
        <v>298</v>
      </c>
      <c r="J4176" s="43" t="s">
        <v>105</v>
      </c>
      <c r="K4176" s="51"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51" t="str">
        <f>IF(ISBLANK(LeaveTracker[[#This Row],[Employee Name]]),"-----",VLOOKUP(LeaveTracker[[#This Row],[Employee Name]],Employees[[Employee Name]:[Office]],7))</f>
        <v>HRMO</v>
      </c>
      <c r="F4177" s="51" t="str">
        <f>IF(ISBLANK(LeaveTracker[[#This Row],[Employee Name]]),"-----",VLOOKUP(LeaveTracker[[#This Row],[Employee Name]],Employees[[Employee Name]:[Office]],6))</f>
        <v>REGULAR</v>
      </c>
      <c r="G4177" s="24">
        <v>44973</v>
      </c>
      <c r="H4177" s="24">
        <v>44973</v>
      </c>
      <c r="I4177" s="19" t="s">
        <v>298</v>
      </c>
      <c r="J4177" s="43" t="s">
        <v>105</v>
      </c>
      <c r="K4177" s="51"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51" t="str">
        <f>IF(ISBLANK(LeaveTracker[[#This Row],[Employee Name]]),"-----",VLOOKUP(LeaveTracker[[#This Row],[Employee Name]],Employees[[Employee Name]:[Office]],7))</f>
        <v>HRMO</v>
      </c>
      <c r="F4178" s="51" t="str">
        <f>IF(ISBLANK(LeaveTracker[[#This Row],[Employee Name]]),"-----",VLOOKUP(LeaveTracker[[#This Row],[Employee Name]],Employees[[Employee Name]:[Office]],6))</f>
        <v>REGULAR</v>
      </c>
      <c r="G4178" s="24">
        <v>44984</v>
      </c>
      <c r="H4178" s="24">
        <v>44985</v>
      </c>
      <c r="I4178" s="19" t="s">
        <v>82</v>
      </c>
      <c r="K4178" s="51"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671</v>
      </c>
      <c r="E4179" s="51" t="str">
        <f>IF(ISBLANK(LeaveTracker[[#This Row],[Employee Name]]),"-----",VLOOKUP(LeaveTracker[[#This Row],[Employee Name]],Employees[[Employee Name]:[Office]],7))</f>
        <v>SP</v>
      </c>
      <c r="F4179" s="51" t="str">
        <f>IF(ISBLANK(LeaveTracker[[#This Row],[Employee Name]]),"-----",VLOOKUP(LeaveTracker[[#This Row],[Employee Name]],Employees[[Employee Name]:[Office]],6))</f>
        <v>REGULAR</v>
      </c>
      <c r="G4179" s="24">
        <v>44970</v>
      </c>
      <c r="H4179" s="24">
        <v>44971</v>
      </c>
      <c r="I4179" s="19" t="s">
        <v>82</v>
      </c>
      <c r="K4179" s="51"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1851</v>
      </c>
      <c r="E4180" s="51" t="str">
        <f>IF(ISBLANK(LeaveTracker[[#This Row],[Employee Name]]),"-----",VLOOKUP(LeaveTracker[[#This Row],[Employee Name]],Employees[[Employee Name]:[Office]],7))</f>
        <v>VMO/SP</v>
      </c>
      <c r="F4180" s="51" t="str">
        <f>IF(ISBLANK(LeaveTracker[[#This Row],[Employee Name]]),"-----",VLOOKUP(LeaveTracker[[#This Row],[Employee Name]],Employees[[Employee Name]:[Office]],6))</f>
        <v>CASUAL</v>
      </c>
      <c r="G4180" s="24">
        <v>44971</v>
      </c>
      <c r="H4180" s="24">
        <v>44972</v>
      </c>
      <c r="I4180" s="19" t="s">
        <v>81</v>
      </c>
      <c r="K4180" s="51"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1747</v>
      </c>
      <c r="E4181" s="51">
        <f>IF(ISBLANK(LeaveTracker[[#This Row],[Employee Name]]),"-----",VLOOKUP(LeaveTracker[[#This Row],[Employee Name]],Employees[[Employee Name]:[Office]],7))</f>
        <v>0</v>
      </c>
      <c r="F4181" s="51" t="str">
        <f>IF(ISBLANK(LeaveTracker[[#This Row],[Employee Name]]),"-----",VLOOKUP(LeaveTracker[[#This Row],[Employee Name]],Employees[[Employee Name]:[Office]],6))</f>
        <v>CASUAL</v>
      </c>
      <c r="G4181" s="24">
        <v>44965</v>
      </c>
      <c r="H4181" s="24">
        <v>44970</v>
      </c>
      <c r="I4181" s="19" t="s">
        <v>82</v>
      </c>
      <c r="K4181" s="51"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332</v>
      </c>
      <c r="E4182" s="51" t="str">
        <f>IF(ISBLANK(LeaveTracker[[#This Row],[Employee Name]]),"-----",VLOOKUP(LeaveTracker[[#This Row],[Employee Name]],Employees[[Employee Name]:[Office]],7))</f>
        <v>INTERNAL</v>
      </c>
      <c r="F4182" s="51" t="str">
        <f>IF(ISBLANK(LeaveTracker[[#This Row],[Employee Name]]),"-----",VLOOKUP(LeaveTracker[[#This Row],[Employee Name]],Employees[[Employee Name]:[Office]],6))</f>
        <v>REGULAR</v>
      </c>
      <c r="G4182" s="24">
        <v>44973</v>
      </c>
      <c r="H4182" s="24">
        <v>44973</v>
      </c>
      <c r="I4182" s="19" t="s">
        <v>81</v>
      </c>
      <c r="K4182" s="51"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1836</v>
      </c>
      <c r="E4183" s="51" t="str">
        <f>IF(ISBLANK(LeaveTracker[[#This Row],[Employee Name]]),"-----",VLOOKUP(LeaveTracker[[#This Row],[Employee Name]],Employees[[Employee Name]:[Office]],7))</f>
        <v>SP</v>
      </c>
      <c r="F4183" s="51" t="str">
        <f>IF(ISBLANK(LeaveTracker[[#This Row],[Employee Name]]),"-----",VLOOKUP(LeaveTracker[[#This Row],[Employee Name]],Employees[[Employee Name]:[Office]],6))</f>
        <v>CASUAL</v>
      </c>
      <c r="G4183" s="24">
        <v>44977</v>
      </c>
      <c r="H4183" s="24">
        <v>44977</v>
      </c>
      <c r="I4183" s="19"/>
      <c r="K4183" s="51"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730</v>
      </c>
      <c r="E4184" s="51" t="str">
        <f>IF(ISBLANK(LeaveTracker[[#This Row],[Employee Name]]),"-----",VLOOKUP(LeaveTracker[[#This Row],[Employee Name]],Employees[[Employee Name]:[Office]],7))</f>
        <v>SP</v>
      </c>
      <c r="F4184" s="51" t="str">
        <f>IF(ISBLANK(LeaveTracker[[#This Row],[Employee Name]]),"-----",VLOOKUP(LeaveTracker[[#This Row],[Employee Name]],Employees[[Employee Name]:[Office]],6))</f>
        <v>REGULAR</v>
      </c>
      <c r="G4184" s="24">
        <v>44958</v>
      </c>
      <c r="H4184" s="24">
        <v>44958</v>
      </c>
      <c r="I4184" s="19" t="s">
        <v>298</v>
      </c>
      <c r="J4184" s="43" t="s">
        <v>105</v>
      </c>
      <c r="K4184" s="51"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671</v>
      </c>
      <c r="E4185" s="51" t="str">
        <f>IF(ISBLANK(LeaveTracker[[#This Row],[Employee Name]]),"-----",VLOOKUP(LeaveTracker[[#This Row],[Employee Name]],Employees[[Employee Name]:[Office]],7))</f>
        <v>SP</v>
      </c>
      <c r="F4185" s="51" t="str">
        <f>IF(ISBLANK(LeaveTracker[[#This Row],[Employee Name]]),"-----",VLOOKUP(LeaveTracker[[#This Row],[Employee Name]],Employees[[Employee Name]:[Office]],6))</f>
        <v>REGULAR</v>
      </c>
      <c r="G4185" s="24">
        <v>44957</v>
      </c>
      <c r="H4185" s="24">
        <v>44957</v>
      </c>
      <c r="I4185" s="19" t="s">
        <v>81</v>
      </c>
      <c r="K4185" s="51"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362</v>
      </c>
      <c r="E4186" s="51" t="str">
        <f>IF(ISBLANK(LeaveTracker[[#This Row],[Employee Name]]),"-----",VLOOKUP(LeaveTracker[[#This Row],[Employee Name]],Employees[[Employee Name]:[Office]],7))</f>
        <v>SP</v>
      </c>
      <c r="F4186" s="51" t="str">
        <f>IF(ISBLANK(LeaveTracker[[#This Row],[Employee Name]]),"-----",VLOOKUP(LeaveTracker[[#This Row],[Employee Name]],Employees[[Employee Name]:[Office]],6))</f>
        <v>REGULAR</v>
      </c>
      <c r="G4186" s="24">
        <v>44965</v>
      </c>
      <c r="H4186" s="24">
        <v>44966</v>
      </c>
      <c r="I4186" s="19" t="s">
        <v>298</v>
      </c>
      <c r="J4186" s="43" t="s">
        <v>105</v>
      </c>
      <c r="K4186" s="51"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833</v>
      </c>
      <c r="E4187" s="51" t="str">
        <f>IF(ISBLANK(LeaveTracker[[#This Row],[Employee Name]]),"-----",VLOOKUP(LeaveTracker[[#This Row],[Employee Name]],Employees[[Employee Name]:[Office]],7))</f>
        <v>CTO</v>
      </c>
      <c r="F4187" s="51" t="str">
        <f>IF(ISBLANK(LeaveTracker[[#This Row],[Employee Name]]),"-----",VLOOKUP(LeaveTracker[[#This Row],[Employee Name]],Employees[[Employee Name]:[Office]],6))</f>
        <v>REGULAR</v>
      </c>
      <c r="G4187" s="24">
        <v>44958</v>
      </c>
      <c r="H4187" s="24">
        <v>44958</v>
      </c>
      <c r="I4187" s="19" t="s">
        <v>81</v>
      </c>
      <c r="K4187" s="51"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1876</v>
      </c>
      <c r="E4188" s="51" t="str">
        <f>IF(ISBLANK(LeaveTracker[[#This Row],[Employee Name]]),"-----",VLOOKUP(LeaveTracker[[#This Row],[Employee Name]],Employees[[Employee Name]:[Office]],7))</f>
        <v>MAHOGANY MARKET</v>
      </c>
      <c r="F4188" s="51" t="str">
        <f>IF(ISBLANK(LeaveTracker[[#This Row],[Employee Name]]),"-----",VLOOKUP(LeaveTracker[[#This Row],[Employee Name]],Employees[[Employee Name]:[Office]],6))</f>
        <v>REGULAR</v>
      </c>
      <c r="G4188" s="24">
        <v>44974</v>
      </c>
      <c r="H4188" s="24">
        <v>44975</v>
      </c>
      <c r="I4188" s="19" t="s">
        <v>81</v>
      </c>
      <c r="K4188" s="51"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1967</v>
      </c>
      <c r="E4189" s="51" t="str">
        <f>IF(ISBLANK(LeaveTracker[[#This Row],[Employee Name]]),"-----",VLOOKUP(LeaveTracker[[#This Row],[Employee Name]],Employees[[Employee Name]:[Office]],7))</f>
        <v>TICC</v>
      </c>
      <c r="F4189" s="51" t="str">
        <f>IF(ISBLANK(LeaveTracker[[#This Row],[Employee Name]]),"-----",VLOOKUP(LeaveTracker[[#This Row],[Employee Name]],Employees[[Employee Name]:[Office]],6))</f>
        <v>CASUAL</v>
      </c>
      <c r="G4189" s="24">
        <v>44977</v>
      </c>
      <c r="H4189" s="24">
        <v>44981</v>
      </c>
      <c r="I4189" s="19" t="s">
        <v>82</v>
      </c>
      <c r="K4189" s="51"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1876</v>
      </c>
      <c r="E4190" s="51" t="str">
        <f>IF(ISBLANK(LeaveTracker[[#This Row],[Employee Name]]),"-----",VLOOKUP(LeaveTracker[[#This Row],[Employee Name]],Employees[[Employee Name]:[Office]],7))</f>
        <v>MAHOGANY MARKET</v>
      </c>
      <c r="F4190" s="51" t="str">
        <f>IF(ISBLANK(LeaveTracker[[#This Row],[Employee Name]]),"-----",VLOOKUP(LeaveTracker[[#This Row],[Employee Name]],Employees[[Employee Name]:[Office]],6))</f>
        <v>REGULAR</v>
      </c>
      <c r="G4190" s="24">
        <v>44970</v>
      </c>
      <c r="H4190" s="24">
        <v>44970</v>
      </c>
      <c r="I4190" s="19" t="s">
        <v>81</v>
      </c>
      <c r="K4190" s="51"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1821</v>
      </c>
      <c r="E4191" s="51" t="str">
        <f>IF(ISBLANK(LeaveTracker[[#This Row],[Employee Name]]),"-----",VLOOKUP(LeaveTracker[[#This Row],[Employee Name]],Employees[[Employee Name]:[Office]],7))</f>
        <v>TICC</v>
      </c>
      <c r="F4191" s="51" t="str">
        <f>IF(ISBLANK(LeaveTracker[[#This Row],[Employee Name]]),"-----",VLOOKUP(LeaveTracker[[#This Row],[Employee Name]],Employees[[Employee Name]:[Office]],6))</f>
        <v>CASUAL</v>
      </c>
      <c r="G4191" s="24">
        <v>44965</v>
      </c>
      <c r="H4191" s="24">
        <v>44965</v>
      </c>
      <c r="I4191" s="19" t="s">
        <v>81</v>
      </c>
      <c r="K4191" s="51"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1863</v>
      </c>
      <c r="E4192" s="51" t="str">
        <f>IF(ISBLANK(LeaveTracker[[#This Row],[Employee Name]]),"-----",VLOOKUP(LeaveTracker[[#This Row],[Employee Name]],Employees[[Employee Name]:[Office]],7))</f>
        <v>TICC</v>
      </c>
      <c r="F4192" s="51" t="str">
        <f>IF(ISBLANK(LeaveTracker[[#This Row],[Employee Name]]),"-----",VLOOKUP(LeaveTracker[[#This Row],[Employee Name]],Employees[[Employee Name]:[Office]],6))</f>
        <v>CASUAL</v>
      </c>
      <c r="G4192" s="24">
        <v>44970</v>
      </c>
      <c r="H4192" s="24">
        <v>44970</v>
      </c>
      <c r="I4192" s="19" t="s">
        <v>81</v>
      </c>
      <c r="K4192" s="51"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1929</v>
      </c>
      <c r="E4193" s="51" t="str">
        <f>IF(ISBLANK(LeaveTracker[[#This Row],[Employee Name]]),"-----",VLOOKUP(LeaveTracker[[#This Row],[Employee Name]],Employees[[Employee Name]:[Office]],7))</f>
        <v>TICC</v>
      </c>
      <c r="F4193" s="51" t="str">
        <f>IF(ISBLANK(LeaveTracker[[#This Row],[Employee Name]]),"-----",VLOOKUP(LeaveTracker[[#This Row],[Employee Name]],Employees[[Employee Name]:[Office]],6))</f>
        <v>CASUAL</v>
      </c>
      <c r="G4193" s="24">
        <v>44970</v>
      </c>
      <c r="H4193" s="24">
        <v>44971</v>
      </c>
      <c r="I4193" s="19" t="s">
        <v>81</v>
      </c>
      <c r="K4193" s="51"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1915</v>
      </c>
      <c r="E4194" s="51" t="str">
        <f>IF(ISBLANK(LeaveTracker[[#This Row],[Employee Name]]),"-----",VLOOKUP(LeaveTracker[[#This Row],[Employee Name]],Employees[[Employee Name]:[Office]],7))</f>
        <v>TICC</v>
      </c>
      <c r="F4194" s="51" t="str">
        <f>IF(ISBLANK(LeaveTracker[[#This Row],[Employee Name]]),"-----",VLOOKUP(LeaveTracker[[#This Row],[Employee Name]],Employees[[Employee Name]:[Office]],6))</f>
        <v>JOBCON</v>
      </c>
      <c r="G4194" s="24">
        <v>44976</v>
      </c>
      <c r="H4194" s="24">
        <v>44976</v>
      </c>
      <c r="I4194" s="19" t="s">
        <v>82</v>
      </c>
      <c r="K4194" s="51" t="str">
        <f ca="1">LeaveTracker[[#This Row],[Days]]&amp;" "&amp;LeaveTracker[[#This Row],[Type of Leave]]</f>
        <v>0 VL</v>
      </c>
      <c r="L4194" s="23">
        <f ca="1">NETWORKDAYS(LeaveTracker[[#This Row],[Start Date]],LeaveTracker[[#This Row],[End Date]],lstHolidays)</f>
        <v>0</v>
      </c>
      <c r="M4194" s="27"/>
    </row>
    <row r="4195" spans="1:13" ht="30" customHeight="1" x14ac:dyDescent="0.3">
      <c r="A4195" s="27">
        <f t="shared" si="40"/>
        <v>563</v>
      </c>
      <c r="B4195" s="31">
        <v>44989</v>
      </c>
      <c r="C4195" s="31">
        <v>44977</v>
      </c>
      <c r="D4195" s="19" t="s">
        <v>1876</v>
      </c>
      <c r="E4195" s="51" t="str">
        <f>IF(ISBLANK(LeaveTracker[[#This Row],[Employee Name]]),"-----",VLOOKUP(LeaveTracker[[#This Row],[Employee Name]],Employees[[Employee Name]:[Office]],7))</f>
        <v>MAHOGANY MARKET</v>
      </c>
      <c r="F4195" s="51" t="str">
        <f>IF(ISBLANK(LeaveTracker[[#This Row],[Employee Name]]),"-----",VLOOKUP(LeaveTracker[[#This Row],[Employee Name]],Employees[[Employee Name]:[Office]],6))</f>
        <v>REGULAR</v>
      </c>
      <c r="G4195" s="24">
        <v>44992</v>
      </c>
      <c r="H4195" s="24">
        <v>44992</v>
      </c>
      <c r="I4195" s="19" t="s">
        <v>82</v>
      </c>
      <c r="K4195" s="51"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1876</v>
      </c>
      <c r="E4196" s="51" t="str">
        <f>IF(ISBLANK(LeaveTracker[[#This Row],[Employee Name]]),"-----",VLOOKUP(LeaveTracker[[#This Row],[Employee Name]],Employees[[Employee Name]:[Office]],7))</f>
        <v>MAHOGANY MARKET</v>
      </c>
      <c r="F4196" s="51" t="str">
        <f>IF(ISBLANK(LeaveTracker[[#This Row],[Employee Name]]),"-----",VLOOKUP(LeaveTracker[[#This Row],[Employee Name]],Employees[[Employee Name]:[Office]],6))</f>
        <v>REGULAR</v>
      </c>
      <c r="G4196" s="24">
        <v>44995</v>
      </c>
      <c r="H4196" s="24">
        <v>44995</v>
      </c>
      <c r="I4196" s="19" t="s">
        <v>82</v>
      </c>
      <c r="K4196" s="51"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1876</v>
      </c>
      <c r="E4197" s="51" t="str">
        <f>IF(ISBLANK(LeaveTracker[[#This Row],[Employee Name]]),"-----",VLOOKUP(LeaveTracker[[#This Row],[Employee Name]],Employees[[Employee Name]:[Office]],7))</f>
        <v>MAHOGANY MARKET</v>
      </c>
      <c r="F4197" s="51" t="str">
        <f>IF(ISBLANK(LeaveTracker[[#This Row],[Employee Name]]),"-----",VLOOKUP(LeaveTracker[[#This Row],[Employee Name]],Employees[[Employee Name]:[Office]],6))</f>
        <v>REGULAR</v>
      </c>
      <c r="G4197" s="24">
        <v>44998</v>
      </c>
      <c r="H4197" s="24">
        <v>44998</v>
      </c>
      <c r="I4197" s="19" t="s">
        <v>82</v>
      </c>
      <c r="K4197" s="51"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1875</v>
      </c>
      <c r="E4198" s="51" t="str">
        <f>IF(ISBLANK(LeaveTracker[[#This Row],[Employee Name]]),"-----",VLOOKUP(LeaveTracker[[#This Row],[Employee Name]],Employees[[Employee Name]:[Office]],7))</f>
        <v>TICC</v>
      </c>
      <c r="F4198" s="51" t="str">
        <f>IF(ISBLANK(LeaveTracker[[#This Row],[Employee Name]]),"-----",VLOOKUP(LeaveTracker[[#This Row],[Employee Name]],Employees[[Employee Name]:[Office]],6))</f>
        <v>CASUAL</v>
      </c>
      <c r="G4198" s="24">
        <v>44970</v>
      </c>
      <c r="H4198" s="24">
        <v>44970</v>
      </c>
      <c r="I4198" s="19" t="s">
        <v>81</v>
      </c>
      <c r="K4198" s="51"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1819</v>
      </c>
      <c r="E4199" s="51" t="str">
        <f>IF(ISBLANK(LeaveTracker[[#This Row],[Employee Name]]),"-----",VLOOKUP(LeaveTracker[[#This Row],[Employee Name]],Employees[[Employee Name]:[Office]],7))</f>
        <v>TICC/TCCH</v>
      </c>
      <c r="F4199" s="51" t="str">
        <f>IF(ISBLANK(LeaveTracker[[#This Row],[Employee Name]]),"-----",VLOOKUP(LeaveTracker[[#This Row],[Employee Name]],Employees[[Employee Name]:[Office]],6))</f>
        <v>CASUAL</v>
      </c>
      <c r="G4199" s="24">
        <v>44966</v>
      </c>
      <c r="H4199" s="24">
        <v>44966</v>
      </c>
      <c r="I4199" s="19" t="s">
        <v>298</v>
      </c>
      <c r="J4199" s="43" t="s">
        <v>105</v>
      </c>
      <c r="K4199" s="51"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1878</v>
      </c>
      <c r="E4200" s="51" t="str">
        <f>IF(ISBLANK(LeaveTracker[[#This Row],[Employee Name]]),"-----",VLOOKUP(LeaveTracker[[#This Row],[Employee Name]],Employees[[Employee Name]:[Office]],7))</f>
        <v>TICC</v>
      </c>
      <c r="F4200" s="51" t="str">
        <f>IF(ISBLANK(LeaveTracker[[#This Row],[Employee Name]]),"-----",VLOOKUP(LeaveTracker[[#This Row],[Employee Name]],Employees[[Employee Name]:[Office]],6))</f>
        <v>CASUAL</v>
      </c>
      <c r="G4200" s="31">
        <v>44977</v>
      </c>
      <c r="H4200" s="31">
        <v>44977</v>
      </c>
      <c r="I4200" s="19" t="s">
        <v>81</v>
      </c>
      <c r="K4200" s="51"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1929</v>
      </c>
      <c r="E4201" s="51" t="str">
        <f>IF(ISBLANK(LeaveTracker[[#This Row],[Employee Name]]),"-----",VLOOKUP(LeaveTracker[[#This Row],[Employee Name]],Employees[[Employee Name]:[Office]],7))</f>
        <v>TICC</v>
      </c>
      <c r="F4201" s="51" t="str">
        <f>IF(ISBLANK(LeaveTracker[[#This Row],[Employee Name]]),"-----",VLOOKUP(LeaveTracker[[#This Row],[Employee Name]],Employees[[Employee Name]:[Office]],6))</f>
        <v>CASUAL</v>
      </c>
      <c r="G4201" s="24">
        <v>44991</v>
      </c>
      <c r="H4201" s="24">
        <v>44995</v>
      </c>
      <c r="I4201" s="19" t="s">
        <v>82</v>
      </c>
      <c r="K4201" s="51"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1929</v>
      </c>
      <c r="E4202" s="51" t="str">
        <f>IF(ISBLANK(LeaveTracker[[#This Row],[Employee Name]]),"-----",VLOOKUP(LeaveTracker[[#This Row],[Employee Name]],Employees[[Employee Name]:[Office]],7))</f>
        <v>TICC</v>
      </c>
      <c r="F4202" s="51" t="str">
        <f>IF(ISBLANK(LeaveTracker[[#This Row],[Employee Name]]),"-----",VLOOKUP(LeaveTracker[[#This Row],[Employee Name]],Employees[[Employee Name]:[Office]],6))</f>
        <v>CASUAL</v>
      </c>
      <c r="G4202" s="24">
        <v>44977</v>
      </c>
      <c r="H4202" s="24">
        <v>44977</v>
      </c>
      <c r="I4202" s="19" t="s">
        <v>81</v>
      </c>
      <c r="K4202" s="51"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1819</v>
      </c>
      <c r="E4203" s="51" t="str">
        <f>IF(ISBLANK(LeaveTracker[[#This Row],[Employee Name]]),"-----",VLOOKUP(LeaveTracker[[#This Row],[Employee Name]],Employees[[Employee Name]:[Office]],7))</f>
        <v>TICC/TCCH</v>
      </c>
      <c r="F4203" s="51" t="str">
        <f>IF(ISBLANK(LeaveTracker[[#This Row],[Employee Name]]),"-----",VLOOKUP(LeaveTracker[[#This Row],[Employee Name]],Employees[[Employee Name]:[Office]],6))</f>
        <v>CASUAL</v>
      </c>
      <c r="G4203" s="24">
        <v>44972</v>
      </c>
      <c r="H4203" s="24">
        <v>44972</v>
      </c>
      <c r="I4203" s="19" t="s">
        <v>298</v>
      </c>
      <c r="J4203" s="43" t="s">
        <v>105</v>
      </c>
      <c r="K4203" s="51"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1863</v>
      </c>
      <c r="E4204" s="51" t="str">
        <f>IF(ISBLANK(LeaveTracker[[#This Row],[Employee Name]]),"-----",VLOOKUP(LeaveTracker[[#This Row],[Employee Name]],Employees[[Employee Name]:[Office]],7))</f>
        <v>TICC</v>
      </c>
      <c r="F4204" s="51" t="str">
        <f>IF(ISBLANK(LeaveTracker[[#This Row],[Employee Name]]),"-----",VLOOKUP(LeaveTracker[[#This Row],[Employee Name]],Employees[[Employee Name]:[Office]],6))</f>
        <v>CASUAL</v>
      </c>
      <c r="G4204" s="24">
        <v>44974</v>
      </c>
      <c r="H4204" s="24">
        <v>44974</v>
      </c>
      <c r="I4204" s="19" t="s">
        <v>81</v>
      </c>
      <c r="K4204" s="51"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1863</v>
      </c>
      <c r="E4205" s="51" t="str">
        <f>IF(ISBLANK(LeaveTracker[[#This Row],[Employee Name]]),"-----",VLOOKUP(LeaveTracker[[#This Row],[Employee Name]],Employees[[Employee Name]:[Office]],7))</f>
        <v>TICC</v>
      </c>
      <c r="F4205" s="51" t="str">
        <f>IF(ISBLANK(LeaveTracker[[#This Row],[Employee Name]]),"-----",VLOOKUP(LeaveTracker[[#This Row],[Employee Name]],Employees[[Employee Name]:[Office]],6))</f>
        <v>CASUAL</v>
      </c>
      <c r="G4205" s="24">
        <v>44978</v>
      </c>
      <c r="H4205" s="24">
        <v>44978</v>
      </c>
      <c r="I4205" s="19" t="s">
        <v>81</v>
      </c>
      <c r="K4205" s="51"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1817</v>
      </c>
      <c r="E4206" s="51" t="str">
        <f>IF(ISBLANK(LeaveTracker[[#This Row],[Employee Name]]),"-----",VLOOKUP(LeaveTracker[[#This Row],[Employee Name]],Employees[[Employee Name]:[Office]],7))</f>
        <v>TICC</v>
      </c>
      <c r="F4206" s="51" t="str">
        <f>IF(ISBLANK(LeaveTracker[[#This Row],[Employee Name]]),"-----",VLOOKUP(LeaveTracker[[#This Row],[Employee Name]],Employees[[Employee Name]:[Office]],6))</f>
        <v>CASUAL</v>
      </c>
      <c r="G4206" s="24">
        <v>44936</v>
      </c>
      <c r="H4206" s="24">
        <v>44937</v>
      </c>
      <c r="I4206" s="19" t="s">
        <v>81</v>
      </c>
      <c r="K4206" s="51"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1817</v>
      </c>
      <c r="E4207" s="51" t="str">
        <f>IF(ISBLANK(LeaveTracker[[#This Row],[Employee Name]]),"-----",VLOOKUP(LeaveTracker[[#This Row],[Employee Name]],Employees[[Employee Name]:[Office]],7))</f>
        <v>TICC</v>
      </c>
      <c r="F4207" s="51" t="str">
        <f>IF(ISBLANK(LeaveTracker[[#This Row],[Employee Name]]),"-----",VLOOKUP(LeaveTracker[[#This Row],[Employee Name]],Employees[[Employee Name]:[Office]],6))</f>
        <v>CASUAL</v>
      </c>
      <c r="G4207" s="24">
        <v>44966</v>
      </c>
      <c r="H4207" s="24">
        <v>44967</v>
      </c>
      <c r="I4207" s="19" t="s">
        <v>82</v>
      </c>
      <c r="K4207" s="51"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1817</v>
      </c>
      <c r="E4208" s="51" t="str">
        <f>IF(ISBLANK(LeaveTracker[[#This Row],[Employee Name]]),"-----",VLOOKUP(LeaveTracker[[#This Row],[Employee Name]],Employees[[Employee Name]:[Office]],7))</f>
        <v>TICC</v>
      </c>
      <c r="F4208" s="51" t="str">
        <f>IF(ISBLANK(LeaveTracker[[#This Row],[Employee Name]]),"-----",VLOOKUP(LeaveTracker[[#This Row],[Employee Name]],Employees[[Employee Name]:[Office]],6))</f>
        <v>CASUAL</v>
      </c>
      <c r="G4208" s="24">
        <v>44916</v>
      </c>
      <c r="H4208" s="24">
        <v>44916</v>
      </c>
      <c r="I4208" s="19" t="s">
        <v>81</v>
      </c>
      <c r="K4208" s="51"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1863</v>
      </c>
      <c r="E4209" s="51" t="str">
        <f>IF(ISBLANK(LeaveTracker[[#This Row],[Employee Name]]),"-----",VLOOKUP(LeaveTracker[[#This Row],[Employee Name]],Employees[[Employee Name]:[Office]],7))</f>
        <v>TICC</v>
      </c>
      <c r="F4209" s="51" t="str">
        <f>IF(ISBLANK(LeaveTracker[[#This Row],[Employee Name]]),"-----",VLOOKUP(LeaveTracker[[#This Row],[Employee Name]],Employees[[Employee Name]:[Office]],6))</f>
        <v>CASUAL</v>
      </c>
      <c r="G4209" s="24">
        <v>44945</v>
      </c>
      <c r="H4209" s="24">
        <v>44947</v>
      </c>
      <c r="I4209" s="19" t="s">
        <v>81</v>
      </c>
      <c r="K4209" s="51" t="str">
        <f>LeaveTracker[[#This Row],[Days]]&amp;" "&amp;LeaveTracker[[#This Row],[Type of Leave]]</f>
        <v>3 SL</v>
      </c>
      <c r="L4209" s="23">
        <v>3</v>
      </c>
      <c r="M4209" s="27"/>
    </row>
    <row r="4210" spans="1:13" ht="30" customHeight="1" x14ac:dyDescent="0.3">
      <c r="A4210" s="27">
        <f t="shared" si="40"/>
        <v>575</v>
      </c>
      <c r="B4210" s="31">
        <v>44989</v>
      </c>
      <c r="C4210" s="31">
        <v>44950</v>
      </c>
      <c r="D4210" s="19" t="s">
        <v>1875</v>
      </c>
      <c r="E4210" s="51" t="str">
        <f>IF(ISBLANK(LeaveTracker[[#This Row],[Employee Name]]),"-----",VLOOKUP(LeaveTracker[[#This Row],[Employee Name]],Employees[[Employee Name]:[Office]],7))</f>
        <v>TICC</v>
      </c>
      <c r="F4210" s="51" t="str">
        <f>IF(ISBLANK(LeaveTracker[[#This Row],[Employee Name]]),"-----",VLOOKUP(LeaveTracker[[#This Row],[Employee Name]],Employees[[Employee Name]:[Office]],6))</f>
        <v>CASUAL</v>
      </c>
      <c r="G4210" s="24">
        <v>44945</v>
      </c>
      <c r="H4210" s="24">
        <v>44945</v>
      </c>
      <c r="I4210" s="19" t="s">
        <v>81</v>
      </c>
      <c r="K4210" s="51"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1875</v>
      </c>
      <c r="E4211" s="51" t="str">
        <f>IF(ISBLANK(LeaveTracker[[#This Row],[Employee Name]]),"-----",VLOOKUP(LeaveTracker[[#This Row],[Employee Name]],Employees[[Employee Name]:[Office]],7))</f>
        <v>TICC</v>
      </c>
      <c r="F4211" s="51" t="str">
        <f>IF(ISBLANK(LeaveTracker[[#This Row],[Employee Name]]),"-----",VLOOKUP(LeaveTracker[[#This Row],[Employee Name]],Employees[[Employee Name]:[Office]],6))</f>
        <v>CASUAL</v>
      </c>
      <c r="G4211" s="24">
        <v>44980</v>
      </c>
      <c r="H4211" s="24">
        <v>44980</v>
      </c>
      <c r="I4211" s="19" t="s">
        <v>81</v>
      </c>
      <c r="K4211" s="51"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1875</v>
      </c>
      <c r="E4212" s="51" t="str">
        <f>IF(ISBLANK(LeaveTracker[[#This Row],[Employee Name]]),"-----",VLOOKUP(LeaveTracker[[#This Row],[Employee Name]],Employees[[Employee Name]:[Office]],7))</f>
        <v>TICC</v>
      </c>
      <c r="F4212" s="51" t="str">
        <f>IF(ISBLANK(LeaveTracker[[#This Row],[Employee Name]]),"-----",VLOOKUP(LeaveTracker[[#This Row],[Employee Name]],Employees[[Employee Name]:[Office]],6))</f>
        <v>CASUAL</v>
      </c>
      <c r="G4212" s="24">
        <v>44951</v>
      </c>
      <c r="H4212" s="24">
        <v>44952</v>
      </c>
      <c r="I4212" s="19" t="s">
        <v>82</v>
      </c>
      <c r="K4212" s="51"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1863</v>
      </c>
      <c r="E4213" s="51" t="str">
        <f>IF(ISBLANK(LeaveTracker[[#This Row],[Employee Name]]),"-----",VLOOKUP(LeaveTracker[[#This Row],[Employee Name]],Employees[[Employee Name]:[Office]],7))</f>
        <v>TICC</v>
      </c>
      <c r="F4213" s="51" t="str">
        <f>IF(ISBLANK(LeaveTracker[[#This Row],[Employee Name]]),"-----",VLOOKUP(LeaveTracker[[#This Row],[Employee Name]],Employees[[Employee Name]:[Office]],6))</f>
        <v>CASUAL</v>
      </c>
      <c r="G4213" s="24">
        <v>44932</v>
      </c>
      <c r="H4213" s="24">
        <v>44932</v>
      </c>
      <c r="I4213" s="19" t="s">
        <v>81</v>
      </c>
      <c r="K4213" s="51"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1819</v>
      </c>
      <c r="E4214" s="51" t="str">
        <f>IF(ISBLANK(LeaveTracker[[#This Row],[Employee Name]]),"-----",VLOOKUP(LeaveTracker[[#This Row],[Employee Name]],Employees[[Employee Name]:[Office]],7))</f>
        <v>TICC/TCCH</v>
      </c>
      <c r="F4214" s="51" t="str">
        <f>IF(ISBLANK(LeaveTracker[[#This Row],[Employee Name]]),"-----",VLOOKUP(LeaveTracker[[#This Row],[Employee Name]],Employees[[Employee Name]:[Office]],6))</f>
        <v>CASUAL</v>
      </c>
      <c r="G4214" s="24">
        <v>44944</v>
      </c>
      <c r="H4214" s="24">
        <v>44944</v>
      </c>
      <c r="I4214" s="19" t="s">
        <v>81</v>
      </c>
      <c r="K4214" s="51"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1819</v>
      </c>
      <c r="E4215" s="51" t="str">
        <f>IF(ISBLANK(LeaveTracker[[#This Row],[Employee Name]]),"-----",VLOOKUP(LeaveTracker[[#This Row],[Employee Name]],Employees[[Employee Name]:[Office]],7))</f>
        <v>TICC/TCCH</v>
      </c>
      <c r="F4215" s="51" t="str">
        <f>IF(ISBLANK(LeaveTracker[[#This Row],[Employee Name]]),"-----",VLOOKUP(LeaveTracker[[#This Row],[Employee Name]],Employees[[Employee Name]:[Office]],6))</f>
        <v>CASUAL</v>
      </c>
      <c r="G4215" s="24">
        <v>44950</v>
      </c>
      <c r="H4215" s="24">
        <v>44950</v>
      </c>
      <c r="I4215" s="19" t="s">
        <v>81</v>
      </c>
      <c r="K4215" s="51"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1898</v>
      </c>
      <c r="E4216" s="51" t="str">
        <f>IF(ISBLANK(LeaveTracker[[#This Row],[Employee Name]]),"-----",VLOOKUP(LeaveTracker[[#This Row],[Employee Name]],Employees[[Employee Name]:[Office]],7))</f>
        <v>TICC</v>
      </c>
      <c r="F4216" s="51" t="str">
        <f>IF(ISBLANK(LeaveTracker[[#This Row],[Employee Name]]),"-----",VLOOKUP(LeaveTracker[[#This Row],[Employee Name]],Employees[[Employee Name]:[Office]],6))</f>
        <v>CASUAL</v>
      </c>
      <c r="G4216" s="24">
        <v>44936</v>
      </c>
      <c r="H4216" s="24">
        <v>44936</v>
      </c>
      <c r="I4216" s="19" t="s">
        <v>81</v>
      </c>
      <c r="K4216" s="51"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1898</v>
      </c>
      <c r="E4217" s="51" t="str">
        <f>IF(ISBLANK(LeaveTracker[[#This Row],[Employee Name]]),"-----",VLOOKUP(LeaveTracker[[#This Row],[Employee Name]],Employees[[Employee Name]:[Office]],7))</f>
        <v>TICC</v>
      </c>
      <c r="F4217" s="51" t="str">
        <f>IF(ISBLANK(LeaveTracker[[#This Row],[Employee Name]]),"-----",VLOOKUP(LeaveTracker[[#This Row],[Employee Name]],Employees[[Employee Name]:[Office]],6))</f>
        <v>CASUAL</v>
      </c>
      <c r="G4217" s="24">
        <v>44938</v>
      </c>
      <c r="H4217" s="24">
        <v>44939</v>
      </c>
      <c r="I4217" s="19" t="s">
        <v>81</v>
      </c>
      <c r="K4217" s="51"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477</v>
      </c>
      <c r="E4218" s="51" t="str">
        <f>IF(ISBLANK(LeaveTracker[[#This Row],[Employee Name]]),"-----",VLOOKUP(LeaveTracker[[#This Row],[Employee Name]],Employees[[Employee Name]:[Office]],7))</f>
        <v>ADMIN OFFICE</v>
      </c>
      <c r="F4218" s="51" t="str">
        <f>IF(ISBLANK(LeaveTracker[[#This Row],[Employee Name]]),"-----",VLOOKUP(LeaveTracker[[#This Row],[Employee Name]],Employees[[Employee Name]:[Office]],6))</f>
        <v>REGULAR</v>
      </c>
      <c r="G4218" s="24">
        <v>44964</v>
      </c>
      <c r="H4218" s="24">
        <v>44964</v>
      </c>
      <c r="I4218" s="19" t="s">
        <v>81</v>
      </c>
      <c r="K4218" s="51"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51" t="str">
        <f>IF(ISBLANK(LeaveTracker[[#This Row],[Employee Name]]),"-----",VLOOKUP(LeaveTracker[[#This Row],[Employee Name]],Employees[[Employee Name]:[Office]],7))</f>
        <v>CHARACTER OFFICE</v>
      </c>
      <c r="F4219" s="51" t="str">
        <f>IF(ISBLANK(LeaveTracker[[#This Row],[Employee Name]]),"-----",VLOOKUP(LeaveTracker[[#This Row],[Employee Name]],Employees[[Employee Name]:[Office]],6))</f>
        <v>REGULAR</v>
      </c>
      <c r="G4219" s="24">
        <v>44978</v>
      </c>
      <c r="H4219" s="24">
        <v>44980</v>
      </c>
      <c r="I4219" s="19" t="s">
        <v>298</v>
      </c>
      <c r="J4219" s="43" t="s">
        <v>105</v>
      </c>
      <c r="K4219" s="51"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1097</v>
      </c>
      <c r="E4220" s="51" t="str">
        <f>IF(ISBLANK(LeaveTracker[[#This Row],[Employee Name]]),"-----",VLOOKUP(LeaveTracker[[#This Row],[Employee Name]],Employees[[Employee Name]:[Office]],7))</f>
        <v>ADMIN OFFICE</v>
      </c>
      <c r="F4220" s="51" t="str">
        <f>IF(ISBLANK(LeaveTracker[[#This Row],[Employee Name]]),"-----",VLOOKUP(LeaveTracker[[#This Row],[Employee Name]],Employees[[Employee Name]:[Office]],6))</f>
        <v>REGULAR</v>
      </c>
      <c r="G4220" s="24">
        <v>44967</v>
      </c>
      <c r="H4220" s="24">
        <v>44967</v>
      </c>
      <c r="I4220" s="19" t="s">
        <v>82</v>
      </c>
      <c r="K4220" s="51"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1283</v>
      </c>
      <c r="E4221" s="51" t="str">
        <f>IF(ISBLANK(LeaveTracker[[#This Row],[Employee Name]]),"-----",VLOOKUP(LeaveTracker[[#This Row],[Employee Name]],Employees[[Employee Name]:[Office]],7))</f>
        <v>MO</v>
      </c>
      <c r="F4221" s="51" t="str">
        <f>IF(ISBLANK(LeaveTracker[[#This Row],[Employee Name]]),"-----",VLOOKUP(LeaveTracker[[#This Row],[Employee Name]],Employees[[Employee Name]:[Office]],6))</f>
        <v>REGULAR</v>
      </c>
      <c r="G4221" s="24">
        <v>44963</v>
      </c>
      <c r="H4221" s="24">
        <v>44963</v>
      </c>
      <c r="I4221" s="19" t="s">
        <v>298</v>
      </c>
      <c r="J4221" s="43" t="s">
        <v>105</v>
      </c>
      <c r="K4221" s="51"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710</v>
      </c>
      <c r="E4222" s="51" t="str">
        <f>IF(ISBLANK(LeaveTracker[[#This Row],[Employee Name]]),"-----",VLOOKUP(LeaveTracker[[#This Row],[Employee Name]],Employees[[Employee Name]:[Office]],7))</f>
        <v>ONT</v>
      </c>
      <c r="F4222" s="51" t="str">
        <f>IF(ISBLANK(LeaveTracker[[#This Row],[Employee Name]]),"-----",VLOOKUP(LeaveTracker[[#This Row],[Employee Name]],Employees[[Employee Name]:[Office]],6))</f>
        <v>REGULAR</v>
      </c>
      <c r="G4222" s="24">
        <v>44907</v>
      </c>
      <c r="H4222" s="24">
        <v>44909</v>
      </c>
      <c r="I4222" s="19" t="s">
        <v>81</v>
      </c>
      <c r="K4222" s="51"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203</v>
      </c>
      <c r="E4223" s="51" t="str">
        <f>IF(ISBLANK(LeaveTracker[[#This Row],[Employee Name]]),"-----",VLOOKUP(LeaveTracker[[#This Row],[Employee Name]],Employees[[Employee Name]:[Office]],7))</f>
        <v>ONT</v>
      </c>
      <c r="F4223" s="51" t="str">
        <f>IF(ISBLANK(LeaveTracker[[#This Row],[Employee Name]]),"-----",VLOOKUP(LeaveTracker[[#This Row],[Employee Name]],Employees[[Employee Name]:[Office]],6))</f>
        <v>REGULAR</v>
      </c>
      <c r="G4223" s="24">
        <v>44921</v>
      </c>
      <c r="H4223" s="24">
        <v>44921</v>
      </c>
      <c r="I4223" s="19" t="s">
        <v>81</v>
      </c>
      <c r="K4223" s="51" t="str">
        <f ca="1">LeaveTracker[[#This Row],[Days]]&amp;" "&amp;LeaveTracker[[#This Row],[Type of Leave]]</f>
        <v>0 SL</v>
      </c>
      <c r="L4223" s="23">
        <f ca="1">NETWORKDAYS(LeaveTracker[[#This Row],[Start Date]],LeaveTracker[[#This Row],[End Date]],lstHolidays)</f>
        <v>0</v>
      </c>
      <c r="M4223" s="27"/>
    </row>
    <row r="4224" spans="1:13" ht="30" customHeight="1" x14ac:dyDescent="0.3">
      <c r="A4224" s="27">
        <v>586</v>
      </c>
      <c r="B4224" s="31">
        <v>44989</v>
      </c>
      <c r="C4224" s="31">
        <v>44935</v>
      </c>
      <c r="D4224" s="19" t="s">
        <v>203</v>
      </c>
      <c r="E4224" s="51" t="str">
        <f>IF(ISBLANK(LeaveTracker[[#This Row],[Employee Name]]),"-----",VLOOKUP(LeaveTracker[[#This Row],[Employee Name]],Employees[[Employee Name]:[Office]],7))</f>
        <v>ONT</v>
      </c>
      <c r="F4224" s="51" t="str">
        <f>IF(ISBLANK(LeaveTracker[[#This Row],[Employee Name]]),"-----",VLOOKUP(LeaveTracker[[#This Row],[Employee Name]],Employees[[Employee Name]:[Office]],6))</f>
        <v>REGULAR</v>
      </c>
      <c r="G4224" s="24">
        <v>44924</v>
      </c>
      <c r="H4224" s="24">
        <v>44924</v>
      </c>
      <c r="I4224" s="19" t="s">
        <v>81</v>
      </c>
      <c r="K4224" s="51"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203</v>
      </c>
      <c r="E4225" s="51" t="str">
        <f>IF(ISBLANK(LeaveTracker[[#This Row],[Employee Name]]),"-----",VLOOKUP(LeaveTracker[[#This Row],[Employee Name]],Employees[[Employee Name]:[Office]],7))</f>
        <v>ONT</v>
      </c>
      <c r="F4225" s="51" t="str">
        <f>IF(ISBLANK(LeaveTracker[[#This Row],[Employee Name]]),"-----",VLOOKUP(LeaveTracker[[#This Row],[Employee Name]],Employees[[Employee Name]:[Office]],6))</f>
        <v>REGULAR</v>
      </c>
      <c r="G4225" s="24">
        <v>44926</v>
      </c>
      <c r="H4225" s="24">
        <v>44926</v>
      </c>
      <c r="I4225" s="19" t="s">
        <v>81</v>
      </c>
      <c r="K4225" s="51" t="str">
        <f ca="1">LeaveTracker[[#This Row],[Days]]&amp;" "&amp;LeaveTracker[[#This Row],[Type of Leave]]</f>
        <v>0 SL</v>
      </c>
      <c r="L4225" s="23">
        <f ca="1">NETWORKDAYS(LeaveTracker[[#This Row],[Start Date]],LeaveTracker[[#This Row],[End Date]],lstHolidays)</f>
        <v>0</v>
      </c>
      <c r="M4225" s="27"/>
    </row>
    <row r="4226" spans="1:13" ht="30" customHeight="1" x14ac:dyDescent="0.3">
      <c r="A4226" s="27">
        <f t="shared" si="40"/>
        <v>587</v>
      </c>
      <c r="B4226" s="31">
        <v>44989</v>
      </c>
      <c r="C4226" s="31">
        <v>44936</v>
      </c>
      <c r="D4226" s="19" t="s">
        <v>708</v>
      </c>
      <c r="E4226" s="51" t="str">
        <f>IF(ISBLANK(LeaveTracker[[#This Row],[Employee Name]]),"-----",VLOOKUP(LeaveTracker[[#This Row],[Employee Name]],Employees[[Employee Name]:[Office]],7))</f>
        <v>ONT</v>
      </c>
      <c r="F4226" s="51" t="str">
        <f>IF(ISBLANK(LeaveTracker[[#This Row],[Employee Name]]),"-----",VLOOKUP(LeaveTracker[[#This Row],[Employee Name]],Employees[[Employee Name]:[Office]],6))</f>
        <v>CASUAL</v>
      </c>
      <c r="G4226" s="24">
        <v>44958</v>
      </c>
      <c r="H4226" s="24">
        <v>44962</v>
      </c>
      <c r="I4226" s="19" t="s">
        <v>82</v>
      </c>
      <c r="K4226" s="51"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382</v>
      </c>
      <c r="E4227" s="51" t="str">
        <f>IF(ISBLANK(LeaveTracker[[#This Row],[Employee Name]]),"-----",VLOOKUP(LeaveTracker[[#This Row],[Employee Name]],Employees[[Employee Name]:[Office]],7))</f>
        <v>ONT</v>
      </c>
      <c r="F4227" s="51" t="str">
        <f>IF(ISBLANK(LeaveTracker[[#This Row],[Employee Name]]),"-----",VLOOKUP(LeaveTracker[[#This Row],[Employee Name]],Employees[[Employee Name]:[Office]],6))</f>
        <v>REGULAR</v>
      </c>
      <c r="G4227" s="24">
        <v>44951</v>
      </c>
      <c r="H4227" s="24">
        <v>44951</v>
      </c>
      <c r="I4227" s="19" t="s">
        <v>298</v>
      </c>
      <c r="J4227" s="43" t="s">
        <v>158</v>
      </c>
      <c r="K4227" s="51"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1044</v>
      </c>
      <c r="E4228" s="51" t="str">
        <f>IF(ISBLANK(LeaveTracker[[#This Row],[Employee Name]]),"-----",VLOOKUP(LeaveTracker[[#This Row],[Employee Name]],Employees[[Employee Name]:[Office]],7))</f>
        <v>ONT</v>
      </c>
      <c r="F4228" s="51" t="str">
        <f>IF(ISBLANK(LeaveTracker[[#This Row],[Employee Name]]),"-----",VLOOKUP(LeaveTracker[[#This Row],[Employee Name]],Employees[[Employee Name]:[Office]],6))</f>
        <v>REGULAR</v>
      </c>
      <c r="G4228" s="24">
        <v>44958</v>
      </c>
      <c r="H4228" s="24">
        <v>44960</v>
      </c>
      <c r="I4228" s="19" t="s">
        <v>82</v>
      </c>
      <c r="K4228" s="51"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382</v>
      </c>
      <c r="E4229" s="51" t="str">
        <f>IF(ISBLANK(LeaveTracker[[#This Row],[Employee Name]]),"-----",VLOOKUP(LeaveTracker[[#This Row],[Employee Name]],Employees[[Employee Name]:[Office]],7))</f>
        <v>ONT</v>
      </c>
      <c r="F4229" s="51" t="str">
        <f>IF(ISBLANK(LeaveTracker[[#This Row],[Employee Name]]),"-----",VLOOKUP(LeaveTracker[[#This Row],[Employee Name]],Employees[[Employee Name]:[Office]],6))</f>
        <v>REGULAR</v>
      </c>
      <c r="G4229" s="24">
        <v>44963</v>
      </c>
      <c r="H4229" s="24">
        <v>44963</v>
      </c>
      <c r="I4229" s="19" t="s">
        <v>82</v>
      </c>
      <c r="K4229" s="51"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772</v>
      </c>
      <c r="E4230" s="51" t="str">
        <f>IF(ISBLANK(LeaveTracker[[#This Row],[Employee Name]]),"-----",VLOOKUP(LeaveTracker[[#This Row],[Employee Name]],Employees[[Employee Name]:[Office]],7))</f>
        <v>ONT</v>
      </c>
      <c r="F4230" s="51" t="str">
        <f>IF(ISBLANK(LeaveTracker[[#This Row],[Employee Name]]),"-----",VLOOKUP(LeaveTracker[[#This Row],[Employee Name]],Employees[[Employee Name]:[Office]],6))</f>
        <v>REGULAR</v>
      </c>
      <c r="G4230" s="24">
        <v>44958</v>
      </c>
      <c r="H4230" s="24">
        <v>44961</v>
      </c>
      <c r="I4230" s="19" t="s">
        <v>82</v>
      </c>
      <c r="K4230" s="51"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2147</v>
      </c>
      <c r="E4231" s="51">
        <f>IF(ISBLANK(LeaveTracker[[#This Row],[Employee Name]]),"-----",VLOOKUP(LeaveTracker[[#This Row],[Employee Name]],Employees[[Employee Name]:[Office]],7))</f>
        <v>0</v>
      </c>
      <c r="F4231" s="51">
        <f>IF(ISBLANK(LeaveTracker[[#This Row],[Employee Name]]),"-----",VLOOKUP(LeaveTracker[[#This Row],[Employee Name]],Employees[[Employee Name]:[Office]],6))</f>
        <v>0</v>
      </c>
      <c r="G4231" s="24">
        <v>44943</v>
      </c>
      <c r="H4231" s="24">
        <v>44945</v>
      </c>
      <c r="I4231" s="19" t="s">
        <v>81</v>
      </c>
      <c r="K4231" s="51"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871</v>
      </c>
      <c r="E4232" s="51" t="str">
        <f>IF(ISBLANK(LeaveTracker[[#This Row],[Employee Name]]),"-----",VLOOKUP(LeaveTracker[[#This Row],[Employee Name]],Employees[[Employee Name]:[Office]],7))</f>
        <v>ACCOUNTING</v>
      </c>
      <c r="F4232" s="51" t="str">
        <f>IF(ISBLANK(LeaveTracker[[#This Row],[Employee Name]]),"-----",VLOOKUP(LeaveTracker[[#This Row],[Employee Name]],Employees[[Employee Name]:[Office]],6))</f>
        <v>REGULAR</v>
      </c>
      <c r="G4232" s="24">
        <v>44967</v>
      </c>
      <c r="H4232" s="24">
        <v>44967</v>
      </c>
      <c r="I4232" s="19" t="s">
        <v>298</v>
      </c>
      <c r="J4232" s="43" t="s">
        <v>105</v>
      </c>
      <c r="K4232" s="51"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863</v>
      </c>
      <c r="E4233" s="51" t="str">
        <f>IF(ISBLANK(LeaveTracker[[#This Row],[Employee Name]]),"-----",VLOOKUP(LeaveTracker[[#This Row],[Employee Name]],Employees[[Employee Name]:[Office]],7))</f>
        <v>ACCOUNTING</v>
      </c>
      <c r="F4233" s="51" t="str">
        <f>IF(ISBLANK(LeaveTracker[[#This Row],[Employee Name]]),"-----",VLOOKUP(LeaveTracker[[#This Row],[Employee Name]],Employees[[Employee Name]:[Office]],6))</f>
        <v>REGULAR</v>
      </c>
      <c r="G4233" s="24">
        <v>44977</v>
      </c>
      <c r="H4233" s="24">
        <v>44977</v>
      </c>
      <c r="I4233" s="19" t="s">
        <v>81</v>
      </c>
      <c r="K4233" s="51"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868</v>
      </c>
      <c r="E4234" s="51" t="str">
        <f>IF(ISBLANK(LeaveTracker[[#This Row],[Employee Name]]),"-----",VLOOKUP(LeaveTracker[[#This Row],[Employee Name]],Employees[[Employee Name]:[Office]],7))</f>
        <v>ACCOUNTING</v>
      </c>
      <c r="F4234" s="51" t="str">
        <f>IF(ISBLANK(LeaveTracker[[#This Row],[Employee Name]]),"-----",VLOOKUP(LeaveTracker[[#This Row],[Employee Name]],Employees[[Employee Name]:[Office]],6))</f>
        <v>REGULAR</v>
      </c>
      <c r="G4234" s="24">
        <v>44987</v>
      </c>
      <c r="H4234" s="24">
        <v>44988</v>
      </c>
      <c r="I4234" s="19" t="s">
        <v>82</v>
      </c>
      <c r="K4234" s="51"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868</v>
      </c>
      <c r="E4235" s="51" t="str">
        <f>IF(ISBLANK(LeaveTracker[[#This Row],[Employee Name]]),"-----",VLOOKUP(LeaveTracker[[#This Row],[Employee Name]],Employees[[Employee Name]:[Office]],7))</f>
        <v>ACCOUNTING</v>
      </c>
      <c r="F4235" s="51" t="str">
        <f>IF(ISBLANK(LeaveTracker[[#This Row],[Employee Name]]),"-----",VLOOKUP(LeaveTracker[[#This Row],[Employee Name]],Employees[[Employee Name]:[Office]],6))</f>
        <v>REGULAR</v>
      </c>
      <c r="G4235" s="24">
        <v>44980</v>
      </c>
      <c r="H4235" s="24">
        <v>44980</v>
      </c>
      <c r="I4235" s="19" t="s">
        <v>298</v>
      </c>
      <c r="J4235" s="43" t="s">
        <v>105</v>
      </c>
      <c r="K4235" s="51"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776</v>
      </c>
      <c r="E4236" s="51" t="str">
        <f>IF(ISBLANK(LeaveTracker[[#This Row],[Employee Name]]),"-----",VLOOKUP(LeaveTracker[[#This Row],[Employee Name]],Employees[[Employee Name]:[Office]],7))</f>
        <v>GSO</v>
      </c>
      <c r="F4236" s="51" t="str">
        <f>IF(ISBLANK(LeaveTracker[[#This Row],[Employee Name]]),"-----",VLOOKUP(LeaveTracker[[#This Row],[Employee Name]],Employees[[Employee Name]:[Office]],6))</f>
        <v>REGULAR</v>
      </c>
      <c r="G4236" s="24">
        <v>44978</v>
      </c>
      <c r="H4236" s="24">
        <v>44978</v>
      </c>
      <c r="I4236" s="19" t="s">
        <v>298</v>
      </c>
      <c r="J4236" s="43" t="s">
        <v>105</v>
      </c>
      <c r="K4236" s="51"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615</v>
      </c>
      <c r="E4237" s="51" t="str">
        <f>IF(ISBLANK(LeaveTracker[[#This Row],[Employee Name]]),"-----",VLOOKUP(LeaveTracker[[#This Row],[Employee Name]],Employees[[Employee Name]:[Office]],7))</f>
        <v>CBO</v>
      </c>
      <c r="F4237" s="51" t="str">
        <f>IF(ISBLANK(LeaveTracker[[#This Row],[Employee Name]]),"-----",VLOOKUP(LeaveTracker[[#This Row],[Employee Name]],Employees[[Employee Name]:[Office]],6))</f>
        <v>REGULAR</v>
      </c>
      <c r="G4237" s="24">
        <v>44977</v>
      </c>
      <c r="H4237" s="24">
        <v>44978</v>
      </c>
      <c r="I4237" s="19" t="s">
        <v>81</v>
      </c>
      <c r="K4237" s="51"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624</v>
      </c>
      <c r="E4238" s="51" t="str">
        <f>IF(ISBLANK(LeaveTracker[[#This Row],[Employee Name]]),"-----",VLOOKUP(LeaveTracker[[#This Row],[Employee Name]],Employees[[Employee Name]:[Office]],7))</f>
        <v>CTO</v>
      </c>
      <c r="F4238" s="51" t="str">
        <f>IF(ISBLANK(LeaveTracker[[#This Row],[Employee Name]]),"-----",VLOOKUP(LeaveTracker[[#This Row],[Employee Name]],Employees[[Employee Name]:[Office]],6))</f>
        <v>REGULAR</v>
      </c>
      <c r="G4238" s="24">
        <v>44974</v>
      </c>
      <c r="H4238" s="24">
        <v>44974</v>
      </c>
      <c r="I4238" s="19" t="s">
        <v>82</v>
      </c>
      <c r="K4238" s="51"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2151</v>
      </c>
      <c r="E4239" s="51" t="str">
        <f>IF(ISBLANK(LeaveTracker[[#This Row],[Employee Name]]),"-----",VLOOKUP(LeaveTracker[[#This Row],[Employee Name]],Employees[[Employee Name]:[Office]],7))</f>
        <v>ENGINEERING OFFICE</v>
      </c>
      <c r="F4239" s="51">
        <f>IF(ISBLANK(LeaveTracker[[#This Row],[Employee Name]]),"-----",VLOOKUP(LeaveTracker[[#This Row],[Employee Name]],Employees[[Employee Name]:[Office]],6))</f>
        <v>0</v>
      </c>
      <c r="G4239" s="24">
        <v>44823</v>
      </c>
      <c r="H4239" s="24">
        <v>44823</v>
      </c>
      <c r="I4239" s="19" t="s">
        <v>82</v>
      </c>
      <c r="K4239" s="51"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1222</v>
      </c>
      <c r="E4240" s="51" t="str">
        <f>IF(ISBLANK(LeaveTracker[[#This Row],[Employee Name]]),"-----",VLOOKUP(LeaveTracker[[#This Row],[Employee Name]],Employees[[Employee Name]:[Office]],7))</f>
        <v>DSWDO</v>
      </c>
      <c r="F4240" s="51" t="str">
        <f>IF(ISBLANK(LeaveTracker[[#This Row],[Employee Name]]),"-----",VLOOKUP(LeaveTracker[[#This Row],[Employee Name]],Employees[[Employee Name]:[Office]],6))</f>
        <v>REGULAR</v>
      </c>
      <c r="G4240" s="24">
        <v>44889</v>
      </c>
      <c r="H4240" s="24">
        <v>44889</v>
      </c>
      <c r="I4240" s="19" t="s">
        <v>298</v>
      </c>
      <c r="J4240" s="43" t="s">
        <v>105</v>
      </c>
      <c r="K4240" s="51"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688</v>
      </c>
      <c r="E4241" s="51" t="str">
        <f>IF(ISBLANK(LeaveTracker[[#This Row],[Employee Name]]),"-----",VLOOKUP(LeaveTracker[[#This Row],[Employee Name]],Employees[[Employee Name]:[Office]],7))</f>
        <v>CITY HEALTH OFFICE</v>
      </c>
      <c r="F4241" s="51" t="str">
        <f>IF(ISBLANK(LeaveTracker[[#This Row],[Employee Name]]),"-----",VLOOKUP(LeaveTracker[[#This Row],[Employee Name]],Employees[[Employee Name]:[Office]],6))</f>
        <v>REGULAR</v>
      </c>
      <c r="G4241" s="24">
        <v>44987</v>
      </c>
      <c r="H4241" s="24">
        <v>44988</v>
      </c>
      <c r="I4241" s="19" t="s">
        <v>298</v>
      </c>
      <c r="J4241" s="43" t="s">
        <v>105</v>
      </c>
      <c r="K4241" s="51"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826</v>
      </c>
      <c r="E4242" s="51" t="str">
        <f>IF(ISBLANK(LeaveTracker[[#This Row],[Employee Name]]),"-----",VLOOKUP(LeaveTracker[[#This Row],[Employee Name]],Employees[[Employee Name]:[Office]],7))</f>
        <v>CHO</v>
      </c>
      <c r="F4242" s="51" t="str">
        <f>IF(ISBLANK(LeaveTracker[[#This Row],[Employee Name]]),"-----",VLOOKUP(LeaveTracker[[#This Row],[Employee Name]],Employees[[Employee Name]:[Office]],6))</f>
        <v>REGULAR</v>
      </c>
      <c r="G4242" s="24">
        <v>44988</v>
      </c>
      <c r="H4242" s="24">
        <v>44995</v>
      </c>
      <c r="I4242" s="19" t="s">
        <v>82</v>
      </c>
      <c r="K4242" s="51"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840</v>
      </c>
      <c r="E4243" s="51" t="str">
        <f>IF(ISBLANK(LeaveTracker[[#This Row],[Employee Name]]),"-----",VLOOKUP(LeaveTracker[[#This Row],[Employee Name]],Employees[[Employee Name]:[Office]],7))</f>
        <v>CEO</v>
      </c>
      <c r="F4243" s="51" t="str">
        <f>IF(ISBLANK(LeaveTracker[[#This Row],[Employee Name]]),"-----",VLOOKUP(LeaveTracker[[#This Row],[Employee Name]],Employees[[Employee Name]:[Office]],6))</f>
        <v>REGULAR</v>
      </c>
      <c r="G4243" s="24">
        <v>44952</v>
      </c>
      <c r="H4243" s="24">
        <v>44952</v>
      </c>
      <c r="I4243" s="19" t="s">
        <v>81</v>
      </c>
      <c r="K4243" s="51"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323</v>
      </c>
      <c r="E4244" s="51" t="str">
        <f>IF(ISBLANK(LeaveTracker[[#This Row],[Employee Name]]),"-----",VLOOKUP(LeaveTracker[[#This Row],[Employee Name]],Employees[[Employee Name]:[Office]],7))</f>
        <v>CEO</v>
      </c>
      <c r="F4244" s="51" t="str">
        <f>IF(ISBLANK(LeaveTracker[[#This Row],[Employee Name]]),"-----",VLOOKUP(LeaveTracker[[#This Row],[Employee Name]],Employees[[Employee Name]:[Office]],6))</f>
        <v>REGULAR</v>
      </c>
      <c r="G4244" s="24">
        <v>44965</v>
      </c>
      <c r="H4244" s="24">
        <v>44965</v>
      </c>
      <c r="I4244" s="19" t="s">
        <v>81</v>
      </c>
      <c r="K4244" s="51"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323</v>
      </c>
      <c r="E4245" s="51" t="str">
        <f>IF(ISBLANK(LeaveTracker[[#This Row],[Employee Name]]),"-----",VLOOKUP(LeaveTracker[[#This Row],[Employee Name]],Employees[[Employee Name]:[Office]],7))</f>
        <v>CEO</v>
      </c>
      <c r="F4245" s="51" t="str">
        <f>IF(ISBLANK(LeaveTracker[[#This Row],[Employee Name]]),"-----",VLOOKUP(LeaveTracker[[#This Row],[Employee Name]],Employees[[Employee Name]:[Office]],6))</f>
        <v>REGULAR</v>
      </c>
      <c r="G4245" s="24">
        <v>44908</v>
      </c>
      <c r="H4245" s="24">
        <v>44908</v>
      </c>
      <c r="I4245" s="19" t="s">
        <v>82</v>
      </c>
      <c r="K4245" s="51"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840</v>
      </c>
      <c r="E4246" s="51" t="str">
        <f>IF(ISBLANK(LeaveTracker[[#This Row],[Employee Name]]),"-----",VLOOKUP(LeaveTracker[[#This Row],[Employee Name]],Employees[[Employee Name]:[Office]],7))</f>
        <v>CEO</v>
      </c>
      <c r="F4246" s="51" t="str">
        <f>IF(ISBLANK(LeaveTracker[[#This Row],[Employee Name]]),"-----",VLOOKUP(LeaveTracker[[#This Row],[Employee Name]],Employees[[Employee Name]:[Office]],6))</f>
        <v>REGULAR</v>
      </c>
      <c r="G4246" s="24">
        <v>44826</v>
      </c>
      <c r="H4246" s="24">
        <v>44826</v>
      </c>
      <c r="I4246" s="19" t="s">
        <v>298</v>
      </c>
      <c r="J4246" s="43" t="s">
        <v>105</v>
      </c>
      <c r="K4246" s="51"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1002</v>
      </c>
      <c r="E4247" s="51" t="str">
        <f>IF(ISBLANK(LeaveTracker[[#This Row],[Employee Name]]),"-----",VLOOKUP(LeaveTracker[[#This Row],[Employee Name]],Employees[[Employee Name]:[Office]],7))</f>
        <v>CEO</v>
      </c>
      <c r="F4247" s="51" t="str">
        <f>IF(ISBLANK(LeaveTracker[[#This Row],[Employee Name]]),"-----",VLOOKUP(LeaveTracker[[#This Row],[Employee Name]],Employees[[Employee Name]:[Office]],6))</f>
        <v>REGULAR</v>
      </c>
      <c r="G4247" s="24">
        <v>44819</v>
      </c>
      <c r="H4247" s="24">
        <v>44819</v>
      </c>
      <c r="I4247" s="19" t="s">
        <v>298</v>
      </c>
      <c r="J4247" s="43" t="s">
        <v>105</v>
      </c>
      <c r="K4247" s="51"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1002</v>
      </c>
      <c r="E4248" s="51" t="str">
        <f>IF(ISBLANK(LeaveTracker[[#This Row],[Employee Name]]),"-----",VLOOKUP(LeaveTracker[[#This Row],[Employee Name]],Employees[[Employee Name]:[Office]],7))</f>
        <v>CEO</v>
      </c>
      <c r="F4248" s="51" t="str">
        <f>IF(ISBLANK(LeaveTracker[[#This Row],[Employee Name]]),"-----",VLOOKUP(LeaveTracker[[#This Row],[Employee Name]],Employees[[Employee Name]:[Office]],6))</f>
        <v>REGULAR</v>
      </c>
      <c r="G4248" s="24">
        <v>44890</v>
      </c>
      <c r="H4248" s="24">
        <v>44890</v>
      </c>
      <c r="I4248" s="19" t="s">
        <v>82</v>
      </c>
      <c r="K4248" s="51"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1002</v>
      </c>
      <c r="E4249" s="51" t="str">
        <f>IF(ISBLANK(LeaveTracker[[#This Row],[Employee Name]]),"-----",VLOOKUP(LeaveTracker[[#This Row],[Employee Name]],Employees[[Employee Name]:[Office]],7))</f>
        <v>CEO</v>
      </c>
      <c r="F4249" s="51" t="str">
        <f>IF(ISBLANK(LeaveTracker[[#This Row],[Employee Name]]),"-----",VLOOKUP(LeaveTracker[[#This Row],[Employee Name]],Employees[[Employee Name]:[Office]],6))</f>
        <v>REGULAR</v>
      </c>
      <c r="G4249" s="24">
        <v>44819</v>
      </c>
      <c r="H4249" s="24">
        <v>44819</v>
      </c>
      <c r="I4249" s="19" t="s">
        <v>298</v>
      </c>
      <c r="J4249" s="43" t="s">
        <v>105</v>
      </c>
      <c r="K4249" s="51"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1311</v>
      </c>
      <c r="E4250" s="51" t="str">
        <f>IF(ISBLANK(LeaveTracker[[#This Row],[Employee Name]]),"-----",VLOOKUP(LeaveTracker[[#This Row],[Employee Name]],Employees[[Employee Name]:[Office]],7))</f>
        <v>CEO</v>
      </c>
      <c r="F4250" s="51" t="str">
        <f>IF(ISBLANK(LeaveTracker[[#This Row],[Employee Name]]),"-----",VLOOKUP(LeaveTracker[[#This Row],[Employee Name]],Employees[[Employee Name]:[Office]],6))</f>
        <v>REGULAR</v>
      </c>
      <c r="G4250" s="24">
        <v>44792</v>
      </c>
      <c r="H4250" s="24">
        <v>44792</v>
      </c>
      <c r="I4250" s="19" t="s">
        <v>82</v>
      </c>
      <c r="K4250" s="51"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1311</v>
      </c>
      <c r="E4251" s="51" t="str">
        <f>IF(ISBLANK(LeaveTracker[[#This Row],[Employee Name]]),"-----",VLOOKUP(LeaveTracker[[#This Row],[Employee Name]],Employees[[Employee Name]:[Office]],7))</f>
        <v>CEO</v>
      </c>
      <c r="F4251" s="51" t="str">
        <f>IF(ISBLANK(LeaveTracker[[#This Row],[Employee Name]]),"-----",VLOOKUP(LeaveTracker[[#This Row],[Employee Name]],Employees[[Employee Name]:[Office]],6))</f>
        <v>REGULAR</v>
      </c>
      <c r="G4251" s="24">
        <v>44583</v>
      </c>
      <c r="H4251" s="24">
        <v>44583</v>
      </c>
      <c r="I4251" s="19" t="s">
        <v>82</v>
      </c>
      <c r="K4251" s="51" t="str">
        <f ca="1">LeaveTracker[[#This Row],[Days]]&amp;" "&amp;LeaveTracker[[#This Row],[Type of Leave]]</f>
        <v>0 VL</v>
      </c>
      <c r="L4251" s="23">
        <f ca="1">NETWORKDAYS(LeaveTracker[[#This Row],[Start Date]],LeaveTracker[[#This Row],[End Date]],lstHolidays)</f>
        <v>0</v>
      </c>
      <c r="M4251" s="27"/>
    </row>
    <row r="4252" spans="1:13" ht="30" customHeight="1" x14ac:dyDescent="0.3">
      <c r="A4252" s="27">
        <f t="shared" si="41"/>
        <v>611</v>
      </c>
      <c r="B4252" s="31">
        <v>44992</v>
      </c>
      <c r="C4252" s="31">
        <v>44896</v>
      </c>
      <c r="D4252" s="19" t="s">
        <v>1311</v>
      </c>
      <c r="E4252" s="51" t="str">
        <f>IF(ISBLANK(LeaveTracker[[#This Row],[Employee Name]]),"-----",VLOOKUP(LeaveTracker[[#This Row],[Employee Name]],Employees[[Employee Name]:[Office]],7))</f>
        <v>CEO</v>
      </c>
      <c r="F4252" s="51" t="str">
        <f>IF(ISBLANK(LeaveTracker[[#This Row],[Employee Name]]),"-----",VLOOKUP(LeaveTracker[[#This Row],[Employee Name]],Employees[[Employee Name]:[Office]],6))</f>
        <v>REGULAR</v>
      </c>
      <c r="G4252" s="24">
        <v>44904</v>
      </c>
      <c r="H4252" s="24">
        <v>44907</v>
      </c>
      <c r="I4252" s="19" t="s">
        <v>82</v>
      </c>
      <c r="K4252" s="51"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1222</v>
      </c>
      <c r="E4253" s="51" t="str">
        <f>IF(ISBLANK(LeaveTracker[[#This Row],[Employee Name]]),"-----",VLOOKUP(LeaveTracker[[#This Row],[Employee Name]],Employees[[Employee Name]:[Office]],7))</f>
        <v>DSWDO</v>
      </c>
      <c r="F4253" s="51" t="str">
        <f>IF(ISBLANK(LeaveTracker[[#This Row],[Employee Name]]),"-----",VLOOKUP(LeaveTracker[[#This Row],[Employee Name]],Employees[[Employee Name]:[Office]],6))</f>
        <v>REGULAR</v>
      </c>
      <c r="G4253" s="24">
        <v>44860</v>
      </c>
      <c r="H4253" s="24">
        <v>44860</v>
      </c>
      <c r="I4253" s="19" t="s">
        <v>298</v>
      </c>
      <c r="J4253" s="43" t="s">
        <v>105</v>
      </c>
      <c r="K4253" s="51"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693</v>
      </c>
      <c r="E4254" s="51" t="str">
        <f>IF(ISBLANK(LeaveTracker[[#This Row],[Employee Name]]),"-----",VLOOKUP(LeaveTracker[[#This Row],[Employee Name]],Employees[[Employee Name]:[Office]],7))</f>
        <v>VMO</v>
      </c>
      <c r="F4254" s="51" t="str">
        <f>IF(ISBLANK(LeaveTracker[[#This Row],[Employee Name]]),"-----",VLOOKUP(LeaveTracker[[#This Row],[Employee Name]],Employees[[Employee Name]:[Office]],6))</f>
        <v>REGULAR</v>
      </c>
      <c r="G4254" s="24">
        <v>44872</v>
      </c>
      <c r="H4254" s="24">
        <v>44874</v>
      </c>
      <c r="I4254" s="19" t="s">
        <v>81</v>
      </c>
      <c r="K4254" s="51"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224</v>
      </c>
      <c r="E4255" s="51" t="str">
        <f>IF(ISBLANK(LeaveTracker[[#This Row],[Employee Name]]),"-----",VLOOKUP(LeaveTracker[[#This Row],[Employee Name]],Employees[[Employee Name]:[Office]],7))</f>
        <v>CSWDO</v>
      </c>
      <c r="F4255" s="51" t="str">
        <f>IF(ISBLANK(LeaveTracker[[#This Row],[Employee Name]]),"-----",VLOOKUP(LeaveTracker[[#This Row],[Employee Name]],Employees[[Employee Name]:[Office]],6))</f>
        <v>REGULAR</v>
      </c>
      <c r="G4255" s="24">
        <v>44890</v>
      </c>
      <c r="H4255" s="24">
        <v>44890</v>
      </c>
      <c r="I4255" s="19" t="s">
        <v>82</v>
      </c>
      <c r="K4255" s="51"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224</v>
      </c>
      <c r="E4256" s="51" t="str">
        <f>IF(ISBLANK(LeaveTracker[[#This Row],[Employee Name]]),"-----",VLOOKUP(LeaveTracker[[#This Row],[Employee Name]],Employees[[Employee Name]:[Office]],7))</f>
        <v>CSWDO</v>
      </c>
      <c r="F4256" s="51" t="str">
        <f>IF(ISBLANK(LeaveTracker[[#This Row],[Employee Name]]),"-----",VLOOKUP(LeaveTracker[[#This Row],[Employee Name]],Employees[[Employee Name]:[Office]],6))</f>
        <v>REGULAR</v>
      </c>
      <c r="G4256" s="24">
        <v>44894</v>
      </c>
      <c r="H4256" s="24">
        <v>44894</v>
      </c>
      <c r="I4256" s="19" t="s">
        <v>82</v>
      </c>
      <c r="K4256" s="51"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224</v>
      </c>
      <c r="E4257" s="51" t="str">
        <f>IF(ISBLANK(LeaveTracker[[#This Row],[Employee Name]]),"-----",VLOOKUP(LeaveTracker[[#This Row],[Employee Name]],Employees[[Employee Name]:[Office]],7))</f>
        <v>CSWDO</v>
      </c>
      <c r="F4257" s="51" t="str">
        <f>IF(ISBLANK(LeaveTracker[[#This Row],[Employee Name]]),"-----",VLOOKUP(LeaveTracker[[#This Row],[Employee Name]],Employees[[Employee Name]:[Office]],6))</f>
        <v>REGULAR</v>
      </c>
      <c r="G4257" s="24">
        <v>44811</v>
      </c>
      <c r="H4257" s="24">
        <v>44813</v>
      </c>
      <c r="I4257" s="19" t="s">
        <v>81</v>
      </c>
      <c r="K4257" s="51"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224</v>
      </c>
      <c r="E4258" s="51" t="str">
        <f>IF(ISBLANK(LeaveTracker[[#This Row],[Employee Name]]),"-----",VLOOKUP(LeaveTracker[[#This Row],[Employee Name]],Employees[[Employee Name]:[Office]],7))</f>
        <v>CSWDO</v>
      </c>
      <c r="F4258" s="51" t="str">
        <f>IF(ISBLANK(LeaveTracker[[#This Row],[Employee Name]]),"-----",VLOOKUP(LeaveTracker[[#This Row],[Employee Name]],Employees[[Employee Name]:[Office]],6))</f>
        <v>REGULAR</v>
      </c>
      <c r="G4258" s="24">
        <v>44809</v>
      </c>
      <c r="H4258" s="24">
        <v>44809</v>
      </c>
      <c r="I4258" s="19" t="s">
        <v>81</v>
      </c>
      <c r="K4258" s="51"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224</v>
      </c>
      <c r="E4259" s="51" t="str">
        <f>IF(ISBLANK(LeaveTracker[[#This Row],[Employee Name]]),"-----",VLOOKUP(LeaveTracker[[#This Row],[Employee Name]],Employees[[Employee Name]:[Office]],7))</f>
        <v>CSWDO</v>
      </c>
      <c r="F4259" s="51" t="str">
        <f>IF(ISBLANK(LeaveTracker[[#This Row],[Employee Name]]),"-----",VLOOKUP(LeaveTracker[[#This Row],[Employee Name]],Employees[[Employee Name]:[Office]],6))</f>
        <v>REGULAR</v>
      </c>
      <c r="G4259" s="24">
        <v>44796</v>
      </c>
      <c r="H4259" s="24">
        <v>44796</v>
      </c>
      <c r="I4259" s="19" t="s">
        <v>81</v>
      </c>
      <c r="K4259" s="51"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224</v>
      </c>
      <c r="E4260" s="51" t="str">
        <f>IF(ISBLANK(LeaveTracker[[#This Row],[Employee Name]]),"-----",VLOOKUP(LeaveTracker[[#This Row],[Employee Name]],Employees[[Employee Name]:[Office]],7))</f>
        <v>CSWDO</v>
      </c>
      <c r="F4260" s="51" t="str">
        <f>IF(ISBLANK(LeaveTracker[[#This Row],[Employee Name]]),"-----",VLOOKUP(LeaveTracker[[#This Row],[Employee Name]],Employees[[Employee Name]:[Office]],6))</f>
        <v>REGULAR</v>
      </c>
      <c r="G4260" s="24">
        <v>44798</v>
      </c>
      <c r="H4260" s="24">
        <v>44799</v>
      </c>
      <c r="I4260" s="19" t="s">
        <v>81</v>
      </c>
      <c r="K4260" s="51"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231</v>
      </c>
      <c r="E4261" s="51" t="str">
        <f>IF(ISBLANK(LeaveTracker[[#This Row],[Employee Name]]),"-----",VLOOKUP(LeaveTracker[[#This Row],[Employee Name]],Employees[[Employee Name]:[Office]],7))</f>
        <v>CSWDO</v>
      </c>
      <c r="F4261" s="51" t="str">
        <f>IF(ISBLANK(LeaveTracker[[#This Row],[Employee Name]]),"-----",VLOOKUP(LeaveTracker[[#This Row],[Employee Name]],Employees[[Employee Name]:[Office]],6))</f>
        <v>REGULAR</v>
      </c>
      <c r="G4261" s="24">
        <v>44803</v>
      </c>
      <c r="H4261" s="24">
        <v>44803</v>
      </c>
      <c r="I4261" s="19" t="s">
        <v>81</v>
      </c>
      <c r="K4261" s="51"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231</v>
      </c>
      <c r="E4262" s="51" t="str">
        <f>IF(ISBLANK(LeaveTracker[[#This Row],[Employee Name]]),"-----",VLOOKUP(LeaveTracker[[#This Row],[Employee Name]],Employees[[Employee Name]:[Office]],7))</f>
        <v>CSWDO</v>
      </c>
      <c r="F4262" s="51" t="str">
        <f>IF(ISBLANK(LeaveTracker[[#This Row],[Employee Name]]),"-----",VLOOKUP(LeaveTracker[[#This Row],[Employee Name]],Employees[[Employee Name]:[Office]],6))</f>
        <v>REGULAR</v>
      </c>
      <c r="G4262" s="24">
        <v>44851</v>
      </c>
      <c r="H4262" s="24">
        <v>44851</v>
      </c>
      <c r="I4262" s="19" t="s">
        <v>81</v>
      </c>
      <c r="K4262" s="51"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224</v>
      </c>
      <c r="E4263" s="51" t="str">
        <f>IF(ISBLANK(LeaveTracker[[#This Row],[Employee Name]]),"-----",VLOOKUP(LeaveTracker[[#This Row],[Employee Name]],Employees[[Employee Name]:[Office]],7))</f>
        <v>CSWDO</v>
      </c>
      <c r="F4263" s="51" t="str">
        <f>IF(ISBLANK(LeaveTracker[[#This Row],[Employee Name]]),"-----",VLOOKUP(LeaveTracker[[#This Row],[Employee Name]],Employees[[Employee Name]:[Office]],6))</f>
        <v>REGULAR</v>
      </c>
      <c r="G4263" s="24">
        <v>44848</v>
      </c>
      <c r="H4263" s="24">
        <v>44848</v>
      </c>
      <c r="I4263" s="19" t="s">
        <v>81</v>
      </c>
      <c r="K4263" s="51"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693</v>
      </c>
      <c r="E4264" s="51" t="str">
        <f>IF(ISBLANK(LeaveTracker[[#This Row],[Employee Name]]),"-----",VLOOKUP(LeaveTracker[[#This Row],[Employee Name]],Employees[[Employee Name]:[Office]],7))</f>
        <v>VMO</v>
      </c>
      <c r="F4264" s="51" t="str">
        <f>IF(ISBLANK(LeaveTracker[[#This Row],[Employee Name]]),"-----",VLOOKUP(LeaveTracker[[#This Row],[Employee Name]],Employees[[Employee Name]:[Office]],6))</f>
        <v>REGULAR</v>
      </c>
      <c r="G4264" s="24">
        <v>44820</v>
      </c>
      <c r="H4264" s="24">
        <v>44820</v>
      </c>
      <c r="I4264" s="19" t="s">
        <v>81</v>
      </c>
      <c r="K4264" s="51"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748</v>
      </c>
      <c r="E4265" s="51" t="str">
        <f>IF(ISBLANK(LeaveTracker[[#This Row],[Employee Name]]),"-----",VLOOKUP(LeaveTracker[[#This Row],[Employee Name]],Employees[[Employee Name]:[Office]],7))</f>
        <v>CSWDO</v>
      </c>
      <c r="F4265" s="51" t="str">
        <f>IF(ISBLANK(LeaveTracker[[#This Row],[Employee Name]]),"-----",VLOOKUP(LeaveTracker[[#This Row],[Employee Name]],Employees[[Employee Name]:[Office]],6))</f>
        <v>REGULAR</v>
      </c>
      <c r="G4265" s="24">
        <v>44847</v>
      </c>
      <c r="H4265" s="24">
        <v>44848</v>
      </c>
      <c r="I4265" s="19" t="s">
        <v>81</v>
      </c>
      <c r="K4265" s="51"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693</v>
      </c>
      <c r="E4266" s="51" t="str">
        <f>IF(ISBLANK(LeaveTracker[[#This Row],[Employee Name]]),"-----",VLOOKUP(LeaveTracker[[#This Row],[Employee Name]],Employees[[Employee Name]:[Office]],7))</f>
        <v>VMO</v>
      </c>
      <c r="F4266" s="51" t="str">
        <f>IF(ISBLANK(LeaveTracker[[#This Row],[Employee Name]]),"-----",VLOOKUP(LeaveTracker[[#This Row],[Employee Name]],Employees[[Employee Name]:[Office]],6))</f>
        <v>REGULAR</v>
      </c>
      <c r="G4266" s="24">
        <v>44837</v>
      </c>
      <c r="H4266" s="24">
        <v>44845</v>
      </c>
      <c r="I4266" s="19" t="s">
        <v>81</v>
      </c>
      <c r="K4266" s="51"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224</v>
      </c>
      <c r="E4267" s="51" t="str">
        <f>IF(ISBLANK(LeaveTracker[[#This Row],[Employee Name]]),"-----",VLOOKUP(LeaveTracker[[#This Row],[Employee Name]],Employees[[Employee Name]:[Office]],7))</f>
        <v>CSWDO</v>
      </c>
      <c r="F4267" s="51" t="str">
        <f>IF(ISBLANK(LeaveTracker[[#This Row],[Employee Name]]),"-----",VLOOKUP(LeaveTracker[[#This Row],[Employee Name]],Employees[[Employee Name]:[Office]],6))</f>
        <v>REGULAR</v>
      </c>
      <c r="G4267" s="24">
        <v>44847</v>
      </c>
      <c r="H4267" s="24">
        <v>44847</v>
      </c>
      <c r="I4267" s="19" t="s">
        <v>298</v>
      </c>
      <c r="J4267" s="43" t="s">
        <v>2152</v>
      </c>
      <c r="K4267" s="51"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210</v>
      </c>
      <c r="E4268" s="51" t="str">
        <f>IF(ISBLANK(LeaveTracker[[#This Row],[Employee Name]]),"-----",VLOOKUP(LeaveTracker[[#This Row],[Employee Name]],Employees[[Employee Name]:[Office]],7))</f>
        <v>PDAO</v>
      </c>
      <c r="F4268" s="51" t="str">
        <f>IF(ISBLANK(LeaveTracker[[#This Row],[Employee Name]]),"-----",VLOOKUP(LeaveTracker[[#This Row],[Employee Name]],Employees[[Employee Name]:[Office]],6))</f>
        <v>REGULAR</v>
      </c>
      <c r="G4268" s="24">
        <v>44832</v>
      </c>
      <c r="H4268" s="24">
        <v>44834</v>
      </c>
      <c r="I4268" s="19" t="s">
        <v>81</v>
      </c>
      <c r="K4268" s="51"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693</v>
      </c>
      <c r="E4269" s="51" t="str">
        <f>IF(ISBLANK(LeaveTracker[[#This Row],[Employee Name]]),"-----",VLOOKUP(LeaveTracker[[#This Row],[Employee Name]],Employees[[Employee Name]:[Office]],7))</f>
        <v>VMO</v>
      </c>
      <c r="F4269" s="51" t="str">
        <f>IF(ISBLANK(LeaveTracker[[#This Row],[Employee Name]]),"-----",VLOOKUP(LeaveTracker[[#This Row],[Employee Name]],Employees[[Employee Name]:[Office]],6))</f>
        <v>REGULAR</v>
      </c>
      <c r="G4269" s="24">
        <v>44918</v>
      </c>
      <c r="H4269" s="24">
        <v>44918</v>
      </c>
      <c r="I4269" s="19" t="s">
        <v>82</v>
      </c>
      <c r="K4269" s="51"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693</v>
      </c>
      <c r="E4270" s="51" t="str">
        <f>IF(ISBLANK(LeaveTracker[[#This Row],[Employee Name]]),"-----",VLOOKUP(LeaveTracker[[#This Row],[Employee Name]],Employees[[Employee Name]:[Office]],7))</f>
        <v>VMO</v>
      </c>
      <c r="F4270" s="51" t="str">
        <f>IF(ISBLANK(LeaveTracker[[#This Row],[Employee Name]]),"-----",VLOOKUP(LeaveTracker[[#This Row],[Employee Name]],Employees[[Employee Name]:[Office]],6))</f>
        <v>REGULAR</v>
      </c>
      <c r="G4270" s="24">
        <v>44923</v>
      </c>
      <c r="H4270" s="24">
        <v>44924</v>
      </c>
      <c r="I4270" s="19" t="s">
        <v>82</v>
      </c>
      <c r="K4270" s="51"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748</v>
      </c>
      <c r="E4271" s="51" t="str">
        <f>IF(ISBLANK(LeaveTracker[[#This Row],[Employee Name]]),"-----",VLOOKUP(LeaveTracker[[#This Row],[Employee Name]],Employees[[Employee Name]:[Office]],7))</f>
        <v>CSWDO</v>
      </c>
      <c r="F4271" s="51" t="str">
        <f>IF(ISBLANK(LeaveTracker[[#This Row],[Employee Name]]),"-----",VLOOKUP(LeaveTracker[[#This Row],[Employee Name]],Employees[[Employee Name]:[Office]],6))</f>
        <v>REGULAR</v>
      </c>
      <c r="G4271" s="24">
        <v>44860</v>
      </c>
      <c r="H4271" s="24">
        <v>44860</v>
      </c>
      <c r="I4271" s="19" t="s">
        <v>298</v>
      </c>
      <c r="J4271" s="43" t="s">
        <v>158</v>
      </c>
      <c r="K4271" s="51"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693</v>
      </c>
      <c r="E4272" s="51" t="str">
        <f>IF(ISBLANK(LeaveTracker[[#This Row],[Employee Name]]),"-----",VLOOKUP(LeaveTracker[[#This Row],[Employee Name]],Employees[[Employee Name]:[Office]],7))</f>
        <v>VMO</v>
      </c>
      <c r="F4272" s="51" t="str">
        <f>IF(ISBLANK(LeaveTracker[[#This Row],[Employee Name]]),"-----",VLOOKUP(LeaveTracker[[#This Row],[Employee Name]],Employees[[Employee Name]:[Office]],6))</f>
        <v>REGULAR</v>
      </c>
      <c r="G4272" s="24">
        <v>44902</v>
      </c>
      <c r="H4272" s="24">
        <v>44902</v>
      </c>
      <c r="I4272" s="19" t="s">
        <v>81</v>
      </c>
      <c r="K4272" s="51"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748</v>
      </c>
      <c r="E4273" s="51" t="str">
        <f>IF(ISBLANK(LeaveTracker[[#This Row],[Employee Name]]),"-----",VLOOKUP(LeaveTracker[[#This Row],[Employee Name]],Employees[[Employee Name]:[Office]],7))</f>
        <v>CSWDO</v>
      </c>
      <c r="F4273" s="51" t="str">
        <f>IF(ISBLANK(LeaveTracker[[#This Row],[Employee Name]]),"-----",VLOOKUP(LeaveTracker[[#This Row],[Employee Name]],Employees[[Employee Name]:[Office]],6))</f>
        <v>REGULAR</v>
      </c>
      <c r="G4273" s="24">
        <v>44855</v>
      </c>
      <c r="H4273" s="24">
        <v>44855</v>
      </c>
      <c r="I4273" s="19" t="s">
        <v>81</v>
      </c>
      <c r="K4273" s="51"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224</v>
      </c>
      <c r="E4274" s="51" t="str">
        <f>IF(ISBLANK(LeaveTracker[[#This Row],[Employee Name]]),"-----",VLOOKUP(LeaveTracker[[#This Row],[Employee Name]],Employees[[Employee Name]:[Office]],7))</f>
        <v>CSWDO</v>
      </c>
      <c r="F4274" s="51" t="str">
        <f>IF(ISBLANK(LeaveTracker[[#This Row],[Employee Name]]),"-----",VLOOKUP(LeaveTracker[[#This Row],[Employee Name]],Employees[[Employee Name]:[Office]],6))</f>
        <v>REGULAR</v>
      </c>
      <c r="G4274" s="24">
        <v>44918</v>
      </c>
      <c r="H4274" s="24">
        <v>44918</v>
      </c>
      <c r="I4274" s="19" t="s">
        <v>82</v>
      </c>
      <c r="K4274" s="51"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224</v>
      </c>
      <c r="E4275" s="51" t="str">
        <f>IF(ISBLANK(LeaveTracker[[#This Row],[Employee Name]]),"-----",VLOOKUP(LeaveTracker[[#This Row],[Employee Name]],Employees[[Employee Name]:[Office]],7))</f>
        <v>CSWDO</v>
      </c>
      <c r="F4275" s="51" t="str">
        <f>IF(ISBLANK(LeaveTracker[[#This Row],[Employee Name]]),"-----",VLOOKUP(LeaveTracker[[#This Row],[Employee Name]],Employees[[Employee Name]:[Office]],6))</f>
        <v>REGULAR</v>
      </c>
      <c r="G4275" s="24">
        <v>44924</v>
      </c>
      <c r="H4275" s="24">
        <v>44924</v>
      </c>
      <c r="I4275" s="19" t="s">
        <v>82</v>
      </c>
      <c r="K4275" s="51"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210</v>
      </c>
      <c r="E4276" s="51" t="str">
        <f>IF(ISBLANK(LeaveTracker[[#This Row],[Employee Name]]),"-----",VLOOKUP(LeaveTracker[[#This Row],[Employee Name]],Employees[[Employee Name]:[Office]],7))</f>
        <v>PDAO</v>
      </c>
      <c r="F4276" s="51" t="str">
        <f>IF(ISBLANK(LeaveTracker[[#This Row],[Employee Name]]),"-----",VLOOKUP(LeaveTracker[[#This Row],[Employee Name]],Employees[[Employee Name]:[Office]],6))</f>
        <v>REGULAR</v>
      </c>
      <c r="G4276" s="24">
        <v>44851</v>
      </c>
      <c r="H4276" s="24">
        <v>44851</v>
      </c>
      <c r="I4276" s="19" t="s">
        <v>81</v>
      </c>
      <c r="K4276" s="51"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210</v>
      </c>
      <c r="E4277" s="51" t="str">
        <f>IF(ISBLANK(LeaveTracker[[#This Row],[Employee Name]]),"-----",VLOOKUP(LeaveTracker[[#This Row],[Employee Name]],Employees[[Employee Name]:[Office]],7))</f>
        <v>PDAO</v>
      </c>
      <c r="F4277" s="51" t="str">
        <f>IF(ISBLANK(LeaveTracker[[#This Row],[Employee Name]]),"-----",VLOOKUP(LeaveTracker[[#This Row],[Employee Name]],Employees[[Employee Name]:[Office]],6))</f>
        <v>REGULAR</v>
      </c>
      <c r="G4277" s="24">
        <v>44810</v>
      </c>
      <c r="H4277" s="24">
        <v>44810</v>
      </c>
      <c r="I4277" s="19" t="s">
        <v>81</v>
      </c>
      <c r="K4277" s="51"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210</v>
      </c>
      <c r="E4278" s="51" t="str">
        <f>IF(ISBLANK(LeaveTracker[[#This Row],[Employee Name]]),"-----",VLOOKUP(LeaveTracker[[#This Row],[Employee Name]],Employees[[Employee Name]:[Office]],7))</f>
        <v>PDAO</v>
      </c>
      <c r="F4278" s="51" t="str">
        <f>IF(ISBLANK(LeaveTracker[[#This Row],[Employee Name]]),"-----",VLOOKUP(LeaveTracker[[#This Row],[Employee Name]],Employees[[Employee Name]:[Office]],6))</f>
        <v>REGULAR</v>
      </c>
      <c r="G4278" s="24">
        <v>45167</v>
      </c>
      <c r="H4278" s="24">
        <v>45167</v>
      </c>
      <c r="I4278" s="19" t="s">
        <v>82</v>
      </c>
      <c r="K4278" s="51"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748</v>
      </c>
      <c r="E4279" s="51" t="str">
        <f>IF(ISBLANK(LeaveTracker[[#This Row],[Employee Name]]),"-----",VLOOKUP(LeaveTracker[[#This Row],[Employee Name]],Employees[[Employee Name]:[Office]],7))</f>
        <v>CSWDO</v>
      </c>
      <c r="F4279" s="51" t="str">
        <f>IF(ISBLANK(LeaveTracker[[#This Row],[Employee Name]]),"-----",VLOOKUP(LeaveTracker[[#This Row],[Employee Name]],Employees[[Employee Name]:[Office]],6))</f>
        <v>REGULAR</v>
      </c>
      <c r="G4279" s="24">
        <v>44902</v>
      </c>
      <c r="H4279" s="24">
        <v>44902</v>
      </c>
      <c r="I4279" s="19" t="s">
        <v>81</v>
      </c>
      <c r="K4279" s="51"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217</v>
      </c>
      <c r="E4280" s="51" t="str">
        <f>IF(ISBLANK(LeaveTracker[[#This Row],[Employee Name]]),"-----",VLOOKUP(LeaveTracker[[#This Row],[Employee Name]],Employees[[Employee Name]:[Office]],7))</f>
        <v>CSWDO</v>
      </c>
      <c r="F4280" s="51" t="str">
        <f>IF(ISBLANK(LeaveTracker[[#This Row],[Employee Name]]),"-----",VLOOKUP(LeaveTracker[[#This Row],[Employee Name]],Employees[[Employee Name]:[Office]],6))</f>
        <v>REGULAR</v>
      </c>
      <c r="G4280" s="24">
        <v>44910</v>
      </c>
      <c r="H4280" s="24">
        <v>44911</v>
      </c>
      <c r="I4280" s="19" t="s">
        <v>82</v>
      </c>
      <c r="K4280" s="51"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217</v>
      </c>
      <c r="E4281" s="51" t="str">
        <f>IF(ISBLANK(LeaveTracker[[#This Row],[Employee Name]]),"-----",VLOOKUP(LeaveTracker[[#This Row],[Employee Name]],Employees[[Employee Name]:[Office]],7))</f>
        <v>CSWDO</v>
      </c>
      <c r="F4281" s="51" t="str">
        <f>IF(ISBLANK(LeaveTracker[[#This Row],[Employee Name]]),"-----",VLOOKUP(LeaveTracker[[#This Row],[Employee Name]],Employees[[Employee Name]:[Office]],6))</f>
        <v>REGULAR</v>
      </c>
      <c r="G4281" s="24">
        <v>44921</v>
      </c>
      <c r="H4281" s="24">
        <v>44921</v>
      </c>
      <c r="I4281" s="19" t="s">
        <v>82</v>
      </c>
      <c r="K4281" s="51" t="str">
        <f ca="1">LeaveTracker[[#This Row],[Days]]&amp;" "&amp;LeaveTracker[[#This Row],[Type of Leave]]</f>
        <v>0 VL</v>
      </c>
      <c r="L4281" s="23">
        <f ca="1">NETWORKDAYS(LeaveTracker[[#This Row],[Start Date]],LeaveTracker[[#This Row],[End Date]],lstHolidays)</f>
        <v>0</v>
      </c>
      <c r="M4281" s="27"/>
    </row>
    <row r="4282" spans="1:13" ht="30" customHeight="1" x14ac:dyDescent="0.3">
      <c r="A4282" s="27">
        <f t="shared" si="41"/>
        <v>637</v>
      </c>
      <c r="B4282" s="31">
        <v>44992</v>
      </c>
      <c r="C4282" s="31">
        <v>44902</v>
      </c>
      <c r="D4282" s="19" t="s">
        <v>231</v>
      </c>
      <c r="E4282" s="51" t="str">
        <f>IF(ISBLANK(LeaveTracker[[#This Row],[Employee Name]]),"-----",VLOOKUP(LeaveTracker[[#This Row],[Employee Name]],Employees[[Employee Name]:[Office]],7))</f>
        <v>CSWDO</v>
      </c>
      <c r="F4282" s="51" t="str">
        <f>IF(ISBLANK(LeaveTracker[[#This Row],[Employee Name]]),"-----",VLOOKUP(LeaveTracker[[#This Row],[Employee Name]],Employees[[Employee Name]:[Office]],6))</f>
        <v>REGULAR</v>
      </c>
      <c r="G4282" s="24">
        <v>44897</v>
      </c>
      <c r="H4282" s="24">
        <v>44897</v>
      </c>
      <c r="I4282" s="19"/>
      <c r="K4282" s="51"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1839</v>
      </c>
      <c r="E4283" s="51" t="str">
        <f>IF(ISBLANK(LeaveTracker[[#This Row],[Employee Name]]),"-----",VLOOKUP(LeaveTracker[[#This Row],[Employee Name]],Employees[[Employee Name]:[Office]],7))</f>
        <v>ONT</v>
      </c>
      <c r="F4283" s="51" t="str">
        <f>IF(ISBLANK(LeaveTracker[[#This Row],[Employee Name]]),"-----",VLOOKUP(LeaveTracker[[#This Row],[Employee Name]],Employees[[Employee Name]:[Office]],6))</f>
        <v>CASUAL</v>
      </c>
      <c r="G4283" s="24">
        <v>44943</v>
      </c>
      <c r="H4283" s="24">
        <v>44949</v>
      </c>
      <c r="I4283" s="19" t="s">
        <v>81</v>
      </c>
      <c r="K4283" s="51" t="str">
        <f>LeaveTracker[[#This Row],[Days]]&amp;" "&amp;LeaveTracker[[#This Row],[Type of Leave]]</f>
        <v>6 SL</v>
      </c>
      <c r="L4283" s="23">
        <v>6</v>
      </c>
      <c r="M4283" s="27"/>
    </row>
    <row r="4284" spans="1:13" ht="30" customHeight="1" x14ac:dyDescent="0.3">
      <c r="A4284" s="27">
        <f t="shared" si="41"/>
        <v>639</v>
      </c>
      <c r="B4284" s="31">
        <v>44992</v>
      </c>
      <c r="C4284" s="31">
        <v>44929</v>
      </c>
      <c r="D4284" s="19" t="s">
        <v>1844</v>
      </c>
      <c r="E4284" s="51" t="str">
        <f>IF(ISBLANK(LeaveTracker[[#This Row],[Employee Name]]),"-----",VLOOKUP(LeaveTracker[[#This Row],[Employee Name]],Employees[[Employee Name]:[Office]],7))</f>
        <v>ACCOUNTING</v>
      </c>
      <c r="F4284" s="51" t="str">
        <f>IF(ISBLANK(LeaveTracker[[#This Row],[Employee Name]]),"-----",VLOOKUP(LeaveTracker[[#This Row],[Employee Name]],Employees[[Employee Name]:[Office]],6))</f>
        <v>CASUAL</v>
      </c>
      <c r="G4284" s="24">
        <v>44918</v>
      </c>
      <c r="H4284" s="24">
        <v>44918</v>
      </c>
      <c r="I4284" s="19" t="s">
        <v>81</v>
      </c>
      <c r="K4284" s="51"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1938</v>
      </c>
      <c r="E4285" s="51" t="str">
        <f>IF(ISBLANK(LeaveTracker[[#This Row],[Employee Name]]),"-----",VLOOKUP(LeaveTracker[[#This Row],[Employee Name]],Employees[[Employee Name]:[Office]],7))</f>
        <v>TCIS</v>
      </c>
      <c r="F4285" s="51" t="str">
        <f>IF(ISBLANK(LeaveTracker[[#This Row],[Employee Name]]),"-----",VLOOKUP(LeaveTracker[[#This Row],[Employee Name]],Employees[[Employee Name]:[Office]],6))</f>
        <v>JOBCON</v>
      </c>
      <c r="G4285" s="24">
        <v>44921</v>
      </c>
      <c r="H4285" s="24">
        <v>44925</v>
      </c>
      <c r="I4285" s="19" t="s">
        <v>82</v>
      </c>
      <c r="K4285" s="51"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1938</v>
      </c>
      <c r="E4286" s="51" t="str">
        <f>IF(ISBLANK(LeaveTracker[[#This Row],[Employee Name]]),"-----",VLOOKUP(LeaveTracker[[#This Row],[Employee Name]],Employees[[Employee Name]:[Office]],7))</f>
        <v>TCIS</v>
      </c>
      <c r="F4286" s="51" t="str">
        <f>IF(ISBLANK(LeaveTracker[[#This Row],[Employee Name]]),"-----",VLOOKUP(LeaveTracker[[#This Row],[Employee Name]],Employees[[Employee Name]:[Office]],6))</f>
        <v>JOBCON</v>
      </c>
      <c r="G4286" s="24">
        <v>44916</v>
      </c>
      <c r="H4286" s="24">
        <v>44918</v>
      </c>
      <c r="I4286" s="19" t="s">
        <v>298</v>
      </c>
      <c r="J4286" s="43" t="s">
        <v>105</v>
      </c>
      <c r="K4286" s="51"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1843</v>
      </c>
      <c r="E4287" s="51" t="str">
        <f>IF(ISBLANK(LeaveTracker[[#This Row],[Employee Name]]),"-----",VLOOKUP(LeaveTracker[[#This Row],[Employee Name]],Employees[[Employee Name]:[Office]],7))</f>
        <v>EEO/CITY MARKET</v>
      </c>
      <c r="F4287" s="51" t="str">
        <f>IF(ISBLANK(LeaveTracker[[#This Row],[Employee Name]]),"-----",VLOOKUP(LeaveTracker[[#This Row],[Employee Name]],Employees[[Employee Name]:[Office]],6))</f>
        <v>CASUAL</v>
      </c>
      <c r="G4287" s="24">
        <v>44959</v>
      </c>
      <c r="H4287" s="24">
        <v>44959</v>
      </c>
      <c r="I4287" s="19" t="s">
        <v>81</v>
      </c>
      <c r="K4287" s="51"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1804</v>
      </c>
      <c r="E4288" s="51" t="str">
        <f>IF(ISBLANK(LeaveTracker[[#This Row],[Employee Name]]),"-----",VLOOKUP(LeaveTracker[[#This Row],[Employee Name]],Employees[[Employee Name]:[Office]],7))</f>
        <v>CENRO</v>
      </c>
      <c r="F4288" s="51" t="str">
        <f>IF(ISBLANK(LeaveTracker[[#This Row],[Employee Name]]),"-----",VLOOKUP(LeaveTracker[[#This Row],[Employee Name]],Employees[[Employee Name]:[Office]],6))</f>
        <v>CASUAL</v>
      </c>
      <c r="G4288" s="24">
        <v>44987</v>
      </c>
      <c r="H4288" s="24">
        <v>44988</v>
      </c>
      <c r="I4288" s="19" t="s">
        <v>82</v>
      </c>
      <c r="K4288" s="51"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1804</v>
      </c>
      <c r="E4289" s="51" t="str">
        <f>IF(ISBLANK(LeaveTracker[[#This Row],[Employee Name]]),"-----",VLOOKUP(LeaveTracker[[#This Row],[Employee Name]],Employees[[Employee Name]:[Office]],7))</f>
        <v>CENRO</v>
      </c>
      <c r="F4289" s="51" t="str">
        <f>IF(ISBLANK(LeaveTracker[[#This Row],[Employee Name]]),"-----",VLOOKUP(LeaveTracker[[#This Row],[Employee Name]],Employees[[Employee Name]:[Office]],6))</f>
        <v>CASUAL</v>
      </c>
      <c r="G4289" s="24">
        <v>44956</v>
      </c>
      <c r="H4289" s="24">
        <v>44956</v>
      </c>
      <c r="I4289" s="19" t="s">
        <v>298</v>
      </c>
      <c r="J4289" s="43" t="s">
        <v>105</v>
      </c>
      <c r="K4289" s="51"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1844</v>
      </c>
      <c r="E4290" s="51" t="str">
        <f>IF(ISBLANK(LeaveTracker[[#This Row],[Employee Name]]),"-----",VLOOKUP(LeaveTracker[[#This Row],[Employee Name]],Employees[[Employee Name]:[Office]],7))</f>
        <v>ACCOUNTING</v>
      </c>
      <c r="F4290" s="51" t="str">
        <f>IF(ISBLANK(LeaveTracker[[#This Row],[Employee Name]]),"-----",VLOOKUP(LeaveTracker[[#This Row],[Employee Name]],Employees[[Employee Name]:[Office]],6))</f>
        <v>CASUAL</v>
      </c>
      <c r="G4290" s="24">
        <v>44949</v>
      </c>
      <c r="H4290" s="24">
        <v>44949</v>
      </c>
      <c r="I4290" s="19" t="s">
        <v>81</v>
      </c>
      <c r="K4290" s="51"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1083</v>
      </c>
      <c r="E4291" s="51" t="str">
        <f>IF(ISBLANK(LeaveTracker[[#This Row],[Employee Name]]),"-----",VLOOKUP(LeaveTracker[[#This Row],[Employee Name]],Employees[[Employee Name]:[Office]],7))</f>
        <v>ACCOUNTING</v>
      </c>
      <c r="F4291" s="51" t="str">
        <f>IF(ISBLANK(LeaveTracker[[#This Row],[Employee Name]]),"-----",VLOOKUP(LeaveTracker[[#This Row],[Employee Name]],Employees[[Employee Name]:[Office]],6))</f>
        <v>REGULAR</v>
      </c>
      <c r="G4291" s="24">
        <v>44950</v>
      </c>
      <c r="H4291" s="24">
        <v>44950</v>
      </c>
      <c r="I4291" s="19" t="s">
        <v>81</v>
      </c>
      <c r="K4291" s="51"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422</v>
      </c>
      <c r="E4292" s="51" t="str">
        <f>IF(ISBLANK(LeaveTracker[[#This Row],[Employee Name]]),"-----",VLOOKUP(LeaveTracker[[#This Row],[Employee Name]],Employees[[Employee Name]:[Office]],7))</f>
        <v>CTO</v>
      </c>
      <c r="F4292" s="51" t="str">
        <f>IF(ISBLANK(LeaveTracker[[#This Row],[Employee Name]]),"-----",VLOOKUP(LeaveTracker[[#This Row],[Employee Name]],Employees[[Employee Name]:[Office]],6))</f>
        <v>REGULAR</v>
      </c>
      <c r="G4292" s="24">
        <v>44963</v>
      </c>
      <c r="H4292" s="24">
        <v>44964</v>
      </c>
      <c r="I4292" s="19" t="s">
        <v>298</v>
      </c>
      <c r="J4292" s="43" t="s">
        <v>105</v>
      </c>
      <c r="K4292" s="51"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1261</v>
      </c>
      <c r="E4293" s="51" t="str">
        <f>IF(ISBLANK(LeaveTracker[[#This Row],[Employee Name]]),"-----",VLOOKUP(LeaveTracker[[#This Row],[Employee Name]],Employees[[Employee Name]:[Office]],7))</f>
        <v>CHO</v>
      </c>
      <c r="F4293" s="51" t="str">
        <f>IF(ISBLANK(LeaveTracker[[#This Row],[Employee Name]]),"-----",VLOOKUP(LeaveTracker[[#This Row],[Employee Name]],Employees[[Employee Name]:[Office]],6))</f>
        <v>REGULAR</v>
      </c>
      <c r="G4293" s="24">
        <v>44977</v>
      </c>
      <c r="H4293" s="24">
        <v>44977</v>
      </c>
      <c r="I4293" s="19" t="s">
        <v>82</v>
      </c>
      <c r="K4293" s="51"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1052</v>
      </c>
      <c r="E4294" s="51" t="str">
        <f>IF(ISBLANK(LeaveTracker[[#This Row],[Employee Name]]),"-----",VLOOKUP(LeaveTracker[[#This Row],[Employee Name]],Employees[[Employee Name]:[Office]],7))</f>
        <v>CHO</v>
      </c>
      <c r="F4294" s="51" t="str">
        <f>IF(ISBLANK(LeaveTracker[[#This Row],[Employee Name]]),"-----",VLOOKUP(LeaveTracker[[#This Row],[Employee Name]],Employees[[Employee Name]:[Office]],6))</f>
        <v>CASUAL</v>
      </c>
      <c r="G4294" s="24">
        <v>44971</v>
      </c>
      <c r="H4294" s="24">
        <v>44972</v>
      </c>
      <c r="I4294" s="19" t="s">
        <v>82</v>
      </c>
      <c r="K4294" s="51"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1052</v>
      </c>
      <c r="E4295" s="51" t="str">
        <f>IF(ISBLANK(LeaveTracker[[#This Row],[Employee Name]]),"-----",VLOOKUP(LeaveTracker[[#This Row],[Employee Name]],Employees[[Employee Name]:[Office]],7))</f>
        <v>CHO</v>
      </c>
      <c r="F4295" s="51" t="str">
        <f>IF(ISBLANK(LeaveTracker[[#This Row],[Employee Name]]),"-----",VLOOKUP(LeaveTracker[[#This Row],[Employee Name]],Employees[[Employee Name]:[Office]],6))</f>
        <v>CASUAL</v>
      </c>
      <c r="G4295" s="24">
        <v>44939</v>
      </c>
      <c r="H4295" s="24">
        <v>44939</v>
      </c>
      <c r="I4295" s="19" t="s">
        <v>81</v>
      </c>
      <c r="K4295" s="51"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1083</v>
      </c>
      <c r="E4296" s="51" t="str">
        <f>IF(ISBLANK(LeaveTracker[[#This Row],[Employee Name]]),"-----",VLOOKUP(LeaveTracker[[#This Row],[Employee Name]],Employees[[Employee Name]:[Office]],7))</f>
        <v>ACCOUNTING</v>
      </c>
      <c r="F4296" s="51" t="str">
        <f>IF(ISBLANK(LeaveTracker[[#This Row],[Employee Name]]),"-----",VLOOKUP(LeaveTracker[[#This Row],[Employee Name]],Employees[[Employee Name]:[Office]],6))</f>
        <v>REGULAR</v>
      </c>
      <c r="G4296" s="24">
        <v>44935</v>
      </c>
      <c r="H4296" s="24">
        <v>44935</v>
      </c>
      <c r="I4296" s="19" t="s">
        <v>298</v>
      </c>
      <c r="J4296" s="43" t="s">
        <v>105</v>
      </c>
      <c r="K4296" s="51"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868</v>
      </c>
      <c r="E4297" s="51" t="str">
        <f>IF(ISBLANK(LeaveTracker[[#This Row],[Employee Name]]),"-----",VLOOKUP(LeaveTracker[[#This Row],[Employee Name]],Employees[[Employee Name]:[Office]],7))</f>
        <v>ACCOUNTING</v>
      </c>
      <c r="F4297" s="51" t="str">
        <f>IF(ISBLANK(LeaveTracker[[#This Row],[Employee Name]]),"-----",VLOOKUP(LeaveTracker[[#This Row],[Employee Name]],Employees[[Employee Name]:[Office]],6))</f>
        <v>REGULAR</v>
      </c>
      <c r="G4297" s="24">
        <v>44910</v>
      </c>
      <c r="H4297" s="24">
        <v>44910</v>
      </c>
      <c r="I4297" s="19" t="s">
        <v>81</v>
      </c>
      <c r="K4297" s="51"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583</v>
      </c>
      <c r="E4298" s="51" t="str">
        <f>IF(ISBLANK(LeaveTracker[[#This Row],[Employee Name]]),"-----",VLOOKUP(LeaveTracker[[#This Row],[Employee Name]],Employees[[Employee Name]:[Office]],7))</f>
        <v>CCT</v>
      </c>
      <c r="F4298" s="51" t="str">
        <f>IF(ISBLANK(LeaveTracker[[#This Row],[Employee Name]]),"-----",VLOOKUP(LeaveTracker[[#This Row],[Employee Name]],Employees[[Employee Name]:[Office]],6))</f>
        <v>REGULAR</v>
      </c>
      <c r="G4298" s="24">
        <v>44956</v>
      </c>
      <c r="H4298" s="24">
        <v>44956</v>
      </c>
      <c r="I4298" s="19" t="s">
        <v>81</v>
      </c>
      <c r="K4298" s="51"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466</v>
      </c>
      <c r="E4299" s="51" t="str">
        <f>IF(ISBLANK(LeaveTracker[[#This Row],[Employee Name]]),"-----",VLOOKUP(LeaveTracker[[#This Row],[Employee Name]],Employees[[Employee Name]:[Office]],7))</f>
        <v>ASSESSORS OFFICE</v>
      </c>
      <c r="F4299" s="51" t="str">
        <f>IF(ISBLANK(LeaveTracker[[#This Row],[Employee Name]]),"-----",VLOOKUP(LeaveTracker[[#This Row],[Employee Name]],Employees[[Employee Name]:[Office]],6))</f>
        <v>REGULAR</v>
      </c>
      <c r="G4299" s="24">
        <v>44957</v>
      </c>
      <c r="H4299" s="24">
        <v>44957</v>
      </c>
      <c r="I4299" s="19" t="s">
        <v>298</v>
      </c>
      <c r="J4299" s="43" t="s">
        <v>105</v>
      </c>
      <c r="K4299" s="51"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466</v>
      </c>
      <c r="E4300" s="51" t="str">
        <f>IF(ISBLANK(LeaveTracker[[#This Row],[Employee Name]]),"-----",VLOOKUP(LeaveTracker[[#This Row],[Employee Name]],Employees[[Employee Name]:[Office]],7))</f>
        <v>ASSESSORS OFFICE</v>
      </c>
      <c r="F4300" s="51" t="str">
        <f>IF(ISBLANK(LeaveTracker[[#This Row],[Employee Name]]),"-----",VLOOKUP(LeaveTracker[[#This Row],[Employee Name]],Employees[[Employee Name]:[Office]],6))</f>
        <v>REGULAR</v>
      </c>
      <c r="G4300" s="24">
        <v>44959</v>
      </c>
      <c r="H4300" s="24">
        <v>44959</v>
      </c>
      <c r="I4300" s="19" t="s">
        <v>298</v>
      </c>
      <c r="J4300" s="43" t="s">
        <v>105</v>
      </c>
      <c r="K4300" s="51"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599</v>
      </c>
      <c r="E4301" s="51" t="str">
        <f>IF(ISBLANK(LeaveTracker[[#This Row],[Employee Name]]),"-----",VLOOKUP(LeaveTracker[[#This Row],[Employee Name]],Employees[[Employee Name]:[Office]],7))</f>
        <v>EEO/ CITY MARKET</v>
      </c>
      <c r="F4301" s="51" t="str">
        <f>IF(ISBLANK(LeaveTracker[[#This Row],[Employee Name]]),"-----",VLOOKUP(LeaveTracker[[#This Row],[Employee Name]],Employees[[Employee Name]:[Office]],6))</f>
        <v>REGULAR</v>
      </c>
      <c r="G4301" s="24">
        <v>44967</v>
      </c>
      <c r="H4301" s="24">
        <v>44968</v>
      </c>
      <c r="I4301" s="19" t="s">
        <v>82</v>
      </c>
      <c r="K4301" s="51" t="str">
        <f>LeaveTracker[[#This Row],[Days]]&amp;" "&amp;LeaveTracker[[#This Row],[Type of Leave]]</f>
        <v>2 VL</v>
      </c>
      <c r="L4301" s="23">
        <v>2</v>
      </c>
      <c r="M4301" s="27"/>
    </row>
    <row r="4302" spans="1:13" ht="30" customHeight="1" x14ac:dyDescent="0.3">
      <c r="A4302" s="27">
        <f t="shared" si="41"/>
        <v>657</v>
      </c>
      <c r="B4302" s="31">
        <v>44992</v>
      </c>
      <c r="C4302" s="31">
        <v>44910</v>
      </c>
      <c r="D4302" s="19" t="s">
        <v>513</v>
      </c>
      <c r="E4302" s="51" t="str">
        <f>IF(ISBLANK(LeaveTracker[[#This Row],[Employee Name]]),"-----",VLOOKUP(LeaveTracker[[#This Row],[Employee Name]],Employees[[Employee Name]:[Office]],7))</f>
        <v>ACCOUNTING</v>
      </c>
      <c r="F4302" s="51" t="str">
        <f>IF(ISBLANK(LeaveTracker[[#This Row],[Employee Name]]),"-----",VLOOKUP(LeaveTracker[[#This Row],[Employee Name]],Employees[[Employee Name]:[Office]],6))</f>
        <v>REGULAR</v>
      </c>
      <c r="G4302" s="24">
        <v>44914</v>
      </c>
      <c r="H4302" s="24">
        <v>44914</v>
      </c>
      <c r="I4302" s="19" t="s">
        <v>298</v>
      </c>
      <c r="J4302" s="43" t="s">
        <v>105</v>
      </c>
      <c r="K4302" s="51"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513</v>
      </c>
      <c r="E4303" s="51" t="str">
        <f>IF(ISBLANK(LeaveTracker[[#This Row],[Employee Name]]),"-----",VLOOKUP(LeaveTracker[[#This Row],[Employee Name]],Employees[[Employee Name]:[Office]],7))</f>
        <v>ACCOUNTING</v>
      </c>
      <c r="F4303" s="51" t="str">
        <f>IF(ISBLANK(LeaveTracker[[#This Row],[Employee Name]]),"-----",VLOOKUP(LeaveTracker[[#This Row],[Employee Name]],Employees[[Employee Name]:[Office]],6))</f>
        <v>REGULAR</v>
      </c>
      <c r="G4303" s="24">
        <v>44918</v>
      </c>
      <c r="H4303" s="24">
        <v>44918</v>
      </c>
      <c r="I4303" s="19" t="s">
        <v>81</v>
      </c>
      <c r="K4303" s="51"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513</v>
      </c>
      <c r="E4304" s="51" t="str">
        <f>IF(ISBLANK(LeaveTracker[[#This Row],[Employee Name]]),"-----",VLOOKUP(LeaveTracker[[#This Row],[Employee Name]],Employees[[Employee Name]:[Office]],7))</f>
        <v>ACCOUNTING</v>
      </c>
      <c r="F4304" s="51" t="str">
        <f>IF(ISBLANK(LeaveTracker[[#This Row],[Employee Name]]),"-----",VLOOKUP(LeaveTracker[[#This Row],[Employee Name]],Employees[[Employee Name]:[Office]],6))</f>
        <v>REGULAR</v>
      </c>
      <c r="G4304" s="24">
        <v>44907</v>
      </c>
      <c r="H4304" s="24">
        <v>44907</v>
      </c>
      <c r="I4304" s="19" t="s">
        <v>81</v>
      </c>
      <c r="K4304" s="51"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519</v>
      </c>
      <c r="E4305" s="51" t="str">
        <f>IF(ISBLANK(LeaveTracker[[#This Row],[Employee Name]]),"-----",VLOOKUP(LeaveTracker[[#This Row],[Employee Name]],Employees[[Employee Name]:[Office]],7))</f>
        <v>ACCOUNTING</v>
      </c>
      <c r="F4305" s="51" t="str">
        <f>IF(ISBLANK(LeaveTracker[[#This Row],[Employee Name]]),"-----",VLOOKUP(LeaveTracker[[#This Row],[Employee Name]],Employees[[Employee Name]:[Office]],6))</f>
        <v>REGULAR</v>
      </c>
      <c r="G4305" s="24">
        <v>44922</v>
      </c>
      <c r="H4305" s="24">
        <v>44922</v>
      </c>
      <c r="I4305" s="19" t="s">
        <v>81</v>
      </c>
      <c r="K4305" s="51"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868</v>
      </c>
      <c r="E4306" s="51" t="str">
        <f>IF(ISBLANK(LeaveTracker[[#This Row],[Employee Name]]),"-----",VLOOKUP(LeaveTracker[[#This Row],[Employee Name]],Employees[[Employee Name]:[Office]],7))</f>
        <v>ACCOUNTING</v>
      </c>
      <c r="F4306" s="51" t="str">
        <f>IF(ISBLANK(LeaveTracker[[#This Row],[Employee Name]]),"-----",VLOOKUP(LeaveTracker[[#This Row],[Employee Name]],Employees[[Employee Name]:[Office]],6))</f>
        <v>REGULAR</v>
      </c>
      <c r="G4306" s="24">
        <v>44917</v>
      </c>
      <c r="H4306" s="24">
        <v>44917</v>
      </c>
      <c r="I4306" s="19" t="s">
        <v>81</v>
      </c>
      <c r="K4306" s="51"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1008</v>
      </c>
      <c r="E4307" s="51" t="str">
        <f>IF(ISBLANK(LeaveTracker[[#This Row],[Employee Name]]),"-----",VLOOKUP(LeaveTracker[[#This Row],[Employee Name]],Employees[[Employee Name]:[Office]],7))</f>
        <v>ACCOUNTING</v>
      </c>
      <c r="F4307" s="51" t="str">
        <f>IF(ISBLANK(LeaveTracker[[#This Row],[Employee Name]]),"-----",VLOOKUP(LeaveTracker[[#This Row],[Employee Name]],Employees[[Employee Name]:[Office]],6))</f>
        <v>REGULAR</v>
      </c>
      <c r="G4307" s="24">
        <v>44946</v>
      </c>
      <c r="H4307" s="24">
        <v>44946</v>
      </c>
      <c r="I4307" s="19" t="s">
        <v>82</v>
      </c>
      <c r="K4307" s="51"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871</v>
      </c>
      <c r="E4308" s="51" t="str">
        <f>IF(ISBLANK(LeaveTracker[[#This Row],[Employee Name]]),"-----",VLOOKUP(LeaveTracker[[#This Row],[Employee Name]],Employees[[Employee Name]:[Office]],7))</f>
        <v>ACCOUNTING</v>
      </c>
      <c r="F4308" s="51" t="str">
        <f>IF(ISBLANK(LeaveTracker[[#This Row],[Employee Name]]),"-----",VLOOKUP(LeaveTracker[[#This Row],[Employee Name]],Employees[[Employee Name]:[Office]],6))</f>
        <v>REGULAR</v>
      </c>
      <c r="G4308" s="24">
        <v>44939</v>
      </c>
      <c r="H4308" s="24">
        <v>44939</v>
      </c>
      <c r="I4308" s="19" t="s">
        <v>81</v>
      </c>
      <c r="K4308" s="51"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871</v>
      </c>
      <c r="E4309" s="51" t="str">
        <f>IF(ISBLANK(LeaveTracker[[#This Row],[Employee Name]]),"-----",VLOOKUP(LeaveTracker[[#This Row],[Employee Name]],Employees[[Employee Name]:[Office]],7))</f>
        <v>ACCOUNTING</v>
      </c>
      <c r="F4309" s="51" t="str">
        <f>IF(ISBLANK(LeaveTracker[[#This Row],[Employee Name]]),"-----",VLOOKUP(LeaveTracker[[#This Row],[Employee Name]],Employees[[Employee Name]:[Office]],6))</f>
        <v>REGULAR</v>
      </c>
      <c r="G4309" s="24">
        <v>44942</v>
      </c>
      <c r="H4309" s="24">
        <v>44943</v>
      </c>
      <c r="I4309" s="19" t="s">
        <v>81</v>
      </c>
      <c r="K4309" s="51"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290</v>
      </c>
      <c r="E4310" s="51" t="str">
        <f>IF(ISBLANK(LeaveTracker[[#This Row],[Employee Name]]),"-----",VLOOKUP(LeaveTracker[[#This Row],[Employee Name]],Employees[[Employee Name]:[Office]],7))</f>
        <v>CENRO</v>
      </c>
      <c r="F4310" s="51" t="str">
        <f>IF(ISBLANK(LeaveTracker[[#This Row],[Employee Name]]),"-----",VLOOKUP(LeaveTracker[[#This Row],[Employee Name]],Employees[[Employee Name]:[Office]],6))</f>
        <v>REGULAR</v>
      </c>
      <c r="G4310" s="24">
        <v>44971</v>
      </c>
      <c r="H4310" s="24">
        <v>44974</v>
      </c>
      <c r="I4310" s="19" t="s">
        <v>82</v>
      </c>
      <c r="K4310" s="51"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541</v>
      </c>
      <c r="E4311" s="51" t="str">
        <f>IF(ISBLANK(LeaveTracker[[#This Row],[Employee Name]]),"-----",VLOOKUP(LeaveTracker[[#This Row],[Employee Name]],Employees[[Employee Name]:[Office]],7))</f>
        <v>LCR</v>
      </c>
      <c r="F4311" s="51" t="str">
        <f>IF(ISBLANK(LeaveTracker[[#This Row],[Employee Name]]),"-----",VLOOKUP(LeaveTracker[[#This Row],[Employee Name]],Employees[[Employee Name]:[Office]],6))</f>
        <v>REGULAR</v>
      </c>
      <c r="G4311" s="24">
        <v>44932</v>
      </c>
      <c r="H4311" s="24">
        <v>44935</v>
      </c>
      <c r="I4311" s="19" t="s">
        <v>81</v>
      </c>
      <c r="K4311" s="51"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541</v>
      </c>
      <c r="E4312" s="51" t="str">
        <f>IF(ISBLANK(LeaveTracker[[#This Row],[Employee Name]]),"-----",VLOOKUP(LeaveTracker[[#This Row],[Employee Name]],Employees[[Employee Name]:[Office]],7))</f>
        <v>LCR</v>
      </c>
      <c r="F4312" s="51" t="str">
        <f>IF(ISBLANK(LeaveTracker[[#This Row],[Employee Name]]),"-----",VLOOKUP(LeaveTracker[[#This Row],[Employee Name]],Employees[[Employee Name]:[Office]],6))</f>
        <v>REGULAR</v>
      </c>
      <c r="G4312" s="24">
        <v>44943</v>
      </c>
      <c r="H4312" s="24">
        <v>44943</v>
      </c>
      <c r="I4312" s="19" t="s">
        <v>81</v>
      </c>
      <c r="K4312" s="51"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344</v>
      </c>
      <c r="E4313" s="51" t="str">
        <f>IF(ISBLANK(LeaveTracker[[#This Row],[Employee Name]]),"-----",VLOOKUP(LeaveTracker[[#This Row],[Employee Name]],Employees[[Employee Name]:[Office]],7))</f>
        <v>ONT</v>
      </c>
      <c r="F4313" s="51" t="str">
        <f>IF(ISBLANK(LeaveTracker[[#This Row],[Employee Name]]),"-----",VLOOKUP(LeaveTracker[[#This Row],[Employee Name]],Employees[[Employee Name]:[Office]],6))</f>
        <v>REGULAR</v>
      </c>
      <c r="G4313" s="24">
        <v>44981</v>
      </c>
      <c r="H4313" s="24">
        <v>44985</v>
      </c>
      <c r="I4313" s="19" t="s">
        <v>82</v>
      </c>
      <c r="K4313" s="51"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720</v>
      </c>
      <c r="E4314" s="51" t="str">
        <f>IF(ISBLANK(LeaveTracker[[#This Row],[Employee Name]]),"-----",VLOOKUP(LeaveTracker[[#This Row],[Employee Name]],Employees[[Employee Name]:[Office]],7))</f>
        <v>LCR</v>
      </c>
      <c r="F4314" s="51" t="str">
        <f>IF(ISBLANK(LeaveTracker[[#This Row],[Employee Name]]),"-----",VLOOKUP(LeaveTracker[[#This Row],[Employee Name]],Employees[[Employee Name]:[Office]],6))</f>
        <v>REGULAR</v>
      </c>
      <c r="G4314" s="24">
        <v>44970</v>
      </c>
      <c r="H4314" s="24">
        <v>44971</v>
      </c>
      <c r="I4314" s="19" t="s">
        <v>82</v>
      </c>
      <c r="K4314" s="51"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347</v>
      </c>
      <c r="E4315" s="51" t="str">
        <f>IF(ISBLANK(LeaveTracker[[#This Row],[Employee Name]]),"-----",VLOOKUP(LeaveTracker[[#This Row],[Employee Name]],Employees[[Employee Name]:[Office]],7))</f>
        <v>PICNIC GROVE</v>
      </c>
      <c r="F4315" s="51" t="str">
        <f>IF(ISBLANK(LeaveTracker[[#This Row],[Employee Name]]),"-----",VLOOKUP(LeaveTracker[[#This Row],[Employee Name]],Employees[[Employee Name]:[Office]],6))</f>
        <v>REGULAR</v>
      </c>
      <c r="G4315" s="24">
        <v>44956</v>
      </c>
      <c r="H4315" s="24">
        <v>44957</v>
      </c>
      <c r="I4315" s="19" t="s">
        <v>81</v>
      </c>
      <c r="K4315" s="51"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612</v>
      </c>
      <c r="E4316" s="51" t="str">
        <f>IF(ISBLANK(LeaveTracker[[#This Row],[Employee Name]]),"-----",VLOOKUP(LeaveTracker[[#This Row],[Employee Name]],Employees[[Employee Name]:[Office]],7))</f>
        <v>CBO</v>
      </c>
      <c r="F4316" s="51" t="str">
        <f>IF(ISBLANK(LeaveTracker[[#This Row],[Employee Name]]),"-----",VLOOKUP(LeaveTracker[[#This Row],[Employee Name]],Employees[[Employee Name]:[Office]],6))</f>
        <v>REGULAR</v>
      </c>
      <c r="G4316" s="24">
        <v>44965</v>
      </c>
      <c r="H4316" s="24">
        <v>44965</v>
      </c>
      <c r="I4316" s="19" t="s">
        <v>81</v>
      </c>
      <c r="K4316" s="51"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1092</v>
      </c>
      <c r="E4317" s="51" t="str">
        <f>IF(ISBLANK(LeaveTracker[[#This Row],[Employee Name]]),"-----",VLOOKUP(LeaveTracker[[#This Row],[Employee Name]],Employees[[Employee Name]:[Office]],7))</f>
        <v>ACCOUNTING</v>
      </c>
      <c r="F4317" s="51" t="str">
        <f>IF(ISBLANK(LeaveTracker[[#This Row],[Employee Name]]),"-----",VLOOKUP(LeaveTracker[[#This Row],[Employee Name]],Employees[[Employee Name]:[Office]],6))</f>
        <v>REGULAR</v>
      </c>
      <c r="G4317" s="24">
        <v>44936</v>
      </c>
      <c r="H4317" s="24">
        <v>44936</v>
      </c>
      <c r="I4317" s="19" t="s">
        <v>81</v>
      </c>
      <c r="K4317" s="51"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224</v>
      </c>
      <c r="E4318" s="51" t="str">
        <f>IF(ISBLANK(LeaveTracker[[#This Row],[Employee Name]]),"-----",VLOOKUP(LeaveTracker[[#This Row],[Employee Name]],Employees[[Employee Name]:[Office]],7))</f>
        <v>CSWDO</v>
      </c>
      <c r="F4318" s="51" t="str">
        <f>IF(ISBLANK(LeaveTracker[[#This Row],[Employee Name]]),"-----",VLOOKUP(LeaveTracker[[#This Row],[Employee Name]],Employees[[Employee Name]:[Office]],6))</f>
        <v>REGULAR</v>
      </c>
      <c r="G4318" s="24">
        <v>44911</v>
      </c>
      <c r="H4318" s="24">
        <v>44911</v>
      </c>
      <c r="I4318" s="19" t="s">
        <v>298</v>
      </c>
      <c r="J4318" s="43" t="s">
        <v>105</v>
      </c>
      <c r="K4318" s="51"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748</v>
      </c>
      <c r="E4319" s="51" t="str">
        <f>IF(ISBLANK(LeaveTracker[[#This Row],[Employee Name]]),"-----",VLOOKUP(LeaveTracker[[#This Row],[Employee Name]],Employees[[Employee Name]:[Office]],7))</f>
        <v>CSWDO</v>
      </c>
      <c r="F4319" s="51" t="str">
        <f>IF(ISBLANK(LeaveTracker[[#This Row],[Employee Name]]),"-----",VLOOKUP(LeaveTracker[[#This Row],[Employee Name]],Employees[[Employee Name]:[Office]],6))</f>
        <v>REGULAR</v>
      </c>
      <c r="G4319" s="24">
        <v>44929</v>
      </c>
      <c r="H4319" s="24">
        <v>44929</v>
      </c>
      <c r="I4319" s="19" t="s">
        <v>81</v>
      </c>
      <c r="K4319" s="51"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355</v>
      </c>
      <c r="E4320" s="51" t="str">
        <f>IF(ISBLANK(LeaveTracker[[#This Row],[Employee Name]]),"-----",VLOOKUP(LeaveTracker[[#This Row],[Employee Name]],Employees[[Employee Name]:[Office]],7))</f>
        <v>LCR</v>
      </c>
      <c r="F4320" s="51" t="str">
        <f>IF(ISBLANK(LeaveTracker[[#This Row],[Employee Name]]),"-----",VLOOKUP(LeaveTracker[[#This Row],[Employee Name]],Employees[[Employee Name]:[Office]],6))</f>
        <v>REGULAR</v>
      </c>
      <c r="G4320" s="24">
        <v>44922</v>
      </c>
      <c r="H4320" s="24">
        <v>44922</v>
      </c>
      <c r="I4320" s="19" t="s">
        <v>81</v>
      </c>
      <c r="K4320" s="51"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863</v>
      </c>
      <c r="E4321" s="51" t="str">
        <f>IF(ISBLANK(LeaveTracker[[#This Row],[Employee Name]]),"-----",VLOOKUP(LeaveTracker[[#This Row],[Employee Name]],Employees[[Employee Name]:[Office]],7))</f>
        <v>ACCOUNTING</v>
      </c>
      <c r="F4321" s="51" t="str">
        <f>IF(ISBLANK(LeaveTracker[[#This Row],[Employee Name]]),"-----",VLOOKUP(LeaveTracker[[#This Row],[Employee Name]],Employees[[Employee Name]:[Office]],6))</f>
        <v>REGULAR</v>
      </c>
      <c r="G4321" s="24">
        <v>44935</v>
      </c>
      <c r="H4321" s="24">
        <v>44946</v>
      </c>
      <c r="I4321" s="19" t="s">
        <v>81</v>
      </c>
      <c r="K4321" s="51"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513</v>
      </c>
      <c r="E4322" s="51" t="str">
        <f>IF(ISBLANK(LeaveTracker[[#This Row],[Employee Name]]),"-----",VLOOKUP(LeaveTracker[[#This Row],[Employee Name]],Employees[[Employee Name]:[Office]],7))</f>
        <v>ACCOUNTING</v>
      </c>
      <c r="F4322" s="51" t="str">
        <f>IF(ISBLANK(LeaveTracker[[#This Row],[Employee Name]]),"-----",VLOOKUP(LeaveTracker[[#This Row],[Employee Name]],Employees[[Employee Name]:[Office]],6))</f>
        <v>REGULAR</v>
      </c>
      <c r="G4322" s="24">
        <v>44935</v>
      </c>
      <c r="H4322" s="24">
        <v>44935</v>
      </c>
      <c r="I4322" s="19" t="s">
        <v>81</v>
      </c>
      <c r="K4322" s="51"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513</v>
      </c>
      <c r="E4323" s="51" t="str">
        <f>IF(ISBLANK(LeaveTracker[[#This Row],[Employee Name]]),"-----",VLOOKUP(LeaveTracker[[#This Row],[Employee Name]],Employees[[Employee Name]:[Office]],7))</f>
        <v>ACCOUNTING</v>
      </c>
      <c r="F4323" s="51" t="str">
        <f>IF(ISBLANK(LeaveTracker[[#This Row],[Employee Name]]),"-----",VLOOKUP(LeaveTracker[[#This Row],[Employee Name]],Employees[[Employee Name]:[Office]],6))</f>
        <v>REGULAR</v>
      </c>
      <c r="G4323" s="24">
        <v>44907</v>
      </c>
      <c r="H4323" s="24">
        <v>44907</v>
      </c>
      <c r="I4323" s="19" t="s">
        <v>81</v>
      </c>
      <c r="K4323" s="51"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513</v>
      </c>
      <c r="E4324" s="51" t="str">
        <f>IF(ISBLANK(LeaveTracker[[#This Row],[Employee Name]]),"-----",VLOOKUP(LeaveTracker[[#This Row],[Employee Name]],Employees[[Employee Name]:[Office]],7))</f>
        <v>ACCOUNTING</v>
      </c>
      <c r="F4324" s="51" t="str">
        <f>IF(ISBLANK(LeaveTracker[[#This Row],[Employee Name]]),"-----",VLOOKUP(LeaveTracker[[#This Row],[Employee Name]],Employees[[Employee Name]:[Office]],6))</f>
        <v>REGULAR</v>
      </c>
      <c r="G4324" s="24">
        <v>44918</v>
      </c>
      <c r="H4324" s="24">
        <v>44918</v>
      </c>
      <c r="I4324" s="19" t="s">
        <v>81</v>
      </c>
      <c r="K4324" s="51"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878</v>
      </c>
      <c r="E4325" s="51" t="str">
        <f>IF(ISBLANK(LeaveTracker[[#This Row],[Employee Name]]),"-----",VLOOKUP(LeaveTracker[[#This Row],[Employee Name]],Employees[[Employee Name]:[Office]],7))</f>
        <v>GSO</v>
      </c>
      <c r="F4325" s="51" t="str">
        <f>IF(ISBLANK(LeaveTracker[[#This Row],[Employee Name]]),"-----",VLOOKUP(LeaveTracker[[#This Row],[Employee Name]],Employees[[Employee Name]:[Office]],6))</f>
        <v>REGULAR</v>
      </c>
      <c r="G4325" s="24">
        <v>44966</v>
      </c>
      <c r="H4325" s="24">
        <v>44966</v>
      </c>
      <c r="I4325" s="19" t="s">
        <v>81</v>
      </c>
      <c r="K4325" s="51"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2153</v>
      </c>
      <c r="E4326" s="51" t="str">
        <f>IF(ISBLANK(LeaveTracker[[#This Row],[Employee Name]]),"-----",VLOOKUP(LeaveTracker[[#This Row],[Employee Name]],Employees[[Employee Name]:[Office]],7))</f>
        <v>OSPITAL NG TAGAYTAY</v>
      </c>
      <c r="F4326" s="51">
        <f>IF(ISBLANK(LeaveTracker[[#This Row],[Employee Name]]),"-----",VLOOKUP(LeaveTracker[[#This Row],[Employee Name]],Employees[[Employee Name]:[Office]],6))</f>
        <v>0</v>
      </c>
      <c r="G4326" s="24">
        <v>44966</v>
      </c>
      <c r="H4326" s="24">
        <v>44966</v>
      </c>
      <c r="I4326" s="19" t="s">
        <v>298</v>
      </c>
      <c r="J4326" s="43" t="s">
        <v>105</v>
      </c>
      <c r="K4326" s="51"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1092</v>
      </c>
      <c r="E4327" s="51" t="str">
        <f>IF(ISBLANK(LeaveTracker[[#This Row],[Employee Name]]),"-----",VLOOKUP(LeaveTracker[[#This Row],[Employee Name]],Employees[[Employee Name]:[Office]],7))</f>
        <v>ACCOUNTING</v>
      </c>
      <c r="F4327" s="51" t="str">
        <f>IF(ISBLANK(LeaveTracker[[#This Row],[Employee Name]]),"-----",VLOOKUP(LeaveTracker[[#This Row],[Employee Name]],Employees[[Employee Name]:[Office]],6))</f>
        <v>REGULAR</v>
      </c>
      <c r="G4327" s="24">
        <v>44956</v>
      </c>
      <c r="H4327" s="24">
        <v>44957</v>
      </c>
      <c r="I4327" s="19" t="s">
        <v>81</v>
      </c>
      <c r="K4327" s="51"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2022</v>
      </c>
      <c r="E4328" s="51" t="str">
        <f>IF(ISBLANK(LeaveTracker[[#This Row],[Employee Name]]),"-----",VLOOKUP(LeaveTracker[[#This Row],[Employee Name]],Employees[[Employee Name]:[Office]],7))</f>
        <v>ACCOUNTING</v>
      </c>
      <c r="F4328" s="51" t="str">
        <f>IF(ISBLANK(LeaveTracker[[#This Row],[Employee Name]]),"-----",VLOOKUP(LeaveTracker[[#This Row],[Employee Name]],Employees[[Employee Name]:[Office]],6))</f>
        <v>REGULAR</v>
      </c>
      <c r="G4328" s="24">
        <v>44963</v>
      </c>
      <c r="H4328" s="24">
        <v>44963</v>
      </c>
      <c r="I4328" s="19" t="s">
        <v>82</v>
      </c>
      <c r="K4328" s="51"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1083</v>
      </c>
      <c r="E4329" s="51" t="str">
        <f>IF(ISBLANK(LeaveTracker[[#This Row],[Employee Name]]),"-----",VLOOKUP(LeaveTracker[[#This Row],[Employee Name]],Employees[[Employee Name]:[Office]],7))</f>
        <v>ACCOUNTING</v>
      </c>
      <c r="F4329" s="51" t="str">
        <f>IF(ISBLANK(LeaveTracker[[#This Row],[Employee Name]]),"-----",VLOOKUP(LeaveTracker[[#This Row],[Employee Name]],Employees[[Employee Name]:[Office]],6))</f>
        <v>REGULAR</v>
      </c>
      <c r="G4329" s="24">
        <v>44958</v>
      </c>
      <c r="H4329" s="24">
        <v>44958</v>
      </c>
      <c r="I4329" s="19" t="s">
        <v>81</v>
      </c>
      <c r="K4329" s="51"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860</v>
      </c>
      <c r="E4330" s="51" t="str">
        <f>IF(ISBLANK(LeaveTracker[[#This Row],[Employee Name]]),"-----",VLOOKUP(LeaveTracker[[#This Row],[Employee Name]],Employees[[Employee Name]:[Office]],7))</f>
        <v>ACCOUNTING</v>
      </c>
      <c r="F4330" s="51" t="str">
        <f>IF(ISBLANK(LeaveTracker[[#This Row],[Employee Name]]),"-----",VLOOKUP(LeaveTracker[[#This Row],[Employee Name]],Employees[[Employee Name]:[Office]],6))</f>
        <v>REGULAR</v>
      </c>
      <c r="G4330" s="24">
        <v>44917</v>
      </c>
      <c r="H4330" s="24">
        <v>44917</v>
      </c>
      <c r="I4330" s="19" t="s">
        <v>81</v>
      </c>
      <c r="K4330" s="51"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863</v>
      </c>
      <c r="E4331" s="51" t="str">
        <f>IF(ISBLANK(LeaveTracker[[#This Row],[Employee Name]]),"-----",VLOOKUP(LeaveTracker[[#This Row],[Employee Name]],Employees[[Employee Name]:[Office]],7))</f>
        <v>ACCOUNTING</v>
      </c>
      <c r="F4331" s="51" t="str">
        <f>IF(ISBLANK(LeaveTracker[[#This Row],[Employee Name]]),"-----",VLOOKUP(LeaveTracker[[#This Row],[Employee Name]],Employees[[Employee Name]:[Office]],6))</f>
        <v>REGULAR</v>
      </c>
      <c r="G4331" s="24">
        <v>44918</v>
      </c>
      <c r="H4331" s="24">
        <v>44918</v>
      </c>
      <c r="I4331" s="19" t="s">
        <v>81</v>
      </c>
      <c r="K4331" s="51"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863</v>
      </c>
      <c r="E4332" s="51" t="str">
        <f>IF(ISBLANK(LeaveTracker[[#This Row],[Employee Name]]),"-----",VLOOKUP(LeaveTracker[[#This Row],[Employee Name]],Employees[[Employee Name]:[Office]],7))</f>
        <v>ACCOUNTING</v>
      </c>
      <c r="F4332" s="51" t="str">
        <f>IF(ISBLANK(LeaveTracker[[#This Row],[Employee Name]]),"-----",VLOOKUP(LeaveTracker[[#This Row],[Employee Name]],Employees[[Employee Name]:[Office]],6))</f>
        <v>REGULAR</v>
      </c>
      <c r="G4332" s="24">
        <v>44922</v>
      </c>
      <c r="H4332" s="24">
        <v>44922</v>
      </c>
      <c r="I4332" s="19" t="s">
        <v>81</v>
      </c>
      <c r="K4332" s="51"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863</v>
      </c>
      <c r="E4333" s="51" t="str">
        <f>IF(ISBLANK(LeaveTracker[[#This Row],[Employee Name]]),"-----",VLOOKUP(LeaveTracker[[#This Row],[Employee Name]],Employees[[Employee Name]:[Office]],7))</f>
        <v>ACCOUNTING</v>
      </c>
      <c r="F4333" s="51" t="str">
        <f>IF(ISBLANK(LeaveTracker[[#This Row],[Employee Name]]),"-----",VLOOKUP(LeaveTracker[[#This Row],[Employee Name]],Employees[[Employee Name]:[Office]],6))</f>
        <v>REGULAR</v>
      </c>
      <c r="G4333" s="24">
        <v>44929</v>
      </c>
      <c r="H4333" s="24">
        <v>44932</v>
      </c>
      <c r="I4333" s="19" t="s">
        <v>81</v>
      </c>
      <c r="K4333" s="51"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1010</v>
      </c>
      <c r="E4334" s="51" t="str">
        <f>IF(ISBLANK(LeaveTracker[[#This Row],[Employee Name]]),"-----",VLOOKUP(LeaveTracker[[#This Row],[Employee Name]],Employees[[Employee Name]:[Office]],7))</f>
        <v>ACCOUNTING</v>
      </c>
      <c r="F4334" s="51" t="str">
        <f>IF(ISBLANK(LeaveTracker[[#This Row],[Employee Name]]),"-----",VLOOKUP(LeaveTracker[[#This Row],[Employee Name]],Employees[[Employee Name]:[Office]],6))</f>
        <v>REGULAR</v>
      </c>
      <c r="G4334" s="24">
        <v>44959</v>
      </c>
      <c r="H4334" s="24">
        <v>44959</v>
      </c>
      <c r="I4334" s="19" t="s">
        <v>82</v>
      </c>
      <c r="K4334" s="51"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513</v>
      </c>
      <c r="E4335" s="51" t="str">
        <f>IF(ISBLANK(LeaveTracker[[#This Row],[Employee Name]]),"-----",VLOOKUP(LeaveTracker[[#This Row],[Employee Name]],Employees[[Employee Name]:[Office]],7))</f>
        <v>ACCOUNTING</v>
      </c>
      <c r="F4335" s="51" t="str">
        <f>IF(ISBLANK(LeaveTracker[[#This Row],[Employee Name]]),"-----",VLOOKUP(LeaveTracker[[#This Row],[Employee Name]],Employees[[Employee Name]:[Office]],6))</f>
        <v>REGULAR</v>
      </c>
      <c r="G4335" s="24">
        <v>44939</v>
      </c>
      <c r="H4335" s="24">
        <v>44939</v>
      </c>
      <c r="I4335" s="19" t="s">
        <v>81</v>
      </c>
      <c r="K4335" s="51"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513</v>
      </c>
      <c r="E4336" s="51" t="str">
        <f>IF(ISBLANK(LeaveTracker[[#This Row],[Employee Name]]),"-----",VLOOKUP(LeaveTracker[[#This Row],[Employee Name]],Employees[[Employee Name]:[Office]],7))</f>
        <v>ACCOUNTING</v>
      </c>
      <c r="F4336" s="51" t="str">
        <f>IF(ISBLANK(LeaveTracker[[#This Row],[Employee Name]]),"-----",VLOOKUP(LeaveTracker[[#This Row],[Employee Name]],Employees[[Employee Name]:[Office]],6))</f>
        <v>REGULAR</v>
      </c>
      <c r="G4336" s="24">
        <v>44951</v>
      </c>
      <c r="H4336" s="24">
        <v>44951</v>
      </c>
      <c r="I4336" s="19" t="s">
        <v>81</v>
      </c>
      <c r="K4336" s="51"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513</v>
      </c>
      <c r="E4337" s="51" t="str">
        <f>IF(ISBLANK(LeaveTracker[[#This Row],[Employee Name]]),"-----",VLOOKUP(LeaveTracker[[#This Row],[Employee Name]],Employees[[Employee Name]:[Office]],7))</f>
        <v>ACCOUNTING</v>
      </c>
      <c r="F4337" s="51" t="str">
        <f>IF(ISBLANK(LeaveTracker[[#This Row],[Employee Name]]),"-----",VLOOKUP(LeaveTracker[[#This Row],[Employee Name]],Employees[[Employee Name]:[Office]],6))</f>
        <v>REGULAR</v>
      </c>
      <c r="G4337" s="24">
        <v>44956</v>
      </c>
      <c r="H4337" s="24">
        <v>44956</v>
      </c>
      <c r="I4337" s="19" t="s">
        <v>81</v>
      </c>
      <c r="K4337" s="51"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1092</v>
      </c>
      <c r="E4338" s="51" t="str">
        <f>IF(ISBLANK(LeaveTracker[[#This Row],[Employee Name]]),"-----",VLOOKUP(LeaveTracker[[#This Row],[Employee Name]],Employees[[Employee Name]:[Office]],7))</f>
        <v>ACCOUNTING</v>
      </c>
      <c r="F4338" s="51" t="str">
        <f>IF(ISBLANK(LeaveTracker[[#This Row],[Employee Name]]),"-----",VLOOKUP(LeaveTracker[[#This Row],[Employee Name]],Employees[[Employee Name]:[Office]],6))</f>
        <v>REGULAR</v>
      </c>
      <c r="G4338" s="24">
        <v>44949</v>
      </c>
      <c r="H4338" s="24">
        <v>44949</v>
      </c>
      <c r="I4338" s="19" t="s">
        <v>81</v>
      </c>
      <c r="K4338" s="51"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1849</v>
      </c>
      <c r="E4339" s="51" t="str">
        <f>IF(ISBLANK(LeaveTracker[[#This Row],[Employee Name]]),"-----",VLOOKUP(LeaveTracker[[#This Row],[Employee Name]],Employees[[Employee Name]:[Office]],7))</f>
        <v>BIR</v>
      </c>
      <c r="F4339" s="51" t="str">
        <f>IF(ISBLANK(LeaveTracker[[#This Row],[Employee Name]]),"-----",VLOOKUP(LeaveTracker[[#This Row],[Employee Name]],Employees[[Employee Name]:[Office]],6))</f>
        <v>CASUAL</v>
      </c>
      <c r="G4339" s="24">
        <v>44960</v>
      </c>
      <c r="H4339" s="24">
        <v>44960</v>
      </c>
      <c r="I4339" s="19" t="s">
        <v>298</v>
      </c>
      <c r="J4339" s="43" t="s">
        <v>105</v>
      </c>
      <c r="K4339" s="51"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519</v>
      </c>
      <c r="E4340" s="51" t="str">
        <f>IF(ISBLANK(LeaveTracker[[#This Row],[Employee Name]]),"-----",VLOOKUP(LeaveTracker[[#This Row],[Employee Name]],Employees[[Employee Name]:[Office]],7))</f>
        <v>ACCOUNTING</v>
      </c>
      <c r="F4340" s="51" t="str">
        <f>IF(ISBLANK(LeaveTracker[[#This Row],[Employee Name]]),"-----",VLOOKUP(LeaveTracker[[#This Row],[Employee Name]],Employees[[Employee Name]:[Office]],6))</f>
        <v>REGULAR</v>
      </c>
      <c r="G4340" s="24">
        <v>44945</v>
      </c>
      <c r="H4340" s="24">
        <v>44945</v>
      </c>
      <c r="I4340" s="19" t="s">
        <v>81</v>
      </c>
      <c r="K4340" s="51"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1837</v>
      </c>
      <c r="E4341" s="51" t="str">
        <f>IF(ISBLANK(LeaveTracker[[#This Row],[Employee Name]]),"-----",VLOOKUP(LeaveTracker[[#This Row],[Employee Name]],Employees[[Employee Name]:[Office]],7))</f>
        <v>TCIS</v>
      </c>
      <c r="F4341" s="51" t="str">
        <f>IF(ISBLANK(LeaveTracker[[#This Row],[Employee Name]]),"-----",VLOOKUP(LeaveTracker[[#This Row],[Employee Name]],Employees[[Employee Name]:[Office]],6))</f>
        <v>CASUAL</v>
      </c>
      <c r="G4341" s="24">
        <v>44918</v>
      </c>
      <c r="H4341" s="24">
        <v>44924</v>
      </c>
      <c r="I4341" s="19" t="s">
        <v>82</v>
      </c>
      <c r="K4341" s="51"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1164</v>
      </c>
      <c r="E4342" s="51" t="str">
        <f>IF(ISBLANK(LeaveTracker[[#This Row],[Employee Name]]),"-----",VLOOKUP(LeaveTracker[[#This Row],[Employee Name]],Employees[[Employee Name]:[Office]],7))</f>
        <v>CSWDO</v>
      </c>
      <c r="F4342" s="51" t="str">
        <f>IF(ISBLANK(LeaveTracker[[#This Row],[Employee Name]]),"-----",VLOOKUP(LeaveTracker[[#This Row],[Employee Name]],Employees[[Employee Name]:[Office]],6))</f>
        <v>REGULAR</v>
      </c>
      <c r="G4342" s="24">
        <v>44939</v>
      </c>
      <c r="H4342" s="24">
        <v>44939</v>
      </c>
      <c r="I4342" s="19" t="s">
        <v>298</v>
      </c>
      <c r="K4342" s="51"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1840</v>
      </c>
      <c r="E4343" s="51" t="str">
        <f>IF(ISBLANK(LeaveTracker[[#This Row],[Employee Name]]),"-----",VLOOKUP(LeaveTracker[[#This Row],[Employee Name]],Employees[[Employee Name]:[Office]],7))</f>
        <v>CPDO</v>
      </c>
      <c r="F4343" s="51" t="str">
        <f>IF(ISBLANK(LeaveTracker[[#This Row],[Employee Name]]),"-----",VLOOKUP(LeaveTracker[[#This Row],[Employee Name]],Employees[[Employee Name]:[Office]],6))</f>
        <v>CASUAL</v>
      </c>
      <c r="G4343" s="24">
        <v>44914</v>
      </c>
      <c r="H4343" s="24">
        <v>44932</v>
      </c>
      <c r="I4343" s="19" t="s">
        <v>81</v>
      </c>
      <c r="K4343" s="51"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1841</v>
      </c>
      <c r="E4344" s="51" t="str">
        <f>IF(ISBLANK(LeaveTracker[[#This Row],[Employee Name]]),"-----",VLOOKUP(LeaveTracker[[#This Row],[Employee Name]],Employees[[Employee Name]:[Office]],7))</f>
        <v>CSWDO</v>
      </c>
      <c r="F4344" s="51" t="str">
        <f>IF(ISBLANK(LeaveTracker[[#This Row],[Employee Name]]),"-----",VLOOKUP(LeaveTracker[[#This Row],[Employee Name]],Employees[[Employee Name]:[Office]],6))</f>
        <v>CASUAL</v>
      </c>
      <c r="G4344" s="24">
        <v>44916</v>
      </c>
      <c r="H4344" s="24">
        <v>44916</v>
      </c>
      <c r="I4344" s="19" t="s">
        <v>81</v>
      </c>
      <c r="K4344" s="51"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1962</v>
      </c>
      <c r="E4345" s="51" t="str">
        <f>IF(ISBLANK(LeaveTracker[[#This Row],[Employee Name]]),"-----",VLOOKUP(LeaveTracker[[#This Row],[Employee Name]],Employees[[Employee Name]:[Office]],7))</f>
        <v>ONT</v>
      </c>
      <c r="F4345" s="51" t="str">
        <f>IF(ISBLANK(LeaveTracker[[#This Row],[Employee Name]]),"-----",VLOOKUP(LeaveTracker[[#This Row],[Employee Name]],Employees[[Employee Name]:[Office]],6))</f>
        <v>REGULAR</v>
      </c>
      <c r="G4345" s="24">
        <v>44949</v>
      </c>
      <c r="H4345" s="24">
        <v>44949</v>
      </c>
      <c r="I4345" s="19" t="s">
        <v>81</v>
      </c>
      <c r="K4345" s="51"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1963</v>
      </c>
      <c r="E4346" s="51" t="str">
        <f>IF(ISBLANK(LeaveTracker[[#This Row],[Employee Name]]),"-----",VLOOKUP(LeaveTracker[[#This Row],[Employee Name]],Employees[[Employee Name]:[Office]],7))</f>
        <v>TCIS/CSU</v>
      </c>
      <c r="F4346" s="51" t="str">
        <f>IF(ISBLANK(LeaveTracker[[#This Row],[Employee Name]]),"-----",VLOOKUP(LeaveTracker[[#This Row],[Employee Name]],Employees[[Employee Name]:[Office]],6))</f>
        <v>CASUAL</v>
      </c>
      <c r="G4346" s="24">
        <v>44957</v>
      </c>
      <c r="H4346" s="24">
        <v>44957</v>
      </c>
      <c r="I4346" s="19" t="s">
        <v>81</v>
      </c>
      <c r="K4346" s="51"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2154</v>
      </c>
      <c r="E4347" s="51" t="str">
        <f>IF(ISBLANK(LeaveTracker[[#This Row],[Employee Name]]),"-----",VLOOKUP(LeaveTracker[[#This Row],[Employee Name]],Employees[[Employee Name]:[Office]],7))</f>
        <v>CENRO</v>
      </c>
      <c r="F4347" s="51">
        <f>IF(ISBLANK(LeaveTracker[[#This Row],[Employee Name]]),"-----",VLOOKUP(LeaveTracker[[#This Row],[Employee Name]],Employees[[Employee Name]:[Office]],6))</f>
        <v>0</v>
      </c>
      <c r="G4347" s="24">
        <v>44957</v>
      </c>
      <c r="H4347" s="24">
        <v>44958</v>
      </c>
      <c r="I4347" s="19" t="s">
        <v>81</v>
      </c>
      <c r="K4347" s="51"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1900</v>
      </c>
      <c r="E4348" s="51" t="str">
        <f>IF(ISBLANK(LeaveTracker[[#This Row],[Employee Name]]),"-----",VLOOKUP(LeaveTracker[[#This Row],[Employee Name]],Employees[[Employee Name]:[Office]],7))</f>
        <v>ONT</v>
      </c>
      <c r="F4348" s="51" t="str">
        <f>IF(ISBLANK(LeaveTracker[[#This Row],[Employee Name]]),"-----",VLOOKUP(LeaveTracker[[#This Row],[Employee Name]],Employees[[Employee Name]:[Office]],6))</f>
        <v>REGULAR</v>
      </c>
      <c r="G4348" s="24">
        <v>44921</v>
      </c>
      <c r="H4348" s="24">
        <v>44924</v>
      </c>
      <c r="I4348" s="19" t="s">
        <v>82</v>
      </c>
      <c r="K4348" s="51"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1826</v>
      </c>
      <c r="E4349" s="51" t="str">
        <f>IF(ISBLANK(LeaveTracker[[#This Row],[Employee Name]]),"-----",VLOOKUP(LeaveTracker[[#This Row],[Employee Name]],Employees[[Employee Name]:[Office]],7))</f>
        <v>ONT</v>
      </c>
      <c r="F4349" s="51" t="str">
        <f>IF(ISBLANK(LeaveTracker[[#This Row],[Employee Name]]),"-----",VLOOKUP(LeaveTracker[[#This Row],[Employee Name]],Employees[[Employee Name]:[Office]],6))</f>
        <v>CASUAL</v>
      </c>
      <c r="G4349" s="24">
        <v>44947</v>
      </c>
      <c r="H4349" s="24">
        <v>44947</v>
      </c>
      <c r="I4349" s="19" t="s">
        <v>81</v>
      </c>
      <c r="K4349" s="51" t="str">
        <f>LeaveTracker[[#This Row],[Days]]&amp;" "&amp;LeaveTracker[[#This Row],[Type of Leave]]</f>
        <v>1 SL</v>
      </c>
      <c r="L4349" s="23">
        <v>1</v>
      </c>
      <c r="M4349" s="27"/>
    </row>
    <row r="4350" spans="1:13" ht="30" customHeight="1" x14ac:dyDescent="0.3">
      <c r="A4350" s="27">
        <v>698</v>
      </c>
      <c r="B4350" s="31">
        <v>44992</v>
      </c>
      <c r="C4350" s="31">
        <v>44958</v>
      </c>
      <c r="D4350" s="19" t="s">
        <v>1826</v>
      </c>
      <c r="E4350" s="51" t="str">
        <f>IF(ISBLANK(LeaveTracker[[#This Row],[Employee Name]]),"-----",VLOOKUP(LeaveTracker[[#This Row],[Employee Name]],Employees[[Employee Name]:[Office]],7))</f>
        <v>ONT</v>
      </c>
      <c r="F4350" s="51" t="str">
        <f>IF(ISBLANK(LeaveTracker[[#This Row],[Employee Name]]),"-----",VLOOKUP(LeaveTracker[[#This Row],[Employee Name]],Employees[[Employee Name]:[Office]],6))</f>
        <v>CASUAL</v>
      </c>
      <c r="G4350" s="24">
        <v>44954</v>
      </c>
      <c r="H4350" s="24">
        <v>44954</v>
      </c>
      <c r="I4350" s="19" t="s">
        <v>81</v>
      </c>
      <c r="K4350" s="51" t="str">
        <f>LeaveTracker[[#This Row],[Days]]&amp;" "&amp;LeaveTracker[[#This Row],[Type of Leave]]</f>
        <v>1 SL</v>
      </c>
      <c r="L4350" s="23">
        <v>1</v>
      </c>
      <c r="M4350" s="27"/>
    </row>
    <row r="4351" spans="1:13" ht="30" customHeight="1" x14ac:dyDescent="0.3">
      <c r="A4351" s="27">
        <f t="shared" si="42"/>
        <v>699</v>
      </c>
      <c r="B4351" s="31">
        <v>44992</v>
      </c>
      <c r="C4351" s="31">
        <v>44950</v>
      </c>
      <c r="D4351" s="19" t="s">
        <v>1825</v>
      </c>
      <c r="E4351" s="51" t="str">
        <f>IF(ISBLANK(LeaveTracker[[#This Row],[Employee Name]]),"-----",VLOOKUP(LeaveTracker[[#This Row],[Employee Name]],Employees[[Employee Name]:[Office]],7))</f>
        <v>ONT</v>
      </c>
      <c r="F4351" s="51" t="str">
        <f>IF(ISBLANK(LeaveTracker[[#This Row],[Employee Name]]),"-----",VLOOKUP(LeaveTracker[[#This Row],[Employee Name]],Employees[[Employee Name]:[Office]],6))</f>
        <v>CASUAL</v>
      </c>
      <c r="G4351" s="24">
        <v>44973</v>
      </c>
      <c r="H4351" s="24">
        <v>44985</v>
      </c>
      <c r="I4351" s="19" t="s">
        <v>82</v>
      </c>
      <c r="K4351" s="51"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1884</v>
      </c>
      <c r="E4352" s="51" t="str">
        <f>IF(ISBLANK(LeaveTracker[[#This Row],[Employee Name]]),"-----",VLOOKUP(LeaveTracker[[#This Row],[Employee Name]],Employees[[Employee Name]:[Office]],7))</f>
        <v>CEO</v>
      </c>
      <c r="F4352" s="51" t="str">
        <f>IF(ISBLANK(LeaveTracker[[#This Row],[Employee Name]]),"-----",VLOOKUP(LeaveTracker[[#This Row],[Employee Name]],Employees[[Employee Name]:[Office]],6))</f>
        <v>CASUAL</v>
      </c>
      <c r="G4352" s="24">
        <v>44930</v>
      </c>
      <c r="H4352" s="24">
        <v>44931</v>
      </c>
      <c r="I4352" s="19" t="s">
        <v>81</v>
      </c>
      <c r="K4352" s="51"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1884</v>
      </c>
      <c r="E4353" s="51" t="str">
        <f>IF(ISBLANK(LeaveTracker[[#This Row],[Employee Name]]),"-----",VLOOKUP(LeaveTracker[[#This Row],[Employee Name]],Employees[[Employee Name]:[Office]],7))</f>
        <v>CEO</v>
      </c>
      <c r="F4353" s="51" t="str">
        <f>IF(ISBLANK(LeaveTracker[[#This Row],[Employee Name]]),"-----",VLOOKUP(LeaveTracker[[#This Row],[Employee Name]],Employees[[Employee Name]:[Office]],6))</f>
        <v>CASUAL</v>
      </c>
      <c r="G4353" s="24">
        <v>44953</v>
      </c>
      <c r="H4353" s="24">
        <v>44953</v>
      </c>
      <c r="I4353" s="19" t="s">
        <v>298</v>
      </c>
      <c r="J4353" s="43" t="s">
        <v>105</v>
      </c>
      <c r="K4353" s="51"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2156</v>
      </c>
      <c r="E4354" s="51" t="str">
        <f>IF(ISBLANK(LeaveTracker[[#This Row],[Employee Name]]),"-----",VLOOKUP(LeaveTracker[[#This Row],[Employee Name]],Employees[[Employee Name]:[Office]],7))</f>
        <v>OSPITAL NG TAGAYTAY</v>
      </c>
      <c r="F4354" s="51">
        <f>IF(ISBLANK(LeaveTracker[[#This Row],[Employee Name]]),"-----",VLOOKUP(LeaveTracker[[#This Row],[Employee Name]],Employees[[Employee Name]:[Office]],6))</f>
        <v>0</v>
      </c>
      <c r="G4354" s="24">
        <v>44922</v>
      </c>
      <c r="H4354" s="24">
        <v>44925</v>
      </c>
      <c r="I4354" s="19" t="s">
        <v>81</v>
      </c>
      <c r="K4354" s="51"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2076</v>
      </c>
      <c r="E4355" s="51" t="str">
        <f>IF(ISBLANK(LeaveTracker[[#This Row],[Employee Name]]),"-----",VLOOKUP(LeaveTracker[[#This Row],[Employee Name]],Employees[[Employee Name]:[Office]],7))</f>
        <v>EEO</v>
      </c>
      <c r="F4355" s="51">
        <f>IF(ISBLANK(LeaveTracker[[#This Row],[Employee Name]]),"-----",VLOOKUP(LeaveTracker[[#This Row],[Employee Name]],Employees[[Employee Name]:[Office]],6))</f>
        <v>0</v>
      </c>
      <c r="G4355" s="24">
        <v>44956</v>
      </c>
      <c r="H4355" s="24">
        <v>44958</v>
      </c>
      <c r="I4355" s="19" t="s">
        <v>81</v>
      </c>
      <c r="K4355" s="51"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1886</v>
      </c>
      <c r="E4356" s="51" t="str">
        <f>IF(ISBLANK(LeaveTracker[[#This Row],[Employee Name]]),"-----",VLOOKUP(LeaveTracker[[#This Row],[Employee Name]],Employees[[Employee Name]:[Office]],7))</f>
        <v>CHO</v>
      </c>
      <c r="F4356" s="51" t="str">
        <f>IF(ISBLANK(LeaveTracker[[#This Row],[Employee Name]]),"-----",VLOOKUP(LeaveTracker[[#This Row],[Employee Name]],Employees[[Employee Name]:[Office]],6))</f>
        <v>CASUAL</v>
      </c>
      <c r="G4356" s="24">
        <v>44949</v>
      </c>
      <c r="H4356" s="24">
        <v>44949</v>
      </c>
      <c r="I4356" s="19" t="s">
        <v>81</v>
      </c>
      <c r="K4356" s="51"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1775</v>
      </c>
      <c r="E4357" s="51" t="str">
        <f>IF(ISBLANK(LeaveTracker[[#This Row],[Employee Name]]),"-----",VLOOKUP(LeaveTracker[[#This Row],[Employee Name]],Employees[[Employee Name]:[Office]],7))</f>
        <v>CENRO</v>
      </c>
      <c r="F4357" s="51" t="str">
        <f>IF(ISBLANK(LeaveTracker[[#This Row],[Employee Name]]),"-----",VLOOKUP(LeaveTracker[[#This Row],[Employee Name]],Employees[[Employee Name]:[Office]],6))</f>
        <v>CASUAL</v>
      </c>
      <c r="G4357" s="24">
        <v>44975</v>
      </c>
      <c r="H4357" s="24">
        <v>44977</v>
      </c>
      <c r="I4357" s="19" t="s">
        <v>81</v>
      </c>
      <c r="K4357" s="51" t="str">
        <f>LeaveTracker[[#This Row],[Days]]&amp;" "&amp;LeaveTracker[[#This Row],[Type of Leave]]</f>
        <v>2 SL</v>
      </c>
      <c r="L4357" s="23">
        <v>2</v>
      </c>
      <c r="M4357" s="27"/>
    </row>
    <row r="4358" spans="1:13" ht="30" customHeight="1" x14ac:dyDescent="0.3">
      <c r="A4358" s="27">
        <f t="shared" si="42"/>
        <v>706</v>
      </c>
      <c r="B4358" s="31">
        <v>44992</v>
      </c>
      <c r="C4358" s="31">
        <v>44979</v>
      </c>
      <c r="D4358" s="19" t="s">
        <v>1891</v>
      </c>
      <c r="E4358" s="51" t="str">
        <f>IF(ISBLANK(LeaveTracker[[#This Row],[Employee Name]]),"-----",VLOOKUP(LeaveTracker[[#This Row],[Employee Name]],Employees[[Employee Name]:[Office]],7))</f>
        <v>CHO</v>
      </c>
      <c r="F4358" s="51" t="str">
        <f>IF(ISBLANK(LeaveTracker[[#This Row],[Employee Name]]),"-----",VLOOKUP(LeaveTracker[[#This Row],[Employee Name]],Employees[[Employee Name]:[Office]],6))</f>
        <v>CASUAL</v>
      </c>
      <c r="G4358" s="24">
        <v>44991</v>
      </c>
      <c r="H4358" s="24">
        <v>44992</v>
      </c>
      <c r="I4358" s="19" t="s">
        <v>82</v>
      </c>
      <c r="K4358" s="51"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1891</v>
      </c>
      <c r="E4359" s="51" t="str">
        <f>IF(ISBLANK(LeaveTracker[[#This Row],[Employee Name]]),"-----",VLOOKUP(LeaveTracker[[#This Row],[Employee Name]],Employees[[Employee Name]:[Office]],7))</f>
        <v>CHO</v>
      </c>
      <c r="F4359" s="51" t="str">
        <f>IF(ISBLANK(LeaveTracker[[#This Row],[Employee Name]]),"-----",VLOOKUP(LeaveTracker[[#This Row],[Employee Name]],Employees[[Employee Name]:[Office]],6))</f>
        <v>CASUAL</v>
      </c>
      <c r="G4359" s="24">
        <v>44963</v>
      </c>
      <c r="H4359" s="24">
        <v>44963</v>
      </c>
      <c r="I4359" s="19" t="s">
        <v>81</v>
      </c>
      <c r="K4359" s="51"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1805</v>
      </c>
      <c r="E4360" s="51" t="str">
        <f>IF(ISBLANK(LeaveTracker[[#This Row],[Employee Name]]),"-----",VLOOKUP(LeaveTracker[[#This Row],[Employee Name]],Employees[[Employee Name]:[Office]],7))</f>
        <v>CENRO</v>
      </c>
      <c r="F4360" s="51" t="str">
        <f>IF(ISBLANK(LeaveTracker[[#This Row],[Employee Name]]),"-----",VLOOKUP(LeaveTracker[[#This Row],[Employee Name]],Employees[[Employee Name]:[Office]],6))</f>
        <v>CASUAL</v>
      </c>
      <c r="G4360" s="24">
        <v>44984</v>
      </c>
      <c r="H4360" s="24">
        <v>44984</v>
      </c>
      <c r="I4360" s="19" t="s">
        <v>298</v>
      </c>
      <c r="J4360" s="43" t="s">
        <v>105</v>
      </c>
      <c r="K4360" s="51"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1848</v>
      </c>
      <c r="E4361" s="51" t="str">
        <f>IF(ISBLANK(LeaveTracker[[#This Row],[Employee Name]]),"-----",VLOOKUP(LeaveTracker[[#This Row],[Employee Name]],Employees[[Employee Name]:[Office]],7))</f>
        <v>CENRO</v>
      </c>
      <c r="F4361" s="51" t="str">
        <f>IF(ISBLANK(LeaveTracker[[#This Row],[Employee Name]]),"-----",VLOOKUP(LeaveTracker[[#This Row],[Employee Name]],Employees[[Employee Name]:[Office]],6))</f>
        <v>CASUAL</v>
      </c>
      <c r="G4361" s="24">
        <v>44966</v>
      </c>
      <c r="H4361" s="24">
        <v>44966</v>
      </c>
      <c r="I4361" s="19" t="s">
        <v>81</v>
      </c>
      <c r="K4361" s="51"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1848</v>
      </c>
      <c r="E4362" s="51" t="str">
        <f>IF(ISBLANK(LeaveTracker[[#This Row],[Employee Name]]),"-----",VLOOKUP(LeaveTracker[[#This Row],[Employee Name]],Employees[[Employee Name]:[Office]],7))</f>
        <v>CENRO</v>
      </c>
      <c r="F4362" s="51" t="str">
        <f>IF(ISBLANK(LeaveTracker[[#This Row],[Employee Name]]),"-----",VLOOKUP(LeaveTracker[[#This Row],[Employee Name]],Employees[[Employee Name]:[Office]],6))</f>
        <v>CASUAL</v>
      </c>
      <c r="G4362" s="24">
        <v>44968</v>
      </c>
      <c r="H4362" s="24">
        <v>44968</v>
      </c>
      <c r="I4362" s="19" t="s">
        <v>81</v>
      </c>
      <c r="K4362" s="51" t="str">
        <f>LeaveTracker[[#This Row],[Days]]&amp;" "&amp;LeaveTracker[[#This Row],[Type of Leave]]</f>
        <v>1 SL</v>
      </c>
      <c r="L4362" s="23">
        <v>1</v>
      </c>
      <c r="M4362" s="27"/>
    </row>
    <row r="4363" spans="1:13" ht="30" customHeight="1" x14ac:dyDescent="0.3">
      <c r="A4363" s="27">
        <f t="shared" si="42"/>
        <v>711</v>
      </c>
      <c r="B4363" s="31">
        <v>44992</v>
      </c>
      <c r="C4363" s="31">
        <v>44971</v>
      </c>
      <c r="D4363" s="19" t="s">
        <v>2159</v>
      </c>
      <c r="E4363" s="51" t="str">
        <f>IF(ISBLANK(LeaveTracker[[#This Row],[Employee Name]]),"-----",VLOOKUP(LeaveTracker[[#This Row],[Employee Name]],Employees[[Employee Name]:[Office]],7))</f>
        <v>TOPS- CSU</v>
      </c>
      <c r="F4363" s="51">
        <f>IF(ISBLANK(LeaveTracker[[#This Row],[Employee Name]]),"-----",VLOOKUP(LeaveTracker[[#This Row],[Employee Name]],Employees[[Employee Name]:[Office]],6))</f>
        <v>0</v>
      </c>
      <c r="G4363" s="24">
        <v>44970</v>
      </c>
      <c r="H4363" s="24">
        <v>44974</v>
      </c>
      <c r="I4363" s="19" t="s">
        <v>81</v>
      </c>
      <c r="K4363" s="51"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1934</v>
      </c>
      <c r="E4364" s="51" t="str">
        <f>IF(ISBLANK(LeaveTracker[[#This Row],[Employee Name]]),"-----",VLOOKUP(LeaveTracker[[#This Row],[Employee Name]],Employees[[Employee Name]:[Office]],7))</f>
        <v>ONT</v>
      </c>
      <c r="F4364" s="51" t="str">
        <f>IF(ISBLANK(LeaveTracker[[#This Row],[Employee Name]]),"-----",VLOOKUP(LeaveTracker[[#This Row],[Employee Name]],Employees[[Employee Name]:[Office]],6))</f>
        <v>CASUAL</v>
      </c>
      <c r="G4364" s="24">
        <v>44970</v>
      </c>
      <c r="H4364" s="24">
        <v>44970</v>
      </c>
      <c r="I4364" s="19" t="s">
        <v>298</v>
      </c>
      <c r="J4364" s="43" t="s">
        <v>158</v>
      </c>
      <c r="K4364" s="51"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1816</v>
      </c>
      <c r="E4365" s="51" t="str">
        <f>IF(ISBLANK(LeaveTracker[[#This Row],[Employee Name]]),"-----",VLOOKUP(LeaveTracker[[#This Row],[Employee Name]],Employees[[Employee Name]:[Office]],7))</f>
        <v>ONT</v>
      </c>
      <c r="F4365" s="51" t="str">
        <f>IF(ISBLANK(LeaveTracker[[#This Row],[Employee Name]]),"-----",VLOOKUP(LeaveTracker[[#This Row],[Employee Name]],Employees[[Employee Name]:[Office]],6))</f>
        <v>CASUAL</v>
      </c>
      <c r="G4365" s="24">
        <v>44958</v>
      </c>
      <c r="H4365" s="24">
        <v>44966</v>
      </c>
      <c r="I4365" s="19" t="s">
        <v>81</v>
      </c>
      <c r="K4365" s="51"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1852</v>
      </c>
      <c r="E4366" s="51" t="str">
        <f>IF(ISBLANK(LeaveTracker[[#This Row],[Employee Name]]),"-----",VLOOKUP(LeaveTracker[[#This Row],[Employee Name]],Employees[[Employee Name]:[Office]],7))</f>
        <v>EEO/CITY MARKET</v>
      </c>
      <c r="F4366" s="51" t="str">
        <f>IF(ISBLANK(LeaveTracker[[#This Row],[Employee Name]]),"-----",VLOOKUP(LeaveTracker[[#This Row],[Employee Name]],Employees[[Employee Name]:[Office]],6))</f>
        <v>CASUAL</v>
      </c>
      <c r="G4366" s="24">
        <v>44968</v>
      </c>
      <c r="H4366" s="24">
        <v>44970</v>
      </c>
      <c r="I4366" s="19" t="s">
        <v>81</v>
      </c>
      <c r="K4366" s="51" t="str">
        <f>LeaveTracker[[#This Row],[Days]]&amp;" "&amp;LeaveTracker[[#This Row],[Type of Leave]]</f>
        <v>2 SL</v>
      </c>
      <c r="L4366" s="23">
        <v>2</v>
      </c>
      <c r="M4366" s="27"/>
    </row>
    <row r="4367" spans="1:13" ht="30" customHeight="1" x14ac:dyDescent="0.3">
      <c r="A4367" s="27">
        <f t="shared" si="42"/>
        <v>715</v>
      </c>
      <c r="B4367" s="31">
        <v>44992</v>
      </c>
      <c r="C4367" s="31">
        <v>44973</v>
      </c>
      <c r="D4367" s="19" t="s">
        <v>1770</v>
      </c>
      <c r="E4367" s="51" t="str">
        <f>IF(ISBLANK(LeaveTracker[[#This Row],[Employee Name]]),"-----",VLOOKUP(LeaveTracker[[#This Row],[Employee Name]],Employees[[Employee Name]:[Office]],7))</f>
        <v>LIBRARY</v>
      </c>
      <c r="F4367" s="51" t="str">
        <f>IF(ISBLANK(LeaveTracker[[#This Row],[Employee Name]]),"-----",VLOOKUP(LeaveTracker[[#This Row],[Employee Name]],Employees[[Employee Name]:[Office]],6))</f>
        <v>CASUAL</v>
      </c>
      <c r="G4367" s="24">
        <v>44973</v>
      </c>
      <c r="H4367" s="24">
        <v>44973</v>
      </c>
      <c r="I4367" s="19" t="s">
        <v>298</v>
      </c>
      <c r="J4367" s="43" t="s">
        <v>763</v>
      </c>
      <c r="K4367" s="51"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1919</v>
      </c>
      <c r="E4368" s="51" t="str">
        <f>IF(ISBLANK(LeaveTracker[[#This Row],[Employee Name]]),"-----",VLOOKUP(LeaveTracker[[#This Row],[Employee Name]],Employees[[Employee Name]:[Office]],7))</f>
        <v>CENRO</v>
      </c>
      <c r="F4368" s="51" t="str">
        <f>IF(ISBLANK(LeaveTracker[[#This Row],[Employee Name]]),"-----",VLOOKUP(LeaveTracker[[#This Row],[Employee Name]],Employees[[Employee Name]:[Office]],6))</f>
        <v>CASUAL</v>
      </c>
      <c r="G4368" s="24">
        <v>44967</v>
      </c>
      <c r="H4368" s="24">
        <v>44969</v>
      </c>
      <c r="I4368" s="19" t="s">
        <v>81</v>
      </c>
      <c r="K4368" s="51" t="str">
        <f>LeaveTracker[[#This Row],[Days]]&amp;" "&amp;LeaveTracker[[#This Row],[Type of Leave]]</f>
        <v>3 SL</v>
      </c>
      <c r="L4368" s="23">
        <v>3</v>
      </c>
      <c r="M4368" s="27"/>
    </row>
    <row r="4369" spans="1:13" ht="30" customHeight="1" x14ac:dyDescent="0.3">
      <c r="A4369" s="27">
        <f t="shared" si="42"/>
        <v>717</v>
      </c>
      <c r="B4369" s="31">
        <v>44993</v>
      </c>
      <c r="C4369" s="31">
        <v>44975</v>
      </c>
      <c r="D4369" s="19" t="s">
        <v>1850</v>
      </c>
      <c r="E4369" s="51" t="str">
        <f>IF(ISBLANK(LeaveTracker[[#This Row],[Employee Name]]),"-----",VLOOKUP(LeaveTracker[[#This Row],[Employee Name]],Employees[[Employee Name]:[Office]],7))</f>
        <v>CCT</v>
      </c>
      <c r="F4369" s="51" t="str">
        <f>IF(ISBLANK(LeaveTracker[[#This Row],[Employee Name]]),"-----",VLOOKUP(LeaveTracker[[#This Row],[Employee Name]],Employees[[Employee Name]:[Office]],6))</f>
        <v>CASUAL</v>
      </c>
      <c r="G4369" s="24">
        <v>44971</v>
      </c>
      <c r="H4369" s="24">
        <v>44972</v>
      </c>
      <c r="I4369" s="19" t="s">
        <v>81</v>
      </c>
      <c r="K4369" s="51"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1759</v>
      </c>
      <c r="E4370" s="51" t="str">
        <f>IF(ISBLANK(LeaveTracker[[#This Row],[Employee Name]]),"-----",VLOOKUP(LeaveTracker[[#This Row],[Employee Name]],Employees[[Employee Name]:[Office]],7))</f>
        <v>CSWDO</v>
      </c>
      <c r="F4370" s="51" t="str">
        <f>IF(ISBLANK(LeaveTracker[[#This Row],[Employee Name]]),"-----",VLOOKUP(LeaveTracker[[#This Row],[Employee Name]],Employees[[Employee Name]:[Office]],6))</f>
        <v>CASUAL</v>
      </c>
      <c r="G4370" s="24">
        <v>44977</v>
      </c>
      <c r="H4370" s="24">
        <v>44978</v>
      </c>
      <c r="I4370" s="19" t="s">
        <v>298</v>
      </c>
      <c r="J4370" s="43" t="s">
        <v>214</v>
      </c>
      <c r="K4370" s="51"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2076</v>
      </c>
      <c r="E4371" s="51" t="str">
        <f>IF(ISBLANK(LeaveTracker[[#This Row],[Employee Name]]),"-----",VLOOKUP(LeaveTracker[[#This Row],[Employee Name]],Employees[[Employee Name]:[Office]],7))</f>
        <v>EEO</v>
      </c>
      <c r="F4371" s="51">
        <f>IF(ISBLANK(LeaveTracker[[#This Row],[Employee Name]]),"-----",VLOOKUP(LeaveTracker[[#This Row],[Employee Name]],Employees[[Employee Name]:[Office]],6))</f>
        <v>0</v>
      </c>
      <c r="G4371" s="24">
        <v>44959</v>
      </c>
      <c r="H4371" s="24">
        <v>44988</v>
      </c>
      <c r="I4371" s="19" t="s">
        <v>82</v>
      </c>
      <c r="K4371" s="51" t="str">
        <f>LeaveTracker[[#This Row],[Days]]&amp;" "&amp;LeaveTracker[[#This Row],[Type of Leave]]</f>
        <v>29 VL</v>
      </c>
      <c r="L4371" s="23">
        <v>29</v>
      </c>
      <c r="M4371" s="27"/>
    </row>
    <row r="4372" spans="1:13" ht="30" customHeight="1" x14ac:dyDescent="0.3">
      <c r="A4372" s="27">
        <f t="shared" si="42"/>
        <v>720</v>
      </c>
      <c r="B4372" s="31">
        <v>44993</v>
      </c>
      <c r="C4372" s="31">
        <v>44971</v>
      </c>
      <c r="D4372" s="19" t="s">
        <v>1758</v>
      </c>
      <c r="E4372" s="51" t="str">
        <f>IF(ISBLANK(LeaveTracker[[#This Row],[Employee Name]]),"-----",VLOOKUP(LeaveTracker[[#This Row],[Employee Name]],Employees[[Employee Name]:[Office]],7))</f>
        <v>BPLO</v>
      </c>
      <c r="F4372" s="51" t="str">
        <f>IF(ISBLANK(LeaveTracker[[#This Row],[Employee Name]]),"-----",VLOOKUP(LeaveTracker[[#This Row],[Employee Name]],Employees[[Employee Name]:[Office]],6))</f>
        <v>CASUAL</v>
      </c>
      <c r="G4372" s="24">
        <v>44966</v>
      </c>
      <c r="H4372" s="24">
        <v>44967</v>
      </c>
      <c r="I4372" s="19" t="s">
        <v>81</v>
      </c>
      <c r="K4372" s="51"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1869</v>
      </c>
      <c r="E4373" s="51" t="str">
        <f>IF(ISBLANK(LeaveTracker[[#This Row],[Employee Name]]),"-----",VLOOKUP(LeaveTracker[[#This Row],[Employee Name]],Employees[[Employee Name]:[Office]],7))</f>
        <v>LCR</v>
      </c>
      <c r="F4373" s="51" t="str">
        <f>IF(ISBLANK(LeaveTracker[[#This Row],[Employee Name]]),"-----",VLOOKUP(LeaveTracker[[#This Row],[Employee Name]],Employees[[Employee Name]:[Office]],6))</f>
        <v>CASUAL</v>
      </c>
      <c r="G4373" s="24">
        <v>44945</v>
      </c>
      <c r="H4373" s="24">
        <v>44945</v>
      </c>
      <c r="I4373" s="19" t="s">
        <v>81</v>
      </c>
      <c r="K4373" s="51"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720</v>
      </c>
      <c r="E4374" s="51" t="str">
        <f>IF(ISBLANK(LeaveTracker[[#This Row],[Employee Name]]),"-----",VLOOKUP(LeaveTracker[[#This Row],[Employee Name]],Employees[[Employee Name]:[Office]],7))</f>
        <v>LCR</v>
      </c>
      <c r="F4374" s="51" t="str">
        <f>IF(ISBLANK(LeaveTracker[[#This Row],[Employee Name]]),"-----",VLOOKUP(LeaveTracker[[#This Row],[Employee Name]],Employees[[Employee Name]:[Office]],6))</f>
        <v>REGULAR</v>
      </c>
      <c r="G4374" s="24">
        <v>44963</v>
      </c>
      <c r="H4374" s="24">
        <v>44963</v>
      </c>
      <c r="I4374" s="19" t="s">
        <v>298</v>
      </c>
      <c r="J4374" s="43" t="s">
        <v>105</v>
      </c>
      <c r="K4374" s="51"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615</v>
      </c>
      <c r="E4375" s="51" t="str">
        <f>IF(ISBLANK(LeaveTracker[[#This Row],[Employee Name]]),"-----",VLOOKUP(LeaveTracker[[#This Row],[Employee Name]],Employees[[Employee Name]:[Office]],7))</f>
        <v>CBO</v>
      </c>
      <c r="F4375" s="51" t="str">
        <f>IF(ISBLANK(LeaveTracker[[#This Row],[Employee Name]]),"-----",VLOOKUP(LeaveTracker[[#This Row],[Employee Name]],Employees[[Employee Name]:[Office]],6))</f>
        <v>REGULAR</v>
      </c>
      <c r="G4375" s="24">
        <v>44966</v>
      </c>
      <c r="H4375" s="24">
        <v>44966</v>
      </c>
      <c r="I4375" s="19" t="s">
        <v>82</v>
      </c>
      <c r="K4375" s="51"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615</v>
      </c>
      <c r="E4376" s="51" t="str">
        <f>IF(ISBLANK(LeaveTracker[[#This Row],[Employee Name]]),"-----",VLOOKUP(LeaveTracker[[#This Row],[Employee Name]],Employees[[Employee Name]:[Office]],7))</f>
        <v>CBO</v>
      </c>
      <c r="F4376" s="51" t="str">
        <f>IF(ISBLANK(LeaveTracker[[#This Row],[Employee Name]]),"-----",VLOOKUP(LeaveTracker[[#This Row],[Employee Name]],Employees[[Employee Name]:[Office]],6))</f>
        <v>REGULAR</v>
      </c>
      <c r="G4376" s="24">
        <v>44918</v>
      </c>
      <c r="H4376" s="24">
        <v>44918</v>
      </c>
      <c r="I4376" s="19" t="s">
        <v>82</v>
      </c>
      <c r="K4376" s="51"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615</v>
      </c>
      <c r="E4377" s="51" t="str">
        <f>IF(ISBLANK(LeaveTracker[[#This Row],[Employee Name]]),"-----",VLOOKUP(LeaveTracker[[#This Row],[Employee Name]],Employees[[Employee Name]:[Office]],7))</f>
        <v>CBO</v>
      </c>
      <c r="F4377" s="51" t="str">
        <f>IF(ISBLANK(LeaveTracker[[#This Row],[Employee Name]]),"-----",VLOOKUP(LeaveTracker[[#This Row],[Employee Name]],Employees[[Employee Name]:[Office]],6))</f>
        <v>REGULAR</v>
      </c>
      <c r="G4377" s="24">
        <v>44935</v>
      </c>
      <c r="H4377" s="24">
        <v>44935</v>
      </c>
      <c r="I4377" s="19" t="s">
        <v>298</v>
      </c>
      <c r="J4377" s="43" t="s">
        <v>105</v>
      </c>
      <c r="K4377" s="51"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186</v>
      </c>
      <c r="E4378" s="51" t="str">
        <f>IF(ISBLANK(LeaveTracker[[#This Row],[Employee Name]]),"-----",VLOOKUP(LeaveTracker[[#This Row],[Employee Name]],Employees[[Employee Name]:[Office]],7))</f>
        <v>CBO</v>
      </c>
      <c r="F4378" s="51" t="str">
        <f>IF(ISBLANK(LeaveTracker[[#This Row],[Employee Name]]),"-----",VLOOKUP(LeaveTracker[[#This Row],[Employee Name]],Employees[[Employee Name]:[Office]],6))</f>
        <v>REGULAR</v>
      </c>
      <c r="G4378" s="24">
        <v>44935</v>
      </c>
      <c r="H4378" s="24">
        <v>44936</v>
      </c>
      <c r="I4378" s="19" t="s">
        <v>82</v>
      </c>
      <c r="K4378" s="51"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1773</v>
      </c>
      <c r="E4379" s="51" t="str">
        <f>IF(ISBLANK(LeaveTracker[[#This Row],[Employee Name]]),"-----",VLOOKUP(LeaveTracker[[#This Row],[Employee Name]],Employees[[Employee Name]:[Office]],7))</f>
        <v>GSO</v>
      </c>
      <c r="F4379" s="51" t="str">
        <f>IF(ISBLANK(LeaveTracker[[#This Row],[Employee Name]]),"-----",VLOOKUP(LeaveTracker[[#This Row],[Employee Name]],Employees[[Employee Name]:[Office]],6))</f>
        <v>CASUAL</v>
      </c>
      <c r="G4379" s="24">
        <v>44967</v>
      </c>
      <c r="H4379" s="24">
        <v>44967</v>
      </c>
      <c r="I4379" s="19" t="s">
        <v>81</v>
      </c>
      <c r="K4379" s="51"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1867</v>
      </c>
      <c r="E4380" s="51" t="str">
        <f>IF(ISBLANK(LeaveTracker[[#This Row],[Employee Name]]),"-----",VLOOKUP(LeaveTracker[[#This Row],[Employee Name]],Employees[[Employee Name]:[Office]],7))</f>
        <v>CHO</v>
      </c>
      <c r="F4380" s="51" t="str">
        <f>IF(ISBLANK(LeaveTracker[[#This Row],[Employee Name]]),"-----",VLOOKUP(LeaveTracker[[#This Row],[Employee Name]],Employees[[Employee Name]:[Office]],6))</f>
        <v>CASUAL</v>
      </c>
      <c r="G4380" s="24">
        <v>44963</v>
      </c>
      <c r="H4380" s="24">
        <v>44963</v>
      </c>
      <c r="I4380" s="19" t="s">
        <v>81</v>
      </c>
      <c r="K4380" s="51"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1874</v>
      </c>
      <c r="E4381" s="51" t="str">
        <f>IF(ISBLANK(LeaveTracker[[#This Row],[Employee Name]]),"-----",VLOOKUP(LeaveTracker[[#This Row],[Employee Name]],Employees[[Employee Name]:[Office]],7))</f>
        <v>CENRO</v>
      </c>
      <c r="F4381" s="51" t="str">
        <f>IF(ISBLANK(LeaveTracker[[#This Row],[Employee Name]]),"-----",VLOOKUP(LeaveTracker[[#This Row],[Employee Name]],Employees[[Employee Name]:[Office]],6))</f>
        <v>CASUAL</v>
      </c>
      <c r="G4381" s="24">
        <v>44960</v>
      </c>
      <c r="H4381" s="24">
        <v>44960</v>
      </c>
      <c r="I4381" s="19" t="s">
        <v>81</v>
      </c>
      <c r="K4381" s="51"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1824</v>
      </c>
      <c r="E4382" s="51" t="str">
        <f>IF(ISBLANK(LeaveTracker[[#This Row],[Employee Name]]),"-----",VLOOKUP(LeaveTracker[[#This Row],[Employee Name]],Employees[[Employee Name]:[Office]],7))</f>
        <v>CHO</v>
      </c>
      <c r="F4382" s="51" t="str">
        <f>IF(ISBLANK(LeaveTracker[[#This Row],[Employee Name]]),"-----",VLOOKUP(LeaveTracker[[#This Row],[Employee Name]],Employees[[Employee Name]:[Office]],6))</f>
        <v>CASUAL</v>
      </c>
      <c r="G4382" s="24">
        <v>44972</v>
      </c>
      <c r="H4382" s="24">
        <v>44972</v>
      </c>
      <c r="I4382" s="19" t="s">
        <v>82</v>
      </c>
      <c r="K4382" s="51"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1775</v>
      </c>
      <c r="E4383" s="51" t="str">
        <f>IF(ISBLANK(LeaveTracker[[#This Row],[Employee Name]]),"-----",VLOOKUP(LeaveTracker[[#This Row],[Employee Name]],Employees[[Employee Name]:[Office]],7))</f>
        <v>CENRO</v>
      </c>
      <c r="F4383" s="51" t="str">
        <f>IF(ISBLANK(LeaveTracker[[#This Row],[Employee Name]]),"-----",VLOOKUP(LeaveTracker[[#This Row],[Employee Name]],Employees[[Employee Name]:[Office]],6))</f>
        <v>CASUAL</v>
      </c>
      <c r="G4383" s="24">
        <v>44965</v>
      </c>
      <c r="H4383" s="24">
        <v>44965</v>
      </c>
      <c r="I4383" s="19" t="s">
        <v>81</v>
      </c>
      <c r="K4383" s="51"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1881</v>
      </c>
      <c r="E4384" s="51" t="str">
        <f>IF(ISBLANK(LeaveTracker[[#This Row],[Employee Name]]),"-----",VLOOKUP(LeaveTracker[[#This Row],[Employee Name]],Employees[[Employee Name]:[Office]],7))</f>
        <v>CENRO</v>
      </c>
      <c r="F4384" s="51" t="str">
        <f>IF(ISBLANK(LeaveTracker[[#This Row],[Employee Name]]),"-----",VLOOKUP(LeaveTracker[[#This Row],[Employee Name]],Employees[[Employee Name]:[Office]],6))</f>
        <v>CASUAL</v>
      </c>
      <c r="G4384" s="24">
        <v>44963</v>
      </c>
      <c r="H4384" s="24">
        <v>44963</v>
      </c>
      <c r="I4384" s="19" t="s">
        <v>81</v>
      </c>
      <c r="K4384" s="51"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1881</v>
      </c>
      <c r="E4385" s="51" t="str">
        <f>IF(ISBLANK(LeaveTracker[[#This Row],[Employee Name]]),"-----",VLOOKUP(LeaveTracker[[#This Row],[Employee Name]],Employees[[Employee Name]:[Office]],7))</f>
        <v>CENRO</v>
      </c>
      <c r="F4385" s="51" t="str">
        <f>IF(ISBLANK(LeaveTracker[[#This Row],[Employee Name]]),"-----",VLOOKUP(LeaveTracker[[#This Row],[Employee Name]],Employees[[Employee Name]:[Office]],6))</f>
        <v>CASUAL</v>
      </c>
      <c r="G4385" s="24">
        <v>44966</v>
      </c>
      <c r="H4385" s="24">
        <v>44966</v>
      </c>
      <c r="I4385" s="19" t="s">
        <v>81</v>
      </c>
      <c r="K4385" s="51"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714</v>
      </c>
      <c r="E4386" s="51" t="str">
        <f>IF(ISBLANK(LeaveTracker[[#This Row],[Employee Name]]),"-----",VLOOKUP(LeaveTracker[[#This Row],[Employee Name]],Employees[[Employee Name]:[Office]],7))</f>
        <v>CBO</v>
      </c>
      <c r="F4386" s="51" t="str">
        <f>IF(ISBLANK(LeaveTracker[[#This Row],[Employee Name]]),"-----",VLOOKUP(LeaveTracker[[#This Row],[Employee Name]],Employees[[Employee Name]:[Office]],6))</f>
        <v>REGULAR</v>
      </c>
      <c r="G4386" s="24">
        <v>44923</v>
      </c>
      <c r="H4386" s="24">
        <v>44923</v>
      </c>
      <c r="I4386" s="19" t="s">
        <v>82</v>
      </c>
      <c r="K4386" s="51"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714</v>
      </c>
      <c r="E4387" s="51" t="str">
        <f>IF(ISBLANK(LeaveTracker[[#This Row],[Employee Name]]),"-----",VLOOKUP(LeaveTracker[[#This Row],[Employee Name]],Employees[[Employee Name]:[Office]],7))</f>
        <v>CBO</v>
      </c>
      <c r="F4387" s="51" t="str">
        <f>IF(ISBLANK(LeaveTracker[[#This Row],[Employee Name]]),"-----",VLOOKUP(LeaveTracker[[#This Row],[Employee Name]],Employees[[Employee Name]:[Office]],6))</f>
        <v>REGULAR</v>
      </c>
      <c r="G4387" s="24">
        <v>44935</v>
      </c>
      <c r="H4387" s="24">
        <v>44935</v>
      </c>
      <c r="I4387" s="19" t="s">
        <v>298</v>
      </c>
      <c r="J4387" s="43" t="s">
        <v>105</v>
      </c>
      <c r="K4387" s="51"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714</v>
      </c>
      <c r="E4388" s="51" t="str">
        <f>IF(ISBLANK(LeaveTracker[[#This Row],[Employee Name]]),"-----",VLOOKUP(LeaveTracker[[#This Row],[Employee Name]],Employees[[Employee Name]:[Office]],7))</f>
        <v>CBO</v>
      </c>
      <c r="F4388" s="51" t="str">
        <f>IF(ISBLANK(LeaveTracker[[#This Row],[Employee Name]]),"-----",VLOOKUP(LeaveTracker[[#This Row],[Employee Name]],Employees[[Employee Name]:[Office]],6))</f>
        <v>REGULAR</v>
      </c>
      <c r="G4388" s="24">
        <v>44966</v>
      </c>
      <c r="H4388" s="24">
        <v>44967</v>
      </c>
      <c r="I4388" s="19" t="s">
        <v>82</v>
      </c>
      <c r="K4388" s="51"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609</v>
      </c>
      <c r="E4389" s="51" t="str">
        <f>IF(ISBLANK(LeaveTracker[[#This Row],[Employee Name]]),"-----",VLOOKUP(LeaveTracker[[#This Row],[Employee Name]],Employees[[Employee Name]:[Office]],7))</f>
        <v>CBO</v>
      </c>
      <c r="F4389" s="51" t="str">
        <f>IF(ISBLANK(LeaveTracker[[#This Row],[Employee Name]]),"-----",VLOOKUP(LeaveTracker[[#This Row],[Employee Name]],Employees[[Employee Name]:[Office]],6))</f>
        <v>REGULAR</v>
      </c>
      <c r="G4389" s="24">
        <v>44952</v>
      </c>
      <c r="H4389" s="24">
        <v>44953</v>
      </c>
      <c r="I4389" s="19" t="s">
        <v>298</v>
      </c>
      <c r="J4389" s="43" t="s">
        <v>105</v>
      </c>
      <c r="K4389" s="51"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411</v>
      </c>
      <c r="E4390" s="51" t="str">
        <f>IF(ISBLANK(LeaveTracker[[#This Row],[Employee Name]]),"-----",VLOOKUP(LeaveTracker[[#This Row],[Employee Name]],Employees[[Employee Name]:[Office]],7))</f>
        <v>CTO</v>
      </c>
      <c r="F4390" s="51" t="str">
        <f>IF(ISBLANK(LeaveTracker[[#This Row],[Employee Name]]),"-----",VLOOKUP(LeaveTracker[[#This Row],[Employee Name]],Employees[[Employee Name]:[Office]],6))</f>
        <v>REGULAR</v>
      </c>
      <c r="G4390" s="24">
        <v>44923</v>
      </c>
      <c r="H4390" s="24">
        <v>44924</v>
      </c>
      <c r="I4390" s="19" t="s">
        <v>81</v>
      </c>
      <c r="K4390" s="51"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826</v>
      </c>
      <c r="E4391" s="51" t="str">
        <f>IF(ISBLANK(LeaveTracker[[#This Row],[Employee Name]]),"-----",VLOOKUP(LeaveTracker[[#This Row],[Employee Name]],Employees[[Employee Name]:[Office]],7))</f>
        <v>CHO</v>
      </c>
      <c r="F4391" s="51" t="str">
        <f>IF(ISBLANK(LeaveTracker[[#This Row],[Employee Name]]),"-----",VLOOKUP(LeaveTracker[[#This Row],[Employee Name]],Employees[[Employee Name]:[Office]],6))</f>
        <v>REGULAR</v>
      </c>
      <c r="G4391" s="31">
        <v>44953</v>
      </c>
      <c r="H4391" s="31">
        <v>44953</v>
      </c>
      <c r="I4391" s="19" t="s">
        <v>81</v>
      </c>
      <c r="K4391" s="51"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822</v>
      </c>
      <c r="E4392" s="51" t="str">
        <f>IF(ISBLANK(LeaveTracker[[#This Row],[Employee Name]]),"-----",VLOOKUP(LeaveTracker[[#This Row],[Employee Name]],Employees[[Employee Name]:[Office]],7))</f>
        <v>CHO</v>
      </c>
      <c r="F4392" s="51" t="str">
        <f>IF(ISBLANK(LeaveTracker[[#This Row],[Employee Name]]),"-----",VLOOKUP(LeaveTracker[[#This Row],[Employee Name]],Employees[[Employee Name]:[Office]],6))</f>
        <v>REGULAR</v>
      </c>
      <c r="G4392" s="31">
        <v>44950</v>
      </c>
      <c r="H4392" s="24">
        <v>44950</v>
      </c>
      <c r="I4392" s="19" t="s">
        <v>81</v>
      </c>
      <c r="K4392" s="51"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355</v>
      </c>
      <c r="E4393" s="51" t="str">
        <f>IF(ISBLANK(LeaveTracker[[#This Row],[Employee Name]]),"-----",VLOOKUP(LeaveTracker[[#This Row],[Employee Name]],Employees[[Employee Name]:[Office]],7))</f>
        <v>LCR</v>
      </c>
      <c r="F4393" s="51" t="str">
        <f>IF(ISBLANK(LeaveTracker[[#This Row],[Employee Name]]),"-----",VLOOKUP(LeaveTracker[[#This Row],[Employee Name]],Employees[[Employee Name]:[Office]],6))</f>
        <v>REGULAR</v>
      </c>
      <c r="G4393" s="24">
        <v>44959</v>
      </c>
      <c r="H4393" s="24">
        <v>44959</v>
      </c>
      <c r="I4393" s="19" t="s">
        <v>81</v>
      </c>
      <c r="K4393" s="51"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355</v>
      </c>
      <c r="E4394" s="51" t="str">
        <f>IF(ISBLANK(LeaveTracker[[#This Row],[Employee Name]]),"-----",VLOOKUP(LeaveTracker[[#This Row],[Employee Name]],Employees[[Employee Name]:[Office]],7))</f>
        <v>LCR</v>
      </c>
      <c r="F4394" s="51" t="str">
        <f>IF(ISBLANK(LeaveTracker[[#This Row],[Employee Name]]),"-----",VLOOKUP(LeaveTracker[[#This Row],[Employee Name]],Employees[[Employee Name]:[Office]],6))</f>
        <v>REGULAR</v>
      </c>
      <c r="G4394" s="24">
        <v>44952</v>
      </c>
      <c r="H4394" s="24">
        <v>44952</v>
      </c>
      <c r="I4394" s="19" t="s">
        <v>81</v>
      </c>
      <c r="K4394" s="51"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422</v>
      </c>
      <c r="E4395" s="51" t="str">
        <f>IF(ISBLANK(LeaveTracker[[#This Row],[Employee Name]]),"-----",VLOOKUP(LeaveTracker[[#This Row],[Employee Name]],Employees[[Employee Name]:[Office]],7))</f>
        <v>CTO</v>
      </c>
      <c r="F4395" s="51" t="str">
        <f>IF(ISBLANK(LeaveTracker[[#This Row],[Employee Name]]),"-----",VLOOKUP(LeaveTracker[[#This Row],[Employee Name]],Employees[[Employee Name]:[Office]],6))</f>
        <v>REGULAR</v>
      </c>
      <c r="G4395" s="24">
        <v>44942</v>
      </c>
      <c r="H4395" s="24">
        <v>44942</v>
      </c>
      <c r="I4395" s="19" t="s">
        <v>81</v>
      </c>
      <c r="K4395" s="51"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422</v>
      </c>
      <c r="E4396" s="51" t="str">
        <f>IF(ISBLANK(LeaveTracker[[#This Row],[Employee Name]]),"-----",VLOOKUP(LeaveTracker[[#This Row],[Employee Name]],Employees[[Employee Name]:[Office]],7))</f>
        <v>CTO</v>
      </c>
      <c r="F4396" s="51" t="str">
        <f>IF(ISBLANK(LeaveTracker[[#This Row],[Employee Name]]),"-----",VLOOKUP(LeaveTracker[[#This Row],[Employee Name]],Employees[[Employee Name]:[Office]],6))</f>
        <v>REGULAR</v>
      </c>
      <c r="G4396" s="24">
        <v>44949</v>
      </c>
      <c r="H4396" s="24">
        <v>44949</v>
      </c>
      <c r="I4396" s="19" t="s">
        <v>81</v>
      </c>
      <c r="K4396" s="51"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422</v>
      </c>
      <c r="E4397" s="51" t="str">
        <f>IF(ISBLANK(LeaveTracker[[#This Row],[Employee Name]]),"-----",VLOOKUP(LeaveTracker[[#This Row],[Employee Name]],Employees[[Employee Name]:[Office]],7))</f>
        <v>CTO</v>
      </c>
      <c r="F4397" s="51" t="str">
        <f>IF(ISBLANK(LeaveTracker[[#This Row],[Employee Name]]),"-----",VLOOKUP(LeaveTracker[[#This Row],[Employee Name]],Employees[[Employee Name]:[Office]],6))</f>
        <v>REGULAR</v>
      </c>
      <c r="G4397" s="24">
        <v>44897</v>
      </c>
      <c r="H4397" s="24">
        <v>44897</v>
      </c>
      <c r="I4397" s="19" t="s">
        <v>81</v>
      </c>
      <c r="K4397" s="51"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422</v>
      </c>
      <c r="E4398" s="51" t="str">
        <f>IF(ISBLANK(LeaveTracker[[#This Row],[Employee Name]]),"-----",VLOOKUP(LeaveTracker[[#This Row],[Employee Name]],Employees[[Employee Name]:[Office]],7))</f>
        <v>CTO</v>
      </c>
      <c r="F4398" s="51" t="str">
        <f>IF(ISBLANK(LeaveTracker[[#This Row],[Employee Name]]),"-----",VLOOKUP(LeaveTracker[[#This Row],[Employee Name]],Employees[[Employee Name]:[Office]],6))</f>
        <v>REGULAR</v>
      </c>
      <c r="G4398" s="24">
        <v>44900</v>
      </c>
      <c r="H4398" s="24">
        <v>44900</v>
      </c>
      <c r="I4398" s="19" t="s">
        <v>81</v>
      </c>
      <c r="K4398" s="51"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422</v>
      </c>
      <c r="E4399" s="51" t="str">
        <f>IF(ISBLANK(LeaveTracker[[#This Row],[Employee Name]]),"-----",VLOOKUP(LeaveTracker[[#This Row],[Employee Name]],Employees[[Employee Name]:[Office]],7))</f>
        <v>CTO</v>
      </c>
      <c r="F4399" s="51" t="str">
        <f>IF(ISBLANK(LeaveTracker[[#This Row],[Employee Name]]),"-----",VLOOKUP(LeaveTracker[[#This Row],[Employee Name]],Employees[[Employee Name]:[Office]],6))</f>
        <v>REGULAR</v>
      </c>
      <c r="G4399" s="24">
        <v>44914</v>
      </c>
      <c r="H4399" s="24">
        <v>44914</v>
      </c>
      <c r="I4399" s="19" t="s">
        <v>81</v>
      </c>
      <c r="K4399" s="51"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422</v>
      </c>
      <c r="E4400" s="51" t="str">
        <f>IF(ISBLANK(LeaveTracker[[#This Row],[Employee Name]]),"-----",VLOOKUP(LeaveTracker[[#This Row],[Employee Name]],Employees[[Employee Name]:[Office]],7))</f>
        <v>CTO</v>
      </c>
      <c r="F4400" s="51" t="str">
        <f>IF(ISBLANK(LeaveTracker[[#This Row],[Employee Name]]),"-----",VLOOKUP(LeaveTracker[[#This Row],[Employee Name]],Employees[[Employee Name]:[Office]],6))</f>
        <v>REGULAR</v>
      </c>
      <c r="G4400" s="24">
        <v>44956</v>
      </c>
      <c r="H4400" s="24">
        <v>44957</v>
      </c>
      <c r="I4400" s="19" t="s">
        <v>81</v>
      </c>
      <c r="K4400" s="51"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612</v>
      </c>
      <c r="E4401" s="51" t="str">
        <f>IF(ISBLANK(LeaveTracker[[#This Row],[Employee Name]]),"-----",VLOOKUP(LeaveTracker[[#This Row],[Employee Name]],Employees[[Employee Name]:[Office]],7))</f>
        <v>CBO</v>
      </c>
      <c r="F4401" s="51" t="str">
        <f>IF(ISBLANK(LeaveTracker[[#This Row],[Employee Name]]),"-----",VLOOKUP(LeaveTracker[[#This Row],[Employee Name]],Employees[[Employee Name]:[Office]],6))</f>
        <v>REGULAR</v>
      </c>
      <c r="G4401" s="24">
        <v>44958</v>
      </c>
      <c r="H4401" s="24">
        <v>44958</v>
      </c>
      <c r="I4401" s="19" t="s">
        <v>298</v>
      </c>
      <c r="J4401" s="43" t="s">
        <v>105</v>
      </c>
      <c r="K4401" s="51"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612</v>
      </c>
      <c r="E4402" s="51" t="str">
        <f>IF(ISBLANK(LeaveTracker[[#This Row],[Employee Name]]),"-----",VLOOKUP(LeaveTracker[[#This Row],[Employee Name]],Employees[[Employee Name]:[Office]],7))</f>
        <v>CBO</v>
      </c>
      <c r="F4402" s="51" t="str">
        <f>IF(ISBLANK(LeaveTracker[[#This Row],[Employee Name]]),"-----",VLOOKUP(LeaveTracker[[#This Row],[Employee Name]],Employees[[Employee Name]:[Office]],6))</f>
        <v>REGULAR</v>
      </c>
      <c r="G4402" s="24">
        <v>44939</v>
      </c>
      <c r="H4402" s="24">
        <v>44939</v>
      </c>
      <c r="I4402" s="19" t="s">
        <v>82</v>
      </c>
      <c r="K4402" s="51"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186</v>
      </c>
      <c r="E4403" s="51" t="str">
        <f>IF(ISBLANK(LeaveTracker[[#This Row],[Employee Name]]),"-----",VLOOKUP(LeaveTracker[[#This Row],[Employee Name]],Employees[[Employee Name]:[Office]],7))</f>
        <v>CBO</v>
      </c>
      <c r="F4403" s="51" t="str">
        <f>IF(ISBLANK(LeaveTracker[[#This Row],[Employee Name]]),"-----",VLOOKUP(LeaveTracker[[#This Row],[Employee Name]],Employees[[Employee Name]:[Office]],6))</f>
        <v>REGULAR</v>
      </c>
      <c r="G4403" s="24">
        <v>44937</v>
      </c>
      <c r="H4403" s="24">
        <v>44937</v>
      </c>
      <c r="I4403" s="19" t="s">
        <v>298</v>
      </c>
      <c r="J4403" s="43" t="s">
        <v>105</v>
      </c>
      <c r="K4403" s="51"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1847</v>
      </c>
      <c r="E4404" s="51" t="str">
        <f>IF(ISBLANK(LeaveTracker[[#This Row],[Employee Name]]),"-----",VLOOKUP(LeaveTracker[[#This Row],[Employee Name]],Employees[[Employee Name]:[Office]],7))</f>
        <v>CCR</v>
      </c>
      <c r="F4404" s="51" t="str">
        <f>IF(ISBLANK(LeaveTracker[[#This Row],[Employee Name]]),"-----",VLOOKUP(LeaveTracker[[#This Row],[Employee Name]],Employees[[Employee Name]:[Office]],6))</f>
        <v>CASUAL</v>
      </c>
      <c r="G4404" s="24">
        <v>45176</v>
      </c>
      <c r="H4404" s="24">
        <v>45176</v>
      </c>
      <c r="I4404" s="19" t="s">
        <v>82</v>
      </c>
      <c r="K4404" s="51"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186</v>
      </c>
      <c r="E4405" s="51" t="str">
        <f>IF(ISBLANK(LeaveTracker[[#This Row],[Employee Name]]),"-----",VLOOKUP(LeaveTracker[[#This Row],[Employee Name]],Employees[[Employee Name]:[Office]],7))</f>
        <v>CBO</v>
      </c>
      <c r="F4405" s="51" t="str">
        <f>IF(ISBLANK(LeaveTracker[[#This Row],[Employee Name]]),"-----",VLOOKUP(LeaveTracker[[#This Row],[Employee Name]],Employees[[Employee Name]:[Office]],6))</f>
        <v>REGULAR</v>
      </c>
      <c r="G4405" s="24">
        <v>44946</v>
      </c>
      <c r="H4405" s="24">
        <v>44946</v>
      </c>
      <c r="I4405" s="19" t="s">
        <v>81</v>
      </c>
      <c r="K4405" s="51"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396</v>
      </c>
      <c r="E4406" s="51" t="str">
        <f>IF(ISBLANK(LeaveTracker[[#This Row],[Employee Name]]),"-----",VLOOKUP(LeaveTracker[[#This Row],[Employee Name]],Employees[[Employee Name]:[Office]],7))</f>
        <v>CTO</v>
      </c>
      <c r="F4406" s="51" t="str">
        <f>IF(ISBLANK(LeaveTracker[[#This Row],[Employee Name]]),"-----",VLOOKUP(LeaveTracker[[#This Row],[Employee Name]],Employees[[Employee Name]:[Office]],6))</f>
        <v>REGULAR</v>
      </c>
      <c r="G4406" s="24">
        <v>44923</v>
      </c>
      <c r="H4406" s="24">
        <v>44924</v>
      </c>
      <c r="I4406" s="19" t="s">
        <v>82</v>
      </c>
      <c r="K4406" s="51"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422</v>
      </c>
      <c r="E4407" s="51" t="str">
        <f>IF(ISBLANK(LeaveTracker[[#This Row],[Employee Name]]),"-----",VLOOKUP(LeaveTracker[[#This Row],[Employee Name]],Employees[[Employee Name]:[Office]],7))</f>
        <v>CTO</v>
      </c>
      <c r="F4407" s="51" t="str">
        <f>IF(ISBLANK(LeaveTracker[[#This Row],[Employee Name]]),"-----",VLOOKUP(LeaveTracker[[#This Row],[Employee Name]],Employees[[Employee Name]:[Office]],6))</f>
        <v>REGULAR</v>
      </c>
      <c r="G4407" s="24">
        <v>44931</v>
      </c>
      <c r="H4407" s="24">
        <v>44931</v>
      </c>
      <c r="I4407" s="19" t="s">
        <v>298</v>
      </c>
      <c r="J4407" s="43" t="s">
        <v>105</v>
      </c>
      <c r="K4407" s="51"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840</v>
      </c>
      <c r="E4408" s="51" t="str">
        <f>IF(ISBLANK(LeaveTracker[[#This Row],[Employee Name]]),"-----",VLOOKUP(LeaveTracker[[#This Row],[Employee Name]],Employees[[Employee Name]:[Office]],7))</f>
        <v>CEO</v>
      </c>
      <c r="F4408" s="51" t="str">
        <f>IF(ISBLANK(LeaveTracker[[#This Row],[Employee Name]]),"-----",VLOOKUP(LeaveTracker[[#This Row],[Employee Name]],Employees[[Employee Name]:[Office]],6))</f>
        <v>REGULAR</v>
      </c>
      <c r="G4408" s="24">
        <v>44930</v>
      </c>
      <c r="H4408" s="24">
        <v>44930</v>
      </c>
      <c r="I4408" s="19" t="s">
        <v>298</v>
      </c>
      <c r="J4408" s="43" t="s">
        <v>158</v>
      </c>
      <c r="K4408" s="51"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660</v>
      </c>
      <c r="E4409" s="51" t="str">
        <f>IF(ISBLANK(LeaveTracker[[#This Row],[Employee Name]]),"-----",VLOOKUP(LeaveTracker[[#This Row],[Employee Name]],Employees[[Employee Name]:[Office]],7))</f>
        <v>CTO</v>
      </c>
      <c r="F4409" s="51" t="str">
        <f>IF(ISBLANK(LeaveTracker[[#This Row],[Employee Name]]),"-----",VLOOKUP(LeaveTracker[[#This Row],[Employee Name]],Employees[[Employee Name]:[Office]],6))</f>
        <v>REGULAR</v>
      </c>
      <c r="G4409" s="24">
        <v>44937</v>
      </c>
      <c r="H4409" s="24">
        <v>44937</v>
      </c>
      <c r="I4409" s="19" t="s">
        <v>298</v>
      </c>
      <c r="J4409" s="43" t="s">
        <v>644</v>
      </c>
      <c r="K4409" s="51"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418</v>
      </c>
      <c r="E4410" s="51" t="str">
        <f>IF(ISBLANK(LeaveTracker[[#This Row],[Employee Name]]),"-----",VLOOKUP(LeaveTracker[[#This Row],[Employee Name]],Employees[[Employee Name]:[Office]],7))</f>
        <v>CTO</v>
      </c>
      <c r="F4410" s="51" t="str">
        <f>IF(ISBLANK(LeaveTracker[[#This Row],[Employee Name]]),"-----",VLOOKUP(LeaveTracker[[#This Row],[Employee Name]],Employees[[Employee Name]:[Office]],6))</f>
        <v>REGULAR</v>
      </c>
      <c r="G4410" s="24">
        <v>44950</v>
      </c>
      <c r="H4410" s="24">
        <v>44950</v>
      </c>
      <c r="I4410" s="19" t="s">
        <v>82</v>
      </c>
      <c r="K4410" s="51"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411</v>
      </c>
      <c r="E4411" s="51" t="str">
        <f>IF(ISBLANK(LeaveTracker[[#This Row],[Employee Name]]),"-----",VLOOKUP(LeaveTracker[[#This Row],[Employee Name]],Employees[[Employee Name]:[Office]],7))</f>
        <v>CTO</v>
      </c>
      <c r="F4411" s="51" t="str">
        <f>IF(ISBLANK(LeaveTracker[[#This Row],[Employee Name]]),"-----",VLOOKUP(LeaveTracker[[#This Row],[Employee Name]],Employees[[Employee Name]:[Office]],6))</f>
        <v>REGULAR</v>
      </c>
      <c r="G4411" s="24">
        <v>44929</v>
      </c>
      <c r="H4411" s="24">
        <v>44929</v>
      </c>
      <c r="I4411" s="19" t="s">
        <v>81</v>
      </c>
      <c r="K4411" s="51"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1329</v>
      </c>
      <c r="E4412" s="51" t="str">
        <f>IF(ISBLANK(LeaveTracker[[#This Row],[Employee Name]]),"-----",VLOOKUP(LeaveTracker[[#This Row],[Employee Name]],Employees[[Employee Name]:[Office]],7))</f>
        <v>ONT</v>
      </c>
      <c r="F4412" s="51" t="str">
        <f>IF(ISBLANK(LeaveTracker[[#This Row],[Employee Name]]),"-----",VLOOKUP(LeaveTracker[[#This Row],[Employee Name]],Employees[[Employee Name]:[Office]],6))</f>
        <v>REGULAR</v>
      </c>
      <c r="G4412" s="24">
        <v>37653</v>
      </c>
      <c r="H4412" s="24">
        <v>44958</v>
      </c>
      <c r="I4412" s="19" t="s">
        <v>298</v>
      </c>
      <c r="J4412" s="43" t="s">
        <v>105</v>
      </c>
      <c r="K4412" s="51"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51" t="str">
        <f>IF(ISBLANK(LeaveTracker[[#This Row],[Employee Name]]),"-----",VLOOKUP(LeaveTracker[[#This Row],[Employee Name]],Employees[[Employee Name]:[Office]],7))</f>
        <v>ONT</v>
      </c>
      <c r="F4413" s="51" t="str">
        <f>IF(ISBLANK(LeaveTracker[[#This Row],[Employee Name]]),"-----",VLOOKUP(LeaveTracker[[#This Row],[Employee Name]],Employees[[Employee Name]:[Office]],6))</f>
        <v>REGULAR</v>
      </c>
      <c r="G4413" s="24">
        <v>44956</v>
      </c>
      <c r="H4413" s="24">
        <v>44957</v>
      </c>
      <c r="I4413" s="19" t="s">
        <v>81</v>
      </c>
      <c r="K4413" s="51"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1286</v>
      </c>
      <c r="E4414" s="51" t="str">
        <f>IF(ISBLANK(LeaveTracker[[#This Row],[Employee Name]]),"-----",VLOOKUP(LeaveTracker[[#This Row],[Employee Name]],Employees[[Employee Name]:[Office]],7))</f>
        <v>CTO</v>
      </c>
      <c r="F4414" s="51" t="str">
        <f>IF(ISBLANK(LeaveTracker[[#This Row],[Employee Name]]),"-----",VLOOKUP(LeaveTracker[[#This Row],[Employee Name]],Employees[[Employee Name]:[Office]],6))</f>
        <v>REGULAR</v>
      </c>
      <c r="G4414" s="24">
        <v>44939</v>
      </c>
      <c r="H4414" s="24">
        <v>44939</v>
      </c>
      <c r="I4414" s="19" t="s">
        <v>298</v>
      </c>
      <c r="J4414" s="43" t="s">
        <v>105</v>
      </c>
      <c r="K4414" s="51"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1286</v>
      </c>
      <c r="E4415" s="51" t="str">
        <f>IF(ISBLANK(LeaveTracker[[#This Row],[Employee Name]]),"-----",VLOOKUP(LeaveTracker[[#This Row],[Employee Name]],Employees[[Employee Name]:[Office]],7))</f>
        <v>CTO</v>
      </c>
      <c r="F4415" s="51" t="str">
        <f>IF(ISBLANK(LeaveTracker[[#This Row],[Employee Name]]),"-----",VLOOKUP(LeaveTracker[[#This Row],[Employee Name]],Employees[[Employee Name]:[Office]],6))</f>
        <v>REGULAR</v>
      </c>
      <c r="G4415" s="24">
        <v>44917</v>
      </c>
      <c r="H4415" s="24">
        <v>44917</v>
      </c>
      <c r="I4415" s="19" t="s">
        <v>82</v>
      </c>
      <c r="K4415" s="51"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834</v>
      </c>
      <c r="E4416" s="51" t="str">
        <f>IF(ISBLANK(LeaveTracker[[#This Row],[Employee Name]]),"-----",VLOOKUP(LeaveTracker[[#This Row],[Employee Name]],Employees[[Employee Name]:[Office]],7))</f>
        <v>CTO</v>
      </c>
      <c r="F4416" s="51" t="str">
        <f>IF(ISBLANK(LeaveTracker[[#This Row],[Employee Name]]),"-----",VLOOKUP(LeaveTracker[[#This Row],[Employee Name]],Employees[[Employee Name]:[Office]],6))</f>
        <v>REGULAR</v>
      </c>
      <c r="G4416" s="31">
        <v>44929</v>
      </c>
      <c r="H4416" s="31">
        <v>44929</v>
      </c>
      <c r="I4416" s="19" t="s">
        <v>81</v>
      </c>
      <c r="K4416" s="51"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834</v>
      </c>
      <c r="E4417" s="51" t="str">
        <f>IF(ISBLANK(LeaveTracker[[#This Row],[Employee Name]]),"-----",VLOOKUP(LeaveTracker[[#This Row],[Employee Name]],Employees[[Employee Name]:[Office]],7))</f>
        <v>CTO</v>
      </c>
      <c r="F4417" s="51" t="str">
        <f>IF(ISBLANK(LeaveTracker[[#This Row],[Employee Name]]),"-----",VLOOKUP(LeaveTracker[[#This Row],[Employee Name]],Employees[[Employee Name]:[Office]],6))</f>
        <v>REGULAR</v>
      </c>
      <c r="G4417" s="24">
        <v>44911</v>
      </c>
      <c r="H4417" s="24">
        <v>44922</v>
      </c>
      <c r="I4417" s="19" t="s">
        <v>82</v>
      </c>
      <c r="K4417" s="51" t="str">
        <f>LeaveTracker[[#This Row],[Days]]&amp;" "&amp;LeaveTracker[[#This Row],[Type of Leave]]</f>
        <v>6.5 VL</v>
      </c>
      <c r="L4417" s="23">
        <v>6.5</v>
      </c>
      <c r="M4417" s="27"/>
    </row>
    <row r="4418" spans="1:13" ht="30" customHeight="1" x14ac:dyDescent="0.3">
      <c r="A4418" s="27">
        <f t="shared" si="43"/>
        <v>762</v>
      </c>
      <c r="B4418" s="31">
        <v>44993</v>
      </c>
      <c r="C4418" s="31">
        <v>44936</v>
      </c>
      <c r="D4418" s="19" t="s">
        <v>1297</v>
      </c>
      <c r="E4418" s="51" t="str">
        <f>IF(ISBLANK(LeaveTracker[[#This Row],[Employee Name]]),"-----",VLOOKUP(LeaveTracker[[#This Row],[Employee Name]],Employees[[Employee Name]:[Office]],7))</f>
        <v>CTO</v>
      </c>
      <c r="F4418" s="51" t="str">
        <f>IF(ISBLANK(LeaveTracker[[#This Row],[Employee Name]]),"-----",VLOOKUP(LeaveTracker[[#This Row],[Employee Name]],Employees[[Employee Name]:[Office]],6))</f>
        <v>REGULAR</v>
      </c>
      <c r="G4418" s="24">
        <v>44943</v>
      </c>
      <c r="H4418" s="24">
        <v>44943</v>
      </c>
      <c r="I4418" s="19" t="s">
        <v>298</v>
      </c>
      <c r="J4418" s="43" t="s">
        <v>105</v>
      </c>
      <c r="K4418" s="51"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944</v>
      </c>
      <c r="E4419" s="51" t="str">
        <f>IF(ISBLANK(LeaveTracker[[#This Row],[Employee Name]]),"-----",VLOOKUP(LeaveTracker[[#This Row],[Employee Name]],Employees[[Employee Name]:[Office]],7))</f>
        <v>EEO/ CITY MARKET</v>
      </c>
      <c r="F4419" s="51" t="str">
        <f>IF(ISBLANK(LeaveTracker[[#This Row],[Employee Name]]),"-----",VLOOKUP(LeaveTracker[[#This Row],[Employee Name]],Employees[[Employee Name]:[Office]],6))</f>
        <v>REGULAR</v>
      </c>
      <c r="G4419" s="24">
        <v>44932</v>
      </c>
      <c r="H4419" s="24">
        <v>44932</v>
      </c>
      <c r="I4419" s="19" t="s">
        <v>298</v>
      </c>
      <c r="J4419" s="43" t="s">
        <v>105</v>
      </c>
      <c r="K4419" s="51"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405</v>
      </c>
      <c r="E4420" s="51" t="str">
        <f>IF(ISBLANK(LeaveTracker[[#This Row],[Employee Name]]),"-----",VLOOKUP(LeaveTracker[[#This Row],[Employee Name]],Employees[[Employee Name]:[Office]],7))</f>
        <v>CTO</v>
      </c>
      <c r="F4420" s="51" t="str">
        <f>IF(ISBLANK(LeaveTracker[[#This Row],[Employee Name]]),"-----",VLOOKUP(LeaveTracker[[#This Row],[Employee Name]],Employees[[Employee Name]:[Office]],6))</f>
        <v>REGULAR</v>
      </c>
      <c r="G4420" s="24">
        <v>44931</v>
      </c>
      <c r="H4420" s="24">
        <v>44931</v>
      </c>
      <c r="I4420" s="19" t="s">
        <v>81</v>
      </c>
      <c r="K4420" s="51"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1982</v>
      </c>
      <c r="E4421" s="51" t="str">
        <f>IF(ISBLANK(LeaveTracker[[#This Row],[Employee Name]]),"-----",VLOOKUP(LeaveTracker[[#This Row],[Employee Name]],Employees[[Employee Name]:[Office]],7))</f>
        <v>ONT</v>
      </c>
      <c r="F4421" s="51" t="str">
        <f>IF(ISBLANK(LeaveTracker[[#This Row],[Employee Name]]),"-----",VLOOKUP(LeaveTracker[[#This Row],[Employee Name]],Employees[[Employee Name]:[Office]],6))</f>
        <v>REGULAR</v>
      </c>
      <c r="G4421" s="24">
        <v>44946</v>
      </c>
      <c r="H4421" s="24">
        <v>44946</v>
      </c>
      <c r="I4421" s="19" t="s">
        <v>81</v>
      </c>
      <c r="K4421" s="51"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1044</v>
      </c>
      <c r="E4422" s="51" t="str">
        <f>IF(ISBLANK(LeaveTracker[[#This Row],[Employee Name]]),"-----",VLOOKUP(LeaveTracker[[#This Row],[Employee Name]],Employees[[Employee Name]:[Office]],7))</f>
        <v>ONT</v>
      </c>
      <c r="F4422" s="51" t="str">
        <f>IF(ISBLANK(LeaveTracker[[#This Row],[Employee Name]]),"-----",VLOOKUP(LeaveTracker[[#This Row],[Employee Name]],Employees[[Employee Name]:[Office]],6))</f>
        <v>REGULAR</v>
      </c>
      <c r="G4422" s="24">
        <v>44922</v>
      </c>
      <c r="H4422" s="24">
        <v>44924</v>
      </c>
      <c r="I4422" s="19" t="s">
        <v>81</v>
      </c>
      <c r="K4422" s="51"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1189</v>
      </c>
      <c r="E4423" s="51" t="str">
        <f>IF(ISBLANK(LeaveTracker[[#This Row],[Employee Name]]),"-----",VLOOKUP(LeaveTracker[[#This Row],[Employee Name]],Employees[[Employee Name]:[Office]],7))</f>
        <v>ONT</v>
      </c>
      <c r="F4423" s="51" t="str">
        <f>IF(ISBLANK(LeaveTracker[[#This Row],[Employee Name]]),"-----",VLOOKUP(LeaveTracker[[#This Row],[Employee Name]],Employees[[Employee Name]:[Office]],6))</f>
        <v>REGULAR</v>
      </c>
      <c r="G4423" s="24">
        <v>44886</v>
      </c>
      <c r="H4423" s="24">
        <v>44890</v>
      </c>
      <c r="I4423" s="19" t="s">
        <v>82</v>
      </c>
      <c r="K4423" s="51"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1189</v>
      </c>
      <c r="E4424" s="51" t="str">
        <f>IF(ISBLANK(LeaveTracker[[#This Row],[Employee Name]]),"-----",VLOOKUP(LeaveTracker[[#This Row],[Employee Name]],Employees[[Employee Name]:[Office]],7))</f>
        <v>ONT</v>
      </c>
      <c r="F4424" s="51" t="str">
        <f>IF(ISBLANK(LeaveTracker[[#This Row],[Employee Name]]),"-----",VLOOKUP(LeaveTracker[[#This Row],[Employee Name]],Employees[[Employee Name]:[Office]],6))</f>
        <v>REGULAR</v>
      </c>
      <c r="G4424" s="24">
        <v>44881</v>
      </c>
      <c r="H4424" s="24">
        <v>44883</v>
      </c>
      <c r="I4424" s="19" t="s">
        <v>81</v>
      </c>
      <c r="K4424" s="51"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1189</v>
      </c>
      <c r="E4425" s="51" t="str">
        <f>IF(ISBLANK(LeaveTracker[[#This Row],[Employee Name]]),"-----",VLOOKUP(LeaveTracker[[#This Row],[Employee Name]],Employees[[Employee Name]:[Office]],7))</f>
        <v>ONT</v>
      </c>
      <c r="F4425" s="51" t="str">
        <f>IF(ISBLANK(LeaveTracker[[#This Row],[Employee Name]]),"-----",VLOOKUP(LeaveTracker[[#This Row],[Employee Name]],Employees[[Employee Name]:[Office]],6))</f>
        <v>REGULAR</v>
      </c>
      <c r="G4425" s="31">
        <v>44893</v>
      </c>
      <c r="H4425" s="31">
        <v>44894</v>
      </c>
      <c r="I4425" s="19" t="s">
        <v>81</v>
      </c>
      <c r="K4425" s="51"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826</v>
      </c>
      <c r="E4426" s="51" t="str">
        <f>IF(ISBLANK(LeaveTracker[[#This Row],[Employee Name]]),"-----",VLOOKUP(LeaveTracker[[#This Row],[Employee Name]],Employees[[Employee Name]:[Office]],7))</f>
        <v>CHO</v>
      </c>
      <c r="F4426" s="51" t="str">
        <f>IF(ISBLANK(LeaveTracker[[#This Row],[Employee Name]]),"-----",VLOOKUP(LeaveTracker[[#This Row],[Employee Name]],Employees[[Employee Name]:[Office]],6))</f>
        <v>REGULAR</v>
      </c>
      <c r="G4426" s="24">
        <v>44931</v>
      </c>
      <c r="H4426" s="24">
        <v>44931</v>
      </c>
      <c r="I4426" s="19" t="s">
        <v>81</v>
      </c>
      <c r="K4426" s="51"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809</v>
      </c>
      <c r="E4427" s="51" t="str">
        <f>IF(ISBLANK(LeaveTracker[[#This Row],[Employee Name]]),"-----",VLOOKUP(LeaveTracker[[#This Row],[Employee Name]],Employees[[Employee Name]:[Office]],7))</f>
        <v>CHO</v>
      </c>
      <c r="F4427" s="51" t="str">
        <f>IF(ISBLANK(LeaveTracker[[#This Row],[Employee Name]]),"-----",VLOOKUP(LeaveTracker[[#This Row],[Employee Name]],Employees[[Employee Name]:[Office]],6))</f>
        <v>REGULAR</v>
      </c>
      <c r="G4427" s="24">
        <v>44944</v>
      </c>
      <c r="H4427" s="24">
        <v>44945</v>
      </c>
      <c r="I4427" s="19" t="s">
        <v>81</v>
      </c>
      <c r="K4427" s="51"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2113</v>
      </c>
      <c r="E4428" s="51" t="str">
        <f>IF(ISBLANK(LeaveTracker[[#This Row],[Employee Name]]),"-----",VLOOKUP(LeaveTracker[[#This Row],[Employee Name]],Employees[[Employee Name]:[Office]],7))</f>
        <v>CENRO</v>
      </c>
      <c r="F4428" s="51">
        <f>IF(ISBLANK(LeaveTracker[[#This Row],[Employee Name]]),"-----",VLOOKUP(LeaveTracker[[#This Row],[Employee Name]],Employees[[Employee Name]:[Office]],6))</f>
        <v>0</v>
      </c>
      <c r="G4428" s="24">
        <v>44928</v>
      </c>
      <c r="H4428" s="24">
        <v>44930</v>
      </c>
      <c r="I4428" s="19" t="s">
        <v>82</v>
      </c>
      <c r="K4428" s="51"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826</v>
      </c>
      <c r="E4429" s="51" t="str">
        <f>IF(ISBLANK(LeaveTracker[[#This Row],[Employee Name]]),"-----",VLOOKUP(LeaveTracker[[#This Row],[Employee Name]],Employees[[Employee Name]:[Office]],7))</f>
        <v>CHO</v>
      </c>
      <c r="F4429" s="51" t="str">
        <f>IF(ISBLANK(LeaveTracker[[#This Row],[Employee Name]]),"-----",VLOOKUP(LeaveTracker[[#This Row],[Employee Name]],Employees[[Employee Name]:[Office]],6))</f>
        <v>REGULAR</v>
      </c>
      <c r="G4429" s="24">
        <v>44910</v>
      </c>
      <c r="H4429" s="24">
        <v>44910</v>
      </c>
      <c r="I4429" s="19" t="s">
        <v>81</v>
      </c>
      <c r="K4429" s="51"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51" t="str">
        <f>IF(ISBLANK(LeaveTracker[[#This Row],[Employee Name]]),"-----",VLOOKUP(LeaveTracker[[#This Row],[Employee Name]],Employees[[Employee Name]:[Office]],7))</f>
        <v>CHO</v>
      </c>
      <c r="F4430" s="51" t="str">
        <f>IF(ISBLANK(LeaveTracker[[#This Row],[Employee Name]]),"-----",VLOOKUP(LeaveTracker[[#This Row],[Employee Name]],Employees[[Employee Name]:[Office]],6))</f>
        <v>REGULAR</v>
      </c>
      <c r="G4430" s="24">
        <v>44924</v>
      </c>
      <c r="H4430" s="24">
        <v>44924</v>
      </c>
      <c r="I4430" s="19" t="s">
        <v>82</v>
      </c>
      <c r="K4430" s="51"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829</v>
      </c>
      <c r="E4431" s="51" t="str">
        <f>IF(ISBLANK(LeaveTracker[[#This Row],[Employee Name]]),"-----",VLOOKUP(LeaveTracker[[#This Row],[Employee Name]],Employees[[Employee Name]:[Office]],7))</f>
        <v>CHO</v>
      </c>
      <c r="F4431" s="51" t="str">
        <f>IF(ISBLANK(LeaveTracker[[#This Row],[Employee Name]]),"-----",VLOOKUP(LeaveTracker[[#This Row],[Employee Name]],Employees[[Employee Name]:[Office]],6))</f>
        <v>REGULAR</v>
      </c>
      <c r="G4431" s="24">
        <v>44921</v>
      </c>
      <c r="H4431" s="24">
        <v>44924</v>
      </c>
      <c r="I4431" s="19" t="s">
        <v>82</v>
      </c>
      <c r="K4431" s="51"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809</v>
      </c>
      <c r="E4432" s="51" t="str">
        <f>IF(ISBLANK(LeaveTracker[[#This Row],[Employee Name]]),"-----",VLOOKUP(LeaveTracker[[#This Row],[Employee Name]],Employees[[Employee Name]:[Office]],7))</f>
        <v>CHO</v>
      </c>
      <c r="F4432" s="51" t="str">
        <f>IF(ISBLANK(LeaveTracker[[#This Row],[Employee Name]]),"-----",VLOOKUP(LeaveTracker[[#This Row],[Employee Name]],Employees[[Employee Name]:[Office]],6))</f>
        <v>REGULAR</v>
      </c>
      <c r="G4432" s="24">
        <v>44921</v>
      </c>
      <c r="H4432" s="24">
        <v>44921</v>
      </c>
      <c r="I4432" s="19" t="s">
        <v>82</v>
      </c>
      <c r="K4432" s="51" t="str">
        <f ca="1">LeaveTracker[[#This Row],[Days]]&amp;" "&amp;LeaveTracker[[#This Row],[Type of Leave]]</f>
        <v>0 VL</v>
      </c>
      <c r="L4432" s="23">
        <f ca="1">NETWORKDAYS(LeaveTracker[[#This Row],[Start Date]],LeaveTracker[[#This Row],[End Date]],lstHolidays)</f>
        <v>0</v>
      </c>
      <c r="M4432" s="27"/>
    </row>
    <row r="4433" spans="1:13" ht="30" customHeight="1" x14ac:dyDescent="0.3">
      <c r="A4433" s="27">
        <v>776</v>
      </c>
      <c r="B4433" s="31">
        <v>44993</v>
      </c>
      <c r="C4433" s="31">
        <v>44911</v>
      </c>
      <c r="D4433" s="19" t="s">
        <v>809</v>
      </c>
      <c r="E4433" s="51" t="str">
        <f>IF(ISBLANK(LeaveTracker[[#This Row],[Employee Name]]),"-----",VLOOKUP(LeaveTracker[[#This Row],[Employee Name]],Employees[[Employee Name]:[Office]],7))</f>
        <v>CHO</v>
      </c>
      <c r="F4433" s="51" t="str">
        <f>IF(ISBLANK(LeaveTracker[[#This Row],[Employee Name]]),"-----",VLOOKUP(LeaveTracker[[#This Row],[Employee Name]],Employees[[Employee Name]:[Office]],6))</f>
        <v>REGULAR</v>
      </c>
      <c r="G4433" s="24">
        <v>44924</v>
      </c>
      <c r="H4433" s="24">
        <v>44924</v>
      </c>
      <c r="I4433" s="19" t="s">
        <v>82</v>
      </c>
      <c r="K4433" s="51"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51" t="str">
        <f>IF(ISBLANK(LeaveTracker[[#This Row],[Employee Name]]),"-----",VLOOKUP(LeaveTracker[[#This Row],[Employee Name]],Employees[[Employee Name]:[Office]],7))</f>
        <v>CHO</v>
      </c>
      <c r="F4434" s="51" t="str">
        <f>IF(ISBLANK(LeaveTracker[[#This Row],[Employee Name]]),"-----",VLOOKUP(LeaveTracker[[#This Row],[Employee Name]],Employees[[Employee Name]:[Office]],6))</f>
        <v>REGULAR</v>
      </c>
      <c r="G4434" s="24">
        <v>44921</v>
      </c>
      <c r="H4434" s="24">
        <v>44921</v>
      </c>
      <c r="I4434" s="19" t="s">
        <v>82</v>
      </c>
      <c r="K4434" s="51" t="str">
        <f ca="1">LeaveTracker[[#This Row],[Days]]&amp;" "&amp;LeaveTracker[[#This Row],[Type of Leave]]</f>
        <v>0 VL</v>
      </c>
      <c r="L4434" s="23">
        <f ca="1">NETWORKDAYS(LeaveTracker[[#This Row],[Start Date]],LeaveTracker[[#This Row],[End Date]],lstHolidays)</f>
        <v>0</v>
      </c>
      <c r="M4434" s="27"/>
    </row>
    <row r="4435" spans="1:13" ht="30" customHeight="1" x14ac:dyDescent="0.3">
      <c r="A4435" s="27">
        <f t="shared" si="43"/>
        <v>778</v>
      </c>
      <c r="B4435" s="31">
        <v>44993</v>
      </c>
      <c r="C4435" s="31">
        <v>44950</v>
      </c>
      <c r="D4435" s="19" t="s">
        <v>2017</v>
      </c>
      <c r="E4435" s="51" t="str">
        <f>IF(ISBLANK(LeaveTracker[[#This Row],[Employee Name]]),"-----",VLOOKUP(LeaveTracker[[#This Row],[Employee Name]],Employees[[Employee Name]:[Office]],7))</f>
        <v>HRMO</v>
      </c>
      <c r="F4435" s="51" t="str">
        <f>IF(ISBLANK(LeaveTracker[[#This Row],[Employee Name]]),"-----",VLOOKUP(LeaveTracker[[#This Row],[Employee Name]],Employees[[Employee Name]:[Office]],6))</f>
        <v>REGULAR</v>
      </c>
      <c r="G4435" s="24">
        <v>44952</v>
      </c>
      <c r="H4435" s="24">
        <v>44953</v>
      </c>
      <c r="I4435" s="19" t="s">
        <v>298</v>
      </c>
      <c r="J4435" s="43" t="s">
        <v>105</v>
      </c>
      <c r="K4435" s="51"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2014</v>
      </c>
      <c r="E4436" s="51" t="str">
        <f>IF(ISBLANK(LeaveTracker[[#This Row],[Employee Name]]),"-----",VLOOKUP(LeaveTracker[[#This Row],[Employee Name]],Employees[[Employee Name]:[Office]],7))</f>
        <v>HRMO</v>
      </c>
      <c r="F4436" s="51" t="str">
        <f>IF(ISBLANK(LeaveTracker[[#This Row],[Employee Name]]),"-----",VLOOKUP(LeaveTracker[[#This Row],[Employee Name]],Employees[[Employee Name]:[Office]],6))</f>
        <v>REGULAR</v>
      </c>
      <c r="G4436" s="24">
        <v>44958</v>
      </c>
      <c r="H4436" s="24">
        <v>44958</v>
      </c>
      <c r="I4436" s="19" t="s">
        <v>298</v>
      </c>
      <c r="J4436" s="43" t="s">
        <v>105</v>
      </c>
      <c r="K4436" s="51"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380</v>
      </c>
      <c r="E4437" s="51" t="str">
        <f>IF(ISBLANK(LeaveTracker[[#This Row],[Employee Name]]),"-----",VLOOKUP(LeaveTracker[[#This Row],[Employee Name]],Employees[[Employee Name]:[Office]],7))</f>
        <v>CCT</v>
      </c>
      <c r="F4437" s="51" t="str">
        <f>IF(ISBLANK(LeaveTracker[[#This Row],[Employee Name]]),"-----",VLOOKUP(LeaveTracker[[#This Row],[Employee Name]],Employees[[Employee Name]:[Office]],6))</f>
        <v>REGULAR</v>
      </c>
      <c r="G4437" s="24">
        <v>44953</v>
      </c>
      <c r="H4437" s="24">
        <v>44953</v>
      </c>
      <c r="I4437" s="19" t="s">
        <v>81</v>
      </c>
      <c r="K4437" s="51"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380</v>
      </c>
      <c r="E4438" s="51" t="str">
        <f>IF(ISBLANK(LeaveTracker[[#This Row],[Employee Name]]),"-----",VLOOKUP(LeaveTracker[[#This Row],[Employee Name]],Employees[[Employee Name]:[Office]],7))</f>
        <v>CCT</v>
      </c>
      <c r="F4438" s="51" t="str">
        <f>IF(ISBLANK(LeaveTracker[[#This Row],[Employee Name]]),"-----",VLOOKUP(LeaveTracker[[#This Row],[Employee Name]],Employees[[Employee Name]:[Office]],6))</f>
        <v>REGULAR</v>
      </c>
      <c r="G4438" s="24">
        <v>44963</v>
      </c>
      <c r="H4438" s="24">
        <v>44964</v>
      </c>
      <c r="I4438" s="19" t="s">
        <v>82</v>
      </c>
      <c r="K4438" s="51"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822</v>
      </c>
      <c r="E4439" s="51" t="str">
        <f>IF(ISBLANK(LeaveTracker[[#This Row],[Employee Name]]),"-----",VLOOKUP(LeaveTracker[[#This Row],[Employee Name]],Employees[[Employee Name]:[Office]],7))</f>
        <v>CHO</v>
      </c>
      <c r="F4439" s="51" t="str">
        <f>IF(ISBLANK(LeaveTracker[[#This Row],[Employee Name]]),"-----",VLOOKUP(LeaveTracker[[#This Row],[Employee Name]],Employees[[Employee Name]:[Office]],6))</f>
        <v>REGULAR</v>
      </c>
      <c r="G4439" s="24">
        <v>44966</v>
      </c>
      <c r="H4439" s="24">
        <v>44967</v>
      </c>
      <c r="I4439" s="19" t="s">
        <v>82</v>
      </c>
      <c r="K4439" s="51"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826</v>
      </c>
      <c r="E4440" s="51" t="str">
        <f>IF(ISBLANK(LeaveTracker[[#This Row],[Employee Name]]),"-----",VLOOKUP(LeaveTracker[[#This Row],[Employee Name]],Employees[[Employee Name]:[Office]],7))</f>
        <v>CHO</v>
      </c>
      <c r="F4440" s="51" t="str">
        <f>IF(ISBLANK(LeaveTracker[[#This Row],[Employee Name]]),"-----",VLOOKUP(LeaveTracker[[#This Row],[Employee Name]],Employees[[Employee Name]:[Office]],6))</f>
        <v>REGULAR</v>
      </c>
      <c r="G4440" s="24">
        <v>44967</v>
      </c>
      <c r="H4440" s="24">
        <v>44967</v>
      </c>
      <c r="I4440" s="19" t="s">
        <v>82</v>
      </c>
      <c r="K4440" s="51"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710</v>
      </c>
      <c r="E4441" s="51" t="str">
        <f>IF(ISBLANK(LeaveTracker[[#This Row],[Employee Name]]),"-----",VLOOKUP(LeaveTracker[[#This Row],[Employee Name]],Employees[[Employee Name]:[Office]],7))</f>
        <v>ONT</v>
      </c>
      <c r="F4441" s="51" t="str">
        <f>IF(ISBLANK(LeaveTracker[[#This Row],[Employee Name]]),"-----",VLOOKUP(LeaveTracker[[#This Row],[Employee Name]],Employees[[Employee Name]:[Office]],6))</f>
        <v>REGULAR</v>
      </c>
      <c r="G4441" s="24">
        <v>44914</v>
      </c>
      <c r="H4441" s="24">
        <v>44916</v>
      </c>
      <c r="I4441" s="19" t="s">
        <v>298</v>
      </c>
      <c r="J4441" s="43" t="s">
        <v>105</v>
      </c>
      <c r="K4441" s="51"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1060</v>
      </c>
      <c r="E4442" s="51" t="str">
        <f>IF(ISBLANK(LeaveTracker[[#This Row],[Employee Name]]),"-----",VLOOKUP(LeaveTracker[[#This Row],[Employee Name]],Employees[[Employee Name]:[Office]],7))</f>
        <v>CTO</v>
      </c>
      <c r="F4442" s="51" t="str">
        <f>IF(ISBLANK(LeaveTracker[[#This Row],[Employee Name]]),"-----",VLOOKUP(LeaveTracker[[#This Row],[Employee Name]],Employees[[Employee Name]:[Office]],6))</f>
        <v>REGULAR</v>
      </c>
      <c r="G4442" s="24">
        <v>44951</v>
      </c>
      <c r="H4442" s="24">
        <v>44951</v>
      </c>
      <c r="I4442" s="19" t="s">
        <v>81</v>
      </c>
      <c r="K4442" s="51"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1017</v>
      </c>
      <c r="E4443" s="51" t="str">
        <f>IF(ISBLANK(LeaveTracker[[#This Row],[Employee Name]]),"-----",VLOOKUP(LeaveTracker[[#This Row],[Employee Name]],Employees[[Employee Name]:[Office]],7))</f>
        <v>LANDTAX</v>
      </c>
      <c r="F4443" s="51" t="str">
        <f>IF(ISBLANK(LeaveTracker[[#This Row],[Employee Name]]),"-----",VLOOKUP(LeaveTracker[[#This Row],[Employee Name]],Employees[[Employee Name]:[Office]],6))</f>
        <v>REGULAR</v>
      </c>
      <c r="G4443" s="31">
        <v>44952</v>
      </c>
      <c r="H4443" s="31">
        <v>44953</v>
      </c>
      <c r="I4443" s="19" t="s">
        <v>81</v>
      </c>
      <c r="K4443" s="51"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624</v>
      </c>
      <c r="E4444" s="51" t="str">
        <f>IF(ISBLANK(LeaveTracker[[#This Row],[Employee Name]]),"-----",VLOOKUP(LeaveTracker[[#This Row],[Employee Name]],Employees[[Employee Name]:[Office]],7))</f>
        <v>CTO</v>
      </c>
      <c r="F4444" s="51" t="str">
        <f>IF(ISBLANK(LeaveTracker[[#This Row],[Employee Name]]),"-----",VLOOKUP(LeaveTracker[[#This Row],[Employee Name]],Employees[[Employee Name]:[Office]],6))</f>
        <v>REGULAR</v>
      </c>
      <c r="G4444" s="24">
        <v>44951</v>
      </c>
      <c r="H4444" s="24">
        <v>44951</v>
      </c>
      <c r="I4444" s="19" t="s">
        <v>298</v>
      </c>
      <c r="J4444" s="43" t="s">
        <v>105</v>
      </c>
      <c r="K4444" s="51"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1308</v>
      </c>
      <c r="E4445" s="51" t="str">
        <f>IF(ISBLANK(LeaveTracker[[#This Row],[Employee Name]]),"-----",VLOOKUP(LeaveTracker[[#This Row],[Employee Name]],Employees[[Employee Name]:[Office]],7))</f>
        <v>CTO</v>
      </c>
      <c r="F4445" s="51" t="str">
        <f>IF(ISBLANK(LeaveTracker[[#This Row],[Employee Name]]),"-----",VLOOKUP(LeaveTracker[[#This Row],[Employee Name]],Employees[[Employee Name]:[Office]],6))</f>
        <v>REGULAR</v>
      </c>
      <c r="G4445" s="24">
        <v>44950</v>
      </c>
      <c r="H4445" s="24">
        <v>44950</v>
      </c>
      <c r="I4445" s="19" t="s">
        <v>82</v>
      </c>
      <c r="K4445" s="51"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1308</v>
      </c>
      <c r="E4446" s="51" t="str">
        <f>IF(ISBLANK(LeaveTracker[[#This Row],[Employee Name]]),"-----",VLOOKUP(LeaveTracker[[#This Row],[Employee Name]],Employees[[Employee Name]:[Office]],7))</f>
        <v>CTO</v>
      </c>
      <c r="F4446" s="51" t="str">
        <f>IF(ISBLANK(LeaveTracker[[#This Row],[Employee Name]]),"-----",VLOOKUP(LeaveTracker[[#This Row],[Employee Name]],Employees[[Employee Name]:[Office]],6))</f>
        <v>REGULAR</v>
      </c>
      <c r="G4446" s="24">
        <v>44939</v>
      </c>
      <c r="H4446" s="24">
        <v>44939</v>
      </c>
      <c r="I4446" s="19" t="s">
        <v>298</v>
      </c>
      <c r="J4446" s="43" t="s">
        <v>105</v>
      </c>
      <c r="K4446" s="51"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407</v>
      </c>
      <c r="E4447" s="51" t="str">
        <f>IF(ISBLANK(LeaveTracker[[#This Row],[Employee Name]]),"-----",VLOOKUP(LeaveTracker[[#This Row],[Employee Name]],Employees[[Employee Name]:[Office]],7))</f>
        <v>CTO</v>
      </c>
      <c r="F4447" s="51" t="str">
        <f>IF(ISBLANK(LeaveTracker[[#This Row],[Employee Name]]),"-----",VLOOKUP(LeaveTracker[[#This Row],[Employee Name]],Employees[[Employee Name]:[Office]],6))</f>
        <v>REGULAR</v>
      </c>
      <c r="G4447" s="24">
        <v>44956</v>
      </c>
      <c r="H4447" s="24">
        <v>44956</v>
      </c>
      <c r="I4447" s="19" t="s">
        <v>298</v>
      </c>
      <c r="J4447" s="43" t="s">
        <v>105</v>
      </c>
      <c r="K4447" s="51"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210</v>
      </c>
      <c r="E4448" s="51" t="str">
        <f>IF(ISBLANK(LeaveTracker[[#This Row],[Employee Name]]),"-----",VLOOKUP(LeaveTracker[[#This Row],[Employee Name]],Employees[[Employee Name]:[Office]],7))</f>
        <v>PDAO</v>
      </c>
      <c r="F4448" s="51" t="str">
        <f>IF(ISBLANK(LeaveTracker[[#This Row],[Employee Name]]),"-----",VLOOKUP(LeaveTracker[[#This Row],[Employee Name]],Employees[[Employee Name]:[Office]],6))</f>
        <v>REGULAR</v>
      </c>
      <c r="G4448" s="24">
        <v>44901</v>
      </c>
      <c r="H4448" s="24">
        <v>44902</v>
      </c>
      <c r="I4448" s="19" t="s">
        <v>82</v>
      </c>
      <c r="K4448" s="51"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210</v>
      </c>
      <c r="E4449" s="51" t="str">
        <f>IF(ISBLANK(LeaveTracker[[#This Row],[Employee Name]]),"-----",VLOOKUP(LeaveTracker[[#This Row],[Employee Name]],Employees[[Employee Name]:[Office]],7))</f>
        <v>PDAO</v>
      </c>
      <c r="F4449" s="51" t="str">
        <f>IF(ISBLANK(LeaveTracker[[#This Row],[Employee Name]]),"-----",VLOOKUP(LeaveTracker[[#This Row],[Employee Name]],Employees[[Employee Name]:[Office]],6))</f>
        <v>REGULAR</v>
      </c>
      <c r="G4449" s="24">
        <v>44904</v>
      </c>
      <c r="H4449" s="24">
        <v>44904</v>
      </c>
      <c r="I4449" s="19" t="s">
        <v>82</v>
      </c>
      <c r="K4449" s="51"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217</v>
      </c>
      <c r="E4450" s="51" t="str">
        <f>IF(ISBLANK(LeaveTracker[[#This Row],[Employee Name]]),"-----",VLOOKUP(LeaveTracker[[#This Row],[Employee Name]],Employees[[Employee Name]:[Office]],7))</f>
        <v>CSWDO</v>
      </c>
      <c r="F4450" s="51" t="str">
        <f>IF(ISBLANK(LeaveTracker[[#This Row],[Employee Name]]),"-----",VLOOKUP(LeaveTracker[[#This Row],[Employee Name]],Employees[[Employee Name]:[Office]],6))</f>
        <v>REGULAR</v>
      </c>
      <c r="G4450" s="24">
        <v>44844</v>
      </c>
      <c r="H4450" s="24">
        <v>44845</v>
      </c>
      <c r="I4450" s="19" t="s">
        <v>81</v>
      </c>
      <c r="K4450" s="51"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840</v>
      </c>
      <c r="E4451" s="51" t="str">
        <f>IF(ISBLANK(LeaveTracker[[#This Row],[Employee Name]]),"-----",VLOOKUP(LeaveTracker[[#This Row],[Employee Name]],Employees[[Employee Name]:[Office]],7))</f>
        <v>CEO</v>
      </c>
      <c r="F4451" s="51" t="str">
        <f>IF(ISBLANK(LeaveTracker[[#This Row],[Employee Name]]),"-----",VLOOKUP(LeaveTracker[[#This Row],[Employee Name]],Employees[[Employee Name]:[Office]],6))</f>
        <v>REGULAR</v>
      </c>
      <c r="G4451" s="24">
        <v>44848</v>
      </c>
      <c r="H4451" s="24">
        <v>44848</v>
      </c>
      <c r="I4451" s="19" t="s">
        <v>298</v>
      </c>
      <c r="J4451" s="43" t="s">
        <v>105</v>
      </c>
      <c r="K4451" s="51"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51" t="str">
        <f>IF(ISBLANK(LeaveTracker[[#This Row],[Employee Name]]),"-----",VLOOKUP(LeaveTracker[[#This Row],[Employee Name]],Employees[[Employee Name]:[Office]],7))</f>
        <v>DOE</v>
      </c>
      <c r="F4452" s="51" t="str">
        <f>IF(ISBLANK(LeaveTracker[[#This Row],[Employee Name]]),"-----",VLOOKUP(LeaveTracker[[#This Row],[Employee Name]],Employees[[Employee Name]:[Office]],6))</f>
        <v>REGULAR</v>
      </c>
      <c r="G4452" s="24">
        <v>44918</v>
      </c>
      <c r="H4452" s="24">
        <v>44924</v>
      </c>
      <c r="I4452" s="19" t="s">
        <v>82</v>
      </c>
      <c r="K4452" s="51"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1843</v>
      </c>
      <c r="E4453" s="51" t="str">
        <f>IF(ISBLANK(LeaveTracker[[#This Row],[Employee Name]]),"-----",VLOOKUP(LeaveTracker[[#This Row],[Employee Name]],Employees[[Employee Name]:[Office]],7))</f>
        <v>EEO/CITY MARKET</v>
      </c>
      <c r="F4453" s="51" t="str">
        <f>IF(ISBLANK(LeaveTracker[[#This Row],[Employee Name]]),"-----",VLOOKUP(LeaveTracker[[#This Row],[Employee Name]],Employees[[Employee Name]:[Office]],6))</f>
        <v>CASUAL</v>
      </c>
      <c r="G4453" s="24">
        <v>44944</v>
      </c>
      <c r="H4453" s="24">
        <v>44944</v>
      </c>
      <c r="I4453" s="19" t="s">
        <v>81</v>
      </c>
      <c r="K4453" s="51"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1843</v>
      </c>
      <c r="E4454" s="51" t="str">
        <f>IF(ISBLANK(LeaveTracker[[#This Row],[Employee Name]]),"-----",VLOOKUP(LeaveTracker[[#This Row],[Employee Name]],Employees[[Employee Name]:[Office]],7))</f>
        <v>EEO/CITY MARKET</v>
      </c>
      <c r="F4454" s="51" t="str">
        <f>IF(ISBLANK(LeaveTracker[[#This Row],[Employee Name]]),"-----",VLOOKUP(LeaveTracker[[#This Row],[Employee Name]],Employees[[Employee Name]:[Office]],6))</f>
        <v>CASUAL</v>
      </c>
      <c r="G4454" s="24">
        <v>44933</v>
      </c>
      <c r="H4454" s="24">
        <v>44933</v>
      </c>
      <c r="I4454" s="19" t="s">
        <v>81</v>
      </c>
      <c r="K4454" s="51" t="str">
        <f ca="1">LeaveTracker[[#This Row],[Days]]&amp;" "&amp;LeaveTracker[[#This Row],[Type of Leave]]</f>
        <v>0 SL</v>
      </c>
      <c r="L4454" s="23">
        <f ca="1">NETWORKDAYS(LeaveTracker[[#This Row],[Start Date]],LeaveTracker[[#This Row],[End Date]],lstHolidays)</f>
        <v>0</v>
      </c>
      <c r="M4454" s="27"/>
    </row>
    <row r="4455" spans="1:13" ht="30" customHeight="1" x14ac:dyDescent="0.3">
      <c r="A4455" s="27">
        <f t="shared" si="44"/>
        <v>797</v>
      </c>
      <c r="B4455" s="31">
        <v>44993</v>
      </c>
      <c r="C4455" s="31">
        <v>44966</v>
      </c>
      <c r="D4455" s="19" t="s">
        <v>525</v>
      </c>
      <c r="E4455" s="51" t="str">
        <f>IF(ISBLANK(LeaveTracker[[#This Row],[Employee Name]]),"-----",VLOOKUP(LeaveTracker[[#This Row],[Employee Name]],Employees[[Employee Name]:[Office]],7))</f>
        <v>GSO</v>
      </c>
      <c r="F4455" s="51" t="str">
        <f>IF(ISBLANK(LeaveTracker[[#This Row],[Employee Name]]),"-----",VLOOKUP(LeaveTracker[[#This Row],[Employee Name]],Employees[[Employee Name]:[Office]],6))</f>
        <v>REGULAR</v>
      </c>
      <c r="G4455" s="24">
        <v>44965</v>
      </c>
      <c r="H4455" s="24">
        <v>44965</v>
      </c>
      <c r="I4455" s="19" t="s">
        <v>81</v>
      </c>
      <c r="K4455" s="51"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771</v>
      </c>
      <c r="E4456" s="51" t="str">
        <f>IF(ISBLANK(LeaveTracker[[#This Row],[Employee Name]]),"-----",VLOOKUP(LeaveTracker[[#This Row],[Employee Name]],Employees[[Employee Name]:[Office]],7))</f>
        <v>CSWDO</v>
      </c>
      <c r="F4456" s="51" t="str">
        <f>IF(ISBLANK(LeaveTracker[[#This Row],[Employee Name]]),"-----",VLOOKUP(LeaveTracker[[#This Row],[Employee Name]],Employees[[Employee Name]:[Office]],6))</f>
        <v>REGULAR</v>
      </c>
      <c r="G4456" s="24">
        <v>44960</v>
      </c>
      <c r="H4456" s="24">
        <v>44960</v>
      </c>
      <c r="I4456" s="19" t="s">
        <v>81</v>
      </c>
      <c r="K4456" s="51"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2160</v>
      </c>
      <c r="E4457" s="51" t="str">
        <f>IF(ISBLANK(LeaveTracker[[#This Row],[Employee Name]]),"-----",VLOOKUP(LeaveTracker[[#This Row],[Employee Name]],Employees[[Employee Name]:[Office]],7))</f>
        <v>GSO</v>
      </c>
      <c r="F4457" s="51">
        <f>IF(ISBLANK(LeaveTracker[[#This Row],[Employee Name]]),"-----",VLOOKUP(LeaveTracker[[#This Row],[Employee Name]],Employees[[Employee Name]:[Office]],6))</f>
        <v>0</v>
      </c>
      <c r="G4457" s="24">
        <v>44970</v>
      </c>
      <c r="H4457" s="24">
        <v>44974</v>
      </c>
      <c r="I4457" s="19" t="s">
        <v>82</v>
      </c>
      <c r="K4457" s="51"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748</v>
      </c>
      <c r="E4458" s="51" t="str">
        <f>IF(ISBLANK(LeaveTracker[[#This Row],[Employee Name]]),"-----",VLOOKUP(LeaveTracker[[#This Row],[Employee Name]],Employees[[Employee Name]:[Office]],7))</f>
        <v>CSWDO</v>
      </c>
      <c r="F4458" s="51" t="str">
        <f>IF(ISBLANK(LeaveTracker[[#This Row],[Employee Name]]),"-----",VLOOKUP(LeaveTracker[[#This Row],[Employee Name]],Employees[[Employee Name]:[Office]],6))</f>
        <v>REGULAR</v>
      </c>
      <c r="G4458" s="24">
        <v>44975</v>
      </c>
      <c r="H4458" s="24">
        <v>44975</v>
      </c>
      <c r="I4458" s="19" t="s">
        <v>298</v>
      </c>
      <c r="J4458" s="43" t="s">
        <v>105</v>
      </c>
      <c r="K4458" s="51" t="str">
        <f ca="1">LeaveTracker[[#This Row],[Days]]&amp;" "&amp;LeaveTracker[[#This Row],[Type of Leave]]</f>
        <v>0 OTHER</v>
      </c>
      <c r="L4458" s="23">
        <f ca="1">NETWORKDAYS(LeaveTracker[[#This Row],[Start Date]],LeaveTracker[[#This Row],[End Date]],lstHolidays)</f>
        <v>0</v>
      </c>
      <c r="M4458" s="27"/>
    </row>
    <row r="4459" spans="1:13" ht="30" customHeight="1" x14ac:dyDescent="0.3">
      <c r="A4459" s="27">
        <f t="shared" si="44"/>
        <v>801</v>
      </c>
      <c r="B4459" s="31">
        <v>44993</v>
      </c>
      <c r="C4459" s="31">
        <v>44964</v>
      </c>
      <c r="D4459" s="19" t="s">
        <v>525</v>
      </c>
      <c r="E4459" s="51" t="str">
        <f>IF(ISBLANK(LeaveTracker[[#This Row],[Employee Name]]),"-----",VLOOKUP(LeaveTracker[[#This Row],[Employee Name]],Employees[[Employee Name]:[Office]],7))</f>
        <v>GSO</v>
      </c>
      <c r="F4459" s="51" t="str">
        <f>IF(ISBLANK(LeaveTracker[[#This Row],[Employee Name]]),"-----",VLOOKUP(LeaveTracker[[#This Row],[Employee Name]],Employees[[Employee Name]:[Office]],6))</f>
        <v>REGULAR</v>
      </c>
      <c r="G4459" s="24">
        <v>44963</v>
      </c>
      <c r="H4459" s="24">
        <v>44963</v>
      </c>
      <c r="I4459" s="19" t="s">
        <v>298</v>
      </c>
      <c r="J4459" s="43" t="s">
        <v>105</v>
      </c>
      <c r="K4459" s="51"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771</v>
      </c>
      <c r="E4460" s="51" t="str">
        <f>IF(ISBLANK(LeaveTracker[[#This Row],[Employee Name]]),"-----",VLOOKUP(LeaveTracker[[#This Row],[Employee Name]],Employees[[Employee Name]:[Office]],7))</f>
        <v>CSWDO</v>
      </c>
      <c r="F4460" s="51" t="str">
        <f>IF(ISBLANK(LeaveTracker[[#This Row],[Employee Name]]),"-----",VLOOKUP(LeaveTracker[[#This Row],[Employee Name]],Employees[[Employee Name]:[Office]],6))</f>
        <v>REGULAR</v>
      </c>
      <c r="G4460" s="24">
        <v>44967</v>
      </c>
      <c r="H4460" s="24">
        <v>44967</v>
      </c>
      <c r="I4460" s="19" t="s">
        <v>298</v>
      </c>
      <c r="J4460" s="43" t="s">
        <v>105</v>
      </c>
      <c r="K4460" s="51"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224</v>
      </c>
      <c r="E4461" s="51" t="str">
        <f>IF(ISBLANK(LeaveTracker[[#This Row],[Employee Name]]),"-----",VLOOKUP(LeaveTracker[[#This Row],[Employee Name]],Employees[[Employee Name]:[Office]],7))</f>
        <v>CSWDO</v>
      </c>
      <c r="F4461" s="51" t="str">
        <f>IF(ISBLANK(LeaveTracker[[#This Row],[Employee Name]]),"-----",VLOOKUP(LeaveTracker[[#This Row],[Employee Name]],Employees[[Employee Name]:[Office]],6))</f>
        <v>REGULAR</v>
      </c>
      <c r="G4461" s="24">
        <v>44970</v>
      </c>
      <c r="H4461" s="24">
        <v>44972</v>
      </c>
      <c r="I4461" s="19" t="s">
        <v>82</v>
      </c>
      <c r="K4461" s="51"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224</v>
      </c>
      <c r="E4462" s="51" t="str">
        <f>IF(ISBLANK(LeaveTracker[[#This Row],[Employee Name]]),"-----",VLOOKUP(LeaveTracker[[#This Row],[Employee Name]],Employees[[Employee Name]:[Office]],7))</f>
        <v>CSWDO</v>
      </c>
      <c r="F4462" s="51" t="str">
        <f>IF(ISBLANK(LeaveTracker[[#This Row],[Employee Name]]),"-----",VLOOKUP(LeaveTracker[[#This Row],[Employee Name]],Employees[[Employee Name]:[Office]],6))</f>
        <v>REGULAR</v>
      </c>
      <c r="G4462" s="24">
        <v>44960</v>
      </c>
      <c r="H4462" s="24">
        <v>44960</v>
      </c>
      <c r="I4462" s="19" t="s">
        <v>298</v>
      </c>
      <c r="K4462" s="51"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224</v>
      </c>
      <c r="E4463" s="51" t="str">
        <f>IF(ISBLANK(LeaveTracker[[#This Row],[Employee Name]]),"-----",VLOOKUP(LeaveTracker[[#This Row],[Employee Name]],Employees[[Employee Name]:[Office]],7))</f>
        <v>CSWDO</v>
      </c>
      <c r="F4463" s="51" t="str">
        <f>IF(ISBLANK(LeaveTracker[[#This Row],[Employee Name]]),"-----",VLOOKUP(LeaveTracker[[#This Row],[Employee Name]],Employees[[Employee Name]:[Office]],6))</f>
        <v>REGULAR</v>
      </c>
      <c r="G4463" s="24">
        <v>44963</v>
      </c>
      <c r="H4463" s="24">
        <v>44963</v>
      </c>
      <c r="I4463" s="19" t="s">
        <v>298</v>
      </c>
      <c r="K4463" s="51"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1076</v>
      </c>
      <c r="E4464" s="51" t="str">
        <f>IF(ISBLANK(LeaveTracker[[#This Row],[Employee Name]]),"-----",VLOOKUP(LeaveTracker[[#This Row],[Employee Name]],Employees[[Employee Name]:[Office]],7))</f>
        <v>CSWDO</v>
      </c>
      <c r="F4464" s="51" t="str">
        <f>IF(ISBLANK(LeaveTracker[[#This Row],[Employee Name]]),"-----",VLOOKUP(LeaveTracker[[#This Row],[Employee Name]],Employees[[Employee Name]:[Office]],6))</f>
        <v>REGULAR</v>
      </c>
      <c r="G4464" s="31">
        <v>44960</v>
      </c>
      <c r="H4464" s="31">
        <v>44960</v>
      </c>
      <c r="I4464" s="19" t="s">
        <v>298</v>
      </c>
      <c r="J4464" s="43" t="s">
        <v>214</v>
      </c>
      <c r="K4464" s="51"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224</v>
      </c>
      <c r="E4465" s="51" t="str">
        <f>IF(ISBLANK(LeaveTracker[[#This Row],[Employee Name]]),"-----",VLOOKUP(LeaveTracker[[#This Row],[Employee Name]],Employees[[Employee Name]:[Office]],7))</f>
        <v>CSWDO</v>
      </c>
      <c r="F4465" s="51" t="str">
        <f>IF(ISBLANK(LeaveTracker[[#This Row],[Employee Name]]),"-----",VLOOKUP(LeaveTracker[[#This Row],[Employee Name]],Employees[[Employee Name]:[Office]],6))</f>
        <v>REGULAR</v>
      </c>
      <c r="G4465" s="24">
        <v>44956</v>
      </c>
      <c r="H4465" s="24">
        <v>44956</v>
      </c>
      <c r="I4465" s="19" t="s">
        <v>81</v>
      </c>
      <c r="K4465" s="51"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1849</v>
      </c>
      <c r="E4466" s="51" t="str">
        <f>IF(ISBLANK(LeaveTracker[[#This Row],[Employee Name]]),"-----",VLOOKUP(LeaveTracker[[#This Row],[Employee Name]],Employees[[Employee Name]:[Office]],7))</f>
        <v>BIR</v>
      </c>
      <c r="F4466" s="51" t="str">
        <f>IF(ISBLANK(LeaveTracker[[#This Row],[Employee Name]]),"-----",VLOOKUP(LeaveTracker[[#This Row],[Employee Name]],Employees[[Employee Name]:[Office]],6))</f>
        <v>CASUAL</v>
      </c>
      <c r="G4466" s="24">
        <v>44911</v>
      </c>
      <c r="H4466" s="24">
        <v>44911</v>
      </c>
      <c r="I4466" s="19" t="s">
        <v>81</v>
      </c>
      <c r="K4466" s="51"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1849</v>
      </c>
      <c r="E4467" s="51" t="str">
        <f>IF(ISBLANK(LeaveTracker[[#This Row],[Employee Name]]),"-----",VLOOKUP(LeaveTracker[[#This Row],[Employee Name]],Employees[[Employee Name]:[Office]],7))</f>
        <v>BIR</v>
      </c>
      <c r="F4467" s="51" t="str">
        <f>IF(ISBLANK(LeaveTracker[[#This Row],[Employee Name]]),"-----",VLOOKUP(LeaveTracker[[#This Row],[Employee Name]],Employees[[Employee Name]:[Office]],6))</f>
        <v>CASUAL</v>
      </c>
      <c r="G4467" s="24">
        <v>44917</v>
      </c>
      <c r="H4467" s="24">
        <v>44917</v>
      </c>
      <c r="I4467" s="19" t="s">
        <v>81</v>
      </c>
      <c r="K4467" s="51"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748</v>
      </c>
      <c r="E4468" s="51" t="str">
        <f>IF(ISBLANK(LeaveTracker[[#This Row],[Employee Name]]),"-----",VLOOKUP(LeaveTracker[[#This Row],[Employee Name]],Employees[[Employee Name]:[Office]],7))</f>
        <v>CSWDO</v>
      </c>
      <c r="F4468" s="51" t="str">
        <f>IF(ISBLANK(LeaveTracker[[#This Row],[Employee Name]]),"-----",VLOOKUP(LeaveTracker[[#This Row],[Employee Name]],Employees[[Employee Name]:[Office]],6))</f>
        <v>REGULAR</v>
      </c>
      <c r="G4468" s="24">
        <v>44935</v>
      </c>
      <c r="H4468" s="24">
        <v>44946</v>
      </c>
      <c r="I4468" s="19" t="s">
        <v>81</v>
      </c>
      <c r="K4468" s="51"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1813</v>
      </c>
      <c r="E4469" s="51" t="str">
        <f>IF(ISBLANK(LeaveTracker[[#This Row],[Employee Name]]),"-----",VLOOKUP(LeaveTracker[[#This Row],[Employee Name]],Employees[[Employee Name]:[Office]],7))</f>
        <v>CSWDO</v>
      </c>
      <c r="F4469" s="51" t="str">
        <f>IF(ISBLANK(LeaveTracker[[#This Row],[Employee Name]]),"-----",VLOOKUP(LeaveTracker[[#This Row],[Employee Name]],Employees[[Employee Name]:[Office]],6))</f>
        <v>CASUAL</v>
      </c>
      <c r="G4469" s="24">
        <v>44952</v>
      </c>
      <c r="H4469" s="24">
        <v>44952</v>
      </c>
      <c r="I4469" s="19" t="s">
        <v>298</v>
      </c>
      <c r="J4469" s="43" t="s">
        <v>214</v>
      </c>
      <c r="K4469" s="51"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220</v>
      </c>
      <c r="E4470" s="51" t="str">
        <f>IF(ISBLANK(LeaveTracker[[#This Row],[Employee Name]]),"-----",VLOOKUP(LeaveTracker[[#This Row],[Employee Name]],Employees[[Employee Name]:[Office]],7))</f>
        <v>CSWDO</v>
      </c>
      <c r="F4470" s="51" t="str">
        <f>IF(ISBLANK(LeaveTracker[[#This Row],[Employee Name]]),"-----",VLOOKUP(LeaveTracker[[#This Row],[Employee Name]],Employees[[Employee Name]:[Office]],6))</f>
        <v>REGULAR</v>
      </c>
      <c r="G4470" s="24">
        <v>44952</v>
      </c>
      <c r="H4470" s="24">
        <v>44953</v>
      </c>
      <c r="I4470" s="19" t="s">
        <v>298</v>
      </c>
      <c r="J4470" s="43" t="s">
        <v>105</v>
      </c>
      <c r="K4470" s="51"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693</v>
      </c>
      <c r="E4471" s="51" t="str">
        <f>IF(ISBLANK(LeaveTracker[[#This Row],[Employee Name]]),"-----",VLOOKUP(LeaveTracker[[#This Row],[Employee Name]],Employees[[Employee Name]:[Office]],7))</f>
        <v>VMO</v>
      </c>
      <c r="F4471" s="51" t="str">
        <f>IF(ISBLANK(LeaveTracker[[#This Row],[Employee Name]]),"-----",VLOOKUP(LeaveTracker[[#This Row],[Employee Name]],Employees[[Employee Name]:[Office]],6))</f>
        <v>REGULAR</v>
      </c>
      <c r="G4471" s="24">
        <v>44946</v>
      </c>
      <c r="H4471" s="24">
        <v>44946</v>
      </c>
      <c r="I4471" s="19" t="s">
        <v>81</v>
      </c>
      <c r="K4471" s="51"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525</v>
      </c>
      <c r="E4472" s="51" t="str">
        <f>IF(ISBLANK(LeaveTracker[[#This Row],[Employee Name]]),"-----",VLOOKUP(LeaveTracker[[#This Row],[Employee Name]],Employees[[Employee Name]:[Office]],7))</f>
        <v>GSO</v>
      </c>
      <c r="F4472" s="51" t="str">
        <f>IF(ISBLANK(LeaveTracker[[#This Row],[Employee Name]]),"-----",VLOOKUP(LeaveTracker[[#This Row],[Employee Name]],Employees[[Employee Name]:[Office]],6))</f>
        <v>REGULAR</v>
      </c>
      <c r="G4472" s="24">
        <v>44945</v>
      </c>
      <c r="H4472" s="24">
        <v>44945</v>
      </c>
      <c r="I4472" s="19" t="s">
        <v>298</v>
      </c>
      <c r="J4472" s="43" t="s">
        <v>644</v>
      </c>
      <c r="K4472" s="51"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1827</v>
      </c>
      <c r="E4473" s="51" t="str">
        <f>IF(ISBLANK(LeaveTracker[[#This Row],[Employee Name]]),"-----",VLOOKUP(LeaveTracker[[#This Row],[Employee Name]],Employees[[Employee Name]:[Office]],7))</f>
        <v>CSWDO</v>
      </c>
      <c r="F4473" s="51" t="str">
        <f>IF(ISBLANK(LeaveTracker[[#This Row],[Employee Name]]),"-----",VLOOKUP(LeaveTracker[[#This Row],[Employee Name]],Employees[[Employee Name]:[Office]],6))</f>
        <v>CASUAL</v>
      </c>
      <c r="G4473" s="24">
        <v>44942</v>
      </c>
      <c r="H4473" s="24">
        <v>44943</v>
      </c>
      <c r="I4473" s="19" t="s">
        <v>81</v>
      </c>
      <c r="K4473" s="51"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1841</v>
      </c>
      <c r="E4474" s="51" t="str">
        <f>IF(ISBLANK(LeaveTracker[[#This Row],[Employee Name]]),"-----",VLOOKUP(LeaveTracker[[#This Row],[Employee Name]],Employees[[Employee Name]:[Office]],7))</f>
        <v>CSWDO</v>
      </c>
      <c r="F4474" s="51" t="str">
        <f>IF(ISBLANK(LeaveTracker[[#This Row],[Employee Name]]),"-----",VLOOKUP(LeaveTracker[[#This Row],[Employee Name]],Employees[[Employee Name]:[Office]],6))</f>
        <v>CASUAL</v>
      </c>
      <c r="G4474" s="24">
        <v>44987</v>
      </c>
      <c r="H4474" s="24">
        <v>44988</v>
      </c>
      <c r="I4474" s="19" t="s">
        <v>298</v>
      </c>
      <c r="J4474" s="43" t="s">
        <v>214</v>
      </c>
      <c r="K4474" s="51"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2080</v>
      </c>
      <c r="E4475" s="51" t="str">
        <f>IF(ISBLANK(LeaveTracker[[#This Row],[Employee Name]]),"-----",VLOOKUP(LeaveTracker[[#This Row],[Employee Name]],Employees[[Employee Name]:[Office]],7))</f>
        <v>DEPED</v>
      </c>
      <c r="F4475" s="51">
        <f>IF(ISBLANK(LeaveTracker[[#This Row],[Employee Name]]),"-----",VLOOKUP(LeaveTracker[[#This Row],[Employee Name]],Employees[[Employee Name]:[Office]],6))</f>
        <v>0</v>
      </c>
      <c r="G4475" s="24">
        <v>44973</v>
      </c>
      <c r="H4475" s="24">
        <v>44985</v>
      </c>
      <c r="I4475" s="19" t="s">
        <v>82</v>
      </c>
      <c r="K4475" s="51"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1950</v>
      </c>
      <c r="E4476" s="51" t="str">
        <f>IF(ISBLANK(LeaveTracker[[#This Row],[Employee Name]]),"-----",VLOOKUP(LeaveTracker[[#This Row],[Employee Name]],Employees[[Employee Name]:[Office]],7))</f>
        <v>CSWDO</v>
      </c>
      <c r="F4476" s="51" t="str">
        <f>IF(ISBLANK(LeaveTracker[[#This Row],[Employee Name]]),"-----",VLOOKUP(LeaveTracker[[#This Row],[Employee Name]],Employees[[Employee Name]:[Office]],6))</f>
        <v>CASUAL</v>
      </c>
      <c r="G4476" s="24">
        <v>44977</v>
      </c>
      <c r="H4476" s="24">
        <v>44977</v>
      </c>
      <c r="I4476" s="19" t="s">
        <v>298</v>
      </c>
      <c r="K4476" s="51"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411</v>
      </c>
      <c r="E4477" s="51" t="str">
        <f>IF(ISBLANK(LeaveTracker[[#This Row],[Employee Name]]),"-----",VLOOKUP(LeaveTracker[[#This Row],[Employee Name]],Employees[[Employee Name]:[Office]],7))</f>
        <v>CTO</v>
      </c>
      <c r="F4477" s="51" t="str">
        <f>IF(ISBLANK(LeaveTracker[[#This Row],[Employee Name]]),"-----",VLOOKUP(LeaveTracker[[#This Row],[Employee Name]],Employees[[Employee Name]:[Office]],6))</f>
        <v>REGULAR</v>
      </c>
      <c r="G4477" s="24">
        <v>44956</v>
      </c>
      <c r="H4477" s="24">
        <v>44960</v>
      </c>
      <c r="I4477" s="19" t="s">
        <v>298</v>
      </c>
      <c r="J4477" s="43" t="s">
        <v>299</v>
      </c>
      <c r="K4477" s="51"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411</v>
      </c>
      <c r="E4478" s="51" t="str">
        <f>IF(ISBLANK(LeaveTracker[[#This Row],[Employee Name]]),"-----",VLOOKUP(LeaveTracker[[#This Row],[Employee Name]],Employees[[Employee Name]:[Office]],7))</f>
        <v>CTO</v>
      </c>
      <c r="F4478" s="51" t="str">
        <f>IF(ISBLANK(LeaveTracker[[#This Row],[Employee Name]]),"-----",VLOOKUP(LeaveTracker[[#This Row],[Employee Name]],Employees[[Employee Name]:[Office]],6))</f>
        <v>REGULAR</v>
      </c>
      <c r="G4478" s="24">
        <v>44952</v>
      </c>
      <c r="H4478" s="24">
        <v>44952</v>
      </c>
      <c r="I4478" s="19" t="s">
        <v>81</v>
      </c>
      <c r="K4478" s="51"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1080</v>
      </c>
      <c r="E4479" s="51" t="str">
        <f>IF(ISBLANK(LeaveTracker[[#This Row],[Employee Name]]),"-----",VLOOKUP(LeaveTracker[[#This Row],[Employee Name]],Employees[[Employee Name]:[Office]],7))</f>
        <v>CTO</v>
      </c>
      <c r="F4479" s="51" t="str">
        <f>IF(ISBLANK(LeaveTracker[[#This Row],[Employee Name]]),"-----",VLOOKUP(LeaveTracker[[#This Row],[Employee Name]],Employees[[Employee Name]:[Office]],6))</f>
        <v>REGULAR</v>
      </c>
      <c r="G4479" s="24">
        <v>44967</v>
      </c>
      <c r="H4479" s="24">
        <v>44970</v>
      </c>
      <c r="I4479" s="19" t="s">
        <v>298</v>
      </c>
      <c r="J4479" s="43" t="s">
        <v>105</v>
      </c>
      <c r="K4479" s="51"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411</v>
      </c>
      <c r="E4480" s="51" t="str">
        <f>IF(ISBLANK(LeaveTracker[[#This Row],[Employee Name]]),"-----",VLOOKUP(LeaveTracker[[#This Row],[Employee Name]],Employees[[Employee Name]:[Office]],7))</f>
        <v>CTO</v>
      </c>
      <c r="F4480" s="51" t="str">
        <f>IF(ISBLANK(LeaveTracker[[#This Row],[Employee Name]]),"-----",VLOOKUP(LeaveTracker[[#This Row],[Employee Name]],Employees[[Employee Name]:[Office]],6))</f>
        <v>REGULAR</v>
      </c>
      <c r="G4480" s="24">
        <v>44944</v>
      </c>
      <c r="H4480" s="24">
        <v>44946</v>
      </c>
      <c r="I4480" s="19" t="s">
        <v>81</v>
      </c>
      <c r="K4480" s="51"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1059</v>
      </c>
      <c r="E4481" s="51" t="str">
        <f>IF(ISBLANK(LeaveTracker[[#This Row],[Employee Name]]),"-----",VLOOKUP(LeaveTracker[[#This Row],[Employee Name]],Employees[[Employee Name]:[Office]],7))</f>
        <v>CTO</v>
      </c>
      <c r="F4481" s="51" t="str">
        <f>IF(ISBLANK(LeaveTracker[[#This Row],[Employee Name]]),"-----",VLOOKUP(LeaveTracker[[#This Row],[Employee Name]],Employees[[Employee Name]:[Office]],6))</f>
        <v>REGULAR</v>
      </c>
      <c r="G4481" s="24">
        <v>44953</v>
      </c>
      <c r="H4481" s="24">
        <v>44953</v>
      </c>
      <c r="I4481" s="19" t="s">
        <v>82</v>
      </c>
      <c r="K4481" s="51"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1059</v>
      </c>
      <c r="E4482" s="51" t="str">
        <f>IF(ISBLANK(LeaveTracker[[#This Row],[Employee Name]]),"-----",VLOOKUP(LeaveTracker[[#This Row],[Employee Name]],Employees[[Employee Name]:[Office]],7))</f>
        <v>CTO</v>
      </c>
      <c r="F4482" s="51" t="str">
        <f>IF(ISBLANK(LeaveTracker[[#This Row],[Employee Name]]),"-----",VLOOKUP(LeaveTracker[[#This Row],[Employee Name]],Employees[[Employee Name]:[Office]],6))</f>
        <v>REGULAR</v>
      </c>
      <c r="G4482" s="24">
        <v>44960</v>
      </c>
      <c r="H4482" s="24">
        <v>44960</v>
      </c>
      <c r="I4482" s="19" t="s">
        <v>82</v>
      </c>
      <c r="K4482" s="51"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896</v>
      </c>
      <c r="E4483" s="51" t="str">
        <f>IF(ISBLANK(LeaveTracker[[#This Row],[Employee Name]]),"-----",VLOOKUP(LeaveTracker[[#This Row],[Employee Name]],Employees[[Employee Name]:[Office]],7))</f>
        <v>ONT</v>
      </c>
      <c r="F4483" s="51" t="str">
        <f>IF(ISBLANK(LeaveTracker[[#This Row],[Employee Name]]),"-----",VLOOKUP(LeaveTracker[[#This Row],[Employee Name]],Employees[[Employee Name]:[Office]],6))</f>
        <v>REGULAR</v>
      </c>
      <c r="G4483" s="24">
        <v>44900</v>
      </c>
      <c r="H4483" s="24">
        <v>44902</v>
      </c>
      <c r="I4483" s="19" t="s">
        <v>81</v>
      </c>
      <c r="K4483" s="51"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51" t="str">
        <f>IF(ISBLANK(LeaveTracker[[#This Row],[Employee Name]]),"-----",VLOOKUP(LeaveTracker[[#This Row],[Employee Name]],Employees[[Employee Name]:[Office]],7))</f>
        <v>HRMO</v>
      </c>
      <c r="F4484" s="51" t="str">
        <f>IF(ISBLANK(LeaveTracker[[#This Row],[Employee Name]]),"-----",VLOOKUP(LeaveTracker[[#This Row],[Employee Name]],Employees[[Employee Name]:[Office]],6))</f>
        <v>REGULAR</v>
      </c>
      <c r="G4484" s="24">
        <v>44929</v>
      </c>
      <c r="H4484" s="24">
        <v>44929</v>
      </c>
      <c r="I4484" s="19" t="s">
        <v>298</v>
      </c>
      <c r="K4484" s="51"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51" t="str">
        <f>IF(ISBLANK(LeaveTracker[[#This Row],[Employee Name]]),"-----",VLOOKUP(LeaveTracker[[#This Row],[Employee Name]],Employees[[Employee Name]:[Office]],7))</f>
        <v>HRMO</v>
      </c>
      <c r="F4485" s="51" t="str">
        <f>IF(ISBLANK(LeaveTracker[[#This Row],[Employee Name]]),"-----",VLOOKUP(LeaveTracker[[#This Row],[Employee Name]],Employees[[Employee Name]:[Office]],6))</f>
        <v>REGULAR</v>
      </c>
      <c r="G4485" s="24">
        <v>44966</v>
      </c>
      <c r="H4485" s="24">
        <v>44966</v>
      </c>
      <c r="I4485" s="19" t="s">
        <v>81</v>
      </c>
      <c r="K4485" s="51"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1884</v>
      </c>
      <c r="E4486" s="51" t="str">
        <f>IF(ISBLANK(LeaveTracker[[#This Row],[Employee Name]]),"-----",VLOOKUP(LeaveTracker[[#This Row],[Employee Name]],Employees[[Employee Name]:[Office]],7))</f>
        <v>CEO</v>
      </c>
      <c r="F4486" s="51" t="str">
        <f>IF(ISBLANK(LeaveTracker[[#This Row],[Employee Name]]),"-----",VLOOKUP(LeaveTracker[[#This Row],[Employee Name]],Employees[[Employee Name]:[Office]],6))</f>
        <v>CASUAL</v>
      </c>
      <c r="G4486" s="24">
        <v>44945</v>
      </c>
      <c r="H4486" s="24">
        <v>44945</v>
      </c>
      <c r="I4486" s="19" t="s">
        <v>81</v>
      </c>
      <c r="K4486" s="51"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1884</v>
      </c>
      <c r="E4487" s="51" t="str">
        <f>IF(ISBLANK(LeaveTracker[[#This Row],[Employee Name]]),"-----",VLOOKUP(LeaveTracker[[#This Row],[Employee Name]],Employees[[Employee Name]:[Office]],7))</f>
        <v>CEO</v>
      </c>
      <c r="F4487" s="51" t="str">
        <f>IF(ISBLANK(LeaveTracker[[#This Row],[Employee Name]]),"-----",VLOOKUP(LeaveTracker[[#This Row],[Employee Name]],Employees[[Employee Name]:[Office]],6))</f>
        <v>CASUAL</v>
      </c>
      <c r="G4487" s="24">
        <v>44939</v>
      </c>
      <c r="H4487" s="24">
        <v>44939</v>
      </c>
      <c r="I4487" s="19" t="s">
        <v>81</v>
      </c>
      <c r="K4487" s="51"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206</v>
      </c>
      <c r="E4488" s="51" t="str">
        <f>IF(ISBLANK(LeaveTracker[[#This Row],[Employee Name]]),"-----",VLOOKUP(LeaveTracker[[#This Row],[Employee Name]],Employees[[Employee Name]:[Office]],7))</f>
        <v>ONT</v>
      </c>
      <c r="F4488" s="51" t="str">
        <f>IF(ISBLANK(LeaveTracker[[#This Row],[Employee Name]]),"-----",VLOOKUP(LeaveTracker[[#This Row],[Employee Name]],Employees[[Employee Name]:[Office]],6))</f>
        <v>REGULAR</v>
      </c>
      <c r="G4488" s="21">
        <v>44827</v>
      </c>
      <c r="H4488" s="21">
        <v>44827</v>
      </c>
      <c r="I4488" s="19" t="s">
        <v>298</v>
      </c>
      <c r="J4488" s="43" t="s">
        <v>105</v>
      </c>
      <c r="K4488" s="51"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798</v>
      </c>
      <c r="E4489" s="51" t="str">
        <f>IF(ISBLANK(LeaveTracker[[#This Row],[Employee Name]]),"-----",VLOOKUP(LeaveTracker[[#This Row],[Employee Name]],Employees[[Employee Name]:[Office]],7))</f>
        <v>ONT</v>
      </c>
      <c r="F4489" s="51" t="str">
        <f>IF(ISBLANK(LeaveTracker[[#This Row],[Employee Name]]),"-----",VLOOKUP(LeaveTracker[[#This Row],[Employee Name]],Employees[[Employee Name]:[Office]],6))</f>
        <v>REGULAR</v>
      </c>
      <c r="G4489" s="24">
        <v>44938</v>
      </c>
      <c r="H4489" s="24">
        <v>44938</v>
      </c>
      <c r="I4489" s="19" t="s">
        <v>298</v>
      </c>
      <c r="J4489" s="43" t="s">
        <v>105</v>
      </c>
      <c r="K4489" s="51"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1039</v>
      </c>
      <c r="E4490" s="51" t="str">
        <f>IF(ISBLANK(LeaveTracker[[#This Row],[Employee Name]]),"-----",VLOOKUP(LeaveTracker[[#This Row],[Employee Name]],Employees[[Employee Name]:[Office]],7))</f>
        <v>ONT</v>
      </c>
      <c r="F4490" s="51" t="str">
        <f>IF(ISBLANK(LeaveTracker[[#This Row],[Employee Name]]),"-----",VLOOKUP(LeaveTracker[[#This Row],[Employee Name]],Employees[[Employee Name]:[Office]],6))</f>
        <v>REGULAR</v>
      </c>
      <c r="G4490" s="24">
        <v>44960</v>
      </c>
      <c r="H4490" s="24">
        <v>44960</v>
      </c>
      <c r="I4490" s="19" t="s">
        <v>298</v>
      </c>
      <c r="J4490" s="43" t="s">
        <v>105</v>
      </c>
      <c r="K4490" s="51"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2064</v>
      </c>
      <c r="E4491" s="51" t="str">
        <f>IF(ISBLANK(LeaveTracker[[#This Row],[Employee Name]]),"-----",VLOOKUP(LeaveTracker[[#This Row],[Employee Name]],Employees[[Employee Name]:[Office]],7))</f>
        <v>OSPITAL NG TAGAYTAY</v>
      </c>
      <c r="F4491" s="51">
        <f>IF(ISBLANK(LeaveTracker[[#This Row],[Employee Name]]),"-----",VLOOKUP(LeaveTracker[[#This Row],[Employee Name]],Employees[[Employee Name]:[Office]],6))</f>
        <v>0</v>
      </c>
      <c r="G4491" s="24">
        <v>44963</v>
      </c>
      <c r="H4491" s="24">
        <v>44963</v>
      </c>
      <c r="I4491" s="19" t="s">
        <v>298</v>
      </c>
      <c r="J4491" s="43" t="s">
        <v>105</v>
      </c>
      <c r="K4491" s="51"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2161</v>
      </c>
      <c r="E4492" s="51" t="str">
        <f>IF(ISBLANK(LeaveTracker[[#This Row],[Employee Name]]),"-----",VLOOKUP(LeaveTracker[[#This Row],[Employee Name]],Employees[[Employee Name]:[Office]],7))</f>
        <v>OSPITAL NG TAGAYTAY</v>
      </c>
      <c r="F4492" s="51">
        <f>IF(ISBLANK(LeaveTracker[[#This Row],[Employee Name]]),"-----",VLOOKUP(LeaveTracker[[#This Row],[Employee Name]],Employees[[Employee Name]:[Office]],6))</f>
        <v>0</v>
      </c>
      <c r="G4492" s="24">
        <v>44958</v>
      </c>
      <c r="H4492" s="24">
        <v>44962</v>
      </c>
      <c r="I4492" s="19" t="s">
        <v>82</v>
      </c>
      <c r="K4492" s="51" t="str">
        <f>LeaveTracker[[#This Row],[Days]]&amp;" "&amp;LeaveTracker[[#This Row],[Type of Leave]]</f>
        <v>5 VL</v>
      </c>
      <c r="L4492" s="23">
        <v>5</v>
      </c>
      <c r="M4492" s="27"/>
    </row>
    <row r="4493" spans="1:13" ht="30" customHeight="1" x14ac:dyDescent="0.3">
      <c r="A4493" s="27">
        <f t="shared" si="44"/>
        <v>832</v>
      </c>
      <c r="B4493" s="31">
        <v>45000</v>
      </c>
      <c r="C4493" s="31">
        <v>44938</v>
      </c>
      <c r="D4493" s="19" t="s">
        <v>1931</v>
      </c>
      <c r="E4493" s="51" t="str">
        <f>IF(ISBLANK(LeaveTracker[[#This Row],[Employee Name]]),"-----",VLOOKUP(LeaveTracker[[#This Row],[Employee Name]],Employees[[Employee Name]:[Office]],7))</f>
        <v>CHO</v>
      </c>
      <c r="F4493" s="51" t="str">
        <f>IF(ISBLANK(LeaveTracker[[#This Row],[Employee Name]]),"-----",VLOOKUP(LeaveTracker[[#This Row],[Employee Name]],Employees[[Employee Name]:[Office]],6))</f>
        <v>REGULAR</v>
      </c>
      <c r="G4493" s="24">
        <v>44937</v>
      </c>
      <c r="H4493" s="24">
        <v>44937</v>
      </c>
      <c r="I4493" s="19" t="s">
        <v>81</v>
      </c>
      <c r="K4493" s="51"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1034</v>
      </c>
      <c r="E4494" s="51" t="str">
        <f>IF(ISBLANK(LeaveTracker[[#This Row],[Employee Name]]),"-----",VLOOKUP(LeaveTracker[[#This Row],[Employee Name]],Employees[[Employee Name]:[Office]],7))</f>
        <v>ONT</v>
      </c>
      <c r="F4494" s="51" t="str">
        <f>IF(ISBLANK(LeaveTracker[[#This Row],[Employee Name]]),"-----",VLOOKUP(LeaveTracker[[#This Row],[Employee Name]],Employees[[Employee Name]:[Office]],6))</f>
        <v>REGULAR</v>
      </c>
      <c r="G4494" s="24">
        <v>44974</v>
      </c>
      <c r="H4494" s="24">
        <v>44976</v>
      </c>
      <c r="I4494" s="19" t="s">
        <v>82</v>
      </c>
      <c r="K4494" s="51"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51" t="str">
        <f>IF(ISBLANK(LeaveTracker[[#This Row],[Employee Name]]),"-----",VLOOKUP(LeaveTracker[[#This Row],[Employee Name]],Employees[[Employee Name]:[Office]],7))</f>
        <v>ONT</v>
      </c>
      <c r="F4495" s="51" t="str">
        <f>IF(ISBLANK(LeaveTracker[[#This Row],[Employee Name]]),"-----",VLOOKUP(LeaveTracker[[#This Row],[Employee Name]],Employees[[Employee Name]:[Office]],6))</f>
        <v>REGULAR</v>
      </c>
      <c r="G4495" s="24">
        <v>44933</v>
      </c>
      <c r="H4495" s="24">
        <v>44936</v>
      </c>
      <c r="I4495" s="19" t="s">
        <v>81</v>
      </c>
      <c r="K4495" s="51" t="str">
        <f>LeaveTracker[[#This Row],[Days]]&amp;" "&amp;LeaveTracker[[#This Row],[Type of Leave]]</f>
        <v>3 SL</v>
      </c>
      <c r="L4495" s="23">
        <v>3</v>
      </c>
      <c r="M4495" s="27"/>
    </row>
    <row r="4496" spans="1:13" ht="30" customHeight="1" x14ac:dyDescent="0.3">
      <c r="A4496" s="27">
        <f t="shared" si="44"/>
        <v>835</v>
      </c>
      <c r="B4496" s="31">
        <v>45000</v>
      </c>
      <c r="C4496" s="31">
        <v>44875</v>
      </c>
      <c r="D4496" s="19" t="s">
        <v>2164</v>
      </c>
      <c r="E4496" s="51" t="str">
        <f>IF(ISBLANK(LeaveTracker[[#This Row],[Employee Name]]),"-----",VLOOKUP(LeaveTracker[[#This Row],[Employee Name]],Employees[[Employee Name]:[Office]],7))</f>
        <v>OSPITAL NG TAGAYTAY</v>
      </c>
      <c r="F4496" s="51">
        <f>IF(ISBLANK(LeaveTracker[[#This Row],[Employee Name]]),"-----",VLOOKUP(LeaveTracker[[#This Row],[Employee Name]],Employees[[Employee Name]:[Office]],6))</f>
        <v>0</v>
      </c>
      <c r="G4496" s="24">
        <v>44903</v>
      </c>
      <c r="H4496" s="24">
        <v>44903</v>
      </c>
      <c r="I4496" s="19" t="s">
        <v>82</v>
      </c>
      <c r="K4496" s="51" t="str">
        <f>LeaveTracker[[#This Row],[Days]]&amp;" "&amp;LeaveTracker[[#This Row],[Type of Leave]]</f>
        <v>1 VL</v>
      </c>
      <c r="L4496" s="23">
        <v>1</v>
      </c>
      <c r="M4496" s="27"/>
    </row>
    <row r="4497" spans="1:13" ht="30" customHeight="1" x14ac:dyDescent="0.3">
      <c r="A4497" s="27">
        <v>835</v>
      </c>
      <c r="B4497" s="31">
        <v>45000</v>
      </c>
      <c r="C4497" s="31">
        <v>44875</v>
      </c>
      <c r="D4497" s="19" t="s">
        <v>2164</v>
      </c>
      <c r="E4497" s="51" t="str">
        <f>IF(ISBLANK(LeaveTracker[[#This Row],[Employee Name]]),"-----",VLOOKUP(LeaveTracker[[#This Row],[Employee Name]],Employees[[Employee Name]:[Office]],7))</f>
        <v>OSPITAL NG TAGAYTAY</v>
      </c>
      <c r="F4497" s="51">
        <f>IF(ISBLANK(LeaveTracker[[#This Row],[Employee Name]]),"-----",VLOOKUP(LeaveTracker[[#This Row],[Employee Name]],Employees[[Employee Name]:[Office]],6))</f>
        <v>0</v>
      </c>
      <c r="G4497" s="24">
        <v>44918</v>
      </c>
      <c r="H4497" s="24">
        <v>44918</v>
      </c>
      <c r="I4497" s="19" t="s">
        <v>82</v>
      </c>
      <c r="K4497" s="51" t="str">
        <f>LeaveTracker[[#This Row],[Days]]&amp;" "&amp;LeaveTracker[[#This Row],[Type of Leave]]</f>
        <v>1 VL</v>
      </c>
      <c r="L4497" s="23">
        <v>1</v>
      </c>
      <c r="M4497" s="27"/>
    </row>
    <row r="4498" spans="1:13" ht="30" customHeight="1" x14ac:dyDescent="0.3">
      <c r="A4498" s="27">
        <v>836</v>
      </c>
      <c r="B4498" s="31">
        <v>45000</v>
      </c>
      <c r="C4498" s="31">
        <v>44875</v>
      </c>
      <c r="D4498" s="19" t="s">
        <v>2164</v>
      </c>
      <c r="E4498" s="51" t="str">
        <f>IF(ISBLANK(LeaveTracker[[#This Row],[Employee Name]]),"-----",VLOOKUP(LeaveTracker[[#This Row],[Employee Name]],Employees[[Employee Name]:[Office]],7))</f>
        <v>OSPITAL NG TAGAYTAY</v>
      </c>
      <c r="F4498" s="51">
        <f>IF(ISBLANK(LeaveTracker[[#This Row],[Employee Name]]),"-----",VLOOKUP(LeaveTracker[[#This Row],[Employee Name]],Employees[[Employee Name]:[Office]],6))</f>
        <v>0</v>
      </c>
      <c r="G4498" s="24">
        <v>44883</v>
      </c>
      <c r="H4498" s="24">
        <v>44883</v>
      </c>
      <c r="I4498" s="19" t="s">
        <v>82</v>
      </c>
      <c r="K4498" s="51"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2164</v>
      </c>
      <c r="E4499" s="51" t="str">
        <f>IF(ISBLANK(LeaveTracker[[#This Row],[Employee Name]]),"-----",VLOOKUP(LeaveTracker[[#This Row],[Employee Name]],Employees[[Employee Name]:[Office]],7))</f>
        <v>OSPITAL NG TAGAYTAY</v>
      </c>
      <c r="F4499" s="51">
        <f>IF(ISBLANK(LeaveTracker[[#This Row],[Employee Name]]),"-----",VLOOKUP(LeaveTracker[[#This Row],[Employee Name]],Employees[[Employee Name]:[Office]],6))</f>
        <v>0</v>
      </c>
      <c r="G4499" s="24">
        <v>44889</v>
      </c>
      <c r="H4499" s="24">
        <v>44890</v>
      </c>
      <c r="I4499" s="19" t="s">
        <v>82</v>
      </c>
      <c r="K4499" s="51"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385</v>
      </c>
      <c r="E4500" s="51" t="str">
        <f>IF(ISBLANK(LeaveTracker[[#This Row],[Employee Name]]),"-----",VLOOKUP(LeaveTracker[[#This Row],[Employee Name]],Employees[[Employee Name]:[Office]],7))</f>
        <v>ONT</v>
      </c>
      <c r="F4500" s="51" t="str">
        <f>IF(ISBLANK(LeaveTracker[[#This Row],[Employee Name]]),"-----",VLOOKUP(LeaveTracker[[#This Row],[Employee Name]],Employees[[Employee Name]:[Office]],6))</f>
        <v>REGULAR</v>
      </c>
      <c r="G4500" s="24">
        <v>44868</v>
      </c>
      <c r="H4500" s="24">
        <v>44871</v>
      </c>
      <c r="I4500" s="19" t="s">
        <v>82</v>
      </c>
      <c r="K4500" s="51" t="str">
        <f>LeaveTracker[[#This Row],[Days]]&amp;" "&amp;LeaveTracker[[#This Row],[Type of Leave]]</f>
        <v>4 VL</v>
      </c>
      <c r="L4500" s="23">
        <v>4</v>
      </c>
      <c r="M4500" s="27"/>
    </row>
    <row r="4501" spans="1:13" ht="30" customHeight="1" x14ac:dyDescent="0.3">
      <c r="A4501" s="27">
        <f t="shared" si="44"/>
        <v>838</v>
      </c>
      <c r="B4501" s="31">
        <v>45000</v>
      </c>
      <c r="C4501" s="31">
        <v>44977</v>
      </c>
      <c r="D4501" s="19" t="s">
        <v>798</v>
      </c>
      <c r="E4501" s="51" t="str">
        <f>IF(ISBLANK(LeaveTracker[[#This Row],[Employee Name]]),"-----",VLOOKUP(LeaveTracker[[#This Row],[Employee Name]],Employees[[Employee Name]:[Office]],7))</f>
        <v>ONT</v>
      </c>
      <c r="F4501" s="51" t="str">
        <f>IF(ISBLANK(LeaveTracker[[#This Row],[Employee Name]]),"-----",VLOOKUP(LeaveTracker[[#This Row],[Employee Name]],Employees[[Employee Name]:[Office]],6))</f>
        <v>REGULAR</v>
      </c>
      <c r="G4501" s="24">
        <v>45048</v>
      </c>
      <c r="H4501" s="24">
        <v>45079</v>
      </c>
      <c r="I4501" s="19" t="s">
        <v>82</v>
      </c>
      <c r="K4501" s="51"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1795</v>
      </c>
      <c r="E4502" s="51" t="str">
        <f>IF(ISBLANK(LeaveTracker[[#This Row],[Employee Name]]),"-----",VLOOKUP(LeaveTracker[[#This Row],[Employee Name]],Employees[[Employee Name]:[Office]],7))</f>
        <v>ONT</v>
      </c>
      <c r="F4502" s="51" t="str">
        <f>IF(ISBLANK(LeaveTracker[[#This Row],[Employee Name]]),"-----",VLOOKUP(LeaveTracker[[#This Row],[Employee Name]],Employees[[Employee Name]:[Office]],6))</f>
        <v>CASUAL</v>
      </c>
      <c r="G4502" s="24">
        <v>44961</v>
      </c>
      <c r="H4502" s="24">
        <v>44961</v>
      </c>
      <c r="I4502" s="19" t="s">
        <v>298</v>
      </c>
      <c r="J4502" s="43" t="s">
        <v>158</v>
      </c>
      <c r="K4502" s="51" t="str">
        <f>LeaveTracker[[#This Row],[Days]]&amp;" "&amp;LeaveTracker[[#This Row],[Type of Leave]]</f>
        <v>1 OTHER</v>
      </c>
      <c r="L4502" s="23">
        <v>1</v>
      </c>
      <c r="M4502" s="27"/>
    </row>
    <row r="4503" spans="1:13" ht="30" customHeight="1" x14ac:dyDescent="0.3">
      <c r="A4503" s="27">
        <f t="shared" si="44"/>
        <v>840</v>
      </c>
      <c r="B4503" s="31">
        <v>45000</v>
      </c>
      <c r="C4503" s="31">
        <v>44858</v>
      </c>
      <c r="D4503" s="19" t="s">
        <v>2164</v>
      </c>
      <c r="E4503" s="51" t="str">
        <f>IF(ISBLANK(LeaveTracker[[#This Row],[Employee Name]]),"-----",VLOOKUP(LeaveTracker[[#This Row],[Employee Name]],Employees[[Employee Name]:[Office]],7))</f>
        <v>OSPITAL NG TAGAYTAY</v>
      </c>
      <c r="F4503" s="51">
        <f>IF(ISBLANK(LeaveTracker[[#This Row],[Employee Name]]),"-----",VLOOKUP(LeaveTracker[[#This Row],[Employee Name]],Employees[[Employee Name]:[Office]],6))</f>
        <v>0</v>
      </c>
      <c r="G4503" s="24">
        <v>44854</v>
      </c>
      <c r="H4503" s="24">
        <v>44855</v>
      </c>
      <c r="I4503" s="19" t="s">
        <v>81</v>
      </c>
      <c r="K4503" s="51"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1268</v>
      </c>
      <c r="E4504" s="51" t="str">
        <f>IF(ISBLANK(LeaveTracker[[#This Row],[Employee Name]]),"-----",VLOOKUP(LeaveTracker[[#This Row],[Employee Name]],Employees[[Employee Name]:[Office]],7))</f>
        <v>CHO</v>
      </c>
      <c r="F4504" s="51" t="str">
        <f>IF(ISBLANK(LeaveTracker[[#This Row],[Employee Name]]),"-----",VLOOKUP(LeaveTracker[[#This Row],[Employee Name]],Employees[[Employee Name]:[Office]],6))</f>
        <v>REGULAR</v>
      </c>
      <c r="G4504" s="24">
        <v>44881</v>
      </c>
      <c r="H4504" s="24">
        <v>44881</v>
      </c>
      <c r="I4504" s="19" t="s">
        <v>82</v>
      </c>
      <c r="K4504" s="51"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798</v>
      </c>
      <c r="E4505" s="51" t="str">
        <f>IF(ISBLANK(LeaveTracker[[#This Row],[Employee Name]]),"-----",VLOOKUP(LeaveTracker[[#This Row],[Employee Name]],Employees[[Employee Name]:[Office]],7))</f>
        <v>ONT</v>
      </c>
      <c r="F4505" s="51" t="str">
        <f>IF(ISBLANK(LeaveTracker[[#This Row],[Employee Name]]),"-----",VLOOKUP(LeaveTracker[[#This Row],[Employee Name]],Employees[[Employee Name]:[Office]],6))</f>
        <v>REGULAR</v>
      </c>
      <c r="G4505" s="24">
        <v>44867</v>
      </c>
      <c r="H4505" s="24">
        <v>44869</v>
      </c>
      <c r="I4505" s="19" t="s">
        <v>82</v>
      </c>
      <c r="K4505" s="51"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798</v>
      </c>
      <c r="E4506" s="51" t="str">
        <f>IF(ISBLANK(LeaveTracker[[#This Row],[Employee Name]]),"-----",VLOOKUP(LeaveTracker[[#This Row],[Employee Name]],Employees[[Employee Name]:[Office]],7))</f>
        <v>ONT</v>
      </c>
      <c r="F4506" s="51" t="str">
        <f>IF(ISBLANK(LeaveTracker[[#This Row],[Employee Name]]),"-----",VLOOKUP(LeaveTracker[[#This Row],[Employee Name]],Employees[[Employee Name]:[Office]],6))</f>
        <v>REGULAR</v>
      </c>
      <c r="G4506" s="24">
        <v>44872</v>
      </c>
      <c r="H4506" s="24">
        <v>44874</v>
      </c>
      <c r="I4506" s="19" t="s">
        <v>82</v>
      </c>
      <c r="K4506" s="51"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385</v>
      </c>
      <c r="E4507" s="51" t="str">
        <f>IF(ISBLANK(LeaveTracker[[#This Row],[Employee Name]]),"-----",VLOOKUP(LeaveTracker[[#This Row],[Employee Name]],Employees[[Employee Name]:[Office]],7))</f>
        <v>ONT</v>
      </c>
      <c r="F4507" s="51" t="str">
        <f>IF(ISBLANK(LeaveTracker[[#This Row],[Employee Name]]),"-----",VLOOKUP(LeaveTracker[[#This Row],[Employee Name]],Employees[[Employee Name]:[Office]],6))</f>
        <v>REGULAR</v>
      </c>
      <c r="G4507" s="24">
        <v>44949</v>
      </c>
      <c r="H4507" s="24">
        <v>44949</v>
      </c>
      <c r="I4507" s="19" t="s">
        <v>81</v>
      </c>
      <c r="K4507" s="51"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1268</v>
      </c>
      <c r="E4508" s="51" t="str">
        <f>IF(ISBLANK(LeaveTracker[[#This Row],[Employee Name]]),"-----",VLOOKUP(LeaveTracker[[#This Row],[Employee Name]],Employees[[Employee Name]:[Office]],7))</f>
        <v>CHO</v>
      </c>
      <c r="F4508" s="51" t="str">
        <f>IF(ISBLANK(LeaveTracker[[#This Row],[Employee Name]]),"-----",VLOOKUP(LeaveTracker[[#This Row],[Employee Name]],Employees[[Employee Name]:[Office]],6))</f>
        <v>REGULAR</v>
      </c>
      <c r="G4508" s="24">
        <v>44970</v>
      </c>
      <c r="H4508" s="24">
        <v>44971</v>
      </c>
      <c r="I4508" s="19" t="s">
        <v>82</v>
      </c>
      <c r="K4508" s="51"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206</v>
      </c>
      <c r="E4509" s="51" t="str">
        <f>IF(ISBLANK(LeaveTracker[[#This Row],[Employee Name]]),"-----",VLOOKUP(LeaveTracker[[#This Row],[Employee Name]],Employees[[Employee Name]:[Office]],7))</f>
        <v>ONT</v>
      </c>
      <c r="F4509" s="51" t="str">
        <f>IF(ISBLANK(LeaveTracker[[#This Row],[Employee Name]]),"-----",VLOOKUP(LeaveTracker[[#This Row],[Employee Name]],Employees[[Employee Name]:[Office]],6))</f>
        <v>REGULAR</v>
      </c>
      <c r="G4509" s="24">
        <v>44996</v>
      </c>
      <c r="H4509" s="24">
        <v>44998</v>
      </c>
      <c r="I4509" s="19" t="s">
        <v>82</v>
      </c>
      <c r="K4509" s="51" t="str">
        <f>LeaveTracker[[#This Row],[Days]]&amp;" "&amp;LeaveTracker[[#This Row],[Type of Leave]]</f>
        <v>3 VL</v>
      </c>
      <c r="L4509" s="23">
        <v>3</v>
      </c>
      <c r="M4509" s="27"/>
    </row>
    <row r="4510" spans="1:13" ht="30" customHeight="1" x14ac:dyDescent="0.3">
      <c r="A4510" s="27">
        <v>845</v>
      </c>
      <c r="B4510" s="31">
        <v>45000</v>
      </c>
      <c r="D4510" s="19" t="s">
        <v>206</v>
      </c>
      <c r="E4510" s="51" t="str">
        <f>IF(ISBLANK(LeaveTracker[[#This Row],[Employee Name]]),"-----",VLOOKUP(LeaveTracker[[#This Row],[Employee Name]],Employees[[Employee Name]:[Office]],7))</f>
        <v>ONT</v>
      </c>
      <c r="F4510" s="51" t="str">
        <f>IF(ISBLANK(LeaveTracker[[#This Row],[Employee Name]]),"-----",VLOOKUP(LeaveTracker[[#This Row],[Employee Name]],Employees[[Employee Name]:[Office]],6))</f>
        <v>REGULAR</v>
      </c>
      <c r="G4510" s="24">
        <v>45010</v>
      </c>
      <c r="H4510" s="24">
        <v>45012</v>
      </c>
      <c r="I4510" s="19" t="s">
        <v>82</v>
      </c>
      <c r="K4510" s="51" t="str">
        <f>LeaveTracker[[#This Row],[Days]]&amp;" "&amp;LeaveTracker[[#This Row],[Type of Leave]]</f>
        <v>3 VL</v>
      </c>
      <c r="L4510" s="23">
        <v>3</v>
      </c>
      <c r="M4510" s="27"/>
    </row>
    <row r="4511" spans="1:13" ht="30" customHeight="1" x14ac:dyDescent="0.3">
      <c r="A4511" s="27">
        <f t="shared" si="45"/>
        <v>846</v>
      </c>
      <c r="B4511" s="31">
        <v>45000</v>
      </c>
      <c r="C4511" s="31">
        <v>44880</v>
      </c>
      <c r="D4511" s="19" t="s">
        <v>798</v>
      </c>
      <c r="E4511" s="51" t="str">
        <f>IF(ISBLANK(LeaveTracker[[#This Row],[Employee Name]]),"-----",VLOOKUP(LeaveTracker[[#This Row],[Employee Name]],Employees[[Employee Name]:[Office]],7))</f>
        <v>ONT</v>
      </c>
      <c r="F4511" s="51" t="str">
        <f>IF(ISBLANK(LeaveTracker[[#This Row],[Employee Name]]),"-----",VLOOKUP(LeaveTracker[[#This Row],[Employee Name]],Employees[[Employee Name]:[Office]],6))</f>
        <v>REGULAR</v>
      </c>
      <c r="G4511" s="24">
        <v>44890</v>
      </c>
      <c r="H4511" s="24">
        <v>44890</v>
      </c>
      <c r="I4511" s="19" t="s">
        <v>82</v>
      </c>
      <c r="K4511" s="51"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798</v>
      </c>
      <c r="E4512" s="51" t="str">
        <f>IF(ISBLANK(LeaveTracker[[#This Row],[Employee Name]]),"-----",VLOOKUP(LeaveTracker[[#This Row],[Employee Name]],Employees[[Employee Name]:[Office]],7))</f>
        <v>ONT</v>
      </c>
      <c r="F4512" s="51" t="str">
        <f>IF(ISBLANK(LeaveTracker[[#This Row],[Employee Name]]),"-----",VLOOKUP(LeaveTracker[[#This Row],[Employee Name]],Employees[[Employee Name]:[Office]],6))</f>
        <v>REGULAR</v>
      </c>
      <c r="G4512" s="24">
        <v>44876</v>
      </c>
      <c r="H4512" s="24">
        <v>44879</v>
      </c>
      <c r="I4512" s="19" t="s">
        <v>81</v>
      </c>
      <c r="K4512" s="51"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932</v>
      </c>
      <c r="E4513" s="51" t="str">
        <f>IF(ISBLANK(LeaveTracker[[#This Row],[Employee Name]]),"-----",VLOOKUP(LeaveTracker[[#This Row],[Employee Name]],Employees[[Employee Name]:[Office]],7))</f>
        <v>ONT</v>
      </c>
      <c r="F4513" s="51" t="str">
        <f>IF(ISBLANK(LeaveTracker[[#This Row],[Employee Name]]),"-----",VLOOKUP(LeaveTracker[[#This Row],[Employee Name]],Employees[[Employee Name]:[Office]],6))</f>
        <v>REGULAR</v>
      </c>
      <c r="G4513" s="24">
        <v>44826</v>
      </c>
      <c r="H4513" s="24">
        <v>44832</v>
      </c>
      <c r="I4513" s="19" t="s">
        <v>82</v>
      </c>
      <c r="K4513" s="51"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798</v>
      </c>
      <c r="E4514" s="51" t="str">
        <f>IF(ISBLANK(LeaveTracker[[#This Row],[Employee Name]]),"-----",VLOOKUP(LeaveTracker[[#This Row],[Employee Name]],Employees[[Employee Name]:[Office]],7))</f>
        <v>ONT</v>
      </c>
      <c r="F4514" s="51" t="str">
        <f>IF(ISBLANK(LeaveTracker[[#This Row],[Employee Name]]),"-----",VLOOKUP(LeaveTracker[[#This Row],[Employee Name]],Employees[[Employee Name]:[Office]],6))</f>
        <v>REGULAR</v>
      </c>
      <c r="G4514" s="24">
        <v>44784</v>
      </c>
      <c r="H4514" s="24">
        <v>44784</v>
      </c>
      <c r="I4514" s="19" t="s">
        <v>81</v>
      </c>
      <c r="K4514" s="51"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51" t="str">
        <f>IF(ISBLANK(LeaveTracker[[#This Row],[Employee Name]]),"-----",VLOOKUP(LeaveTracker[[#This Row],[Employee Name]],Employees[[Employee Name]:[Office]],7))</f>
        <v>ONT</v>
      </c>
      <c r="F4515" s="51" t="str">
        <f>IF(ISBLANK(LeaveTracker[[#This Row],[Employee Name]]),"-----",VLOOKUP(LeaveTracker[[#This Row],[Employee Name]],Employees[[Employee Name]:[Office]],6))</f>
        <v>REGULAR</v>
      </c>
      <c r="G4515" s="24">
        <v>44809</v>
      </c>
      <c r="H4515" s="24">
        <v>44812</v>
      </c>
      <c r="I4515" s="19" t="s">
        <v>81</v>
      </c>
      <c r="K4515" s="51"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1268</v>
      </c>
      <c r="E4516" s="51" t="str">
        <f>IF(ISBLANK(LeaveTracker[[#This Row],[Employee Name]]),"-----",VLOOKUP(LeaveTracker[[#This Row],[Employee Name]],Employees[[Employee Name]:[Office]],7))</f>
        <v>CHO</v>
      </c>
      <c r="F4516" s="51" t="str">
        <f>IF(ISBLANK(LeaveTracker[[#This Row],[Employee Name]]),"-----",VLOOKUP(LeaveTracker[[#This Row],[Employee Name]],Employees[[Employee Name]:[Office]],6))</f>
        <v>REGULAR</v>
      </c>
      <c r="G4516" s="24">
        <v>44799</v>
      </c>
      <c r="H4516" s="24">
        <v>44803</v>
      </c>
      <c r="I4516" s="19" t="s">
        <v>81</v>
      </c>
      <c r="K4516" s="51" t="str">
        <f>LeaveTracker[[#This Row],[Days]]&amp;" "&amp;LeaveTracker[[#This Row],[Type of Leave]]</f>
        <v>3 SL</v>
      </c>
      <c r="L4516" s="23">
        <v>3</v>
      </c>
      <c r="M4516" s="27"/>
    </row>
    <row r="4517" spans="1:13" ht="30" customHeight="1" x14ac:dyDescent="0.3">
      <c r="A4517" s="27">
        <f t="shared" si="45"/>
        <v>852</v>
      </c>
      <c r="B4517" s="31">
        <v>45000</v>
      </c>
      <c r="C4517" s="31">
        <v>44781</v>
      </c>
      <c r="D4517" s="19" t="s">
        <v>1078</v>
      </c>
      <c r="E4517" s="51" t="str">
        <f>IF(ISBLANK(LeaveTracker[[#This Row],[Employee Name]]),"-----",VLOOKUP(LeaveTracker[[#This Row],[Employee Name]],Employees[[Employee Name]:[Office]],7))</f>
        <v>CTO</v>
      </c>
      <c r="F4517" s="51" t="str">
        <f>IF(ISBLANK(LeaveTracker[[#This Row],[Employee Name]]),"-----",VLOOKUP(LeaveTracker[[#This Row],[Employee Name]],Employees[[Employee Name]:[Office]],6))</f>
        <v>REGULAR</v>
      </c>
      <c r="G4517" s="24">
        <v>44777</v>
      </c>
      <c r="H4517" s="24">
        <v>44778</v>
      </c>
      <c r="I4517" s="19" t="s">
        <v>81</v>
      </c>
      <c r="K4517" s="51"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2167</v>
      </c>
      <c r="E4518" s="51" t="str">
        <f>IF(ISBLANK(LeaveTracker[[#This Row],[Employee Name]]),"-----",VLOOKUP(LeaveTracker[[#This Row],[Employee Name]],Employees[[Employee Name]:[Office]],7))</f>
        <v>CITY LEGAL OFFICE</v>
      </c>
      <c r="F4518" s="51">
        <f>IF(ISBLANK(LeaveTracker[[#This Row],[Employee Name]]),"-----",VLOOKUP(LeaveTracker[[#This Row],[Employee Name]],Employees[[Employee Name]:[Office]],6))</f>
        <v>0</v>
      </c>
      <c r="G4518" s="24">
        <v>44830</v>
      </c>
      <c r="H4518" s="24">
        <v>44846</v>
      </c>
      <c r="I4518" s="19" t="s">
        <v>82</v>
      </c>
      <c r="K4518" s="51"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775</v>
      </c>
      <c r="E4519" s="51" t="str">
        <f>IF(ISBLANK(LeaveTracker[[#This Row],[Employee Name]]),"-----",VLOOKUP(LeaveTracker[[#This Row],[Employee Name]],Employees[[Employee Name]:[Office]],7))</f>
        <v>CHO</v>
      </c>
      <c r="F4519" s="51" t="str">
        <f>IF(ISBLANK(LeaveTracker[[#This Row],[Employee Name]]),"-----",VLOOKUP(LeaveTracker[[#This Row],[Employee Name]],Employees[[Employee Name]:[Office]],6))</f>
        <v>REGULAR</v>
      </c>
      <c r="G4519" s="24">
        <v>44958</v>
      </c>
      <c r="H4519" s="24">
        <v>44964</v>
      </c>
      <c r="I4519" s="19" t="s">
        <v>82</v>
      </c>
      <c r="K4519" s="51"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775</v>
      </c>
      <c r="E4520" s="51" t="str">
        <f>IF(ISBLANK(LeaveTracker[[#This Row],[Employee Name]]),"-----",VLOOKUP(LeaveTracker[[#This Row],[Employee Name]],Employees[[Employee Name]:[Office]],7))</f>
        <v>CHO</v>
      </c>
      <c r="F4520" s="51" t="str">
        <f>IF(ISBLANK(LeaveTracker[[#This Row],[Employee Name]]),"-----",VLOOKUP(LeaveTracker[[#This Row],[Employee Name]],Employees[[Employee Name]:[Office]],6))</f>
        <v>REGULAR</v>
      </c>
      <c r="G4520" s="24">
        <v>44806</v>
      </c>
      <c r="H4520" s="24">
        <v>44806</v>
      </c>
      <c r="I4520" s="19" t="s">
        <v>298</v>
      </c>
      <c r="J4520" s="43" t="s">
        <v>105</v>
      </c>
      <c r="K4520" s="51"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775</v>
      </c>
      <c r="E4521" s="51" t="str">
        <f>IF(ISBLANK(LeaveTracker[[#This Row],[Employee Name]]),"-----",VLOOKUP(LeaveTracker[[#This Row],[Employee Name]],Employees[[Employee Name]:[Office]],7))</f>
        <v>CHO</v>
      </c>
      <c r="F4521" s="51" t="str">
        <f>IF(ISBLANK(LeaveTracker[[#This Row],[Employee Name]]),"-----",VLOOKUP(LeaveTracker[[#This Row],[Employee Name]],Employees[[Employee Name]:[Office]],6))</f>
        <v>REGULAR</v>
      </c>
      <c r="G4521" s="24">
        <v>44908</v>
      </c>
      <c r="H4521" s="24">
        <v>44908</v>
      </c>
      <c r="I4521" s="19" t="s">
        <v>82</v>
      </c>
      <c r="K4521" s="51"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775</v>
      </c>
      <c r="E4522" s="51" t="str">
        <f>IF(ISBLANK(LeaveTracker[[#This Row],[Employee Name]]),"-----",VLOOKUP(LeaveTracker[[#This Row],[Employee Name]],Employees[[Employee Name]:[Office]],7))</f>
        <v>CHO</v>
      </c>
      <c r="F4522" s="51" t="str">
        <f>IF(ISBLANK(LeaveTracker[[#This Row],[Employee Name]]),"-----",VLOOKUP(LeaveTracker[[#This Row],[Employee Name]],Employees[[Employee Name]:[Office]],6))</f>
        <v>REGULAR</v>
      </c>
      <c r="G4522" s="24">
        <v>44916</v>
      </c>
      <c r="H4522" s="24">
        <v>44916</v>
      </c>
      <c r="I4522" s="19" t="s">
        <v>82</v>
      </c>
      <c r="K4522" s="51"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775</v>
      </c>
      <c r="E4523" s="51" t="str">
        <f>IF(ISBLANK(LeaveTracker[[#This Row],[Employee Name]]),"-----",VLOOKUP(LeaveTracker[[#This Row],[Employee Name]],Employees[[Employee Name]:[Office]],7))</f>
        <v>CHO</v>
      </c>
      <c r="F4523" s="51" t="str">
        <f>IF(ISBLANK(LeaveTracker[[#This Row],[Employee Name]]),"-----",VLOOKUP(LeaveTracker[[#This Row],[Employee Name]],Employees[[Employee Name]:[Office]],6))</f>
        <v>REGULAR</v>
      </c>
      <c r="G4523" s="24">
        <v>44918</v>
      </c>
      <c r="H4523" s="24">
        <v>44918</v>
      </c>
      <c r="I4523" s="19" t="s">
        <v>82</v>
      </c>
      <c r="K4523" s="51"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775</v>
      </c>
      <c r="E4524" s="51" t="str">
        <f>IF(ISBLANK(LeaveTracker[[#This Row],[Employee Name]]),"-----",VLOOKUP(LeaveTracker[[#This Row],[Employee Name]],Employees[[Employee Name]:[Office]],7))</f>
        <v>CHO</v>
      </c>
      <c r="F4524" s="51" t="str">
        <f>IF(ISBLANK(LeaveTracker[[#This Row],[Employee Name]]),"-----",VLOOKUP(LeaveTracker[[#This Row],[Employee Name]],Employees[[Employee Name]:[Office]],6))</f>
        <v>REGULAR</v>
      </c>
      <c r="G4524" s="24">
        <v>44921</v>
      </c>
      <c r="H4524" s="24">
        <v>44921</v>
      </c>
      <c r="I4524" s="19" t="s">
        <v>82</v>
      </c>
      <c r="K4524" s="51" t="str">
        <f>LeaveTracker[[#This Row],[Days]]&amp;" "&amp;LeaveTracker[[#This Row],[Type of Leave]]</f>
        <v>1 VL</v>
      </c>
      <c r="L4524" s="23">
        <v>1</v>
      </c>
      <c r="M4524" s="27"/>
    </row>
    <row r="4525" spans="1:13" ht="30" customHeight="1" x14ac:dyDescent="0.3">
      <c r="A4525" s="27">
        <f t="shared" si="45"/>
        <v>857</v>
      </c>
      <c r="B4525" s="31">
        <v>45000</v>
      </c>
      <c r="C4525" s="31">
        <v>44893</v>
      </c>
      <c r="D4525" s="19" t="s">
        <v>775</v>
      </c>
      <c r="E4525" s="51" t="str">
        <f>IF(ISBLANK(LeaveTracker[[#This Row],[Employee Name]]),"-----",VLOOKUP(LeaveTracker[[#This Row],[Employee Name]],Employees[[Employee Name]:[Office]],7))</f>
        <v>CHO</v>
      </c>
      <c r="F4525" s="51" t="str">
        <f>IF(ISBLANK(LeaveTracker[[#This Row],[Employee Name]]),"-----",VLOOKUP(LeaveTracker[[#This Row],[Employee Name]],Employees[[Employee Name]:[Office]],6))</f>
        <v>REGULAR</v>
      </c>
      <c r="G4525" s="24">
        <v>44897</v>
      </c>
      <c r="H4525" s="24">
        <v>44900</v>
      </c>
      <c r="I4525" s="19" t="s">
        <v>298</v>
      </c>
      <c r="K4525" s="51"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840</v>
      </c>
      <c r="E4526" s="51" t="str">
        <f>IF(ISBLANK(LeaveTracker[[#This Row],[Employee Name]]),"-----",VLOOKUP(LeaveTracker[[#This Row],[Employee Name]],Employees[[Employee Name]:[Office]],7))</f>
        <v>CEO</v>
      </c>
      <c r="F4526" s="51" t="str">
        <f>IF(ISBLANK(LeaveTracker[[#This Row],[Employee Name]]),"-----",VLOOKUP(LeaveTracker[[#This Row],[Employee Name]],Employees[[Employee Name]:[Office]],6))</f>
        <v>REGULAR</v>
      </c>
      <c r="G4526" s="24">
        <v>44916</v>
      </c>
      <c r="H4526" s="24">
        <v>44916</v>
      </c>
      <c r="I4526" s="19" t="s">
        <v>82</v>
      </c>
      <c r="K4526" s="51"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217</v>
      </c>
      <c r="E4527" s="51" t="str">
        <f>IF(ISBLANK(LeaveTracker[[#This Row],[Employee Name]]),"-----",VLOOKUP(LeaveTracker[[#This Row],[Employee Name]],Employees[[Employee Name]:[Office]],7))</f>
        <v>CSWDO</v>
      </c>
      <c r="F4527" s="51" t="str">
        <f>IF(ISBLANK(LeaveTracker[[#This Row],[Employee Name]]),"-----",VLOOKUP(LeaveTracker[[#This Row],[Employee Name]],Employees[[Employee Name]:[Office]],6))</f>
        <v>REGULAR</v>
      </c>
      <c r="G4527" s="24">
        <v>44858</v>
      </c>
      <c r="H4527" s="24">
        <v>44858</v>
      </c>
      <c r="I4527" s="19" t="s">
        <v>82</v>
      </c>
      <c r="K4527" s="51"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748</v>
      </c>
      <c r="E4528" s="51" t="str">
        <f>IF(ISBLANK(LeaveTracker[[#This Row],[Employee Name]]),"-----",VLOOKUP(LeaveTracker[[#This Row],[Employee Name]],Employees[[Employee Name]:[Office]],7))</f>
        <v>CSWDO</v>
      </c>
      <c r="F4528" s="51" t="str">
        <f>IF(ISBLANK(LeaveTracker[[#This Row],[Employee Name]]),"-----",VLOOKUP(LeaveTracker[[#This Row],[Employee Name]],Employees[[Employee Name]:[Office]],6))</f>
        <v>REGULAR</v>
      </c>
      <c r="G4528" s="24">
        <v>44831</v>
      </c>
      <c r="H4528" s="24">
        <v>44832</v>
      </c>
      <c r="I4528" s="19" t="s">
        <v>81</v>
      </c>
      <c r="K4528" s="51"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699</v>
      </c>
      <c r="E4529" s="51" t="str">
        <f>IF(ISBLANK(LeaveTracker[[#This Row],[Employee Name]]),"-----",VLOOKUP(LeaveTracker[[#This Row],[Employee Name]],Employees[[Employee Name]:[Office]],7))</f>
        <v>CEO</v>
      </c>
      <c r="F4529" s="51" t="str">
        <f>IF(ISBLANK(LeaveTracker[[#This Row],[Employee Name]]),"-----",VLOOKUP(LeaveTracker[[#This Row],[Employee Name]],Employees[[Employee Name]:[Office]],6))</f>
        <v>REGULAR</v>
      </c>
      <c r="G4529" s="24">
        <v>44813</v>
      </c>
      <c r="H4529" s="24">
        <v>44817</v>
      </c>
      <c r="I4529" s="19" t="s">
        <v>81</v>
      </c>
      <c r="K4529" s="51"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422</v>
      </c>
      <c r="E4530" s="51" t="str">
        <f>IF(ISBLANK(LeaveTracker[[#This Row],[Employee Name]]),"-----",VLOOKUP(LeaveTracker[[#This Row],[Employee Name]],Employees[[Employee Name]:[Office]],7))</f>
        <v>CTO</v>
      </c>
      <c r="F4530" s="51" t="str">
        <f>IF(ISBLANK(LeaveTracker[[#This Row],[Employee Name]]),"-----",VLOOKUP(LeaveTracker[[#This Row],[Employee Name]],Employees[[Employee Name]:[Office]],6))</f>
        <v>REGULAR</v>
      </c>
      <c r="G4530" s="24">
        <v>44972</v>
      </c>
      <c r="H4530" s="24">
        <v>44974</v>
      </c>
      <c r="I4530" s="19" t="s">
        <v>81</v>
      </c>
      <c r="K4530" s="51"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504</v>
      </c>
      <c r="E4531" s="51" t="str">
        <f>IF(ISBLANK(LeaveTracker[[#This Row],[Employee Name]]),"-----",VLOOKUP(LeaveTracker[[#This Row],[Employee Name]],Employees[[Employee Name]:[Office]],7))</f>
        <v>THRDC</v>
      </c>
      <c r="F4531" s="51" t="str">
        <f>IF(ISBLANK(LeaveTracker[[#This Row],[Employee Name]]),"-----",VLOOKUP(LeaveTracker[[#This Row],[Employee Name]],Employees[[Employee Name]:[Office]],6))</f>
        <v>REGULAR</v>
      </c>
      <c r="G4531" s="24">
        <v>44868</v>
      </c>
      <c r="H4531" s="24">
        <v>44868</v>
      </c>
      <c r="I4531" s="19" t="s">
        <v>81</v>
      </c>
      <c r="K4531" s="51"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258</v>
      </c>
      <c r="E4532" s="51" t="str">
        <f>IF(ISBLANK(LeaveTracker[[#This Row],[Employee Name]]),"-----",VLOOKUP(LeaveTracker[[#This Row],[Employee Name]],Employees[[Employee Name]:[Office]],7))</f>
        <v>NUTRITION OFFICE</v>
      </c>
      <c r="F4532" s="51" t="str">
        <f>IF(ISBLANK(LeaveTracker[[#This Row],[Employee Name]]),"-----",VLOOKUP(LeaveTracker[[#This Row],[Employee Name]],Employees[[Employee Name]:[Office]],6))</f>
        <v>REGULAR</v>
      </c>
      <c r="G4532" s="24">
        <v>44929</v>
      </c>
      <c r="H4532" s="24">
        <v>44929</v>
      </c>
      <c r="I4532" s="19" t="s">
        <v>298</v>
      </c>
      <c r="J4532" s="43" t="s">
        <v>105</v>
      </c>
      <c r="K4532" s="51"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504</v>
      </c>
      <c r="E4533" s="51" t="str">
        <f>IF(ISBLANK(LeaveTracker[[#This Row],[Employee Name]]),"-----",VLOOKUP(LeaveTracker[[#This Row],[Employee Name]],Employees[[Employee Name]:[Office]],7))</f>
        <v>THRDC</v>
      </c>
      <c r="F4533" s="51" t="str">
        <f>IF(ISBLANK(LeaveTracker[[#This Row],[Employee Name]]),"-----",VLOOKUP(LeaveTracker[[#This Row],[Employee Name]],Employees[[Employee Name]:[Office]],6))</f>
        <v>REGULAR</v>
      </c>
      <c r="G4533" s="24">
        <v>44923</v>
      </c>
      <c r="H4533" s="24">
        <v>44924</v>
      </c>
      <c r="I4533" s="19" t="s">
        <v>82</v>
      </c>
      <c r="K4533" s="51"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2170</v>
      </c>
      <c r="E4534" s="51" t="str">
        <f>IF(ISBLANK(LeaveTracker[[#This Row],[Employee Name]]),"-----",VLOOKUP(LeaveTracker[[#This Row],[Employee Name]],Employees[[Employee Name]:[Office]],7))</f>
        <v>OSPITAL NG TAGAYTAY</v>
      </c>
      <c r="F4534" s="51">
        <f>IF(ISBLANK(LeaveTracker[[#This Row],[Employee Name]]),"-----",VLOOKUP(LeaveTracker[[#This Row],[Employee Name]],Employees[[Employee Name]:[Office]],6))</f>
        <v>0</v>
      </c>
      <c r="G4534" s="24">
        <v>44777</v>
      </c>
      <c r="H4534" s="24">
        <v>44779</v>
      </c>
      <c r="I4534" s="19" t="s">
        <v>81</v>
      </c>
      <c r="K4534" s="51" t="str">
        <f>LeaveTracker[[#This Row],[Days]]&amp;" "&amp;LeaveTracker[[#This Row],[Type of Leave]]</f>
        <v>3 SL</v>
      </c>
      <c r="L4534" s="23">
        <v>3</v>
      </c>
      <c r="M4534" s="27"/>
    </row>
    <row r="4535" spans="1:13" ht="30" customHeight="1" x14ac:dyDescent="0.3">
      <c r="A4535" s="27">
        <f t="shared" si="45"/>
        <v>867</v>
      </c>
      <c r="B4535" s="31">
        <v>45000</v>
      </c>
      <c r="C4535" s="31">
        <v>44806</v>
      </c>
      <c r="D4535" s="19" t="s">
        <v>385</v>
      </c>
      <c r="E4535" s="51" t="str">
        <f>IF(ISBLANK(LeaveTracker[[#This Row],[Employee Name]]),"-----",VLOOKUP(LeaveTracker[[#This Row],[Employee Name]],Employees[[Employee Name]:[Office]],7))</f>
        <v>ONT</v>
      </c>
      <c r="F4535" s="51" t="str">
        <f>IF(ISBLANK(LeaveTracker[[#This Row],[Employee Name]]),"-----",VLOOKUP(LeaveTracker[[#This Row],[Employee Name]],Employees[[Employee Name]:[Office]],6))</f>
        <v>REGULAR</v>
      </c>
      <c r="G4535" s="24">
        <v>44796</v>
      </c>
      <c r="H4535" s="24">
        <v>44796</v>
      </c>
      <c r="I4535" s="19" t="s">
        <v>81</v>
      </c>
      <c r="K4535" s="51"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1268</v>
      </c>
      <c r="E4536" s="51" t="str">
        <f>IF(ISBLANK(LeaveTracker[[#This Row],[Employee Name]]),"-----",VLOOKUP(LeaveTracker[[#This Row],[Employee Name]],Employees[[Employee Name]:[Office]],7))</f>
        <v>CHO</v>
      </c>
      <c r="F4536" s="51" t="str">
        <f>IF(ISBLANK(LeaveTracker[[#This Row],[Employee Name]]),"-----",VLOOKUP(LeaveTracker[[#This Row],[Employee Name]],Employees[[Employee Name]:[Office]],6))</f>
        <v>REGULAR</v>
      </c>
      <c r="G4536" s="24">
        <v>44905</v>
      </c>
      <c r="H4536" s="24">
        <v>44905</v>
      </c>
      <c r="I4536" s="19" t="s">
        <v>81</v>
      </c>
      <c r="K4536" s="51" t="str">
        <f>LeaveTracker[[#This Row],[Days]]&amp;" "&amp;LeaveTracker[[#This Row],[Type of Leave]]</f>
        <v>1 SL</v>
      </c>
      <c r="L4536" s="23">
        <v>1</v>
      </c>
      <c r="M4536" s="27"/>
    </row>
    <row r="4537" spans="1:13" ht="30" customHeight="1" x14ac:dyDescent="0.3">
      <c r="A4537" s="27">
        <f t="shared" si="45"/>
        <v>869</v>
      </c>
      <c r="B4537" s="31">
        <v>45000</v>
      </c>
      <c r="C4537" s="31">
        <v>44985</v>
      </c>
      <c r="D4537" s="19" t="s">
        <v>1329</v>
      </c>
      <c r="E4537" s="51" t="str">
        <f>IF(ISBLANK(LeaveTracker[[#This Row],[Employee Name]]),"-----",VLOOKUP(LeaveTracker[[#This Row],[Employee Name]],Employees[[Employee Name]:[Office]],7))</f>
        <v>ONT</v>
      </c>
      <c r="F4537" s="51" t="str">
        <f>IF(ISBLANK(LeaveTracker[[#This Row],[Employee Name]]),"-----",VLOOKUP(LeaveTracker[[#This Row],[Employee Name]],Employees[[Employee Name]:[Office]],6))</f>
        <v>REGULAR</v>
      </c>
      <c r="G4537" s="24">
        <v>44992</v>
      </c>
      <c r="H4537" s="24">
        <v>44995</v>
      </c>
      <c r="I4537" s="19" t="s">
        <v>82</v>
      </c>
      <c r="K4537" s="51"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51" t="str">
        <f>IF(ISBLANK(LeaveTracker[[#This Row],[Employee Name]]),"-----",VLOOKUP(LeaveTracker[[#This Row],[Employee Name]],Employees[[Employee Name]:[Office]],7))</f>
        <v>ONT</v>
      </c>
      <c r="F4538" s="51" t="str">
        <f>IF(ISBLANK(LeaveTracker[[#This Row],[Employee Name]]),"-----",VLOOKUP(LeaveTracker[[#This Row],[Employee Name]],Employees[[Employee Name]:[Office]],6))</f>
        <v>REGULAR</v>
      </c>
      <c r="G4538" s="24">
        <v>44991</v>
      </c>
      <c r="H4538" s="24">
        <v>44991</v>
      </c>
      <c r="I4538" s="19" t="s">
        <v>298</v>
      </c>
      <c r="J4538" s="43" t="s">
        <v>105</v>
      </c>
      <c r="K4538" s="51"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553</v>
      </c>
      <c r="E4539" s="51" t="str">
        <f>IF(ISBLANK(LeaveTracker[[#This Row],[Employee Name]]),"-----",VLOOKUP(LeaveTracker[[#This Row],[Employee Name]],Employees[[Employee Name]:[Office]],7))</f>
        <v>CENRO</v>
      </c>
      <c r="F4539" s="51" t="str">
        <f>IF(ISBLANK(LeaveTracker[[#This Row],[Employee Name]]),"-----",VLOOKUP(LeaveTracker[[#This Row],[Employee Name]],Employees[[Employee Name]:[Office]],6))</f>
        <v>REGULAR</v>
      </c>
      <c r="G4539" s="24">
        <v>44959</v>
      </c>
      <c r="H4539" s="24">
        <v>44960</v>
      </c>
      <c r="I4539" s="19" t="s">
        <v>82</v>
      </c>
      <c r="K4539" s="51"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1766</v>
      </c>
      <c r="E4540" s="51" t="str">
        <f>IF(ISBLANK(LeaveTracker[[#This Row],[Employee Name]]),"-----",VLOOKUP(LeaveTracker[[#This Row],[Employee Name]],Employees[[Employee Name]:[Office]],7))</f>
        <v>GSO</v>
      </c>
      <c r="F4540" s="51" t="str">
        <f>IF(ISBLANK(LeaveTracker[[#This Row],[Employee Name]]),"-----",VLOOKUP(LeaveTracker[[#This Row],[Employee Name]],Employees[[Employee Name]:[Office]],6))</f>
        <v>CASUAL</v>
      </c>
      <c r="G4540" s="24">
        <v>44988</v>
      </c>
      <c r="H4540" s="24">
        <v>44988</v>
      </c>
      <c r="I4540" s="19" t="s">
        <v>82</v>
      </c>
      <c r="K4540" s="51"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2494</v>
      </c>
      <c r="E4541" s="51" t="str">
        <f>IF(ISBLANK(LeaveTracker[[#This Row],[Employee Name]]),"-----",VLOOKUP(LeaveTracker[[#This Row],[Employee Name]],Employees[[Employee Name]:[Office]],7))</f>
        <v>CCT</v>
      </c>
      <c r="F4541" s="51" t="str">
        <f>IF(ISBLANK(LeaveTracker[[#This Row],[Employee Name]]),"-----",VLOOKUP(LeaveTracker[[#This Row],[Employee Name]],Employees[[Employee Name]:[Office]],6))</f>
        <v>CASUAL</v>
      </c>
      <c r="G4541" s="24">
        <v>44974</v>
      </c>
      <c r="H4541" s="24">
        <v>44977</v>
      </c>
      <c r="I4541" s="19" t="s">
        <v>81</v>
      </c>
      <c r="K4541" s="51"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630</v>
      </c>
      <c r="E4542" s="51" t="str">
        <f>IF(ISBLANK(LeaveTracker[[#This Row],[Employee Name]]),"-----",VLOOKUP(LeaveTracker[[#This Row],[Employee Name]],Employees[[Employee Name]:[Office]],7))</f>
        <v>CCT</v>
      </c>
      <c r="F4542" s="51" t="str">
        <f>IF(ISBLANK(LeaveTracker[[#This Row],[Employee Name]]),"-----",VLOOKUP(LeaveTracker[[#This Row],[Employee Name]],Employees[[Employee Name]:[Office]],6))</f>
        <v>REGULAR</v>
      </c>
      <c r="G4542" s="24">
        <v>44992</v>
      </c>
      <c r="H4542" s="24">
        <v>44992</v>
      </c>
      <c r="I4542" s="19" t="s">
        <v>298</v>
      </c>
      <c r="J4542" s="43" t="s">
        <v>105</v>
      </c>
      <c r="K4542" s="51"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1834</v>
      </c>
      <c r="E4543" s="51" t="str">
        <f>IF(ISBLANK(LeaveTracker[[#This Row],[Employee Name]]),"-----",VLOOKUP(LeaveTracker[[#This Row],[Employee Name]],Employees[[Employee Name]:[Office]],7))</f>
        <v>GSO</v>
      </c>
      <c r="F4543" s="51" t="str">
        <f>IF(ISBLANK(LeaveTracker[[#This Row],[Employee Name]]),"-----",VLOOKUP(LeaveTracker[[#This Row],[Employee Name]],Employees[[Employee Name]:[Office]],6))</f>
        <v>CASUAL</v>
      </c>
      <c r="G4543" s="24">
        <v>44930</v>
      </c>
      <c r="H4543" s="24">
        <v>44930</v>
      </c>
      <c r="I4543" s="19" t="s">
        <v>298</v>
      </c>
      <c r="J4543" s="43" t="s">
        <v>105</v>
      </c>
      <c r="K4543" s="51"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789</v>
      </c>
      <c r="E4544" s="51" t="str">
        <f>IF(ISBLANK(LeaveTracker[[#This Row],[Employee Name]]),"-----",VLOOKUP(LeaveTracker[[#This Row],[Employee Name]],Employees[[Employee Name]:[Office]],7))</f>
        <v>DEPED</v>
      </c>
      <c r="F4544" s="51" t="str">
        <f>IF(ISBLANK(LeaveTracker[[#This Row],[Employee Name]]),"-----",VLOOKUP(LeaveTracker[[#This Row],[Employee Name]],Employees[[Employee Name]:[Office]],6))</f>
        <v>REGULAR</v>
      </c>
      <c r="G4544" s="24">
        <v>44917</v>
      </c>
      <c r="H4544" s="24">
        <v>44924</v>
      </c>
      <c r="I4544" s="19" t="s">
        <v>82</v>
      </c>
      <c r="K4544" s="51"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1857</v>
      </c>
      <c r="E4545" s="51" t="str">
        <f>IF(ISBLANK(LeaveTracker[[#This Row],[Employee Name]]),"-----",VLOOKUP(LeaveTracker[[#This Row],[Employee Name]],Employees[[Employee Name]:[Office]],7))</f>
        <v>TCNHS-ISHS</v>
      </c>
      <c r="F4545" s="51" t="str">
        <f>IF(ISBLANK(LeaveTracker[[#This Row],[Employee Name]]),"-----",VLOOKUP(LeaveTracker[[#This Row],[Employee Name]],Employees[[Employee Name]:[Office]],6))</f>
        <v>CASUAL</v>
      </c>
      <c r="G4545" s="24">
        <v>44889</v>
      </c>
      <c r="H4545" s="24">
        <v>44890</v>
      </c>
      <c r="I4545" s="19" t="s">
        <v>81</v>
      </c>
      <c r="K4545" s="51"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798</v>
      </c>
      <c r="E4546" s="51" t="str">
        <f>IF(ISBLANK(LeaveTracker[[#This Row],[Employee Name]]),"-----",VLOOKUP(LeaveTracker[[#This Row],[Employee Name]],Employees[[Employee Name]:[Office]],7))</f>
        <v>ONT</v>
      </c>
      <c r="F4546" s="51" t="str">
        <f>IF(ISBLANK(LeaveTracker[[#This Row],[Employee Name]]),"-----",VLOOKUP(LeaveTracker[[#This Row],[Employee Name]],Employees[[Employee Name]:[Office]],6))</f>
        <v>REGULAR</v>
      </c>
      <c r="G4546" s="24">
        <v>44922</v>
      </c>
      <c r="H4546" s="24">
        <v>44922</v>
      </c>
      <c r="I4546" s="19" t="s">
        <v>82</v>
      </c>
      <c r="K4546" s="51"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1034</v>
      </c>
      <c r="E4547" s="51" t="str">
        <f>IF(ISBLANK(LeaveTracker[[#This Row],[Employee Name]]),"-----",VLOOKUP(LeaveTracker[[#This Row],[Employee Name]],Employees[[Employee Name]:[Office]],7))</f>
        <v>ONT</v>
      </c>
      <c r="F4547" s="51" t="str">
        <f>IF(ISBLANK(LeaveTracker[[#This Row],[Employee Name]]),"-----",VLOOKUP(LeaveTracker[[#This Row],[Employee Name]],Employees[[Employee Name]:[Office]],6))</f>
        <v>REGULAR</v>
      </c>
      <c r="G4547" s="24">
        <v>44931</v>
      </c>
      <c r="H4547" s="24">
        <v>44931</v>
      </c>
      <c r="I4547" s="19" t="s">
        <v>298</v>
      </c>
      <c r="J4547" s="43" t="s">
        <v>274</v>
      </c>
      <c r="K4547" s="51"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1827</v>
      </c>
      <c r="E4548" s="51" t="str">
        <f>IF(ISBLANK(LeaveTracker[[#This Row],[Employee Name]]),"-----",VLOOKUP(LeaveTracker[[#This Row],[Employee Name]],Employees[[Employee Name]:[Office]],7))</f>
        <v>CSWDO</v>
      </c>
      <c r="F4548" s="51" t="str">
        <f>IF(ISBLANK(LeaveTracker[[#This Row],[Employee Name]]),"-----",VLOOKUP(LeaveTracker[[#This Row],[Employee Name]],Employees[[Employee Name]:[Office]],6))</f>
        <v>CASUAL</v>
      </c>
      <c r="G4548" s="24">
        <v>44963</v>
      </c>
      <c r="H4548" s="24">
        <v>45067</v>
      </c>
      <c r="I4548" s="19" t="s">
        <v>76</v>
      </c>
      <c r="K4548" s="51"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798</v>
      </c>
      <c r="E4549" s="51" t="str">
        <f>IF(ISBLANK(LeaveTracker[[#This Row],[Employee Name]]),"-----",VLOOKUP(LeaveTracker[[#This Row],[Employee Name]],Employees[[Employee Name]:[Office]],7))</f>
        <v>ONT</v>
      </c>
      <c r="F4549" s="51" t="str">
        <f>IF(ISBLANK(LeaveTracker[[#This Row],[Employee Name]]),"-----",VLOOKUP(LeaveTracker[[#This Row],[Employee Name]],Employees[[Employee Name]:[Office]],6))</f>
        <v>REGULAR</v>
      </c>
      <c r="G4549" s="24">
        <v>45047</v>
      </c>
      <c r="H4549" s="24">
        <v>45061</v>
      </c>
      <c r="I4549" s="19" t="s">
        <v>82</v>
      </c>
      <c r="K4549" s="51"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2175</v>
      </c>
      <c r="E4550" s="51" t="str">
        <f>IF(ISBLANK(LeaveTracker[[#This Row],[Employee Name]]),"-----",VLOOKUP(LeaveTracker[[#This Row],[Employee Name]],Employees[[Employee Name]:[Office]],7))</f>
        <v>MO</v>
      </c>
      <c r="F4550" s="51" t="str">
        <f>IF(ISBLANK(LeaveTracker[[#This Row],[Employee Name]]),"-----",VLOOKUP(LeaveTracker[[#This Row],[Employee Name]],Employees[[Employee Name]:[Office]],6))</f>
        <v>CO TERM</v>
      </c>
      <c r="G4550" s="24">
        <v>45006</v>
      </c>
      <c r="H4550" s="24">
        <v>45009</v>
      </c>
      <c r="I4550" s="19" t="s">
        <v>1022</v>
      </c>
      <c r="J4550" s="53" t="s">
        <v>1908</v>
      </c>
      <c r="K4550" s="51"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781</v>
      </c>
      <c r="E4551" s="51" t="str">
        <f>IF(ISBLANK(LeaveTracker[[#This Row],[Employee Name]]),"-----",VLOOKUP(LeaveTracker[[#This Row],[Employee Name]],Employees[[Employee Name]:[Office]],7))</f>
        <v>DA</v>
      </c>
      <c r="F4551" s="51" t="str">
        <f>IF(ISBLANK(LeaveTracker[[#This Row],[Employee Name]]),"-----",VLOOKUP(LeaveTracker[[#This Row],[Employee Name]],Employees[[Employee Name]:[Office]],6))</f>
        <v>REGULAR</v>
      </c>
      <c r="G4551" s="24"/>
      <c r="H4551" s="24"/>
      <c r="I4551" s="19" t="s">
        <v>298</v>
      </c>
      <c r="J4551" s="43" t="s">
        <v>691</v>
      </c>
      <c r="K4551" s="51"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1070</v>
      </c>
      <c r="E4552" s="51" t="str">
        <f>IF(ISBLANK(LeaveTracker[[#This Row],[Employee Name]]),"-----",VLOOKUP(LeaveTracker[[#This Row],[Employee Name]],Employees[[Employee Name]:[Office]],7))</f>
        <v>PIO</v>
      </c>
      <c r="F4552" s="51" t="str">
        <f>IF(ISBLANK(LeaveTracker[[#This Row],[Employee Name]]),"-----",VLOOKUP(LeaveTracker[[#This Row],[Employee Name]],Employees[[Employee Name]:[Office]],6))</f>
        <v>REGULAR</v>
      </c>
      <c r="G4552" s="24">
        <v>44929</v>
      </c>
      <c r="H4552" s="24">
        <v>44929</v>
      </c>
      <c r="I4552" s="19" t="s">
        <v>81</v>
      </c>
      <c r="K4552" s="51"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1070</v>
      </c>
      <c r="E4553" s="51" t="str">
        <f>IF(ISBLANK(LeaveTracker[[#This Row],[Employee Name]]),"-----",VLOOKUP(LeaveTracker[[#This Row],[Employee Name]],Employees[[Employee Name]:[Office]],7))</f>
        <v>PIO</v>
      </c>
      <c r="F4553" s="51" t="str">
        <f>IF(ISBLANK(LeaveTracker[[#This Row],[Employee Name]]),"-----",VLOOKUP(LeaveTracker[[#This Row],[Employee Name]],Employees[[Employee Name]:[Office]],6))</f>
        <v>REGULAR</v>
      </c>
      <c r="G4553" s="24">
        <v>44931</v>
      </c>
      <c r="H4553" s="24">
        <v>44932</v>
      </c>
      <c r="I4553" s="19" t="s">
        <v>81</v>
      </c>
      <c r="K4553" s="51"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1070</v>
      </c>
      <c r="E4554" s="51" t="str">
        <f>IF(ISBLANK(LeaveTracker[[#This Row],[Employee Name]]),"-----",VLOOKUP(LeaveTracker[[#This Row],[Employee Name]],Employees[[Employee Name]:[Office]],7))</f>
        <v>PIO</v>
      </c>
      <c r="F4554" s="51" t="str">
        <f>IF(ISBLANK(LeaveTracker[[#This Row],[Employee Name]]),"-----",VLOOKUP(LeaveTracker[[#This Row],[Employee Name]],Employees[[Employee Name]:[Office]],6))</f>
        <v>REGULAR</v>
      </c>
      <c r="G4554" s="24">
        <v>44847</v>
      </c>
      <c r="H4554" s="24">
        <v>44849</v>
      </c>
      <c r="I4554" s="19" t="s">
        <v>81</v>
      </c>
      <c r="K4554" s="51" t="str">
        <f>LeaveTracker[[#This Row],[Days]]&amp;" "&amp;LeaveTracker[[#This Row],[Type of Leave]]</f>
        <v>3 SL</v>
      </c>
      <c r="L4554" s="23">
        <v>3</v>
      </c>
      <c r="M4554" s="27"/>
    </row>
    <row r="4555" spans="1:13" ht="30" customHeight="1" x14ac:dyDescent="0.3">
      <c r="A4555" s="27">
        <f t="shared" si="45"/>
        <v>886</v>
      </c>
      <c r="B4555" s="31">
        <v>45000</v>
      </c>
      <c r="C4555" s="31">
        <v>44951</v>
      </c>
      <c r="D4555" s="19" t="s">
        <v>1070</v>
      </c>
      <c r="E4555" s="51" t="str">
        <f>IF(ISBLANK(LeaveTracker[[#This Row],[Employee Name]]),"-----",VLOOKUP(LeaveTracker[[#This Row],[Employee Name]],Employees[[Employee Name]:[Office]],7))</f>
        <v>PIO</v>
      </c>
      <c r="F4555" s="51" t="str">
        <f>IF(ISBLANK(LeaveTracker[[#This Row],[Employee Name]]),"-----",VLOOKUP(LeaveTracker[[#This Row],[Employee Name]],Employees[[Employee Name]:[Office]],6))</f>
        <v>REGULAR</v>
      </c>
      <c r="G4555" s="24">
        <v>44949</v>
      </c>
      <c r="H4555" s="24">
        <v>44950</v>
      </c>
      <c r="I4555" s="19" t="s">
        <v>81</v>
      </c>
      <c r="K4555" s="51"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471</v>
      </c>
      <c r="E4556" s="51" t="str">
        <f>IF(ISBLANK(LeaveTracker[[#This Row],[Employee Name]]),"-----",VLOOKUP(LeaveTracker[[#This Row],[Employee Name]],Employees[[Employee Name]:[Office]],7))</f>
        <v>PIO</v>
      </c>
      <c r="F4556" s="51" t="str">
        <f>IF(ISBLANK(LeaveTracker[[#This Row],[Employee Name]]),"-----",VLOOKUP(LeaveTracker[[#This Row],[Employee Name]],Employees[[Employee Name]:[Office]],6))</f>
        <v>REGULAR</v>
      </c>
      <c r="G4556" s="24">
        <v>44858</v>
      </c>
      <c r="H4556" s="24">
        <v>44858</v>
      </c>
      <c r="I4556" s="19" t="s">
        <v>81</v>
      </c>
      <c r="K4556" s="51"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471</v>
      </c>
      <c r="E4557" s="51" t="str">
        <f>IF(ISBLANK(LeaveTracker[[#This Row],[Employee Name]]),"-----",VLOOKUP(LeaveTracker[[#This Row],[Employee Name]],Employees[[Employee Name]:[Office]],7))</f>
        <v>PIO</v>
      </c>
      <c r="F4557" s="51" t="str">
        <f>IF(ISBLANK(LeaveTracker[[#This Row],[Employee Name]]),"-----",VLOOKUP(LeaveTracker[[#This Row],[Employee Name]],Employees[[Employee Name]:[Office]],6))</f>
        <v>REGULAR</v>
      </c>
      <c r="G4557" s="24">
        <v>44872</v>
      </c>
      <c r="H4557" s="24">
        <v>44872</v>
      </c>
      <c r="I4557" s="19" t="s">
        <v>81</v>
      </c>
      <c r="K4557" s="51"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471</v>
      </c>
      <c r="E4558" s="51" t="str">
        <f>IF(ISBLANK(LeaveTracker[[#This Row],[Employee Name]]),"-----",VLOOKUP(LeaveTracker[[#This Row],[Employee Name]],Employees[[Employee Name]:[Office]],7))</f>
        <v>PIO</v>
      </c>
      <c r="F4558" s="51" t="str">
        <f>IF(ISBLANK(LeaveTracker[[#This Row],[Employee Name]]),"-----",VLOOKUP(LeaveTracker[[#This Row],[Employee Name]],Employees[[Employee Name]:[Office]],6))</f>
        <v>REGULAR</v>
      </c>
      <c r="G4558" s="24">
        <v>44894</v>
      </c>
      <c r="H4558" s="24">
        <v>44894</v>
      </c>
      <c r="I4558" s="19" t="s">
        <v>82</v>
      </c>
      <c r="K4558" s="51"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471</v>
      </c>
      <c r="E4559" s="51" t="str">
        <f>IF(ISBLANK(LeaveTracker[[#This Row],[Employee Name]]),"-----",VLOOKUP(LeaveTracker[[#This Row],[Employee Name]],Employees[[Employee Name]:[Office]],7))</f>
        <v>PIO</v>
      </c>
      <c r="F4559" s="51" t="str">
        <f>IF(ISBLANK(LeaveTracker[[#This Row],[Employee Name]]),"-----",VLOOKUP(LeaveTracker[[#This Row],[Employee Name]],Employees[[Employee Name]:[Office]],6))</f>
        <v>REGULAR</v>
      </c>
      <c r="G4559" s="24">
        <v>44921</v>
      </c>
      <c r="H4559" s="24">
        <v>44924</v>
      </c>
      <c r="I4559" s="19" t="s">
        <v>82</v>
      </c>
      <c r="K4559" s="51"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471</v>
      </c>
      <c r="E4560" s="51" t="str">
        <f>IF(ISBLANK(LeaveTracker[[#This Row],[Employee Name]]),"-----",VLOOKUP(LeaveTracker[[#This Row],[Employee Name]],Employees[[Employee Name]:[Office]],7))</f>
        <v>PIO</v>
      </c>
      <c r="F4560" s="51" t="str">
        <f>IF(ISBLANK(LeaveTracker[[#This Row],[Employee Name]]),"-----",VLOOKUP(LeaveTracker[[#This Row],[Employee Name]],Employees[[Employee Name]:[Office]],6))</f>
        <v>REGULAR</v>
      </c>
      <c r="G4560" s="24">
        <v>44897</v>
      </c>
      <c r="H4560" s="24">
        <v>44897</v>
      </c>
      <c r="I4560" s="19" t="s">
        <v>81</v>
      </c>
      <c r="K4560" s="51"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471</v>
      </c>
      <c r="E4561" s="51" t="str">
        <f>IF(ISBLANK(LeaveTracker[[#This Row],[Employee Name]]),"-----",VLOOKUP(LeaveTracker[[#This Row],[Employee Name]],Employees[[Employee Name]:[Office]],7))</f>
        <v>PIO</v>
      </c>
      <c r="F4561" s="51" t="str">
        <f>IF(ISBLANK(LeaveTracker[[#This Row],[Employee Name]]),"-----",VLOOKUP(LeaveTracker[[#This Row],[Employee Name]],Employees[[Employee Name]:[Office]],6))</f>
        <v>REGULAR</v>
      </c>
      <c r="G4561" s="24">
        <v>44942</v>
      </c>
      <c r="H4561" s="24">
        <v>44942</v>
      </c>
      <c r="I4561" s="19" t="s">
        <v>81</v>
      </c>
      <c r="K4561" s="51"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471</v>
      </c>
      <c r="E4562" s="51" t="str">
        <f>IF(ISBLANK(LeaveTracker[[#This Row],[Employee Name]]),"-----",VLOOKUP(LeaveTracker[[#This Row],[Employee Name]],Employees[[Employee Name]:[Office]],7))</f>
        <v>PIO</v>
      </c>
      <c r="F4562" s="51" t="str">
        <f>IF(ISBLANK(LeaveTracker[[#This Row],[Employee Name]]),"-----",VLOOKUP(LeaveTracker[[#This Row],[Employee Name]],Employees[[Employee Name]:[Office]],6))</f>
        <v>REGULAR</v>
      </c>
      <c r="G4562" s="24">
        <v>44977</v>
      </c>
      <c r="H4562" s="24">
        <v>44978</v>
      </c>
      <c r="I4562" s="19" t="s">
        <v>82</v>
      </c>
      <c r="K4562" s="51"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2177</v>
      </c>
      <c r="E4563" s="51" t="str">
        <f>IF(ISBLANK(LeaveTracker[[#This Row],[Employee Name]]),"-----",VLOOKUP(LeaveTracker[[#This Row],[Employee Name]],Employees[[Employee Name]:[Office]],7))</f>
        <v>TOPS CSU</v>
      </c>
      <c r="F4563" s="51">
        <f>IF(ISBLANK(LeaveTracker[[#This Row],[Employee Name]]),"-----",VLOOKUP(LeaveTracker[[#This Row],[Employee Name]],Employees[[Employee Name]:[Office]],6))</f>
        <v>0</v>
      </c>
      <c r="G4563" s="24">
        <v>44953</v>
      </c>
      <c r="H4563" s="24">
        <v>44956</v>
      </c>
      <c r="I4563" s="19" t="s">
        <v>77</v>
      </c>
      <c r="J4563" s="43" t="s">
        <v>299</v>
      </c>
      <c r="K4563" s="51"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2178</v>
      </c>
      <c r="E4564" s="51" t="str">
        <f>IF(ISBLANK(LeaveTracker[[#This Row],[Employee Name]]),"-----",VLOOKUP(LeaveTracker[[#This Row],[Employee Name]],Employees[[Employee Name]:[Office]],7))</f>
        <v>TOPS</v>
      </c>
      <c r="F4564" s="51">
        <f>IF(ISBLANK(LeaveTracker[[#This Row],[Employee Name]]),"-----",VLOOKUP(LeaveTracker[[#This Row],[Employee Name]],Employees[[Employee Name]:[Office]],6))</f>
        <v>0</v>
      </c>
      <c r="G4564" s="24">
        <v>44953</v>
      </c>
      <c r="H4564" s="24">
        <v>44963</v>
      </c>
      <c r="I4564" s="19" t="s">
        <v>81</v>
      </c>
      <c r="K4564" s="51"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2113</v>
      </c>
      <c r="E4565" s="51" t="str">
        <f>IF(ISBLANK(LeaveTracker[[#This Row],[Employee Name]]),"-----",VLOOKUP(LeaveTracker[[#This Row],[Employee Name]],Employees[[Employee Name]:[Office]],7))</f>
        <v>CENRO</v>
      </c>
      <c r="F4565" s="51">
        <f>IF(ISBLANK(LeaveTracker[[#This Row],[Employee Name]]),"-----",VLOOKUP(LeaveTracker[[#This Row],[Employee Name]],Employees[[Employee Name]:[Office]],6))</f>
        <v>0</v>
      </c>
      <c r="G4565" s="24">
        <v>44928</v>
      </c>
      <c r="H4565" s="24">
        <v>44930</v>
      </c>
      <c r="I4565" s="19" t="s">
        <v>82</v>
      </c>
      <c r="K4565" s="51" t="str">
        <f>LeaveTracker[[#This Row],[Days]]&amp;" "&amp;LeaveTracker[[#This Row],[Type of Leave]]</f>
        <v>3 VL</v>
      </c>
      <c r="L4565" s="23">
        <v>3</v>
      </c>
      <c r="M4565" s="27"/>
    </row>
    <row r="4566" spans="1:13" ht="30" customHeight="1" x14ac:dyDescent="0.3">
      <c r="A4566" s="27">
        <f t="shared" si="45"/>
        <v>896</v>
      </c>
      <c r="B4566" s="31">
        <v>45000</v>
      </c>
      <c r="C4566" s="31">
        <v>44965</v>
      </c>
      <c r="D4566" s="19" t="s">
        <v>2178</v>
      </c>
      <c r="E4566" s="51" t="str">
        <f>IF(ISBLANK(LeaveTracker[[#This Row],[Employee Name]]),"-----",VLOOKUP(LeaveTracker[[#This Row],[Employee Name]],Employees[[Employee Name]:[Office]],7))</f>
        <v>TOPS</v>
      </c>
      <c r="F4566" s="51">
        <f>IF(ISBLANK(LeaveTracker[[#This Row],[Employee Name]]),"-----",VLOOKUP(LeaveTracker[[#This Row],[Employee Name]],Employees[[Employee Name]:[Office]],6))</f>
        <v>0</v>
      </c>
      <c r="G4566" s="24">
        <v>44965</v>
      </c>
      <c r="H4566" s="24">
        <v>44985</v>
      </c>
      <c r="I4566" s="19" t="s">
        <v>81</v>
      </c>
      <c r="K4566" s="51"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2178</v>
      </c>
      <c r="E4567" s="51" t="str">
        <f>IF(ISBLANK(LeaveTracker[[#This Row],[Employee Name]]),"-----",VLOOKUP(LeaveTracker[[#This Row],[Employee Name]],Employees[[Employee Name]:[Office]],7))</f>
        <v>TOPS</v>
      </c>
      <c r="F4567" s="51">
        <f>IF(ISBLANK(LeaveTracker[[#This Row],[Employee Name]]),"-----",VLOOKUP(LeaveTracker[[#This Row],[Employee Name]],Employees[[Employee Name]:[Office]],6))</f>
        <v>0</v>
      </c>
      <c r="G4567" s="24">
        <v>44933</v>
      </c>
      <c r="H4567" s="24">
        <v>44952</v>
      </c>
      <c r="I4567" s="19" t="s">
        <v>81</v>
      </c>
      <c r="K4567" s="51"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51" t="str">
        <f>IF(ISBLANK(LeaveTracker[[#This Row],[Employee Name]]),"-----",VLOOKUP(LeaveTracker[[#This Row],[Employee Name]],Employees[[Employee Name]:[Office]],7))</f>
        <v>CHO</v>
      </c>
      <c r="F4568" s="51" t="str">
        <f>IF(ISBLANK(LeaveTracker[[#This Row],[Employee Name]]),"-----",VLOOKUP(LeaveTracker[[#This Row],[Employee Name]],Employees[[Employee Name]:[Office]],6))</f>
        <v>REGULAR</v>
      </c>
      <c r="G4568" s="24">
        <v>44848</v>
      </c>
      <c r="H4568" s="24">
        <v>44848</v>
      </c>
      <c r="I4568" s="19" t="s">
        <v>82</v>
      </c>
      <c r="K4568" s="51"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51" t="str">
        <f>IF(ISBLANK(LeaveTracker[[#This Row],[Employee Name]]),"-----",VLOOKUP(LeaveTracker[[#This Row],[Employee Name]],Employees[[Employee Name]:[Office]],7))</f>
        <v>CHO</v>
      </c>
      <c r="F4569" s="51" t="str">
        <f>IF(ISBLANK(LeaveTracker[[#This Row],[Employee Name]]),"-----",VLOOKUP(LeaveTracker[[#This Row],[Employee Name]],Employees[[Employee Name]:[Office]],6))</f>
        <v>REGULAR</v>
      </c>
      <c r="G4569" s="24">
        <v>44893</v>
      </c>
      <c r="H4569" s="24">
        <v>44894</v>
      </c>
      <c r="I4569" s="19" t="s">
        <v>81</v>
      </c>
      <c r="K4569" s="51"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51" t="str">
        <f>IF(ISBLANK(LeaveTracker[[#This Row],[Employee Name]]),"-----",VLOOKUP(LeaveTracker[[#This Row],[Employee Name]],Employees[[Employee Name]:[Office]],7))</f>
        <v>CHO</v>
      </c>
      <c r="F4570" s="51" t="str">
        <f>IF(ISBLANK(LeaveTracker[[#This Row],[Employee Name]]),"-----",VLOOKUP(LeaveTracker[[#This Row],[Employee Name]],Employees[[Employee Name]:[Office]],6))</f>
        <v>REGULAR</v>
      </c>
      <c r="G4570" s="24">
        <v>44908</v>
      </c>
      <c r="H4570" s="24">
        <v>44910</v>
      </c>
      <c r="I4570" s="19" t="s">
        <v>81</v>
      </c>
      <c r="K4570" s="51"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51" t="str">
        <f>IF(ISBLANK(LeaveTracker[[#This Row],[Employee Name]]),"-----",VLOOKUP(LeaveTracker[[#This Row],[Employee Name]],Employees[[Employee Name]:[Office]],7))</f>
        <v>CHO</v>
      </c>
      <c r="F4571" s="51" t="str">
        <f>IF(ISBLANK(LeaveTracker[[#This Row],[Employee Name]]),"-----",VLOOKUP(LeaveTracker[[#This Row],[Employee Name]],Employees[[Employee Name]:[Office]],6))</f>
        <v>REGULAR</v>
      </c>
      <c r="G4571" s="24">
        <v>44929</v>
      </c>
      <c r="H4571" s="24">
        <v>44932</v>
      </c>
      <c r="I4571" s="19" t="s">
        <v>82</v>
      </c>
      <c r="K4571" s="51"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528</v>
      </c>
      <c r="E4572" s="51" t="str">
        <f>IF(ISBLANK(LeaveTracker[[#This Row],[Employee Name]]),"-----",VLOOKUP(LeaveTracker[[#This Row],[Employee Name]],Employees[[Employee Name]:[Office]],7))</f>
        <v>TIPID IMPOK</v>
      </c>
      <c r="F4572" s="51" t="str">
        <f>IF(ISBLANK(LeaveTracker[[#This Row],[Employee Name]]),"-----",VLOOKUP(LeaveTracker[[#This Row],[Employee Name]],Employees[[Employee Name]:[Office]],6))</f>
        <v>REGULAR</v>
      </c>
      <c r="G4572" s="24">
        <v>44931</v>
      </c>
      <c r="H4572" s="24">
        <v>44931</v>
      </c>
      <c r="I4572" s="19" t="s">
        <v>298</v>
      </c>
      <c r="J4572" s="43" t="s">
        <v>1761</v>
      </c>
      <c r="K4572" s="51"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528</v>
      </c>
      <c r="E4573" s="51" t="str">
        <f>IF(ISBLANK(LeaveTracker[[#This Row],[Employee Name]]),"-----",VLOOKUP(LeaveTracker[[#This Row],[Employee Name]],Employees[[Employee Name]:[Office]],7))</f>
        <v>TIPID IMPOK</v>
      </c>
      <c r="F4573" s="51" t="str">
        <f>IF(ISBLANK(LeaveTracker[[#This Row],[Employee Name]]),"-----",VLOOKUP(LeaveTracker[[#This Row],[Employee Name]],Employees[[Employee Name]:[Office]],6))</f>
        <v>REGULAR</v>
      </c>
      <c r="G4573" s="24">
        <v>44935</v>
      </c>
      <c r="H4573" s="24">
        <v>44935</v>
      </c>
      <c r="I4573" s="19" t="s">
        <v>298</v>
      </c>
      <c r="J4573" s="43" t="s">
        <v>1761</v>
      </c>
      <c r="K4573" s="51"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528</v>
      </c>
      <c r="E4574" s="51" t="str">
        <f>IF(ISBLANK(LeaveTracker[[#This Row],[Employee Name]]),"-----",VLOOKUP(LeaveTracker[[#This Row],[Employee Name]],Employees[[Employee Name]:[Office]],7))</f>
        <v>TIPID IMPOK</v>
      </c>
      <c r="F4574" s="51" t="str">
        <f>IF(ISBLANK(LeaveTracker[[#This Row],[Employee Name]]),"-----",VLOOKUP(LeaveTracker[[#This Row],[Employee Name]],Employees[[Employee Name]:[Office]],6))</f>
        <v>REGULAR</v>
      </c>
      <c r="G4574" s="24">
        <v>44951</v>
      </c>
      <c r="H4574" s="24">
        <v>44951</v>
      </c>
      <c r="I4574" s="19" t="s">
        <v>298</v>
      </c>
      <c r="J4574" s="43" t="s">
        <v>1761</v>
      </c>
      <c r="K4574" s="51"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528</v>
      </c>
      <c r="E4575" s="51" t="str">
        <f>IF(ISBLANK(LeaveTracker[[#This Row],[Employee Name]]),"-----",VLOOKUP(LeaveTracker[[#This Row],[Employee Name]],Employees[[Employee Name]:[Office]],7))</f>
        <v>TIPID IMPOK</v>
      </c>
      <c r="F4575" s="51" t="str">
        <f>IF(ISBLANK(LeaveTracker[[#This Row],[Employee Name]]),"-----",VLOOKUP(LeaveTracker[[#This Row],[Employee Name]],Employees[[Employee Name]:[Office]],6))</f>
        <v>REGULAR</v>
      </c>
      <c r="G4575" s="24">
        <v>44971</v>
      </c>
      <c r="H4575" s="24">
        <v>44971</v>
      </c>
      <c r="I4575" s="19" t="s">
        <v>81</v>
      </c>
      <c r="K4575" s="51"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309</v>
      </c>
      <c r="E4576" s="51" t="str">
        <f>IF(ISBLANK(LeaveTracker[[#This Row],[Employee Name]]),"-----",VLOOKUP(LeaveTracker[[#This Row],[Employee Name]],Employees[[Employee Name]:[Office]],7))</f>
        <v>ADMIN OFFICE - HALL OF JUSTICE</v>
      </c>
      <c r="F4576" s="51" t="str">
        <f>IF(ISBLANK(LeaveTracker[[#This Row],[Employee Name]]),"-----",VLOOKUP(LeaveTracker[[#This Row],[Employee Name]],Employees[[Employee Name]:[Office]],6))</f>
        <v>REGULAR</v>
      </c>
      <c r="G4576" s="24">
        <v>44933</v>
      </c>
      <c r="H4576" s="24">
        <v>44934</v>
      </c>
      <c r="I4576" s="19" t="s">
        <v>82</v>
      </c>
      <c r="K4576" s="51" t="str">
        <f ca="1">LeaveTracker[[#This Row],[Days]]&amp;" "&amp;LeaveTracker[[#This Row],[Type of Leave]]</f>
        <v>0 VL</v>
      </c>
      <c r="L4576" s="23">
        <f ca="1">NETWORKDAYS(LeaveTracker[[#This Row],[Start Date]],LeaveTracker[[#This Row],[End Date]],lstHolidays)</f>
        <v>0</v>
      </c>
      <c r="M4576" s="27"/>
    </row>
    <row r="4577" spans="1:13" ht="30" customHeight="1" x14ac:dyDescent="0.3">
      <c r="A4577" s="27">
        <f t="shared" si="46"/>
        <v>906</v>
      </c>
      <c r="B4577" s="31">
        <v>45000</v>
      </c>
      <c r="C4577" s="31">
        <v>44908</v>
      </c>
      <c r="D4577" s="19" t="s">
        <v>309</v>
      </c>
      <c r="E4577" s="51" t="str">
        <f>IF(ISBLANK(LeaveTracker[[#This Row],[Employee Name]]),"-----",VLOOKUP(LeaveTracker[[#This Row],[Employee Name]],Employees[[Employee Name]:[Office]],7))</f>
        <v>ADMIN OFFICE - HALL OF JUSTICE</v>
      </c>
      <c r="F4577" s="51" t="str">
        <f>IF(ISBLANK(LeaveTracker[[#This Row],[Employee Name]]),"-----",VLOOKUP(LeaveTracker[[#This Row],[Employee Name]],Employees[[Employee Name]:[Office]],6))</f>
        <v>REGULAR</v>
      </c>
      <c r="G4577" s="24">
        <v>44918</v>
      </c>
      <c r="H4577" s="24">
        <v>44924</v>
      </c>
      <c r="I4577" s="19" t="s">
        <v>82</v>
      </c>
      <c r="K4577" s="51"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528</v>
      </c>
      <c r="E4578" s="51" t="str">
        <f>IF(ISBLANK(LeaveTracker[[#This Row],[Employee Name]]),"-----",VLOOKUP(LeaveTracker[[#This Row],[Employee Name]],Employees[[Employee Name]:[Office]],7))</f>
        <v>TIPID IMPOK</v>
      </c>
      <c r="F4578" s="51" t="str">
        <f>IF(ISBLANK(LeaveTracker[[#This Row],[Employee Name]]),"-----",VLOOKUP(LeaveTracker[[#This Row],[Employee Name]],Employees[[Employee Name]:[Office]],6))</f>
        <v>REGULAR</v>
      </c>
      <c r="G4578" s="24">
        <v>44886</v>
      </c>
      <c r="H4578" s="24">
        <v>44886</v>
      </c>
      <c r="I4578" s="19" t="s">
        <v>81</v>
      </c>
      <c r="K4578" s="51"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528</v>
      </c>
      <c r="E4579" s="51" t="str">
        <f>IF(ISBLANK(LeaveTracker[[#This Row],[Employee Name]]),"-----",VLOOKUP(LeaveTracker[[#This Row],[Employee Name]],Employees[[Employee Name]:[Office]],7))</f>
        <v>TIPID IMPOK</v>
      </c>
      <c r="F4579" s="51" t="str">
        <f>IF(ISBLANK(LeaveTracker[[#This Row],[Employee Name]]),"-----",VLOOKUP(LeaveTracker[[#This Row],[Employee Name]],Employees[[Employee Name]:[Office]],6))</f>
        <v>REGULAR</v>
      </c>
      <c r="G4579" s="24">
        <v>44888</v>
      </c>
      <c r="H4579" s="24">
        <v>44890</v>
      </c>
      <c r="I4579" s="19" t="s">
        <v>82</v>
      </c>
      <c r="K4579" s="51"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528</v>
      </c>
      <c r="E4580" s="51" t="str">
        <f>IF(ISBLANK(LeaveTracker[[#This Row],[Employee Name]]),"-----",VLOOKUP(LeaveTracker[[#This Row],[Employee Name]],Employees[[Employee Name]:[Office]],7))</f>
        <v>TIPID IMPOK</v>
      </c>
      <c r="F4580" s="51" t="str">
        <f>IF(ISBLANK(LeaveTracker[[#This Row],[Employee Name]]),"-----",VLOOKUP(LeaveTracker[[#This Row],[Employee Name]],Employees[[Employee Name]:[Office]],6))</f>
        <v>REGULAR</v>
      </c>
      <c r="G4580" s="24">
        <v>44900</v>
      </c>
      <c r="H4580" s="24">
        <v>44900</v>
      </c>
      <c r="I4580" s="19" t="s">
        <v>81</v>
      </c>
      <c r="K4580" s="51"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255</v>
      </c>
      <c r="E4581" s="51" t="str">
        <f>IF(ISBLANK(LeaveTracker[[#This Row],[Employee Name]]),"-----",VLOOKUP(LeaveTracker[[#This Row],[Employee Name]],Employees[[Employee Name]:[Office]],7))</f>
        <v>DA</v>
      </c>
      <c r="F4581" s="51" t="str">
        <f>IF(ISBLANK(LeaveTracker[[#This Row],[Employee Name]]),"-----",VLOOKUP(LeaveTracker[[#This Row],[Employee Name]],Employees[[Employee Name]:[Office]],6))</f>
        <v>REGULAR</v>
      </c>
      <c r="G4581" s="24">
        <v>44812</v>
      </c>
      <c r="H4581" s="24">
        <v>44813</v>
      </c>
      <c r="I4581" s="19" t="s">
        <v>298</v>
      </c>
      <c r="K4581" s="51"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255</v>
      </c>
      <c r="E4582" s="51" t="str">
        <f>IF(ISBLANK(LeaveTracker[[#This Row],[Employee Name]]),"-----",VLOOKUP(LeaveTracker[[#This Row],[Employee Name]],Employees[[Employee Name]:[Office]],7))</f>
        <v>DA</v>
      </c>
      <c r="F4582" s="51" t="str">
        <f>IF(ISBLANK(LeaveTracker[[#This Row],[Employee Name]]),"-----",VLOOKUP(LeaveTracker[[#This Row],[Employee Name]],Employees[[Employee Name]:[Office]],6))</f>
        <v>REGULAR</v>
      </c>
      <c r="G4582" s="24">
        <v>44814</v>
      </c>
      <c r="H4582" s="24">
        <v>44814</v>
      </c>
      <c r="I4582" s="19" t="s">
        <v>82</v>
      </c>
      <c r="K4582" s="51" t="str">
        <f ca="1">LeaveTracker[[#This Row],[Days]]&amp;" "&amp;LeaveTracker[[#This Row],[Type of Leave]]</f>
        <v>0 VL</v>
      </c>
      <c r="L4582" s="23">
        <f ca="1">NETWORKDAYS(LeaveTracker[[#This Row],[Start Date]],LeaveTracker[[#This Row],[End Date]],lstHolidays)</f>
        <v>0</v>
      </c>
      <c r="M4582" s="27"/>
    </row>
    <row r="4583" spans="1:13" ht="30" customHeight="1" x14ac:dyDescent="0.3">
      <c r="A4583" s="27">
        <f t="shared" si="46"/>
        <v>912</v>
      </c>
      <c r="B4583" s="31">
        <v>45000</v>
      </c>
      <c r="C4583" s="31">
        <v>44841</v>
      </c>
      <c r="D4583" s="19" t="s">
        <v>255</v>
      </c>
      <c r="E4583" s="51" t="str">
        <f>IF(ISBLANK(LeaveTracker[[#This Row],[Employee Name]]),"-----",VLOOKUP(LeaveTracker[[#This Row],[Employee Name]],Employees[[Employee Name]:[Office]],7))</f>
        <v>DA</v>
      </c>
      <c r="F4583" s="51" t="str">
        <f>IF(ISBLANK(LeaveTracker[[#This Row],[Employee Name]]),"-----",VLOOKUP(LeaveTracker[[#This Row],[Employee Name]],Employees[[Employee Name]:[Office]],6))</f>
        <v>REGULAR</v>
      </c>
      <c r="G4583" s="24">
        <v>44858</v>
      </c>
      <c r="H4583" s="24">
        <v>44858</v>
      </c>
      <c r="I4583" s="19" t="s">
        <v>298</v>
      </c>
      <c r="J4583" s="43" t="s">
        <v>158</v>
      </c>
      <c r="K4583" s="51"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255</v>
      </c>
      <c r="E4584" s="51" t="str">
        <f>IF(ISBLANK(LeaveTracker[[#This Row],[Employee Name]]),"-----",VLOOKUP(LeaveTracker[[#This Row],[Employee Name]],Employees[[Employee Name]:[Office]],7))</f>
        <v>DA</v>
      </c>
      <c r="F4584" s="51" t="str">
        <f>IF(ISBLANK(LeaveTracker[[#This Row],[Employee Name]]),"-----",VLOOKUP(LeaveTracker[[#This Row],[Employee Name]],Employees[[Employee Name]:[Office]],6))</f>
        <v>REGULAR</v>
      </c>
      <c r="G4584" s="24">
        <v>44915</v>
      </c>
      <c r="H4584" s="24">
        <v>44916</v>
      </c>
      <c r="I4584" s="19" t="s">
        <v>82</v>
      </c>
      <c r="K4584" s="51"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255</v>
      </c>
      <c r="E4585" s="51" t="str">
        <f>IF(ISBLANK(LeaveTracker[[#This Row],[Employee Name]]),"-----",VLOOKUP(LeaveTracker[[#This Row],[Employee Name]],Employees[[Employee Name]:[Office]],7))</f>
        <v>DA</v>
      </c>
      <c r="F4585" s="51" t="str">
        <f>IF(ISBLANK(LeaveTracker[[#This Row],[Employee Name]]),"-----",VLOOKUP(LeaveTracker[[#This Row],[Employee Name]],Employees[[Employee Name]:[Office]],6))</f>
        <v>REGULAR</v>
      </c>
      <c r="G4585" s="24">
        <v>44918</v>
      </c>
      <c r="H4585" s="24">
        <v>44918</v>
      </c>
      <c r="I4585" s="19" t="s">
        <v>82</v>
      </c>
      <c r="K4585" s="51"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255</v>
      </c>
      <c r="E4586" s="51" t="str">
        <f>IF(ISBLANK(LeaveTracker[[#This Row],[Employee Name]]),"-----",VLOOKUP(LeaveTracker[[#This Row],[Employee Name]],Employees[[Employee Name]:[Office]],7))</f>
        <v>DA</v>
      </c>
      <c r="F4586" s="51" t="str">
        <f>IF(ISBLANK(LeaveTracker[[#This Row],[Employee Name]]),"-----",VLOOKUP(LeaveTracker[[#This Row],[Employee Name]],Employees[[Employee Name]:[Office]],6))</f>
        <v>REGULAR</v>
      </c>
      <c r="G4586" s="24">
        <v>44923</v>
      </c>
      <c r="H4586" s="24">
        <v>44924</v>
      </c>
      <c r="I4586" s="19" t="s">
        <v>82</v>
      </c>
      <c r="K4586" s="51"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255</v>
      </c>
      <c r="E4587" s="51" t="str">
        <f>IF(ISBLANK(LeaveTracker[[#This Row],[Employee Name]]),"-----",VLOOKUP(LeaveTracker[[#This Row],[Employee Name]],Employees[[Employee Name]:[Office]],7))</f>
        <v>DA</v>
      </c>
      <c r="F4587" s="51" t="str">
        <f>IF(ISBLANK(LeaveTracker[[#This Row],[Employee Name]]),"-----",VLOOKUP(LeaveTracker[[#This Row],[Employee Name]],Employees[[Employee Name]:[Office]],6))</f>
        <v>REGULAR</v>
      </c>
      <c r="G4587" s="24">
        <v>44951</v>
      </c>
      <c r="H4587" s="24">
        <v>44951</v>
      </c>
      <c r="I4587" s="19" t="s">
        <v>298</v>
      </c>
      <c r="J4587" s="43" t="s">
        <v>105</v>
      </c>
      <c r="K4587" s="51"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246</v>
      </c>
      <c r="E4588" s="51" t="str">
        <f>IF(ISBLANK(LeaveTracker[[#This Row],[Employee Name]]),"-----",VLOOKUP(LeaveTracker[[#This Row],[Employee Name]],Employees[[Employee Name]:[Office]],7))</f>
        <v>TCCH/TICC</v>
      </c>
      <c r="F4588" s="51" t="str">
        <f>IF(ISBLANK(LeaveTracker[[#This Row],[Employee Name]]),"-----",VLOOKUP(LeaveTracker[[#This Row],[Employee Name]],Employees[[Employee Name]:[Office]],6))</f>
        <v>REGULAR</v>
      </c>
      <c r="G4588" s="24">
        <v>44841</v>
      </c>
      <c r="H4588" s="24">
        <v>44841</v>
      </c>
      <c r="I4588" s="19" t="s">
        <v>81</v>
      </c>
      <c r="K4588" s="51"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246</v>
      </c>
      <c r="E4589" s="51" t="str">
        <f>IF(ISBLANK(LeaveTracker[[#This Row],[Employee Name]]),"-----",VLOOKUP(LeaveTracker[[#This Row],[Employee Name]],Employees[[Employee Name]:[Office]],7))</f>
        <v>TCCH/TICC</v>
      </c>
      <c r="F4589" s="51" t="str">
        <f>IF(ISBLANK(LeaveTracker[[#This Row],[Employee Name]]),"-----",VLOOKUP(LeaveTracker[[#This Row],[Employee Name]],Employees[[Employee Name]:[Office]],6))</f>
        <v>REGULAR</v>
      </c>
      <c r="G4589" s="24">
        <v>44875</v>
      </c>
      <c r="H4589" s="24">
        <v>44875</v>
      </c>
      <c r="I4589" s="19" t="s">
        <v>81</v>
      </c>
      <c r="K4589" s="51"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246</v>
      </c>
      <c r="E4590" s="51" t="str">
        <f>IF(ISBLANK(LeaveTracker[[#This Row],[Employee Name]]),"-----",VLOOKUP(LeaveTracker[[#This Row],[Employee Name]],Employees[[Employee Name]:[Office]],7))</f>
        <v>TCCH/TICC</v>
      </c>
      <c r="F4590" s="51" t="str">
        <f>IF(ISBLANK(LeaveTracker[[#This Row],[Employee Name]]),"-----",VLOOKUP(LeaveTracker[[#This Row],[Employee Name]],Employees[[Employee Name]:[Office]],6))</f>
        <v>REGULAR</v>
      </c>
      <c r="G4590" s="24">
        <v>44922</v>
      </c>
      <c r="H4590" s="24">
        <v>44923</v>
      </c>
      <c r="I4590" s="19" t="s">
        <v>81</v>
      </c>
      <c r="K4590" s="51"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246</v>
      </c>
      <c r="E4591" s="51" t="str">
        <f>IF(ISBLANK(LeaveTracker[[#This Row],[Employee Name]]),"-----",VLOOKUP(LeaveTracker[[#This Row],[Employee Name]],Employees[[Employee Name]:[Office]],7))</f>
        <v>TCCH/TICC</v>
      </c>
      <c r="F4591" s="51" t="str">
        <f>IF(ISBLANK(LeaveTracker[[#This Row],[Employee Name]]),"-----",VLOOKUP(LeaveTracker[[#This Row],[Employee Name]],Employees[[Employee Name]:[Office]],6))</f>
        <v>REGULAR</v>
      </c>
      <c r="G4591" s="24">
        <v>44914</v>
      </c>
      <c r="H4591" s="24">
        <v>44914</v>
      </c>
      <c r="I4591" s="19" t="s">
        <v>298</v>
      </c>
      <c r="J4591" s="43" t="s">
        <v>105</v>
      </c>
      <c r="K4591" s="51"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246</v>
      </c>
      <c r="E4592" s="51" t="str">
        <f>IF(ISBLANK(LeaveTracker[[#This Row],[Employee Name]]),"-----",VLOOKUP(LeaveTracker[[#This Row],[Employee Name]],Employees[[Employee Name]:[Office]],7))</f>
        <v>TCCH/TICC</v>
      </c>
      <c r="F4592" s="51" t="str">
        <f>IF(ISBLANK(LeaveTracker[[#This Row],[Employee Name]]),"-----",VLOOKUP(LeaveTracker[[#This Row],[Employee Name]],Employees[[Employee Name]:[Office]],6))</f>
        <v>REGULAR</v>
      </c>
      <c r="G4592" s="24">
        <v>44587</v>
      </c>
      <c r="H4592" s="24">
        <v>44588</v>
      </c>
      <c r="I4592" s="19" t="s">
        <v>82</v>
      </c>
      <c r="K4592" s="51"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252</v>
      </c>
      <c r="E4593" s="51" t="str">
        <f>IF(ISBLANK(LeaveTracker[[#This Row],[Employee Name]]),"-----",VLOOKUP(LeaveTracker[[#This Row],[Employee Name]],Employees[[Employee Name]:[Office]],7))</f>
        <v>TCCH/TICC</v>
      </c>
      <c r="F4593" s="51" t="str">
        <f>IF(ISBLANK(LeaveTracker[[#This Row],[Employee Name]]),"-----",VLOOKUP(LeaveTracker[[#This Row],[Employee Name]],Employees[[Employee Name]:[Office]],6))</f>
        <v>REGULAR</v>
      </c>
      <c r="G4593" s="24">
        <v>44839</v>
      </c>
      <c r="H4593" s="24">
        <v>44841</v>
      </c>
      <c r="I4593" s="19" t="s">
        <v>81</v>
      </c>
      <c r="K4593" s="51"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252</v>
      </c>
      <c r="E4594" s="51" t="str">
        <f>IF(ISBLANK(LeaveTracker[[#This Row],[Employee Name]]),"-----",VLOOKUP(LeaveTracker[[#This Row],[Employee Name]],Employees[[Employee Name]:[Office]],7))</f>
        <v>TCCH/TICC</v>
      </c>
      <c r="F4594" s="51" t="str">
        <f>IF(ISBLANK(LeaveTracker[[#This Row],[Employee Name]]),"-----",VLOOKUP(LeaveTracker[[#This Row],[Employee Name]],Employees[[Employee Name]:[Office]],6))</f>
        <v>REGULAR</v>
      </c>
      <c r="G4594" s="24">
        <v>44883</v>
      </c>
      <c r="H4594" s="24">
        <v>44883</v>
      </c>
      <c r="I4594" s="19" t="s">
        <v>298</v>
      </c>
      <c r="J4594" s="43" t="s">
        <v>105</v>
      </c>
      <c r="K4594" s="51"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909</v>
      </c>
      <c r="E4595" s="51" t="str">
        <f>IF(ISBLANK(LeaveTracker[[#This Row],[Employee Name]]),"-----",VLOOKUP(LeaveTracker[[#This Row],[Employee Name]],Employees[[Employee Name]:[Office]],7))</f>
        <v>CPDO</v>
      </c>
      <c r="F4595" s="51" t="str">
        <f>IF(ISBLANK(LeaveTracker[[#This Row],[Employee Name]]),"-----",VLOOKUP(LeaveTracker[[#This Row],[Employee Name]],Employees[[Employee Name]:[Office]],6))</f>
        <v>REGULAR</v>
      </c>
      <c r="G4595" s="24">
        <v>44963</v>
      </c>
      <c r="H4595" s="24">
        <v>44967</v>
      </c>
      <c r="I4595" s="19" t="s">
        <v>82</v>
      </c>
      <c r="K4595" s="51"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2179</v>
      </c>
      <c r="E4596" s="51" t="str">
        <f>IF(ISBLANK(LeaveTracker[[#This Row],[Employee Name]]),"-----",VLOOKUP(LeaveTracker[[#This Row],[Employee Name]],Employees[[Employee Name]:[Office]],7))</f>
        <v>DEPED</v>
      </c>
      <c r="F4596" s="51">
        <f>IF(ISBLANK(LeaveTracker[[#This Row],[Employee Name]]),"-----",VLOOKUP(LeaveTracker[[#This Row],[Employee Name]],Employees[[Employee Name]:[Office]],6))</f>
        <v>0</v>
      </c>
      <c r="G4596" s="24">
        <v>44965</v>
      </c>
      <c r="H4596" s="24">
        <v>44985</v>
      </c>
      <c r="I4596" s="19" t="s">
        <v>81</v>
      </c>
      <c r="K4596" s="51"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2036</v>
      </c>
      <c r="E4597" s="51" t="str">
        <f>IF(ISBLANK(LeaveTracker[[#This Row],[Employee Name]]),"-----",VLOOKUP(LeaveTracker[[#This Row],[Employee Name]],Employees[[Employee Name]:[Office]],7))</f>
        <v>CSWDO</v>
      </c>
      <c r="F4597" s="51">
        <f>IF(ISBLANK(LeaveTracker[[#This Row],[Employee Name]]),"-----",VLOOKUP(LeaveTracker[[#This Row],[Employee Name]],Employees[[Employee Name]:[Office]],6))</f>
        <v>0</v>
      </c>
      <c r="G4597" s="24">
        <v>44988</v>
      </c>
      <c r="H4597" s="24">
        <v>44988</v>
      </c>
      <c r="I4597" s="19" t="s">
        <v>298</v>
      </c>
      <c r="J4597" s="43" t="s">
        <v>105</v>
      </c>
      <c r="K4597" s="51"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280</v>
      </c>
      <c r="E4598" s="51" t="str">
        <f>IF(ISBLANK(LeaveTracker[[#This Row],[Employee Name]]),"-----",VLOOKUP(LeaveTracker[[#This Row],[Employee Name]],Employees[[Employee Name]:[Office]],7))</f>
        <v>PICNIC GROVE</v>
      </c>
      <c r="F4598" s="51" t="str">
        <f>IF(ISBLANK(LeaveTracker[[#This Row],[Employee Name]]),"-----",VLOOKUP(LeaveTracker[[#This Row],[Employee Name]],Employees[[Employee Name]:[Office]],6))</f>
        <v>REGULAR</v>
      </c>
      <c r="G4598" s="24">
        <v>44945</v>
      </c>
      <c r="H4598" s="24">
        <v>44945</v>
      </c>
      <c r="I4598" s="19" t="s">
        <v>298</v>
      </c>
      <c r="J4598" s="43" t="s">
        <v>105</v>
      </c>
      <c r="K4598" s="51"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1798</v>
      </c>
      <c r="E4599" s="51" t="str">
        <f>IF(ISBLANK(LeaveTracker[[#This Row],[Employee Name]]),"-----",VLOOKUP(LeaveTracker[[#This Row],[Employee Name]],Employees[[Employee Name]:[Office]],7))</f>
        <v>GSO</v>
      </c>
      <c r="F4599" s="51" t="str">
        <f>IF(ISBLANK(LeaveTracker[[#This Row],[Employee Name]]),"-----",VLOOKUP(LeaveTracker[[#This Row],[Employee Name]],Employees[[Employee Name]:[Office]],6))</f>
        <v>CASUAL</v>
      </c>
      <c r="G4599" s="24">
        <v>44939</v>
      </c>
      <c r="H4599" s="24">
        <v>44939</v>
      </c>
      <c r="I4599" s="19" t="s">
        <v>81</v>
      </c>
      <c r="K4599" s="51"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522</v>
      </c>
      <c r="E4600" s="51" t="str">
        <f>IF(ISBLANK(LeaveTracker[[#This Row],[Employee Name]]),"-----",VLOOKUP(LeaveTracker[[#This Row],[Employee Name]],Employees[[Employee Name]:[Office]],7))</f>
        <v>PIO</v>
      </c>
      <c r="F4600" s="51" t="str">
        <f>IF(ISBLANK(LeaveTracker[[#This Row],[Employee Name]]),"-----",VLOOKUP(LeaveTracker[[#This Row],[Employee Name]],Employees[[Employee Name]:[Office]],6))</f>
        <v>REGULAR</v>
      </c>
      <c r="G4600" s="24">
        <v>44810</v>
      </c>
      <c r="H4600" s="24">
        <v>44810</v>
      </c>
      <c r="I4600" s="19" t="s">
        <v>298</v>
      </c>
      <c r="J4600" s="43" t="s">
        <v>274</v>
      </c>
      <c r="K4600" s="51"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522</v>
      </c>
      <c r="E4601" s="51" t="str">
        <f>IF(ISBLANK(LeaveTracker[[#This Row],[Employee Name]]),"-----",VLOOKUP(LeaveTracker[[#This Row],[Employee Name]],Employees[[Employee Name]:[Office]],7))</f>
        <v>PIO</v>
      </c>
      <c r="F4601" s="51" t="str">
        <f>IF(ISBLANK(LeaveTracker[[#This Row],[Employee Name]]),"-----",VLOOKUP(LeaveTracker[[#This Row],[Employee Name]],Employees[[Employee Name]:[Office]],6))</f>
        <v>REGULAR</v>
      </c>
      <c r="G4601" s="24">
        <v>44896</v>
      </c>
      <c r="H4601" s="24">
        <v>44896</v>
      </c>
      <c r="I4601" s="19" t="s">
        <v>82</v>
      </c>
      <c r="K4601" s="51"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522</v>
      </c>
      <c r="E4602" s="51" t="str">
        <f>IF(ISBLANK(LeaveTracker[[#This Row],[Employee Name]]),"-----",VLOOKUP(LeaveTracker[[#This Row],[Employee Name]],Employees[[Employee Name]:[Office]],7))</f>
        <v>PIO</v>
      </c>
      <c r="F4602" s="51" t="str">
        <f>IF(ISBLANK(LeaveTracker[[#This Row],[Employee Name]]),"-----",VLOOKUP(LeaveTracker[[#This Row],[Employee Name]],Employees[[Employee Name]:[Office]],6))</f>
        <v>REGULAR</v>
      </c>
      <c r="G4602" s="24">
        <v>44921</v>
      </c>
      <c r="H4602" s="24">
        <v>44924</v>
      </c>
      <c r="I4602" s="19" t="s">
        <v>82</v>
      </c>
      <c r="K4602" s="51"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522</v>
      </c>
      <c r="E4603" s="51" t="str">
        <f>IF(ISBLANK(LeaveTracker[[#This Row],[Employee Name]]),"-----",VLOOKUP(LeaveTracker[[#This Row],[Employee Name]],Employees[[Employee Name]:[Office]],7))</f>
        <v>PIO</v>
      </c>
      <c r="F4603" s="51" t="str">
        <f>IF(ISBLANK(LeaveTracker[[#This Row],[Employee Name]]),"-----",VLOOKUP(LeaveTracker[[#This Row],[Employee Name]],Employees[[Employee Name]:[Office]],6))</f>
        <v>REGULAR</v>
      </c>
      <c r="G4603" s="24">
        <v>44967</v>
      </c>
      <c r="H4603" s="24">
        <v>44967</v>
      </c>
      <c r="I4603" s="19" t="s">
        <v>298</v>
      </c>
      <c r="J4603" s="43" t="s">
        <v>274</v>
      </c>
      <c r="K4603" s="51"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473</v>
      </c>
      <c r="E4604" s="51" t="str">
        <f>IF(ISBLANK(LeaveTracker[[#This Row],[Employee Name]]),"-----",VLOOKUP(LeaveTracker[[#This Row],[Employee Name]],Employees[[Employee Name]:[Office]],7))</f>
        <v>PIO</v>
      </c>
      <c r="F4604" s="51" t="str">
        <f>IF(ISBLANK(LeaveTracker[[#This Row],[Employee Name]]),"-----",VLOOKUP(LeaveTracker[[#This Row],[Employee Name]],Employees[[Employee Name]:[Office]],6))</f>
        <v>REGULAR</v>
      </c>
      <c r="G4604" s="24">
        <v>44810</v>
      </c>
      <c r="H4604" s="24">
        <v>44810</v>
      </c>
      <c r="I4604" s="19" t="s">
        <v>81</v>
      </c>
      <c r="K4604" s="51"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473</v>
      </c>
      <c r="E4605" s="51" t="str">
        <f>IF(ISBLANK(LeaveTracker[[#This Row],[Employee Name]]),"-----",VLOOKUP(LeaveTracker[[#This Row],[Employee Name]],Employees[[Employee Name]:[Office]],7))</f>
        <v>PIO</v>
      </c>
      <c r="F4605" s="51" t="str">
        <f>IF(ISBLANK(LeaveTracker[[#This Row],[Employee Name]]),"-----",VLOOKUP(LeaveTracker[[#This Row],[Employee Name]],Employees[[Employee Name]:[Office]],6))</f>
        <v>REGULAR</v>
      </c>
      <c r="G4605" s="24">
        <v>44855</v>
      </c>
      <c r="H4605" s="24">
        <v>44859</v>
      </c>
      <c r="I4605" s="19" t="s">
        <v>81</v>
      </c>
      <c r="K4605" s="51"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473</v>
      </c>
      <c r="E4606" s="51" t="str">
        <f>IF(ISBLANK(LeaveTracker[[#This Row],[Employee Name]]),"-----",VLOOKUP(LeaveTracker[[#This Row],[Employee Name]],Employees[[Employee Name]:[Office]],7))</f>
        <v>PIO</v>
      </c>
      <c r="F4606" s="51" t="str">
        <f>IF(ISBLANK(LeaveTracker[[#This Row],[Employee Name]]),"-----",VLOOKUP(LeaveTracker[[#This Row],[Employee Name]],Employees[[Employee Name]:[Office]],6))</f>
        <v>REGULAR</v>
      </c>
      <c r="G4606" s="24">
        <v>44872</v>
      </c>
      <c r="H4606" s="24">
        <v>44872</v>
      </c>
      <c r="I4606" s="19" t="s">
        <v>81</v>
      </c>
      <c r="K4606" s="51"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473</v>
      </c>
      <c r="E4607" s="51" t="str">
        <f>IF(ISBLANK(LeaveTracker[[#This Row],[Employee Name]]),"-----",VLOOKUP(LeaveTracker[[#This Row],[Employee Name]],Employees[[Employee Name]:[Office]],7))</f>
        <v>PIO</v>
      </c>
      <c r="F4607" s="51" t="str">
        <f>IF(ISBLANK(LeaveTracker[[#This Row],[Employee Name]]),"-----",VLOOKUP(LeaveTracker[[#This Row],[Employee Name]],Employees[[Employee Name]:[Office]],6))</f>
        <v>REGULAR</v>
      </c>
      <c r="G4607" s="24">
        <v>44904</v>
      </c>
      <c r="H4607" s="24">
        <v>44904</v>
      </c>
      <c r="I4607" s="19" t="s">
        <v>82</v>
      </c>
      <c r="K4607" s="51"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473</v>
      </c>
      <c r="E4608" s="51" t="str">
        <f>IF(ISBLANK(LeaveTracker[[#This Row],[Employee Name]]),"-----",VLOOKUP(LeaveTracker[[#This Row],[Employee Name]],Employees[[Employee Name]:[Office]],7))</f>
        <v>PIO</v>
      </c>
      <c r="F4608" s="51" t="str">
        <f>IF(ISBLANK(LeaveTracker[[#This Row],[Employee Name]]),"-----",VLOOKUP(LeaveTracker[[#This Row],[Employee Name]],Employees[[Employee Name]:[Office]],6))</f>
        <v>REGULAR</v>
      </c>
      <c r="G4608" s="24">
        <v>44921</v>
      </c>
      <c r="H4608" s="24">
        <v>44924</v>
      </c>
      <c r="I4608" s="19" t="s">
        <v>82</v>
      </c>
      <c r="K4608" s="51"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473</v>
      </c>
      <c r="E4609" s="51" t="str">
        <f>IF(ISBLANK(LeaveTracker[[#This Row],[Employee Name]]),"-----",VLOOKUP(LeaveTracker[[#This Row],[Employee Name]],Employees[[Employee Name]:[Office]],7))</f>
        <v>PIO</v>
      </c>
      <c r="F4609" s="51" t="str">
        <f>IF(ISBLANK(LeaveTracker[[#This Row],[Employee Name]]),"-----",VLOOKUP(LeaveTracker[[#This Row],[Employee Name]],Employees[[Employee Name]:[Office]],6))</f>
        <v>REGULAR</v>
      </c>
      <c r="G4609" s="24">
        <v>44956</v>
      </c>
      <c r="H4609" s="24">
        <v>44956</v>
      </c>
      <c r="I4609" s="19" t="s">
        <v>81</v>
      </c>
      <c r="K4609" s="51"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473</v>
      </c>
      <c r="E4610" s="51" t="str">
        <f>IF(ISBLANK(LeaveTracker[[#This Row],[Employee Name]]),"-----",VLOOKUP(LeaveTracker[[#This Row],[Employee Name]],Employees[[Employee Name]:[Office]],7))</f>
        <v>PIO</v>
      </c>
      <c r="F4610" s="51" t="str">
        <f>IF(ISBLANK(LeaveTracker[[#This Row],[Employee Name]]),"-----",VLOOKUP(LeaveTracker[[#This Row],[Employee Name]],Employees[[Employee Name]:[Office]],6))</f>
        <v>REGULAR</v>
      </c>
      <c r="G4610" s="24">
        <v>44943</v>
      </c>
      <c r="H4610" s="24">
        <v>44944</v>
      </c>
      <c r="I4610" s="19" t="s">
        <v>81</v>
      </c>
      <c r="K4610" s="51"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473</v>
      </c>
      <c r="E4611" s="51" t="str">
        <f>IF(ISBLANK(LeaveTracker[[#This Row],[Employee Name]]),"-----",VLOOKUP(LeaveTracker[[#This Row],[Employee Name]],Employees[[Employee Name]:[Office]],7))</f>
        <v>PIO</v>
      </c>
      <c r="F4611" s="51" t="str">
        <f>IF(ISBLANK(LeaveTracker[[#This Row],[Employee Name]]),"-----",VLOOKUP(LeaveTracker[[#This Row],[Employee Name]],Employees[[Employee Name]:[Office]],6))</f>
        <v>REGULAR</v>
      </c>
      <c r="G4611" s="24">
        <v>44929</v>
      </c>
      <c r="H4611" s="24">
        <v>44931</v>
      </c>
      <c r="I4611" s="19" t="s">
        <v>81</v>
      </c>
      <c r="K4611" s="51"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473</v>
      </c>
      <c r="E4612" s="51" t="str">
        <f>IF(ISBLANK(LeaveTracker[[#This Row],[Employee Name]]),"-----",VLOOKUP(LeaveTracker[[#This Row],[Employee Name]],Employees[[Employee Name]:[Office]],7))</f>
        <v>PIO</v>
      </c>
      <c r="F4612" s="51" t="str">
        <f>IF(ISBLANK(LeaveTracker[[#This Row],[Employee Name]]),"-----",VLOOKUP(LeaveTracker[[#This Row],[Employee Name]],Employees[[Employee Name]:[Office]],6))</f>
        <v>REGULAR</v>
      </c>
      <c r="G4612" s="24">
        <v>44967</v>
      </c>
      <c r="H4612" s="24">
        <v>44967</v>
      </c>
      <c r="I4612" s="19" t="s">
        <v>81</v>
      </c>
      <c r="K4612" s="51"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1049</v>
      </c>
      <c r="E4613" s="51" t="str">
        <f>IF(ISBLANK(LeaveTracker[[#This Row],[Employee Name]]),"-----",VLOOKUP(LeaveTracker[[#This Row],[Employee Name]],Employees[[Employee Name]:[Office]],7))</f>
        <v>PIO</v>
      </c>
      <c r="F4613" s="51" t="str">
        <f>IF(ISBLANK(LeaveTracker[[#This Row],[Employee Name]]),"-----",VLOOKUP(LeaveTracker[[#This Row],[Employee Name]],Employees[[Employee Name]:[Office]],6))</f>
        <v>REGULAR</v>
      </c>
      <c r="G4613" s="24">
        <v>44843</v>
      </c>
      <c r="H4613" s="24">
        <v>44843</v>
      </c>
      <c r="I4613" s="19" t="s">
        <v>81</v>
      </c>
      <c r="K4613" s="51" t="str">
        <f>LeaveTracker[[#This Row],[Days]]&amp;" "&amp;LeaveTracker[[#This Row],[Type of Leave]]</f>
        <v>1 SL</v>
      </c>
      <c r="L4613" s="23">
        <v>1</v>
      </c>
      <c r="M4613" s="27"/>
    </row>
    <row r="4614" spans="1:13" ht="30" customHeight="1" x14ac:dyDescent="0.3">
      <c r="A4614" s="27">
        <v>940</v>
      </c>
      <c r="B4614" s="31">
        <v>45000</v>
      </c>
      <c r="C4614" s="31">
        <v>44848</v>
      </c>
      <c r="D4614" s="19" t="s">
        <v>1049</v>
      </c>
      <c r="E4614" s="51" t="str">
        <f>IF(ISBLANK(LeaveTracker[[#This Row],[Employee Name]]),"-----",VLOOKUP(LeaveTracker[[#This Row],[Employee Name]],Employees[[Employee Name]:[Office]],7))</f>
        <v>PIO</v>
      </c>
      <c r="F4614" s="51" t="str">
        <f>IF(ISBLANK(LeaveTracker[[#This Row],[Employee Name]]),"-----",VLOOKUP(LeaveTracker[[#This Row],[Employee Name]],Employees[[Employee Name]:[Office]],6))</f>
        <v>REGULAR</v>
      </c>
      <c r="G4614" s="24">
        <v>44846</v>
      </c>
      <c r="H4614" s="24">
        <v>44847</v>
      </c>
      <c r="I4614" s="19" t="s">
        <v>81</v>
      </c>
      <c r="K4614" s="51"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1049</v>
      </c>
      <c r="E4615" s="51" t="str">
        <f>IF(ISBLANK(LeaveTracker[[#This Row],[Employee Name]]),"-----",VLOOKUP(LeaveTracker[[#This Row],[Employee Name]],Employees[[Employee Name]:[Office]],7))</f>
        <v>PIO</v>
      </c>
      <c r="F4615" s="51" t="str">
        <f>IF(ISBLANK(LeaveTracker[[#This Row],[Employee Name]]),"-----",VLOOKUP(LeaveTracker[[#This Row],[Employee Name]],Employees[[Employee Name]:[Office]],6))</f>
        <v>REGULAR</v>
      </c>
      <c r="G4615" s="24">
        <v>44817</v>
      </c>
      <c r="H4615" s="24">
        <v>44817</v>
      </c>
      <c r="I4615" s="19" t="s">
        <v>81</v>
      </c>
      <c r="K4615" s="51"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1049</v>
      </c>
      <c r="E4616" s="51" t="str">
        <f>IF(ISBLANK(LeaveTracker[[#This Row],[Employee Name]]),"-----",VLOOKUP(LeaveTracker[[#This Row],[Employee Name]],Employees[[Employee Name]:[Office]],7))</f>
        <v>PIO</v>
      </c>
      <c r="F4616" s="51" t="str">
        <f>IF(ISBLANK(LeaveTracker[[#This Row],[Employee Name]]),"-----",VLOOKUP(LeaveTracker[[#This Row],[Employee Name]],Employees[[Employee Name]:[Office]],6))</f>
        <v>REGULAR</v>
      </c>
      <c r="G4616" s="24">
        <v>44854</v>
      </c>
      <c r="H4616" s="24">
        <v>44855</v>
      </c>
      <c r="I4616" s="19" t="s">
        <v>82</v>
      </c>
      <c r="K4616" s="51"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1049</v>
      </c>
      <c r="E4617" s="51" t="str">
        <f>IF(ISBLANK(LeaveTracker[[#This Row],[Employee Name]]),"-----",VLOOKUP(LeaveTracker[[#This Row],[Employee Name]],Employees[[Employee Name]:[Office]],7))</f>
        <v>PIO</v>
      </c>
      <c r="F4617" s="51" t="str">
        <f>IF(ISBLANK(LeaveTracker[[#This Row],[Employee Name]]),"-----",VLOOKUP(LeaveTracker[[#This Row],[Employee Name]],Employees[[Employee Name]:[Office]],6))</f>
        <v>REGULAR</v>
      </c>
      <c r="G4617" s="24">
        <v>44914</v>
      </c>
      <c r="H4617" s="24">
        <v>44915</v>
      </c>
      <c r="I4617" s="19" t="s">
        <v>82</v>
      </c>
      <c r="K4617" s="51"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1049</v>
      </c>
      <c r="E4618" s="51" t="str">
        <f>IF(ISBLANK(LeaveTracker[[#This Row],[Employee Name]]),"-----",VLOOKUP(LeaveTracker[[#This Row],[Employee Name]],Employees[[Employee Name]:[Office]],7))</f>
        <v>PIO</v>
      </c>
      <c r="F4618" s="51" t="str">
        <f>IF(ISBLANK(LeaveTracker[[#This Row],[Employee Name]]),"-----",VLOOKUP(LeaveTracker[[#This Row],[Employee Name]],Employees[[Employee Name]:[Office]],6))</f>
        <v>REGULAR</v>
      </c>
      <c r="G4618" s="24">
        <v>44923</v>
      </c>
      <c r="H4618" s="24">
        <v>44924</v>
      </c>
      <c r="I4618" s="19" t="s">
        <v>82</v>
      </c>
      <c r="K4618" s="51"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1049</v>
      </c>
      <c r="E4619" s="51" t="str">
        <f>IF(ISBLANK(LeaveTracker[[#This Row],[Employee Name]]),"-----",VLOOKUP(LeaveTracker[[#This Row],[Employee Name]],Employees[[Employee Name]:[Office]],7))</f>
        <v>PIO</v>
      </c>
      <c r="F4619" s="51" t="str">
        <f>IF(ISBLANK(LeaveTracker[[#This Row],[Employee Name]]),"-----",VLOOKUP(LeaveTracker[[#This Row],[Employee Name]],Employees[[Employee Name]:[Office]],6))</f>
        <v>REGULAR</v>
      </c>
      <c r="G4619" s="24">
        <v>44872</v>
      </c>
      <c r="H4619" s="24">
        <v>44872</v>
      </c>
      <c r="I4619" s="19" t="s">
        <v>81</v>
      </c>
      <c r="K4619" s="51"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1049</v>
      </c>
      <c r="E4620" s="51" t="str">
        <f>IF(ISBLANK(LeaveTracker[[#This Row],[Employee Name]]),"-----",VLOOKUP(LeaveTracker[[#This Row],[Employee Name]],Employees[[Employee Name]:[Office]],7))</f>
        <v>PIO</v>
      </c>
      <c r="F4620" s="51" t="str">
        <f>IF(ISBLANK(LeaveTracker[[#This Row],[Employee Name]]),"-----",VLOOKUP(LeaveTracker[[#This Row],[Employee Name]],Employees[[Employee Name]:[Office]],6))</f>
        <v>REGULAR</v>
      </c>
      <c r="G4620" s="24">
        <v>44876</v>
      </c>
      <c r="H4620" s="24">
        <v>44876</v>
      </c>
      <c r="I4620" s="19" t="s">
        <v>81</v>
      </c>
      <c r="K4620" s="51"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1049</v>
      </c>
      <c r="E4621" s="51" t="str">
        <f>IF(ISBLANK(LeaveTracker[[#This Row],[Employee Name]]),"-----",VLOOKUP(LeaveTracker[[#This Row],[Employee Name]],Employees[[Employee Name]:[Office]],7))</f>
        <v>PIO</v>
      </c>
      <c r="F4621" s="51" t="str">
        <f>IF(ISBLANK(LeaveTracker[[#This Row],[Employee Name]]),"-----",VLOOKUP(LeaveTracker[[#This Row],[Employee Name]],Employees[[Employee Name]:[Office]],6))</f>
        <v>REGULAR</v>
      </c>
      <c r="G4621" s="24">
        <v>44942</v>
      </c>
      <c r="H4621" s="24">
        <v>44942</v>
      </c>
      <c r="I4621" s="19" t="s">
        <v>81</v>
      </c>
      <c r="K4621" s="51"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1049</v>
      </c>
      <c r="E4622" s="51" t="str">
        <f>IF(ISBLANK(LeaveTracker[[#This Row],[Employee Name]]),"-----",VLOOKUP(LeaveTracker[[#This Row],[Employee Name]],Employees[[Employee Name]:[Office]],7))</f>
        <v>PIO</v>
      </c>
      <c r="F4622" s="51" t="str">
        <f>IF(ISBLANK(LeaveTracker[[#This Row],[Employee Name]]),"-----",VLOOKUP(LeaveTracker[[#This Row],[Employee Name]],Employees[[Employee Name]:[Office]],6))</f>
        <v>REGULAR</v>
      </c>
      <c r="G4622" s="24">
        <v>44959</v>
      </c>
      <c r="H4622" s="24">
        <v>44960</v>
      </c>
      <c r="I4622" s="19" t="s">
        <v>81</v>
      </c>
      <c r="K4622" s="51"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304</v>
      </c>
      <c r="E4623" s="51" t="str">
        <f>IF(ISBLANK(LeaveTracker[[#This Row],[Employee Name]]),"-----",VLOOKUP(LeaveTracker[[#This Row],[Employee Name]],Employees[[Employee Name]:[Office]],7))</f>
        <v>TOPS (ADMIN CSU)</v>
      </c>
      <c r="F4623" s="51" t="str">
        <f>IF(ISBLANK(LeaveTracker[[#This Row],[Employee Name]]),"-----",VLOOKUP(LeaveTracker[[#This Row],[Employee Name]],Employees[[Employee Name]:[Office]],6))</f>
        <v>REGULAR</v>
      </c>
      <c r="G4623" s="24">
        <v>44951</v>
      </c>
      <c r="H4623" s="24">
        <v>44952</v>
      </c>
      <c r="I4623" s="19" t="s">
        <v>81</v>
      </c>
      <c r="K4623" s="51"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304</v>
      </c>
      <c r="E4624" s="51" t="str">
        <f>IF(ISBLANK(LeaveTracker[[#This Row],[Employee Name]]),"-----",VLOOKUP(LeaveTracker[[#This Row],[Employee Name]],Employees[[Employee Name]:[Office]],7))</f>
        <v>TOPS (ADMIN CSU)</v>
      </c>
      <c r="F4624" s="51" t="str">
        <f>IF(ISBLANK(LeaveTracker[[#This Row],[Employee Name]]),"-----",VLOOKUP(LeaveTracker[[#This Row],[Employee Name]],Employees[[Employee Name]:[Office]],6))</f>
        <v>REGULAR</v>
      </c>
      <c r="G4624" s="24">
        <v>44964</v>
      </c>
      <c r="H4624" s="24">
        <v>44965</v>
      </c>
      <c r="I4624" s="19" t="s">
        <v>81</v>
      </c>
      <c r="K4624" s="51"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304</v>
      </c>
      <c r="E4625" s="51" t="str">
        <f>IF(ISBLANK(LeaveTracker[[#This Row],[Employee Name]]),"-----",VLOOKUP(LeaveTracker[[#This Row],[Employee Name]],Employees[[Employee Name]:[Office]],7))</f>
        <v>TOPS (ADMIN CSU)</v>
      </c>
      <c r="F4625" s="51" t="str">
        <f>IF(ISBLANK(LeaveTracker[[#This Row],[Employee Name]]),"-----",VLOOKUP(LeaveTracker[[#This Row],[Employee Name]],Employees[[Employee Name]:[Office]],6))</f>
        <v>REGULAR</v>
      </c>
      <c r="G4625" s="24">
        <v>44915</v>
      </c>
      <c r="H4625" s="24">
        <v>44915</v>
      </c>
      <c r="I4625" s="19" t="s">
        <v>81</v>
      </c>
      <c r="K4625" s="51"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304</v>
      </c>
      <c r="E4626" s="51" t="str">
        <f>IF(ISBLANK(LeaveTracker[[#This Row],[Employee Name]]),"-----",VLOOKUP(LeaveTracker[[#This Row],[Employee Name]],Employees[[Employee Name]:[Office]],7))</f>
        <v>TOPS (ADMIN CSU)</v>
      </c>
      <c r="F4626" s="51" t="str">
        <f>IF(ISBLANK(LeaveTracker[[#This Row],[Employee Name]]),"-----",VLOOKUP(LeaveTracker[[#This Row],[Employee Name]],Employees[[Employee Name]:[Office]],6))</f>
        <v>REGULAR</v>
      </c>
      <c r="G4626" s="24">
        <v>44874</v>
      </c>
      <c r="H4626" s="24">
        <v>44874</v>
      </c>
      <c r="I4626" s="19" t="s">
        <v>81</v>
      </c>
      <c r="K4626" s="51"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304</v>
      </c>
      <c r="E4627" s="51" t="str">
        <f>IF(ISBLANK(LeaveTracker[[#This Row],[Employee Name]]),"-----",VLOOKUP(LeaveTracker[[#This Row],[Employee Name]],Employees[[Employee Name]:[Office]],7))</f>
        <v>TOPS (ADMIN CSU)</v>
      </c>
      <c r="F4627" s="51" t="str">
        <f>IF(ISBLANK(LeaveTracker[[#This Row],[Employee Name]]),"-----",VLOOKUP(LeaveTracker[[#This Row],[Employee Name]],Employees[[Employee Name]:[Office]],6))</f>
        <v>REGULAR</v>
      </c>
      <c r="G4627" s="24">
        <v>44922</v>
      </c>
      <c r="H4627" s="24">
        <v>44922</v>
      </c>
      <c r="I4627" s="19" t="s">
        <v>81</v>
      </c>
      <c r="K4627" s="51"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304</v>
      </c>
      <c r="E4628" s="51" t="str">
        <f>IF(ISBLANK(LeaveTracker[[#This Row],[Employee Name]]),"-----",VLOOKUP(LeaveTracker[[#This Row],[Employee Name]],Employees[[Employee Name]:[Office]],7))</f>
        <v>TOPS (ADMIN CSU)</v>
      </c>
      <c r="F4628" s="51" t="str">
        <f>IF(ISBLANK(LeaveTracker[[#This Row],[Employee Name]]),"-----",VLOOKUP(LeaveTracker[[#This Row],[Employee Name]],Employees[[Employee Name]:[Office]],6))</f>
        <v>REGULAR</v>
      </c>
      <c r="G4628" s="24">
        <v>44924</v>
      </c>
      <c r="H4628" s="24">
        <v>44924</v>
      </c>
      <c r="I4628" s="19" t="s">
        <v>81</v>
      </c>
      <c r="K4628" s="51"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304</v>
      </c>
      <c r="E4629" s="51" t="str">
        <f>IF(ISBLANK(LeaveTracker[[#This Row],[Employee Name]]),"-----",VLOOKUP(LeaveTracker[[#This Row],[Employee Name]],Employees[[Employee Name]:[Office]],7))</f>
        <v>TOPS (ADMIN CSU)</v>
      </c>
      <c r="F4629" s="51" t="str">
        <f>IF(ISBLANK(LeaveTracker[[#This Row],[Employee Name]]),"-----",VLOOKUP(LeaveTracker[[#This Row],[Employee Name]],Employees[[Employee Name]:[Office]],6))</f>
        <v>REGULAR</v>
      </c>
      <c r="G4629" s="24">
        <v>44904</v>
      </c>
      <c r="H4629" s="24">
        <v>44907</v>
      </c>
      <c r="I4629" s="19" t="s">
        <v>81</v>
      </c>
      <c r="K4629" s="51"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304</v>
      </c>
      <c r="E4630" s="51" t="str">
        <f>IF(ISBLANK(LeaveTracker[[#This Row],[Employee Name]]),"-----",VLOOKUP(LeaveTracker[[#This Row],[Employee Name]],Employees[[Employee Name]:[Office]],7))</f>
        <v>TOPS (ADMIN CSU)</v>
      </c>
      <c r="F4630" s="51" t="str">
        <f>IF(ISBLANK(LeaveTracker[[#This Row],[Employee Name]]),"-----",VLOOKUP(LeaveTracker[[#This Row],[Employee Name]],Employees[[Employee Name]:[Office]],6))</f>
        <v>REGULAR</v>
      </c>
      <c r="G4630" s="24">
        <v>44846</v>
      </c>
      <c r="H4630" s="24">
        <v>44846</v>
      </c>
      <c r="I4630" s="19" t="s">
        <v>81</v>
      </c>
      <c r="K4630" s="51"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304</v>
      </c>
      <c r="E4631" s="51" t="str">
        <f>IF(ISBLANK(LeaveTracker[[#This Row],[Employee Name]]),"-----",VLOOKUP(LeaveTracker[[#This Row],[Employee Name]],Employees[[Employee Name]:[Office]],7))</f>
        <v>TOPS (ADMIN CSU)</v>
      </c>
      <c r="F4631" s="51" t="str">
        <f>IF(ISBLANK(LeaveTracker[[#This Row],[Employee Name]]),"-----",VLOOKUP(LeaveTracker[[#This Row],[Employee Name]],Employees[[Employee Name]:[Office]],6))</f>
        <v>REGULAR</v>
      </c>
      <c r="G4631" s="24">
        <v>44805</v>
      </c>
      <c r="H4631" s="24">
        <v>44806</v>
      </c>
      <c r="I4631" s="19" t="s">
        <v>81</v>
      </c>
      <c r="K4631" s="51"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304</v>
      </c>
      <c r="E4632" s="51" t="str">
        <f>IF(ISBLANK(LeaveTracker[[#This Row],[Employee Name]]),"-----",VLOOKUP(LeaveTracker[[#This Row],[Employee Name]],Employees[[Employee Name]:[Office]],7))</f>
        <v>TOPS (ADMIN CSU)</v>
      </c>
      <c r="F4632" s="51" t="str">
        <f>IF(ISBLANK(LeaveTracker[[#This Row],[Employee Name]]),"-----",VLOOKUP(LeaveTracker[[#This Row],[Employee Name]],Employees[[Employee Name]:[Office]],6))</f>
        <v>REGULAR</v>
      </c>
      <c r="G4632" s="24">
        <v>44841</v>
      </c>
      <c r="H4632" s="24">
        <v>44841</v>
      </c>
      <c r="I4632" s="19" t="s">
        <v>81</v>
      </c>
      <c r="K4632" s="51"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304</v>
      </c>
      <c r="E4633" s="51" t="str">
        <f>IF(ISBLANK(LeaveTracker[[#This Row],[Employee Name]]),"-----",VLOOKUP(LeaveTracker[[#This Row],[Employee Name]],Employees[[Employee Name]:[Office]],7))</f>
        <v>TOPS (ADMIN CSU)</v>
      </c>
      <c r="F4633" s="51" t="str">
        <f>IF(ISBLANK(LeaveTracker[[#This Row],[Employee Name]]),"-----",VLOOKUP(LeaveTracker[[#This Row],[Employee Name]],Employees[[Employee Name]:[Office]],6))</f>
        <v>REGULAR</v>
      </c>
      <c r="G4633" s="24">
        <v>44858</v>
      </c>
      <c r="H4633" s="24">
        <v>44858</v>
      </c>
      <c r="I4633" s="19" t="s">
        <v>82</v>
      </c>
      <c r="K4633" s="51"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304</v>
      </c>
      <c r="E4634" s="51" t="str">
        <f>IF(ISBLANK(LeaveTracker[[#This Row],[Employee Name]]),"-----",VLOOKUP(LeaveTracker[[#This Row],[Employee Name]],Employees[[Employee Name]:[Office]],7))</f>
        <v>TOPS (ADMIN CSU)</v>
      </c>
      <c r="F4634" s="51" t="str">
        <f>IF(ISBLANK(LeaveTracker[[#This Row],[Employee Name]]),"-----",VLOOKUP(LeaveTracker[[#This Row],[Employee Name]],Employees[[Employee Name]:[Office]],6))</f>
        <v>REGULAR</v>
      </c>
      <c r="G4634" s="24">
        <v>44869</v>
      </c>
      <c r="H4634" s="24">
        <v>44869</v>
      </c>
      <c r="I4634" s="19" t="s">
        <v>82</v>
      </c>
      <c r="K4634" s="51"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304</v>
      </c>
      <c r="E4635" s="51" t="str">
        <f>IF(ISBLANK(LeaveTracker[[#This Row],[Employee Name]]),"-----",VLOOKUP(LeaveTracker[[#This Row],[Employee Name]],Employees[[Employee Name]:[Office]],7))</f>
        <v>TOPS (ADMIN CSU)</v>
      </c>
      <c r="F4635" s="51" t="str">
        <f>IF(ISBLANK(LeaveTracker[[#This Row],[Employee Name]]),"-----",VLOOKUP(LeaveTracker[[#This Row],[Employee Name]],Employees[[Employee Name]:[Office]],6))</f>
        <v>REGULAR</v>
      </c>
      <c r="G4635" s="24">
        <v>44881</v>
      </c>
      <c r="H4635" s="24">
        <v>44881</v>
      </c>
      <c r="I4635" s="19" t="s">
        <v>82</v>
      </c>
      <c r="K4635" s="51"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304</v>
      </c>
      <c r="E4636" s="51" t="str">
        <f>IF(ISBLANK(LeaveTracker[[#This Row],[Employee Name]]),"-----",VLOOKUP(LeaveTracker[[#This Row],[Employee Name]],Employees[[Employee Name]:[Office]],7))</f>
        <v>TOPS (ADMIN CSU)</v>
      </c>
      <c r="F4636" s="51" t="str">
        <f>IF(ISBLANK(LeaveTracker[[#This Row],[Employee Name]]),"-----",VLOOKUP(LeaveTracker[[#This Row],[Employee Name]],Employees[[Employee Name]:[Office]],6))</f>
        <v>REGULAR</v>
      </c>
      <c r="G4636" s="24">
        <v>44897</v>
      </c>
      <c r="H4636" s="24">
        <v>44897</v>
      </c>
      <c r="I4636" s="19" t="s">
        <v>82</v>
      </c>
      <c r="K4636" s="51"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304</v>
      </c>
      <c r="E4637" s="51" t="str">
        <f>IF(ISBLANK(LeaveTracker[[#This Row],[Employee Name]]),"-----",VLOOKUP(LeaveTracker[[#This Row],[Employee Name]],Employees[[Employee Name]:[Office]],7))</f>
        <v>TOPS (ADMIN CSU)</v>
      </c>
      <c r="F4637" s="51" t="str">
        <f>IF(ISBLANK(LeaveTracker[[#This Row],[Employee Name]]),"-----",VLOOKUP(LeaveTracker[[#This Row],[Employee Name]],Employees[[Employee Name]:[Office]],6))</f>
        <v>REGULAR</v>
      </c>
      <c r="G4637" s="24">
        <v>44923</v>
      </c>
      <c r="H4637" s="24">
        <v>44923</v>
      </c>
      <c r="I4637" s="19" t="s">
        <v>82</v>
      </c>
      <c r="K4637" s="51"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302</v>
      </c>
      <c r="E4638" s="51" t="str">
        <f>IF(ISBLANK(LeaveTracker[[#This Row],[Employee Name]]),"-----",VLOOKUP(LeaveTracker[[#This Row],[Employee Name]],Employees[[Employee Name]:[Office]],7))</f>
        <v>TOPS (ADMIN CSU)</v>
      </c>
      <c r="F4638" s="51" t="str">
        <f>IF(ISBLANK(LeaveTracker[[#This Row],[Employee Name]]),"-----",VLOOKUP(LeaveTracker[[#This Row],[Employee Name]],Employees[[Employee Name]:[Office]],6))</f>
        <v>REGULAR</v>
      </c>
      <c r="G4638" s="24">
        <v>44921</v>
      </c>
      <c r="H4638" s="24">
        <v>44924</v>
      </c>
      <c r="I4638" s="19" t="s">
        <v>82</v>
      </c>
      <c r="K4638" s="51"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302</v>
      </c>
      <c r="E4639" s="51" t="str">
        <f>IF(ISBLANK(LeaveTracker[[#This Row],[Employee Name]]),"-----",VLOOKUP(LeaveTracker[[#This Row],[Employee Name]],Employees[[Employee Name]:[Office]],7))</f>
        <v>TOPS (ADMIN CSU)</v>
      </c>
      <c r="F4639" s="51" t="str">
        <f>IF(ISBLANK(LeaveTracker[[#This Row],[Employee Name]]),"-----",VLOOKUP(LeaveTracker[[#This Row],[Employee Name]],Employees[[Employee Name]:[Office]],6))</f>
        <v>REGULAR</v>
      </c>
      <c r="G4639" s="24">
        <v>44846</v>
      </c>
      <c r="H4639" s="24">
        <v>44848</v>
      </c>
      <c r="I4639" s="19" t="s">
        <v>298</v>
      </c>
      <c r="J4639" s="43" t="s">
        <v>299</v>
      </c>
      <c r="K4639" s="51"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1889</v>
      </c>
      <c r="E4640" s="51" t="str">
        <f>IF(ISBLANK(LeaveTracker[[#This Row],[Employee Name]]),"-----",VLOOKUP(LeaveTracker[[#This Row],[Employee Name]],Employees[[Employee Name]:[Office]],7))</f>
        <v>PICNIC GROVE</v>
      </c>
      <c r="F4640" s="51" t="str">
        <f>IF(ISBLANK(LeaveTracker[[#This Row],[Employee Name]]),"-----",VLOOKUP(LeaveTracker[[#This Row],[Employee Name]],Employees[[Employee Name]:[Office]],6))</f>
        <v>CASUAL</v>
      </c>
      <c r="G4640" s="24">
        <v>44958</v>
      </c>
      <c r="H4640" s="24">
        <v>44958</v>
      </c>
      <c r="I4640" s="19" t="s">
        <v>82</v>
      </c>
      <c r="K4640" s="51"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1889</v>
      </c>
      <c r="E4641" s="51" t="str">
        <f>IF(ISBLANK(LeaveTracker[[#This Row],[Employee Name]]),"-----",VLOOKUP(LeaveTracker[[#This Row],[Employee Name]],Employees[[Employee Name]:[Office]],7))</f>
        <v>PICNIC GROVE</v>
      </c>
      <c r="F4641" s="51" t="str">
        <f>IF(ISBLANK(LeaveTracker[[#This Row],[Employee Name]]),"-----",VLOOKUP(LeaveTracker[[#This Row],[Employee Name]],Employees[[Employee Name]:[Office]],6))</f>
        <v>CASUAL</v>
      </c>
      <c r="G4641" s="24">
        <v>44961</v>
      </c>
      <c r="H4641" s="24">
        <v>44962</v>
      </c>
      <c r="I4641" s="19" t="s">
        <v>82</v>
      </c>
      <c r="K4641" s="51" t="str">
        <f>LeaveTracker[[#This Row],[Days]]&amp;" "&amp;LeaveTracker[[#This Row],[Type of Leave]]</f>
        <v>2 VL</v>
      </c>
      <c r="L4641" s="23">
        <v>2</v>
      </c>
      <c r="M4641" s="27"/>
    </row>
    <row r="4642" spans="1:13" ht="30" customHeight="1" x14ac:dyDescent="0.3">
      <c r="A4642" s="27">
        <v>960</v>
      </c>
      <c r="B4642" s="31">
        <v>44989</v>
      </c>
      <c r="C4642" s="31">
        <v>44953</v>
      </c>
      <c r="D4642" s="19" t="s">
        <v>1889</v>
      </c>
      <c r="E4642" s="51" t="str">
        <f>IF(ISBLANK(LeaveTracker[[#This Row],[Employee Name]]),"-----",VLOOKUP(LeaveTracker[[#This Row],[Employee Name]],Employees[[Employee Name]:[Office]],7))</f>
        <v>PICNIC GROVE</v>
      </c>
      <c r="F4642" s="51" t="str">
        <f>IF(ISBLANK(LeaveTracker[[#This Row],[Employee Name]]),"-----",VLOOKUP(LeaveTracker[[#This Row],[Employee Name]],Employees[[Employee Name]:[Office]],6))</f>
        <v>CASUAL</v>
      </c>
      <c r="G4642" s="24">
        <v>44966</v>
      </c>
      <c r="H4642" s="24">
        <v>44969</v>
      </c>
      <c r="I4642" s="19" t="s">
        <v>82</v>
      </c>
      <c r="K4642" s="51" t="str">
        <f>LeaveTracker[[#This Row],[Days]]&amp;" "&amp;LeaveTracker[[#This Row],[Type of Leave]]</f>
        <v>4 VL</v>
      </c>
      <c r="L4642" s="23">
        <v>4</v>
      </c>
      <c r="M4642" s="27"/>
    </row>
    <row r="4643" spans="1:13" ht="30" customHeight="1" x14ac:dyDescent="0.3">
      <c r="A4643" s="27">
        <f t="shared" si="47"/>
        <v>961</v>
      </c>
      <c r="B4643" s="31">
        <v>44989</v>
      </c>
      <c r="C4643" s="31">
        <v>44959</v>
      </c>
      <c r="D4643" s="19" t="s">
        <v>2180</v>
      </c>
      <c r="E4643" s="51" t="str">
        <f>IF(ISBLANK(LeaveTracker[[#This Row],[Employee Name]]),"-----",VLOOKUP(LeaveTracker[[#This Row],[Employee Name]],Employees[[Employee Name]:[Office]],7))</f>
        <v>MAHOGANY MARKET</v>
      </c>
      <c r="F4643" s="51" t="str">
        <f>IF(ISBLANK(LeaveTracker[[#This Row],[Employee Name]]),"-----",VLOOKUP(LeaveTracker[[#This Row],[Employee Name]],Employees[[Employee Name]:[Office]],6))</f>
        <v>REGULAR</v>
      </c>
      <c r="G4643" s="24">
        <v>44965</v>
      </c>
      <c r="H4643" s="24">
        <v>44968</v>
      </c>
      <c r="I4643" s="19" t="s">
        <v>82</v>
      </c>
      <c r="K4643" s="51" t="str">
        <f>LeaveTracker[[#This Row],[Days]]&amp;" "&amp;LeaveTracker[[#This Row],[Type of Leave]]</f>
        <v>4 VL</v>
      </c>
      <c r="L4643" s="23">
        <v>4</v>
      </c>
      <c r="M4643" s="27"/>
    </row>
    <row r="4644" spans="1:13" ht="30" customHeight="1" x14ac:dyDescent="0.3">
      <c r="A4644" s="27">
        <f t="shared" si="47"/>
        <v>962</v>
      </c>
      <c r="B4644" s="31">
        <v>44989</v>
      </c>
      <c r="C4644" s="31">
        <v>44938</v>
      </c>
      <c r="D4644" s="19" t="s">
        <v>423</v>
      </c>
      <c r="E4644" s="51" t="str">
        <f>IF(ISBLANK(LeaveTracker[[#This Row],[Employee Name]]),"-----",VLOOKUP(LeaveTracker[[#This Row],[Employee Name]],Employees[[Employee Name]:[Office]],7))</f>
        <v>PICNIC GROVE</v>
      </c>
      <c r="F4644" s="51" t="str">
        <f>IF(ISBLANK(LeaveTracker[[#This Row],[Employee Name]]),"-----",VLOOKUP(LeaveTracker[[#This Row],[Employee Name]],Employees[[Employee Name]:[Office]],6))</f>
        <v>REGULAR</v>
      </c>
      <c r="G4644" s="24">
        <v>44907</v>
      </c>
      <c r="H4644" s="24">
        <v>44932</v>
      </c>
      <c r="I4644" s="19" t="s">
        <v>82</v>
      </c>
      <c r="K4644" s="51" t="str">
        <f>LeaveTracker[[#This Row],[Days]]&amp;" "&amp;LeaveTracker[[#This Row],[Type of Leave]]</f>
        <v>19 VL</v>
      </c>
      <c r="L4644" s="23">
        <v>19</v>
      </c>
      <c r="M4644" s="27"/>
    </row>
    <row r="4645" spans="1:13" ht="30" customHeight="1" x14ac:dyDescent="0.3">
      <c r="A4645" s="27">
        <f t="shared" si="47"/>
        <v>963</v>
      </c>
      <c r="B4645" s="31">
        <v>44989</v>
      </c>
      <c r="C4645" s="31">
        <v>44978</v>
      </c>
      <c r="D4645" s="19" t="s">
        <v>2147</v>
      </c>
      <c r="E4645" s="51">
        <f>IF(ISBLANK(LeaveTracker[[#This Row],[Employee Name]]),"-----",VLOOKUP(LeaveTracker[[#This Row],[Employee Name]],Employees[[Employee Name]:[Office]],7))</f>
        <v>0</v>
      </c>
      <c r="F4645" s="51">
        <f>IF(ISBLANK(LeaveTracker[[#This Row],[Employee Name]]),"-----",VLOOKUP(LeaveTracker[[#This Row],[Employee Name]],Employees[[Employee Name]:[Office]],6))</f>
        <v>0</v>
      </c>
      <c r="G4645" s="24">
        <v>44977</v>
      </c>
      <c r="H4645" s="24">
        <v>44977</v>
      </c>
      <c r="I4645" s="19" t="s">
        <v>81</v>
      </c>
      <c r="K4645" s="51"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2184</v>
      </c>
      <c r="E4646" s="51" t="str">
        <f>IF(ISBLANK(LeaveTracker[[#This Row],[Employee Name]]),"-----",VLOOKUP(LeaveTracker[[#This Row],[Employee Name]],Employees[[Employee Name]:[Office]],7))</f>
        <v>BAC</v>
      </c>
      <c r="F4646" s="51">
        <f>IF(ISBLANK(LeaveTracker[[#This Row],[Employee Name]]),"-----",VLOOKUP(LeaveTracker[[#This Row],[Employee Name]],Employees[[Employee Name]:[Office]],6))</f>
        <v>0</v>
      </c>
      <c r="G4646" s="24">
        <v>44938</v>
      </c>
      <c r="H4646" s="24">
        <v>44939</v>
      </c>
      <c r="I4646" s="19" t="s">
        <v>82</v>
      </c>
      <c r="K4646" s="51"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2187</v>
      </c>
      <c r="E4647" s="19" t="str">
        <f>IF(ISBLANK(LeaveTracker[[#This Row],[Employee Name]]),"-----",VLOOKUP(LeaveTracker[[#This Row],[Employee Name]],Employees[[Employee Name]:[Office]],7))</f>
        <v>CSU</v>
      </c>
      <c r="F4647" s="19">
        <f>IF(ISBLANK(LeaveTracker[[#This Row],[Employee Name]]),"-----",VLOOKUP(LeaveTracker[[#This Row],[Employee Name]],Employees[[Employee Name]:[Office]],6))</f>
        <v>0</v>
      </c>
      <c r="G4647" s="24">
        <v>44930</v>
      </c>
      <c r="H4647" s="24">
        <v>44930</v>
      </c>
      <c r="I4647" s="19" t="s">
        <v>298</v>
      </c>
      <c r="J4647" s="43" t="s">
        <v>763</v>
      </c>
      <c r="K4647" s="61"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2187</v>
      </c>
      <c r="E4648" s="19" t="str">
        <f>IF(ISBLANK(LeaveTracker[[#This Row],[Employee Name]]),"-----",VLOOKUP(LeaveTracker[[#This Row],[Employee Name]],Employees[[Employee Name]:[Office]],7))</f>
        <v>CSU</v>
      </c>
      <c r="F4648" s="19">
        <f>IF(ISBLANK(LeaveTracker[[#This Row],[Employee Name]]),"-----",VLOOKUP(LeaveTracker[[#This Row],[Employee Name]],Employees[[Employee Name]:[Office]],6))</f>
        <v>0</v>
      </c>
      <c r="G4648" s="24">
        <v>44933</v>
      </c>
      <c r="H4648" s="24">
        <v>44933</v>
      </c>
      <c r="I4648" s="19" t="s">
        <v>298</v>
      </c>
      <c r="J4648" s="43" t="s">
        <v>763</v>
      </c>
      <c r="K4648" s="61" t="str">
        <f>LeaveTracker[[#This Row],[Days]]&amp;" "&amp;LeaveTracker[[#This Row],[Type of Leave]]</f>
        <v>1 OTHER</v>
      </c>
      <c r="L4648" s="23">
        <v>1</v>
      </c>
      <c r="M4648" s="27"/>
    </row>
    <row r="4649" spans="1:13" ht="30" customHeight="1" x14ac:dyDescent="0.3">
      <c r="A4649" s="27">
        <v>965</v>
      </c>
      <c r="B4649" s="31">
        <v>44989</v>
      </c>
      <c r="C4649" s="31">
        <v>44930</v>
      </c>
      <c r="D4649" s="19" t="s">
        <v>2187</v>
      </c>
      <c r="E4649" s="19" t="str">
        <f>IF(ISBLANK(LeaveTracker[[#This Row],[Employee Name]]),"-----",VLOOKUP(LeaveTracker[[#This Row],[Employee Name]],Employees[[Employee Name]:[Office]],7))</f>
        <v>CSU</v>
      </c>
      <c r="F4649" s="19">
        <f>IF(ISBLANK(LeaveTracker[[#This Row],[Employee Name]]),"-----",VLOOKUP(LeaveTracker[[#This Row],[Employee Name]],Employees[[Employee Name]:[Office]],6))</f>
        <v>0</v>
      </c>
      <c r="G4649" s="24">
        <v>44936</v>
      </c>
      <c r="H4649" s="24">
        <v>44936</v>
      </c>
      <c r="I4649" s="19" t="s">
        <v>298</v>
      </c>
      <c r="J4649" s="43" t="s">
        <v>763</v>
      </c>
      <c r="K4649" s="61"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2187</v>
      </c>
      <c r="E4650" s="19" t="str">
        <f>IF(ISBLANK(LeaveTracker[[#This Row],[Employee Name]]),"-----",VLOOKUP(LeaveTracker[[#This Row],[Employee Name]],Employees[[Employee Name]:[Office]],7))</f>
        <v>CSU</v>
      </c>
      <c r="F4650" s="19">
        <f>IF(ISBLANK(LeaveTracker[[#This Row],[Employee Name]]),"-----",VLOOKUP(LeaveTracker[[#This Row],[Employee Name]],Employees[[Employee Name]:[Office]],6))</f>
        <v>0</v>
      </c>
      <c r="G4650" s="24">
        <v>44939</v>
      </c>
      <c r="H4650" s="24">
        <v>44939</v>
      </c>
      <c r="I4650" s="19" t="s">
        <v>298</v>
      </c>
      <c r="J4650" s="43" t="s">
        <v>763</v>
      </c>
      <c r="K4650" s="61"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2191</v>
      </c>
      <c r="E4651" s="19" t="str">
        <f>IF(ISBLANK(LeaveTracker[[#This Row],[Employee Name]]),"-----",VLOOKUP(LeaveTracker[[#This Row],[Employee Name]],Employees[[Employee Name]:[Office]],7))</f>
        <v>TOPS/CSU</v>
      </c>
      <c r="F4651" s="19">
        <f>IF(ISBLANK(LeaveTracker[[#This Row],[Employee Name]]),"-----",VLOOKUP(LeaveTracker[[#This Row],[Employee Name]],Employees[[Employee Name]:[Office]],6))</f>
        <v>0</v>
      </c>
      <c r="G4651" s="24">
        <v>44929</v>
      </c>
      <c r="H4651" s="24">
        <v>44957</v>
      </c>
      <c r="I4651" s="19" t="s">
        <v>81</v>
      </c>
      <c r="K4651" s="61"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2194</v>
      </c>
      <c r="E4652" s="19" t="str">
        <f>IF(ISBLANK(LeaveTracker[[#This Row],[Employee Name]]),"-----",VLOOKUP(LeaveTracker[[#This Row],[Employee Name]],Employees[[Employee Name]:[Office]],7))</f>
        <v>HALL OF JUSTICE</v>
      </c>
      <c r="F4652" s="19">
        <f>IF(ISBLANK(LeaveTracker[[#This Row],[Employee Name]]),"-----",VLOOKUP(LeaveTracker[[#This Row],[Employee Name]],Employees[[Employee Name]:[Office]],6))</f>
        <v>0</v>
      </c>
      <c r="G4652" s="24">
        <v>44935</v>
      </c>
      <c r="H4652" s="24">
        <v>44957</v>
      </c>
      <c r="I4652" s="19" t="s">
        <v>82</v>
      </c>
      <c r="K4652" s="61"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1961</v>
      </c>
      <c r="E4653" s="51" t="str">
        <f>IF(ISBLANK(LeaveTracker[[#This Row],[Employee Name]]),"-----",VLOOKUP(LeaveTracker[[#This Row],[Employee Name]],Employees[[Employee Name]:[Office]],7))</f>
        <v>TCNHS-ISHS</v>
      </c>
      <c r="F4653" s="19" t="str">
        <f>IF(ISBLANK(LeaveTracker[[#This Row],[Employee Name]]),"-----",VLOOKUP(LeaveTracker[[#This Row],[Employee Name]],Employees[[Employee Name]:[Office]],6))</f>
        <v>JOBCON</v>
      </c>
      <c r="G4653" s="24">
        <v>44897</v>
      </c>
      <c r="H4653" s="24">
        <v>44900</v>
      </c>
      <c r="I4653" s="19" t="s">
        <v>81</v>
      </c>
      <c r="K4653" s="61"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2197</v>
      </c>
      <c r="E4654" s="19" t="str">
        <f>IF(ISBLANK(LeaveTracker[[#This Row],[Employee Name]]),"-----",VLOOKUP(LeaveTracker[[#This Row],[Employee Name]],Employees[[Employee Name]:[Office]],7))</f>
        <v>OSPITAL NG TAGAYTAY</v>
      </c>
      <c r="F4654" s="19">
        <f>IF(ISBLANK(LeaveTracker[[#This Row],[Employee Name]]),"-----",VLOOKUP(LeaveTracker[[#This Row],[Employee Name]],Employees[[Employee Name]:[Office]],6))</f>
        <v>0</v>
      </c>
      <c r="G4654" s="24">
        <v>44892</v>
      </c>
      <c r="H4654" s="24">
        <v>44895</v>
      </c>
      <c r="I4654" s="19" t="s">
        <v>81</v>
      </c>
      <c r="K4654" s="61" t="str">
        <f>LeaveTracker[[#This Row],[Days]]&amp;" "&amp;LeaveTracker[[#This Row],[Type of Leave]]</f>
        <v>4 SL</v>
      </c>
      <c r="L4654" s="23">
        <v>4</v>
      </c>
      <c r="M4654" s="27"/>
    </row>
    <row r="4655" spans="1:13" ht="30" customHeight="1" x14ac:dyDescent="0.3">
      <c r="A4655" s="27">
        <f t="shared" si="47"/>
        <v>970</v>
      </c>
      <c r="B4655" s="31">
        <v>44989</v>
      </c>
      <c r="C4655" s="31">
        <v>44943</v>
      </c>
      <c r="D4655" s="19" t="s">
        <v>2199</v>
      </c>
      <c r="E4655" s="19" t="str">
        <f>IF(ISBLANK(LeaveTracker[[#This Row],[Employee Name]]),"-----",VLOOKUP(LeaveTracker[[#This Row],[Employee Name]],Employees[[Employee Name]:[Office]],7))</f>
        <v>HALL OF JUSTICE</v>
      </c>
      <c r="F4655" s="19">
        <f>IF(ISBLANK(LeaveTracker[[#This Row],[Employee Name]]),"-----",VLOOKUP(LeaveTracker[[#This Row],[Employee Name]],Employees[[Employee Name]:[Office]],6))</f>
        <v>0</v>
      </c>
      <c r="G4655" s="24">
        <v>44949</v>
      </c>
      <c r="H4655" s="24">
        <v>44953</v>
      </c>
      <c r="I4655" s="19" t="s">
        <v>82</v>
      </c>
      <c r="K4655" s="61"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2202</v>
      </c>
      <c r="E4656" s="19" t="str">
        <f>IF(ISBLANK(LeaveTracker[[#This Row],[Employee Name]]),"-----",VLOOKUP(LeaveTracker[[#This Row],[Employee Name]],Employees[[Employee Name]:[Office]],7))</f>
        <v>OSPITAL NG TAGAYTAY</v>
      </c>
      <c r="F4656" s="19">
        <f>IF(ISBLANK(LeaveTracker[[#This Row],[Employee Name]]),"-----",VLOOKUP(LeaveTracker[[#This Row],[Employee Name]],Employees[[Employee Name]:[Office]],6))</f>
        <v>0</v>
      </c>
      <c r="G4656" s="24">
        <v>44929</v>
      </c>
      <c r="H4656" s="24">
        <v>44929</v>
      </c>
      <c r="I4656" s="19" t="s">
        <v>81</v>
      </c>
      <c r="K4656" s="61"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2203</v>
      </c>
      <c r="E4657" s="19" t="str">
        <f>IF(ISBLANK(LeaveTracker[[#This Row],[Employee Name]]),"-----",VLOOKUP(LeaveTracker[[#This Row],[Employee Name]],Employees[[Employee Name]:[Office]],7))</f>
        <v>CENRO</v>
      </c>
      <c r="F4657" s="19">
        <f>IF(ISBLANK(LeaveTracker[[#This Row],[Employee Name]]),"-----",VLOOKUP(LeaveTracker[[#This Row],[Employee Name]],Employees[[Employee Name]:[Office]],6))</f>
        <v>0</v>
      </c>
      <c r="G4657" s="24">
        <v>44966</v>
      </c>
      <c r="H4657" s="24">
        <v>44966</v>
      </c>
      <c r="I4657" s="19" t="s">
        <v>81</v>
      </c>
      <c r="K4657" s="61"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1909</v>
      </c>
      <c r="E4658" s="19" t="str">
        <f>IF(ISBLANK(LeaveTracker[[#This Row],[Employee Name]]),"-----",VLOOKUP(LeaveTracker[[#This Row],[Employee Name]],Employees[[Employee Name]:[Office]],7))</f>
        <v>PICNIC GROVE</v>
      </c>
      <c r="F4658" s="19" t="str">
        <f>IF(ISBLANK(LeaveTracker[[#This Row],[Employee Name]]),"-----",VLOOKUP(LeaveTracker[[#This Row],[Employee Name]],Employees[[Employee Name]:[Office]],6))</f>
        <v>CASUAL</v>
      </c>
      <c r="G4658" s="24">
        <v>44966</v>
      </c>
      <c r="H4658" s="24">
        <v>44969</v>
      </c>
      <c r="I4658" s="19" t="s">
        <v>81</v>
      </c>
      <c r="K4658" s="61" t="str">
        <f>LeaveTracker[[#This Row],[Days]]&amp;" "&amp;LeaveTracker[[#This Row],[Type of Leave]]</f>
        <v>4 SL</v>
      </c>
      <c r="L4658" s="23">
        <v>4</v>
      </c>
      <c r="M4658" s="27"/>
    </row>
    <row r="4659" spans="1:13" ht="30" customHeight="1" x14ac:dyDescent="0.3">
      <c r="A4659" s="27">
        <f t="shared" si="47"/>
        <v>974</v>
      </c>
      <c r="B4659" s="31">
        <v>44989</v>
      </c>
      <c r="C4659" s="31">
        <v>44973</v>
      </c>
      <c r="D4659" s="19" t="s">
        <v>1802</v>
      </c>
      <c r="E4659" s="19" t="str">
        <f>IF(ISBLANK(LeaveTracker[[#This Row],[Employee Name]]),"-----",VLOOKUP(LeaveTracker[[#This Row],[Employee Name]],Employees[[Employee Name]:[Office]],7))</f>
        <v>CENRO</v>
      </c>
      <c r="F4659" s="19" t="str">
        <f>IF(ISBLANK(LeaveTracker[[#This Row],[Employee Name]]),"-----",VLOOKUP(LeaveTracker[[#This Row],[Employee Name]],Employees[[Employee Name]:[Office]],6))</f>
        <v>CASUAL</v>
      </c>
      <c r="G4659" s="24">
        <v>44970</v>
      </c>
      <c r="H4659" s="24">
        <v>44971</v>
      </c>
      <c r="I4659" s="19" t="s">
        <v>81</v>
      </c>
      <c r="K4659" s="61"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341</v>
      </c>
      <c r="E4660" s="19" t="str">
        <f>IF(ISBLANK(LeaveTracker[[#This Row],[Employee Name]]),"-----",VLOOKUP(LeaveTracker[[#This Row],[Employee Name]],Employees[[Employee Name]:[Office]],7))</f>
        <v>MO</v>
      </c>
      <c r="F4660" s="19" t="str">
        <f>IF(ISBLANK(LeaveTracker[[#This Row],[Employee Name]]),"-----",VLOOKUP(LeaveTracker[[#This Row],[Employee Name]],Employees[[Employee Name]:[Office]],6))</f>
        <v>REGULAR</v>
      </c>
      <c r="G4660" s="24">
        <v>44916</v>
      </c>
      <c r="H4660" s="24">
        <v>44918</v>
      </c>
      <c r="I4660" s="19" t="s">
        <v>82</v>
      </c>
      <c r="K4660" s="61"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341</v>
      </c>
      <c r="E4661" s="19" t="str">
        <f>IF(ISBLANK(LeaveTracker[[#This Row],[Employee Name]]),"-----",VLOOKUP(LeaveTracker[[#This Row],[Employee Name]],Employees[[Employee Name]:[Office]],7))</f>
        <v>MO</v>
      </c>
      <c r="F4661" s="19" t="str">
        <f>IF(ISBLANK(LeaveTracker[[#This Row],[Employee Name]]),"-----",VLOOKUP(LeaveTracker[[#This Row],[Employee Name]],Employees[[Employee Name]:[Office]],6))</f>
        <v>REGULAR</v>
      </c>
      <c r="G4661" s="24">
        <v>44923</v>
      </c>
      <c r="H4661" s="24">
        <v>44924</v>
      </c>
      <c r="I4661" s="19" t="s">
        <v>82</v>
      </c>
      <c r="K4661" s="61"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2126</v>
      </c>
      <c r="E4662" s="19" t="str">
        <f>IF(ISBLANK(LeaveTracker[[#This Row],[Employee Name]]),"-----",VLOOKUP(LeaveTracker[[#This Row],[Employee Name]],Employees[[Employee Name]:[Office]],7))</f>
        <v>CEO</v>
      </c>
      <c r="F4662" s="19">
        <f>IF(ISBLANK(LeaveTracker[[#This Row],[Employee Name]]),"-----",VLOOKUP(LeaveTracker[[#This Row],[Employee Name]],Employees[[Employee Name]:[Office]],6))</f>
        <v>0</v>
      </c>
      <c r="G4662" s="24">
        <v>44950</v>
      </c>
      <c r="H4662" s="24">
        <v>44951</v>
      </c>
      <c r="I4662" s="19" t="s">
        <v>81</v>
      </c>
      <c r="K4662" s="61"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375</v>
      </c>
      <c r="E4663" s="19" t="str">
        <f>IF(ISBLANK(LeaveTracker[[#This Row],[Employee Name]]),"-----",VLOOKUP(LeaveTracker[[#This Row],[Employee Name]],Employees[[Employee Name]:[Office]],7))</f>
        <v>CCT</v>
      </c>
      <c r="F4663" s="19" t="str">
        <f>IF(ISBLANK(LeaveTracker[[#This Row],[Employee Name]]),"-----",VLOOKUP(LeaveTracker[[#This Row],[Employee Name]],Employees[[Employee Name]:[Office]],6))</f>
        <v>REGULAR</v>
      </c>
      <c r="G4663" s="24">
        <v>44981</v>
      </c>
      <c r="H4663" s="24">
        <v>44981</v>
      </c>
      <c r="I4663" s="19" t="s">
        <v>81</v>
      </c>
      <c r="K4663" s="61"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578</v>
      </c>
      <c r="E4664" s="19" t="str">
        <f>IF(ISBLANK(LeaveTracker[[#This Row],[Employee Name]]),"-----",VLOOKUP(LeaveTracker[[#This Row],[Employee Name]],Employees[[Employee Name]:[Office]],7))</f>
        <v>CCT</v>
      </c>
      <c r="F4664" s="19" t="str">
        <f>IF(ISBLANK(LeaveTracker[[#This Row],[Employee Name]]),"-----",VLOOKUP(LeaveTracker[[#This Row],[Employee Name]],Employees[[Employee Name]:[Office]],6))</f>
        <v>REGULAR</v>
      </c>
      <c r="G4664" s="24">
        <v>44949</v>
      </c>
      <c r="H4664" s="24">
        <v>44972</v>
      </c>
      <c r="I4664" s="19" t="s">
        <v>81</v>
      </c>
      <c r="K4664" s="61"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578</v>
      </c>
      <c r="E4665" s="19" t="str">
        <f>IF(ISBLANK(LeaveTracker[[#This Row],[Employee Name]]),"-----",VLOOKUP(LeaveTracker[[#This Row],[Employee Name]],Employees[[Employee Name]:[Office]],7))</f>
        <v>CCT</v>
      </c>
      <c r="F4665" s="19" t="str">
        <f>IF(ISBLANK(LeaveTracker[[#This Row],[Employee Name]]),"-----",VLOOKUP(LeaveTracker[[#This Row],[Employee Name]],Employees[[Employee Name]:[Office]],6))</f>
        <v>REGULAR</v>
      </c>
      <c r="G4665" s="24">
        <v>44974</v>
      </c>
      <c r="H4665" s="24">
        <v>44974</v>
      </c>
      <c r="I4665" s="19" t="s">
        <v>81</v>
      </c>
      <c r="K4665" s="61"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578</v>
      </c>
      <c r="E4666" s="19" t="str">
        <f>IF(ISBLANK(LeaveTracker[[#This Row],[Employee Name]]),"-----",VLOOKUP(LeaveTracker[[#This Row],[Employee Name]],Employees[[Employee Name]:[Office]],7))</f>
        <v>CCT</v>
      </c>
      <c r="F4666" s="19" t="str">
        <f>IF(ISBLANK(LeaveTracker[[#This Row],[Employee Name]]),"-----",VLOOKUP(LeaveTracker[[#This Row],[Employee Name]],Employees[[Employee Name]:[Office]],6))</f>
        <v>REGULAR</v>
      </c>
      <c r="G4666" s="24">
        <v>44980</v>
      </c>
      <c r="H4666" s="24">
        <v>44980</v>
      </c>
      <c r="I4666" s="19" t="s">
        <v>81</v>
      </c>
      <c r="K4666" s="61"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2205</v>
      </c>
      <c r="E4667" s="19" t="str">
        <f>IF(ISBLANK(LeaveTracker[[#This Row],[Employee Name]]),"-----",VLOOKUP(LeaveTracker[[#This Row],[Employee Name]],Employees[[Employee Name]:[Office]],7))</f>
        <v>TICC</v>
      </c>
      <c r="F4667" s="19">
        <f>IF(ISBLANK(LeaveTracker[[#This Row],[Employee Name]]),"-----",VLOOKUP(LeaveTracker[[#This Row],[Employee Name]],Employees[[Employee Name]:[Office]],6))</f>
        <v>0</v>
      </c>
      <c r="G4667" s="24">
        <v>44995</v>
      </c>
      <c r="H4667" s="24">
        <v>44995</v>
      </c>
      <c r="I4667" s="19" t="s">
        <v>298</v>
      </c>
      <c r="J4667" s="43" t="s">
        <v>105</v>
      </c>
      <c r="K4667" s="61"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671</v>
      </c>
      <c r="E4668" s="19" t="str">
        <f>IF(ISBLANK(LeaveTracker[[#This Row],[Employee Name]]),"-----",VLOOKUP(LeaveTracker[[#This Row],[Employee Name]],Employees[[Employee Name]:[Office]],7))</f>
        <v>SP</v>
      </c>
      <c r="F4668" s="19" t="str">
        <f>IF(ISBLANK(LeaveTracker[[#This Row],[Employee Name]]),"-----",VLOOKUP(LeaveTracker[[#This Row],[Employee Name]],Employees[[Employee Name]:[Office]],6))</f>
        <v>REGULAR</v>
      </c>
      <c r="G4668" s="24">
        <v>44972</v>
      </c>
      <c r="H4668" s="24">
        <v>44972</v>
      </c>
      <c r="I4668" s="19" t="s">
        <v>81</v>
      </c>
      <c r="K4668" s="61"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1044</v>
      </c>
      <c r="E4669" s="19" t="str">
        <f>IF(ISBLANK(LeaveTracker[[#This Row],[Employee Name]]),"-----",VLOOKUP(LeaveTracker[[#This Row],[Employee Name]],Employees[[Employee Name]:[Office]],7))</f>
        <v>ONT</v>
      </c>
      <c r="F4669" s="19" t="str">
        <f>IF(ISBLANK(LeaveTracker[[#This Row],[Employee Name]]),"-----",VLOOKUP(LeaveTracker[[#This Row],[Employee Name]],Employees[[Employee Name]:[Office]],6))</f>
        <v>REGULAR</v>
      </c>
      <c r="G4669" s="24">
        <v>44968</v>
      </c>
      <c r="H4669" s="24">
        <v>44968</v>
      </c>
      <c r="I4669" s="19" t="s">
        <v>81</v>
      </c>
      <c r="K4669" s="61" t="str">
        <f>LeaveTracker[[#This Row],[Days]]&amp;" "&amp;LeaveTracker[[#This Row],[Type of Leave]]</f>
        <v>1 SL</v>
      </c>
      <c r="L4669" s="23">
        <v>1</v>
      </c>
      <c r="M4669" s="27"/>
    </row>
    <row r="4670" spans="1:13" ht="30" customHeight="1" x14ac:dyDescent="0.3">
      <c r="A4670" s="27">
        <f t="shared" si="47"/>
        <v>982</v>
      </c>
      <c r="B4670" s="31">
        <v>44989</v>
      </c>
      <c r="C4670" s="31">
        <v>44972</v>
      </c>
      <c r="D4670" s="19" t="s">
        <v>246</v>
      </c>
      <c r="E4670" s="19" t="str">
        <f>IF(ISBLANK(LeaveTracker[[#This Row],[Employee Name]]),"-----",VLOOKUP(LeaveTracker[[#This Row],[Employee Name]],Employees[[Employee Name]:[Office]],7))</f>
        <v>TCCH/TICC</v>
      </c>
      <c r="F4670" s="19" t="str">
        <f>IF(ISBLANK(LeaveTracker[[#This Row],[Employee Name]]),"-----",VLOOKUP(LeaveTracker[[#This Row],[Employee Name]],Employees[[Employee Name]:[Office]],6))</f>
        <v>REGULAR</v>
      </c>
      <c r="G4670" s="24">
        <v>44978</v>
      </c>
      <c r="H4670" s="24">
        <v>44979</v>
      </c>
      <c r="I4670" s="19" t="s">
        <v>82</v>
      </c>
      <c r="K4670" s="61"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583</v>
      </c>
      <c r="E4671" s="19" t="str">
        <f>IF(ISBLANK(LeaveTracker[[#This Row],[Employee Name]]),"-----",VLOOKUP(LeaveTracker[[#This Row],[Employee Name]],Employees[[Employee Name]:[Office]],7))</f>
        <v>CCT</v>
      </c>
      <c r="F4671" s="19" t="str">
        <f>IF(ISBLANK(LeaveTracker[[#This Row],[Employee Name]]),"-----",VLOOKUP(LeaveTracker[[#This Row],[Employee Name]],Employees[[Employee Name]:[Office]],6))</f>
        <v>REGULAR</v>
      </c>
      <c r="G4671" s="24">
        <v>44970</v>
      </c>
      <c r="H4671" s="24">
        <v>44971</v>
      </c>
      <c r="I4671" s="19" t="s">
        <v>81</v>
      </c>
      <c r="K4671" s="61"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583</v>
      </c>
      <c r="E4672" s="19" t="str">
        <f>IF(ISBLANK(LeaveTracker[[#This Row],[Employee Name]]),"-----",VLOOKUP(LeaveTracker[[#This Row],[Employee Name]],Employees[[Employee Name]:[Office]],7))</f>
        <v>CCT</v>
      </c>
      <c r="F4672" s="19" t="str">
        <f>IF(ISBLANK(LeaveTracker[[#This Row],[Employee Name]]),"-----",VLOOKUP(LeaveTracker[[#This Row],[Employee Name]],Employees[[Employee Name]:[Office]],6))</f>
        <v>REGULAR</v>
      </c>
      <c r="G4672" s="24">
        <v>44963</v>
      </c>
      <c r="H4672" s="24">
        <v>44963</v>
      </c>
      <c r="I4672" s="19" t="s">
        <v>81</v>
      </c>
      <c r="K4672" s="61"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583</v>
      </c>
      <c r="E4673" s="19" t="str">
        <f>IF(ISBLANK(LeaveTracker[[#This Row],[Employee Name]]),"-----",VLOOKUP(LeaveTracker[[#This Row],[Employee Name]],Employees[[Employee Name]:[Office]],7))</f>
        <v>CCT</v>
      </c>
      <c r="F4673" s="19" t="str">
        <f>IF(ISBLANK(LeaveTracker[[#This Row],[Employee Name]]),"-----",VLOOKUP(LeaveTracker[[#This Row],[Employee Name]],Employees[[Employee Name]:[Office]],6))</f>
        <v>REGULAR</v>
      </c>
      <c r="G4673" s="24">
        <v>44966</v>
      </c>
      <c r="H4673" s="24">
        <v>44966</v>
      </c>
      <c r="I4673" s="19" t="s">
        <v>81</v>
      </c>
      <c r="K4673" s="61"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1820</v>
      </c>
      <c r="E4674" s="19" t="str">
        <f>IF(ISBLANK(LeaveTracker[[#This Row],[Employee Name]]),"-----",VLOOKUP(LeaveTracker[[#This Row],[Employee Name]],Employees[[Employee Name]:[Office]],7))</f>
        <v>TICC</v>
      </c>
      <c r="F4674" s="19" t="str">
        <f>IF(ISBLANK(LeaveTracker[[#This Row],[Employee Name]]),"-----",VLOOKUP(LeaveTracker[[#This Row],[Employee Name]],Employees[[Employee Name]:[Office]],6))</f>
        <v>CASUAL</v>
      </c>
      <c r="G4674" s="24">
        <v>44958</v>
      </c>
      <c r="H4674" s="24">
        <v>44972</v>
      </c>
      <c r="I4674" s="19" t="s">
        <v>82</v>
      </c>
      <c r="K4674" s="61"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1820</v>
      </c>
      <c r="E4675" s="51" t="str">
        <f>IF(ISBLANK(LeaveTracker[[#This Row],[Employee Name]]),"-----",VLOOKUP(LeaveTracker[[#This Row],[Employee Name]],Employees[[Employee Name]:[Office]],7))</f>
        <v>TICC</v>
      </c>
      <c r="F4675" s="19" t="str">
        <f>IF(ISBLANK(LeaveTracker[[#This Row],[Employee Name]]),"-----",VLOOKUP(LeaveTracker[[#This Row],[Employee Name]],Employees[[Employee Name]:[Office]],6))</f>
        <v>CASUAL</v>
      </c>
      <c r="G4675" s="24">
        <v>44912</v>
      </c>
      <c r="H4675" s="24">
        <v>44912</v>
      </c>
      <c r="I4675" s="19" t="s">
        <v>81</v>
      </c>
      <c r="K4675" s="61" t="str">
        <f ca="1">LeaveTracker[[#This Row],[Days]]&amp;" "&amp;LeaveTracker[[#This Row],[Type of Leave]]</f>
        <v>0 SL</v>
      </c>
      <c r="L4675" s="23">
        <f ca="1">NETWORKDAYS(LeaveTracker[[#This Row],[Start Date]],LeaveTracker[[#This Row],[End Date]],lstHolidays)</f>
        <v>0</v>
      </c>
      <c r="M4675" s="27"/>
    </row>
    <row r="4676" spans="1:13" ht="30" customHeight="1" x14ac:dyDescent="0.3">
      <c r="A4676" s="27">
        <v>986</v>
      </c>
      <c r="B4676" s="31">
        <v>44989</v>
      </c>
      <c r="C4676" s="31">
        <v>44918</v>
      </c>
      <c r="D4676" s="19" t="s">
        <v>1820</v>
      </c>
      <c r="E4676" s="51" t="str">
        <f>IF(ISBLANK(LeaveTracker[[#This Row],[Employee Name]]),"-----",VLOOKUP(LeaveTracker[[#This Row],[Employee Name]],Employees[[Employee Name]:[Office]],7))</f>
        <v>TICC</v>
      </c>
      <c r="F4676" s="19" t="str">
        <f>IF(ISBLANK(LeaveTracker[[#This Row],[Employee Name]]),"-----",VLOOKUP(LeaveTracker[[#This Row],[Employee Name]],Employees[[Employee Name]:[Office]],6))</f>
        <v>CASUAL</v>
      </c>
      <c r="G4676" s="24">
        <v>44915</v>
      </c>
      <c r="H4676" s="24">
        <v>44915</v>
      </c>
      <c r="I4676" s="19" t="s">
        <v>81</v>
      </c>
      <c r="K4676" s="61"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1820</v>
      </c>
      <c r="E4677" s="51" t="str">
        <f>IF(ISBLANK(LeaveTracker[[#This Row],[Employee Name]]),"-----",VLOOKUP(LeaveTracker[[#This Row],[Employee Name]],Employees[[Employee Name]:[Office]],7))</f>
        <v>TICC</v>
      </c>
      <c r="F4677" s="19" t="str">
        <f>IF(ISBLANK(LeaveTracker[[#This Row],[Employee Name]]),"-----",VLOOKUP(LeaveTracker[[#This Row],[Employee Name]],Employees[[Employee Name]:[Office]],6))</f>
        <v>CASUAL</v>
      </c>
      <c r="G4677" s="24">
        <v>44917</v>
      </c>
      <c r="H4677" s="24">
        <v>44917</v>
      </c>
      <c r="I4677" s="19" t="s">
        <v>81</v>
      </c>
      <c r="K4677" s="61"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1759</v>
      </c>
      <c r="E4678" s="19" t="str">
        <f>IF(ISBLANK(LeaveTracker[[#This Row],[Employee Name]]),"-----",VLOOKUP(LeaveTracker[[#This Row],[Employee Name]],Employees[[Employee Name]:[Office]],7))</f>
        <v>CSWDO</v>
      </c>
      <c r="F4678" s="19" t="str">
        <f>IF(ISBLANK(LeaveTracker[[#This Row],[Employee Name]]),"-----",VLOOKUP(LeaveTracker[[#This Row],[Employee Name]],Employees[[Employee Name]:[Office]],6))</f>
        <v>CASUAL</v>
      </c>
      <c r="G4678" s="24">
        <v>44946</v>
      </c>
      <c r="H4678" s="24">
        <v>44946</v>
      </c>
      <c r="I4678" s="19" t="s">
        <v>298</v>
      </c>
      <c r="J4678" s="43" t="s">
        <v>105</v>
      </c>
      <c r="K4678" s="61"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1759</v>
      </c>
      <c r="E4679" s="19" t="str">
        <f>IF(ISBLANK(LeaveTracker[[#This Row],[Employee Name]]),"-----",VLOOKUP(LeaveTracker[[#This Row],[Employee Name]],Employees[[Employee Name]:[Office]],7))</f>
        <v>CSWDO</v>
      </c>
      <c r="F4679" s="19" t="str">
        <f>IF(ISBLANK(LeaveTracker[[#This Row],[Employee Name]]),"-----",VLOOKUP(LeaveTracker[[#This Row],[Employee Name]],Employees[[Employee Name]:[Office]],6))</f>
        <v>CASUAL</v>
      </c>
      <c r="G4679" s="24">
        <v>44942</v>
      </c>
      <c r="H4679" s="24">
        <v>44942</v>
      </c>
      <c r="I4679" s="19" t="s">
        <v>81</v>
      </c>
      <c r="K4679" s="61"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242</v>
      </c>
      <c r="E4680" s="19" t="str">
        <f>IF(ISBLANK(LeaveTracker[[#This Row],[Employee Name]]),"-----",VLOOKUP(LeaveTracker[[#This Row],[Employee Name]],Employees[[Employee Name]:[Office]],7))</f>
        <v>TCCH/TICC</v>
      </c>
      <c r="F4680" s="19" t="str">
        <f>IF(ISBLANK(LeaveTracker[[#This Row],[Employee Name]]),"-----",VLOOKUP(LeaveTracker[[#This Row],[Employee Name]],Employees[[Employee Name]:[Office]],6))</f>
        <v>REGULAR</v>
      </c>
      <c r="G4680" s="24">
        <v>44950</v>
      </c>
      <c r="H4680" s="24">
        <v>44950</v>
      </c>
      <c r="I4680" s="19" t="s">
        <v>298</v>
      </c>
      <c r="J4680" s="43" t="s">
        <v>105</v>
      </c>
      <c r="K4680" s="61"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242</v>
      </c>
      <c r="E4681" s="19" t="str">
        <f>IF(ISBLANK(LeaveTracker[[#This Row],[Employee Name]]),"-----",VLOOKUP(LeaveTracker[[#This Row],[Employee Name]],Employees[[Employee Name]:[Office]],7))</f>
        <v>TCCH/TICC</v>
      </c>
      <c r="F4681" s="19" t="str">
        <f>IF(ISBLANK(LeaveTracker[[#This Row],[Employee Name]]),"-----",VLOOKUP(LeaveTracker[[#This Row],[Employee Name]],Employees[[Employee Name]:[Office]],6))</f>
        <v>REGULAR</v>
      </c>
      <c r="G4681" s="24">
        <v>44924</v>
      </c>
      <c r="H4681" s="24">
        <v>44924</v>
      </c>
      <c r="I4681" s="19" t="s">
        <v>81</v>
      </c>
      <c r="K4681" s="61"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242</v>
      </c>
      <c r="E4682" s="51" t="str">
        <f>IF(ISBLANK(LeaveTracker[[#This Row],[Employee Name]]),"-----",VLOOKUP(LeaveTracker[[#This Row],[Employee Name]],Employees[[Employee Name]:[Office]],7))</f>
        <v>TCCH/TICC</v>
      </c>
      <c r="F4682" s="19" t="str">
        <f>IF(ISBLANK(LeaveTracker[[#This Row],[Employee Name]]),"-----",VLOOKUP(LeaveTracker[[#This Row],[Employee Name]],Employees[[Employee Name]:[Office]],6))</f>
        <v>REGULAR</v>
      </c>
      <c r="G4682" s="24">
        <v>44907</v>
      </c>
      <c r="H4682" s="24">
        <v>44909</v>
      </c>
      <c r="I4682" s="19" t="s">
        <v>81</v>
      </c>
      <c r="K4682" s="61"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242</v>
      </c>
      <c r="E4683" s="51" t="str">
        <f>IF(ISBLANK(LeaveTracker[[#This Row],[Employee Name]]),"-----",VLOOKUP(LeaveTracker[[#This Row],[Employee Name]],Employees[[Employee Name]:[Office]],7))</f>
        <v>TCCH/TICC</v>
      </c>
      <c r="F4683" s="19" t="str">
        <f>IF(ISBLANK(LeaveTracker[[#This Row],[Employee Name]]),"-----",VLOOKUP(LeaveTracker[[#This Row],[Employee Name]],Employees[[Employee Name]:[Office]],6))</f>
        <v>REGULAR</v>
      </c>
      <c r="G4683" s="24">
        <v>44889</v>
      </c>
      <c r="H4683" s="24">
        <v>44890</v>
      </c>
      <c r="I4683" s="19" t="s">
        <v>82</v>
      </c>
      <c r="K4683" s="61"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242</v>
      </c>
      <c r="E4684" s="51" t="str">
        <f>IF(ISBLANK(LeaveTracker[[#This Row],[Employee Name]]),"-----",VLOOKUP(LeaveTracker[[#This Row],[Employee Name]],Employees[[Employee Name]:[Office]],7))</f>
        <v>TCCH/TICC</v>
      </c>
      <c r="F4684" s="19" t="str">
        <f>IF(ISBLANK(LeaveTracker[[#This Row],[Employee Name]]),"-----",VLOOKUP(LeaveTracker[[#This Row],[Employee Name]],Employees[[Employee Name]:[Office]],6))</f>
        <v>REGULAR</v>
      </c>
      <c r="G4684" s="24">
        <v>44862</v>
      </c>
      <c r="H4684" s="24">
        <v>44862</v>
      </c>
      <c r="I4684" s="19" t="s">
        <v>81</v>
      </c>
      <c r="K4684" s="61"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242</v>
      </c>
      <c r="E4685" s="51" t="str">
        <f>IF(ISBLANK(LeaveTracker[[#This Row],[Employee Name]]),"-----",VLOOKUP(LeaveTracker[[#This Row],[Employee Name]],Employees[[Employee Name]:[Office]],7))</f>
        <v>TCCH/TICC</v>
      </c>
      <c r="F4685" s="19" t="str">
        <f>IF(ISBLANK(LeaveTracker[[#This Row],[Employee Name]]),"-----",VLOOKUP(LeaveTracker[[#This Row],[Employee Name]],Employees[[Employee Name]:[Office]],6))</f>
        <v>REGULAR</v>
      </c>
      <c r="G4685" s="24">
        <v>44816</v>
      </c>
      <c r="H4685" s="24">
        <v>44816</v>
      </c>
      <c r="I4685" s="19" t="s">
        <v>298</v>
      </c>
      <c r="J4685" s="43" t="s">
        <v>105</v>
      </c>
      <c r="K4685" s="61"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302</v>
      </c>
      <c r="E4686" s="19" t="str">
        <f>IF(ISBLANK(LeaveTracker[[#This Row],[Employee Name]]),"-----",VLOOKUP(LeaveTracker[[#This Row],[Employee Name]],Employees[[Employee Name]:[Office]],7))</f>
        <v>TOPS (ADMIN CSU)</v>
      </c>
      <c r="F4686" s="19" t="str">
        <f>IF(ISBLANK(LeaveTracker[[#This Row],[Employee Name]]),"-----",VLOOKUP(LeaveTracker[[#This Row],[Employee Name]],Employees[[Employee Name]:[Office]],6))</f>
        <v>REGULAR</v>
      </c>
      <c r="G4686" s="24">
        <v>44964</v>
      </c>
      <c r="H4686" s="24">
        <v>44965</v>
      </c>
      <c r="I4686" s="19" t="s">
        <v>81</v>
      </c>
      <c r="K4686" s="61"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309</v>
      </c>
      <c r="E4687" s="19" t="str">
        <f>IF(ISBLANK(LeaveTracker[[#This Row],[Employee Name]]),"-----",VLOOKUP(LeaveTracker[[#This Row],[Employee Name]],Employees[[Employee Name]:[Office]],7))</f>
        <v>ADMIN OFFICE - HALL OF JUSTICE</v>
      </c>
      <c r="F4687" s="19" t="str">
        <f>IF(ISBLANK(LeaveTracker[[#This Row],[Employee Name]]),"-----",VLOOKUP(LeaveTracker[[#This Row],[Employee Name]],Employees[[Employee Name]:[Office]],6))</f>
        <v>REGULAR</v>
      </c>
      <c r="G4687" s="24">
        <v>44964</v>
      </c>
      <c r="H4687" s="24">
        <v>44965</v>
      </c>
      <c r="I4687" s="19" t="s">
        <v>82</v>
      </c>
      <c r="K4687" s="61"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1732</v>
      </c>
      <c r="E4688" s="19" t="str">
        <f>IF(ISBLANK(LeaveTracker[[#This Row],[Employee Name]]),"-----",VLOOKUP(LeaveTracker[[#This Row],[Employee Name]],Employees[[Employee Name]:[Office]],7))</f>
        <v>TCIS</v>
      </c>
      <c r="F4688" s="19" t="str">
        <f>IF(ISBLANK(LeaveTracker[[#This Row],[Employee Name]]),"-----",VLOOKUP(LeaveTracker[[#This Row],[Employee Name]],Employees[[Employee Name]:[Office]],6))</f>
        <v>CASUAL</v>
      </c>
      <c r="G4688" s="24">
        <v>44980</v>
      </c>
      <c r="H4688" s="24">
        <v>44980</v>
      </c>
      <c r="I4688" s="19" t="s">
        <v>81</v>
      </c>
      <c r="K4688" s="61"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1890</v>
      </c>
      <c r="E4689" s="19" t="str">
        <f>IF(ISBLANK(LeaveTracker[[#This Row],[Employee Name]]),"-----",VLOOKUP(LeaveTracker[[#This Row],[Employee Name]],Employees[[Employee Name]:[Office]],7))</f>
        <v>TCIS</v>
      </c>
      <c r="F4689" s="19" t="str">
        <f>IF(ISBLANK(LeaveTracker[[#This Row],[Employee Name]]),"-----",VLOOKUP(LeaveTracker[[#This Row],[Employee Name]],Employees[[Employee Name]:[Office]],6))</f>
        <v>CASUAL</v>
      </c>
      <c r="G4689" s="24">
        <v>44958</v>
      </c>
      <c r="H4689" s="24">
        <v>44958</v>
      </c>
      <c r="I4689" s="19" t="s">
        <v>81</v>
      </c>
      <c r="K4689" s="61"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1890</v>
      </c>
      <c r="E4690" s="19" t="str">
        <f>IF(ISBLANK(LeaveTracker[[#This Row],[Employee Name]]),"-----",VLOOKUP(LeaveTracker[[#This Row],[Employee Name]],Employees[[Employee Name]:[Office]],7))</f>
        <v>TCIS</v>
      </c>
      <c r="F4690" s="19" t="str">
        <f>IF(ISBLANK(LeaveTracker[[#This Row],[Employee Name]]),"-----",VLOOKUP(LeaveTracker[[#This Row],[Employee Name]],Employees[[Employee Name]:[Office]],6))</f>
        <v>CASUAL</v>
      </c>
      <c r="G4690" s="24">
        <v>44963</v>
      </c>
      <c r="H4690" s="24">
        <v>44963</v>
      </c>
      <c r="I4690" s="19" t="s">
        <v>81</v>
      </c>
      <c r="K4690" s="61"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1890</v>
      </c>
      <c r="E4691" s="19" t="str">
        <f>IF(ISBLANK(LeaveTracker[[#This Row],[Employee Name]]),"-----",VLOOKUP(LeaveTracker[[#This Row],[Employee Name]],Employees[[Employee Name]:[Office]],7))</f>
        <v>TCIS</v>
      </c>
      <c r="F4691" s="19" t="str">
        <f>IF(ISBLANK(LeaveTracker[[#This Row],[Employee Name]]),"-----",VLOOKUP(LeaveTracker[[#This Row],[Employee Name]],Employees[[Employee Name]:[Office]],6))</f>
        <v>CASUAL</v>
      </c>
      <c r="G4691" s="24">
        <v>44974</v>
      </c>
      <c r="H4691" s="24">
        <v>44974</v>
      </c>
      <c r="I4691" s="19" t="s">
        <v>81</v>
      </c>
      <c r="K4691" s="61"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2208</v>
      </c>
      <c r="E4692" s="19">
        <f>IF(ISBLANK(LeaveTracker[[#This Row],[Employee Name]]),"-----",VLOOKUP(LeaveTracker[[#This Row],[Employee Name]],Employees[[Employee Name]:[Office]],7))</f>
        <v>0</v>
      </c>
      <c r="F4692" s="19">
        <f>IF(ISBLANK(LeaveTracker[[#This Row],[Employee Name]]),"-----",VLOOKUP(LeaveTracker[[#This Row],[Employee Name]],Employees[[Employee Name]:[Office]],6))</f>
        <v>0</v>
      </c>
      <c r="G4692" s="24"/>
      <c r="H4692" s="24"/>
      <c r="I4692" s="19" t="s">
        <v>298</v>
      </c>
      <c r="J4692" s="43" t="s">
        <v>691</v>
      </c>
      <c r="K4692" s="61"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2017</v>
      </c>
      <c r="E4693" s="19" t="str">
        <f>IF(ISBLANK(LeaveTracker[[#This Row],[Employee Name]]),"-----",VLOOKUP(LeaveTracker[[#This Row],[Employee Name]],Employees[[Employee Name]:[Office]],7))</f>
        <v>HRMO</v>
      </c>
      <c r="F4693" s="19" t="str">
        <f>IF(ISBLANK(LeaveTracker[[#This Row],[Employee Name]]),"-----",VLOOKUP(LeaveTracker[[#This Row],[Employee Name]],Employees[[Employee Name]:[Office]],6))</f>
        <v>REGULAR</v>
      </c>
      <c r="G4693" s="24">
        <v>45047</v>
      </c>
      <c r="H4693" s="24">
        <v>45066</v>
      </c>
      <c r="I4693" s="19" t="s">
        <v>82</v>
      </c>
      <c r="K4693" s="61"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1830</v>
      </c>
      <c r="E4694" s="19" t="str">
        <f>IF(ISBLANK(LeaveTracker[[#This Row],[Employee Name]]),"-----",VLOOKUP(LeaveTracker[[#This Row],[Employee Name]],Employees[[Employee Name]:[Office]],7))</f>
        <v>CCT</v>
      </c>
      <c r="F4694" s="19" t="str">
        <f>IF(ISBLANK(LeaveTracker[[#This Row],[Employee Name]]),"-----",VLOOKUP(LeaveTracker[[#This Row],[Employee Name]],Employees[[Employee Name]:[Office]],6))</f>
        <v>CASUAL</v>
      </c>
      <c r="G4694" s="24">
        <v>45014</v>
      </c>
      <c r="H4694" s="24">
        <v>45015</v>
      </c>
      <c r="I4694" s="19" t="s">
        <v>81</v>
      </c>
      <c r="K4694" s="61"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578</v>
      </c>
      <c r="E4695" s="19" t="str">
        <f>IF(ISBLANK(LeaveTracker[[#This Row],[Employee Name]]),"-----",VLOOKUP(LeaveTracker[[#This Row],[Employee Name]],Employees[[Employee Name]:[Office]],7))</f>
        <v>CCT</v>
      </c>
      <c r="F4695" s="19" t="str">
        <f>IF(ISBLANK(LeaveTracker[[#This Row],[Employee Name]]),"-----",VLOOKUP(LeaveTracker[[#This Row],[Employee Name]],Employees[[Employee Name]:[Office]],6))</f>
        <v>REGULAR</v>
      </c>
      <c r="G4695" s="24">
        <v>45015</v>
      </c>
      <c r="H4695" s="24">
        <v>45015</v>
      </c>
      <c r="I4695" s="19" t="s">
        <v>81</v>
      </c>
      <c r="K4695" s="61"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1832</v>
      </c>
      <c r="E4696" s="19" t="str">
        <f>IF(ISBLANK(LeaveTracker[[#This Row],[Employee Name]]),"-----",VLOOKUP(LeaveTracker[[#This Row],[Employee Name]],Employees[[Employee Name]:[Office]],7))</f>
        <v>EEO/CITY MARKET</v>
      </c>
      <c r="F4696" s="19" t="str">
        <f>IF(ISBLANK(LeaveTracker[[#This Row],[Employee Name]]),"-----",VLOOKUP(LeaveTracker[[#This Row],[Employee Name]],Employees[[Employee Name]:[Office]],6))</f>
        <v>CASUAL</v>
      </c>
      <c r="G4696" s="24">
        <v>45017</v>
      </c>
      <c r="H4696" s="24">
        <v>45019</v>
      </c>
      <c r="I4696" s="19" t="s">
        <v>82</v>
      </c>
      <c r="K4696" s="61"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19" t="str">
        <f>IF(ISBLANK(LeaveTracker[[#This Row],[Employee Name]]),"-----",VLOOKUP(LeaveTracker[[#This Row],[Employee Name]],Employees[[Employee Name]:[Office]],7))</f>
        <v>CHARACTER OFFICE</v>
      </c>
      <c r="F4697" s="19" t="str">
        <f>IF(ISBLANK(LeaveTracker[[#This Row],[Employee Name]]),"-----",VLOOKUP(LeaveTracker[[#This Row],[Employee Name]],Employees[[Employee Name]:[Office]],6))</f>
        <v>REGULAR</v>
      </c>
      <c r="G4697" s="24">
        <v>45012</v>
      </c>
      <c r="H4697" s="24">
        <v>45012</v>
      </c>
      <c r="I4697" s="19" t="s">
        <v>81</v>
      </c>
      <c r="K4697" s="61"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726</v>
      </c>
      <c r="E4698" s="19" t="str">
        <f>IF(ISBLANK(LeaveTracker[[#This Row],[Employee Name]]),"-----",VLOOKUP(LeaveTracker[[#This Row],[Employee Name]],Employees[[Employee Name]:[Office]],7))</f>
        <v>SP</v>
      </c>
      <c r="F4698" s="19" t="str">
        <f>IF(ISBLANK(LeaveTracker[[#This Row],[Employee Name]]),"-----",VLOOKUP(LeaveTracker[[#This Row],[Employee Name]],Employees[[Employee Name]:[Office]],6))</f>
        <v>REGULAR</v>
      </c>
      <c r="G4698" s="24">
        <v>45016</v>
      </c>
      <c r="H4698" s="24">
        <v>45016</v>
      </c>
      <c r="I4698" s="19" t="s">
        <v>81</v>
      </c>
      <c r="K4698" s="61"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1095</v>
      </c>
      <c r="E4699" s="19" t="str">
        <f>IF(ISBLANK(LeaveTracker[[#This Row],[Employee Name]]),"-----",VLOOKUP(LeaveTracker[[#This Row],[Employee Name]],Employees[[Employee Name]:[Office]],7))</f>
        <v>VMO</v>
      </c>
      <c r="F4699" s="19" t="str">
        <f>IF(ISBLANK(LeaveTracker[[#This Row],[Employee Name]]),"-----",VLOOKUP(LeaveTracker[[#This Row],[Employee Name]],Employees[[Employee Name]:[Office]],6))</f>
        <v>REGULAR</v>
      </c>
      <c r="G4699" s="24">
        <v>45015</v>
      </c>
      <c r="H4699" s="24">
        <v>45015</v>
      </c>
      <c r="I4699" s="19" t="s">
        <v>298</v>
      </c>
      <c r="J4699" s="43" t="s">
        <v>105</v>
      </c>
      <c r="K4699" s="61"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509</v>
      </c>
      <c r="E4700" s="19" t="str">
        <f>IF(ISBLANK(LeaveTracker[[#This Row],[Employee Name]]),"-----",VLOOKUP(LeaveTracker[[#This Row],[Employee Name]],Employees[[Employee Name]:[Office]],7))</f>
        <v>ACCOUNTING</v>
      </c>
      <c r="F4700" s="19" t="str">
        <f>IF(ISBLANK(LeaveTracker[[#This Row],[Employee Name]]),"-----",VLOOKUP(LeaveTracker[[#This Row],[Employee Name]],Employees[[Employee Name]:[Office]],6))</f>
        <v>REGULAR</v>
      </c>
      <c r="G4700" s="24">
        <v>45014</v>
      </c>
      <c r="H4700" s="24">
        <v>45014</v>
      </c>
      <c r="I4700" s="19" t="s">
        <v>298</v>
      </c>
      <c r="J4700" s="43" t="s">
        <v>105</v>
      </c>
      <c r="K4700" s="61"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504</v>
      </c>
      <c r="E4701" s="19" t="str">
        <f>IF(ISBLANK(LeaveTracker[[#This Row],[Employee Name]]),"-----",VLOOKUP(LeaveTracker[[#This Row],[Employee Name]],Employees[[Employee Name]:[Office]],7))</f>
        <v>THRDC</v>
      </c>
      <c r="F4701" s="19" t="str">
        <f>IF(ISBLANK(LeaveTracker[[#This Row],[Employee Name]]),"-----",VLOOKUP(LeaveTracker[[#This Row],[Employee Name]],Employees[[Employee Name]:[Office]],6))</f>
        <v>REGULAR</v>
      </c>
      <c r="G4701" s="24">
        <v>45030</v>
      </c>
      <c r="H4701" s="24">
        <v>45030</v>
      </c>
      <c r="I4701" s="19" t="s">
        <v>298</v>
      </c>
      <c r="J4701" s="43" t="s">
        <v>105</v>
      </c>
      <c r="K4701" s="61"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2210</v>
      </c>
      <c r="E4702" s="19" t="str">
        <f>IF(ISBLANK(LeaveTracker[[#This Row],[Employee Name]]),"-----",VLOOKUP(LeaveTracker[[#This Row],[Employee Name]],Employees[[Employee Name]:[Office]],7))</f>
        <v>OSPITAL NG TAGAYTAY</v>
      </c>
      <c r="F4702" s="19">
        <f>IF(ISBLANK(LeaveTracker[[#This Row],[Employee Name]]),"-----",VLOOKUP(LeaveTracker[[#This Row],[Employee Name]],Employees[[Employee Name]:[Office]],6))</f>
        <v>0</v>
      </c>
      <c r="G4702" s="24">
        <v>44974</v>
      </c>
      <c r="H4702" s="24">
        <v>44974</v>
      </c>
      <c r="I4702" s="19" t="s">
        <v>81</v>
      </c>
      <c r="K4702" s="61"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19" t="str">
        <f>IF(ISBLANK(LeaveTracker[[#This Row],[Employee Name]]),"-----",VLOOKUP(LeaveTracker[[#This Row],[Employee Name]],Employees[[Employee Name]:[Office]],7))</f>
        <v>CHO</v>
      </c>
      <c r="F4703" s="19" t="str">
        <f>IF(ISBLANK(LeaveTracker[[#This Row],[Employee Name]]),"-----",VLOOKUP(LeaveTracker[[#This Row],[Employee Name]],Employees[[Employee Name]:[Office]],6))</f>
        <v>REGULAR</v>
      </c>
      <c r="G4703" s="24">
        <v>45016</v>
      </c>
      <c r="H4703" s="24">
        <v>45016</v>
      </c>
      <c r="I4703" s="19" t="s">
        <v>82</v>
      </c>
      <c r="K4703" s="61"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591</v>
      </c>
      <c r="E4704" s="19" t="str">
        <f>IF(ISBLANK(LeaveTracker[[#This Row],[Employee Name]]),"-----",VLOOKUP(LeaveTracker[[#This Row],[Employee Name]],Employees[[Employee Name]:[Office]],7))</f>
        <v>MAHOGANY MARKET</v>
      </c>
      <c r="F4704" s="19" t="str">
        <f>IF(ISBLANK(LeaveTracker[[#This Row],[Employee Name]]),"-----",VLOOKUP(LeaveTracker[[#This Row],[Employee Name]],Employees[[Employee Name]:[Office]],6))</f>
        <v>REGULAR</v>
      </c>
      <c r="G4704" s="24">
        <v>45008</v>
      </c>
      <c r="H4704" s="24">
        <v>45008</v>
      </c>
      <c r="I4704" s="19" t="s">
        <v>81</v>
      </c>
      <c r="K4704" s="61"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591</v>
      </c>
      <c r="E4705" s="19" t="str">
        <f>IF(ISBLANK(LeaveTracker[[#This Row],[Employee Name]]),"-----",VLOOKUP(LeaveTracker[[#This Row],[Employee Name]],Employees[[Employee Name]:[Office]],7))</f>
        <v>MAHOGANY MARKET</v>
      </c>
      <c r="F4705" s="19" t="str">
        <f>IF(ISBLANK(LeaveTracker[[#This Row],[Employee Name]]),"-----",VLOOKUP(LeaveTracker[[#This Row],[Employee Name]],Employees[[Employee Name]:[Office]],6))</f>
        <v>REGULAR</v>
      </c>
      <c r="G4705" s="24">
        <v>45011</v>
      </c>
      <c r="H4705" s="24">
        <v>45011</v>
      </c>
      <c r="I4705" s="19" t="s">
        <v>81</v>
      </c>
      <c r="K4705" s="61" t="str">
        <f>LeaveTracker[[#This Row],[Days]]&amp;" "&amp;LeaveTracker[[#This Row],[Type of Leave]]</f>
        <v>1 SL</v>
      </c>
      <c r="L4705" s="23">
        <v>1</v>
      </c>
      <c r="M4705" s="27"/>
    </row>
    <row r="4706" spans="1:13" ht="30" customHeight="1" x14ac:dyDescent="0.3">
      <c r="A4706" s="27">
        <f t="shared" si="48"/>
        <v>1012</v>
      </c>
      <c r="B4706" s="31">
        <v>45028</v>
      </c>
      <c r="C4706" s="31">
        <v>45012</v>
      </c>
      <c r="D4706" s="19" t="s">
        <v>506</v>
      </c>
      <c r="E4706" s="19" t="str">
        <f>IF(ISBLANK(LeaveTracker[[#This Row],[Employee Name]]),"-----",VLOOKUP(LeaveTracker[[#This Row],[Employee Name]],Employees[[Employee Name]:[Office]],7))</f>
        <v>ACCOUNTING</v>
      </c>
      <c r="F4706" s="19" t="str">
        <f>IF(ISBLANK(LeaveTracker[[#This Row],[Employee Name]]),"-----",VLOOKUP(LeaveTracker[[#This Row],[Employee Name]],Employees[[Employee Name]:[Office]],6))</f>
        <v>REGULAR</v>
      </c>
      <c r="G4706" s="24">
        <v>45000</v>
      </c>
      <c r="H4706" s="24">
        <v>45000</v>
      </c>
      <c r="I4706" s="19" t="s">
        <v>81</v>
      </c>
      <c r="K4706" s="61"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304</v>
      </c>
      <c r="E4707" s="19" t="str">
        <f>IF(ISBLANK(LeaveTracker[[#This Row],[Employee Name]]),"-----",VLOOKUP(LeaveTracker[[#This Row],[Employee Name]],Employees[[Employee Name]:[Office]],7))</f>
        <v>TOPS (ADMIN CSU)</v>
      </c>
      <c r="F4707" s="19" t="str">
        <f>IF(ISBLANK(LeaveTracker[[#This Row],[Employee Name]]),"-----",VLOOKUP(LeaveTracker[[#This Row],[Employee Name]],Employees[[Employee Name]:[Office]],6))</f>
        <v>REGULAR</v>
      </c>
      <c r="G4707" s="24">
        <v>45027</v>
      </c>
      <c r="H4707" s="24">
        <v>45027</v>
      </c>
      <c r="I4707" s="19" t="s">
        <v>298</v>
      </c>
      <c r="J4707" s="43" t="s">
        <v>105</v>
      </c>
      <c r="K4707" s="61"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443</v>
      </c>
      <c r="E4708" s="19" t="str">
        <f>IF(ISBLANK(LeaveTracker[[#This Row],[Employee Name]]),"-----",VLOOKUP(LeaveTracker[[#This Row],[Employee Name]],Employees[[Employee Name]:[Office]],7))</f>
        <v>GSO</v>
      </c>
      <c r="F4708" s="19" t="str">
        <f>IF(ISBLANK(LeaveTracker[[#This Row],[Employee Name]]),"-----",VLOOKUP(LeaveTracker[[#This Row],[Employee Name]],Employees[[Employee Name]:[Office]],6))</f>
        <v>REGULAR</v>
      </c>
      <c r="G4708" s="24">
        <v>45015</v>
      </c>
      <c r="H4708" s="24">
        <v>45015</v>
      </c>
      <c r="I4708" s="19" t="s">
        <v>298</v>
      </c>
      <c r="J4708" s="43" t="s">
        <v>105</v>
      </c>
      <c r="K4708" s="61"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1297</v>
      </c>
      <c r="E4709" s="19" t="str">
        <f>IF(ISBLANK(LeaveTracker[[#This Row],[Employee Name]]),"-----",VLOOKUP(LeaveTracker[[#This Row],[Employee Name]],Employees[[Employee Name]:[Office]],7))</f>
        <v>CTO</v>
      </c>
      <c r="F4709" s="19" t="str">
        <f>IF(ISBLANK(LeaveTracker[[#This Row],[Employee Name]]),"-----",VLOOKUP(LeaveTracker[[#This Row],[Employee Name]],Employees[[Employee Name]:[Office]],6))</f>
        <v>REGULAR</v>
      </c>
      <c r="G4709" s="24">
        <v>45014</v>
      </c>
      <c r="H4709" s="24">
        <v>45014</v>
      </c>
      <c r="I4709" s="19" t="s">
        <v>298</v>
      </c>
      <c r="J4709" s="43" t="s">
        <v>105</v>
      </c>
      <c r="K4709" s="61"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826</v>
      </c>
      <c r="E4710" s="19" t="str">
        <f>IF(ISBLANK(LeaveTracker[[#This Row],[Employee Name]]),"-----",VLOOKUP(LeaveTracker[[#This Row],[Employee Name]],Employees[[Employee Name]:[Office]],7))</f>
        <v>CHO</v>
      </c>
      <c r="F4710" s="19" t="str">
        <f>IF(ISBLANK(LeaveTracker[[#This Row],[Employee Name]]),"-----",VLOOKUP(LeaveTracker[[#This Row],[Employee Name]],Employees[[Employee Name]:[Office]],6))</f>
        <v>REGULAR</v>
      </c>
      <c r="G4710" s="24">
        <v>45006</v>
      </c>
      <c r="H4710" s="24">
        <v>45007</v>
      </c>
      <c r="I4710" s="19" t="s">
        <v>81</v>
      </c>
      <c r="K4710" s="61"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1091</v>
      </c>
      <c r="E4711" s="19" t="str">
        <f>IF(ISBLANK(LeaveTracker[[#This Row],[Employee Name]]),"-----",VLOOKUP(LeaveTracker[[#This Row],[Employee Name]],Employees[[Employee Name]:[Office]],7))</f>
        <v>ACCOUNTING</v>
      </c>
      <c r="F4711" s="19" t="str">
        <f>IF(ISBLANK(LeaveTracker[[#This Row],[Employee Name]]),"-----",VLOOKUP(LeaveTracker[[#This Row],[Employee Name]],Employees[[Employee Name]:[Office]],6))</f>
        <v>REGULAR</v>
      </c>
      <c r="G4711" s="24">
        <v>45015</v>
      </c>
      <c r="H4711" s="24">
        <v>45015</v>
      </c>
      <c r="I4711" s="19" t="s">
        <v>82</v>
      </c>
      <c r="K4711" s="61"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367</v>
      </c>
      <c r="E4712" s="19" t="str">
        <f>IF(ISBLANK(LeaveTracker[[#This Row],[Employee Name]]),"-----",VLOOKUP(LeaveTracker[[#This Row],[Employee Name]],Employees[[Employee Name]:[Office]],7))</f>
        <v>CCT</v>
      </c>
      <c r="F4712" s="19" t="str">
        <f>IF(ISBLANK(LeaveTracker[[#This Row],[Employee Name]]),"-----",VLOOKUP(LeaveTracker[[#This Row],[Employee Name]],Employees[[Employee Name]:[Office]],6))</f>
        <v>REGULAR</v>
      </c>
      <c r="G4712" s="24">
        <v>45015</v>
      </c>
      <c r="H4712" s="24">
        <v>45015</v>
      </c>
      <c r="I4712" s="19" t="s">
        <v>81</v>
      </c>
      <c r="K4712" s="61"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367</v>
      </c>
      <c r="E4713" s="19" t="str">
        <f>IF(ISBLANK(LeaveTracker[[#This Row],[Employee Name]]),"-----",VLOOKUP(LeaveTracker[[#This Row],[Employee Name]],Employees[[Employee Name]:[Office]],7))</f>
        <v>CCT</v>
      </c>
      <c r="F4713" s="19" t="str">
        <f>IF(ISBLANK(LeaveTracker[[#This Row],[Employee Name]]),"-----",VLOOKUP(LeaveTracker[[#This Row],[Employee Name]],Employees[[Employee Name]:[Office]],6))</f>
        <v>REGULAR</v>
      </c>
      <c r="G4713" s="24">
        <v>45006</v>
      </c>
      <c r="H4713" s="24">
        <v>45006</v>
      </c>
      <c r="I4713" s="19" t="s">
        <v>81</v>
      </c>
      <c r="K4713" s="61"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367</v>
      </c>
      <c r="E4714" s="19" t="str">
        <f>IF(ISBLANK(LeaveTracker[[#This Row],[Employee Name]]),"-----",VLOOKUP(LeaveTracker[[#This Row],[Employee Name]],Employees[[Employee Name]:[Office]],7))</f>
        <v>CCT</v>
      </c>
      <c r="F4714" s="19" t="str">
        <f>IF(ISBLANK(LeaveTracker[[#This Row],[Employee Name]]),"-----",VLOOKUP(LeaveTracker[[#This Row],[Employee Name]],Employees[[Employee Name]:[Office]],6))</f>
        <v>REGULAR</v>
      </c>
      <c r="G4714" s="24">
        <v>45008</v>
      </c>
      <c r="H4714" s="24">
        <v>45009</v>
      </c>
      <c r="I4714" s="19" t="s">
        <v>81</v>
      </c>
      <c r="K4714" s="61"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683</v>
      </c>
      <c r="E4715" s="19" t="str">
        <f>IF(ISBLANK(LeaveTracker[[#This Row],[Employee Name]]),"-----",VLOOKUP(LeaveTracker[[#This Row],[Employee Name]],Employees[[Employee Name]:[Office]],7))</f>
        <v>CEO</v>
      </c>
      <c r="F4715" s="19" t="str">
        <f>IF(ISBLANK(LeaveTracker[[#This Row],[Employee Name]]),"-----",VLOOKUP(LeaveTracker[[#This Row],[Employee Name]],Employees[[Employee Name]:[Office]],6))</f>
        <v>REGULAR</v>
      </c>
      <c r="G4715" s="24">
        <v>45008</v>
      </c>
      <c r="H4715" s="24">
        <v>45008</v>
      </c>
      <c r="I4715" s="19" t="s">
        <v>298</v>
      </c>
      <c r="J4715" s="43" t="s">
        <v>105</v>
      </c>
      <c r="K4715" s="61"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1883</v>
      </c>
      <c r="E4716" s="19" t="str">
        <f>IF(ISBLANK(LeaveTracker[[#This Row],[Employee Name]]),"-----",VLOOKUP(LeaveTracker[[#This Row],[Employee Name]],Employees[[Employee Name]:[Office]],7))</f>
        <v>CSWDO</v>
      </c>
      <c r="F4716" s="19" t="str">
        <f>IF(ISBLANK(LeaveTracker[[#This Row],[Employee Name]]),"-----",VLOOKUP(LeaveTracker[[#This Row],[Employee Name]],Employees[[Employee Name]:[Office]],6))</f>
        <v>CASUAL</v>
      </c>
      <c r="G4716" s="24">
        <v>45009</v>
      </c>
      <c r="H4716" s="24">
        <v>45009</v>
      </c>
      <c r="I4716" s="19" t="s">
        <v>298</v>
      </c>
      <c r="J4716" s="43" t="s">
        <v>105</v>
      </c>
      <c r="K4716" s="61"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632</v>
      </c>
      <c r="E4717" s="19" t="str">
        <f>IF(ISBLANK(LeaveTracker[[#This Row],[Employee Name]]),"-----",VLOOKUP(LeaveTracker[[#This Row],[Employee Name]],Employees[[Employee Name]:[Office]],7))</f>
        <v>LIBRARY</v>
      </c>
      <c r="F4717" s="19" t="str">
        <f>IF(ISBLANK(LeaveTracker[[#This Row],[Employee Name]]),"-----",VLOOKUP(LeaveTracker[[#This Row],[Employee Name]],Employees[[Employee Name]:[Office]],6))</f>
        <v>REGULAR</v>
      </c>
      <c r="G4717" s="24">
        <v>44964</v>
      </c>
      <c r="H4717" s="24">
        <v>44964</v>
      </c>
      <c r="I4717" s="19" t="s">
        <v>81</v>
      </c>
      <c r="K4717" s="61"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632</v>
      </c>
      <c r="E4718" s="19" t="str">
        <f>IF(ISBLANK(LeaveTracker[[#This Row],[Employee Name]]),"-----",VLOOKUP(LeaveTracker[[#This Row],[Employee Name]],Employees[[Employee Name]:[Office]],7))</f>
        <v>LIBRARY</v>
      </c>
      <c r="F4718" s="19" t="str">
        <f>IF(ISBLANK(LeaveTracker[[#This Row],[Employee Name]]),"-----",VLOOKUP(LeaveTracker[[#This Row],[Employee Name]],Employees[[Employee Name]:[Office]],6))</f>
        <v>REGULAR</v>
      </c>
      <c r="G4718" s="24">
        <v>44998</v>
      </c>
      <c r="H4718" s="24">
        <v>44998</v>
      </c>
      <c r="I4718" s="19" t="s">
        <v>81</v>
      </c>
      <c r="K4718" s="61"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762</v>
      </c>
      <c r="E4719" s="19" t="str">
        <f>IF(ISBLANK(LeaveTracker[[#This Row],[Employee Name]]),"-----",VLOOKUP(LeaveTracker[[#This Row],[Employee Name]],Employees[[Employee Name]:[Office]],7))</f>
        <v>CTO</v>
      </c>
      <c r="F4719" s="19" t="str">
        <f>IF(ISBLANK(LeaveTracker[[#This Row],[Employee Name]]),"-----",VLOOKUP(LeaveTracker[[#This Row],[Employee Name]],Employees[[Employee Name]:[Office]],6))</f>
        <v>REGULAR</v>
      </c>
      <c r="G4719" s="24">
        <v>45001</v>
      </c>
      <c r="H4719" s="24">
        <v>45002</v>
      </c>
      <c r="I4719" s="19" t="s">
        <v>81</v>
      </c>
      <c r="K4719" s="61"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762</v>
      </c>
      <c r="E4720" s="19" t="str">
        <f>IF(ISBLANK(LeaveTracker[[#This Row],[Employee Name]]),"-----",VLOOKUP(LeaveTracker[[#This Row],[Employee Name]],Employees[[Employee Name]:[Office]],7))</f>
        <v>CTO</v>
      </c>
      <c r="F4720" s="19" t="str">
        <f>IF(ISBLANK(LeaveTracker[[#This Row],[Employee Name]]),"-----",VLOOKUP(LeaveTracker[[#This Row],[Employee Name]],Employees[[Employee Name]:[Office]],6))</f>
        <v>REGULAR</v>
      </c>
      <c r="G4720" s="24">
        <v>44998</v>
      </c>
      <c r="H4720" s="24">
        <v>45000</v>
      </c>
      <c r="I4720" s="19" t="s">
        <v>82</v>
      </c>
      <c r="K4720" s="61"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1975</v>
      </c>
      <c r="E4721" s="19" t="str">
        <f>IF(ISBLANK(LeaveTracker[[#This Row],[Employee Name]]),"-----",VLOOKUP(LeaveTracker[[#This Row],[Employee Name]],Employees[[Employee Name]:[Office]],7))</f>
        <v>ONT</v>
      </c>
      <c r="F4721" s="19" t="str">
        <f>IF(ISBLANK(LeaveTracker[[#This Row],[Employee Name]]),"-----",VLOOKUP(LeaveTracker[[#This Row],[Employee Name]],Employees[[Employee Name]:[Office]],6))</f>
        <v>CASUAL</v>
      </c>
      <c r="G4721" s="24">
        <v>45005</v>
      </c>
      <c r="H4721" s="24">
        <v>45016</v>
      </c>
      <c r="I4721" s="19" t="s">
        <v>81</v>
      </c>
      <c r="K4721" s="61"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1975</v>
      </c>
      <c r="E4722" s="19" t="str">
        <f>IF(ISBLANK(LeaveTracker[[#This Row],[Employee Name]]),"-----",VLOOKUP(LeaveTracker[[#This Row],[Employee Name]],Employees[[Employee Name]:[Office]],7))</f>
        <v>ONT</v>
      </c>
      <c r="F4722" s="19" t="str">
        <f>IF(ISBLANK(LeaveTracker[[#This Row],[Employee Name]]),"-----",VLOOKUP(LeaveTracker[[#This Row],[Employee Name]],Employees[[Employee Name]:[Office]],6))</f>
        <v>CASUAL</v>
      </c>
      <c r="G4722" s="24">
        <v>45017</v>
      </c>
      <c r="H4722" s="24">
        <v>45030</v>
      </c>
      <c r="I4722" s="19" t="s">
        <v>81</v>
      </c>
      <c r="K4722" s="61" t="str">
        <f>LeaveTracker[[#This Row],[Days]]&amp;" "&amp;LeaveTracker[[#This Row],[Type of Leave]]</f>
        <v>7 SL</v>
      </c>
      <c r="L4722" s="23">
        <v>7</v>
      </c>
      <c r="M4722" s="27"/>
    </row>
    <row r="4723" spans="1:13" ht="30" customHeight="1" x14ac:dyDescent="0.3">
      <c r="A4723" s="27">
        <f t="shared" si="48"/>
        <v>1029</v>
      </c>
      <c r="B4723" s="31">
        <v>45028</v>
      </c>
      <c r="C4723" s="31">
        <v>45019</v>
      </c>
      <c r="D4723" s="19" t="s">
        <v>520</v>
      </c>
      <c r="E4723" s="19" t="str">
        <f>IF(ISBLANK(LeaveTracker[[#This Row],[Employee Name]]),"-----",VLOOKUP(LeaveTracker[[#This Row],[Employee Name]],Employees[[Employee Name]:[Office]],7))</f>
        <v>ACCOUNTING</v>
      </c>
      <c r="F4723" s="19" t="str">
        <f>IF(ISBLANK(LeaveTracker[[#This Row],[Employee Name]]),"-----",VLOOKUP(LeaveTracker[[#This Row],[Employee Name]],Employees[[Employee Name]:[Office]],6))</f>
        <v>REGULAR</v>
      </c>
      <c r="G4723" s="24">
        <v>45033</v>
      </c>
      <c r="H4723" s="24">
        <v>45033</v>
      </c>
      <c r="I4723" s="19" t="s">
        <v>82</v>
      </c>
      <c r="K4723" s="61"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520</v>
      </c>
      <c r="E4724" s="19" t="str">
        <f>IF(ISBLANK(LeaveTracker[[#This Row],[Employee Name]]),"-----",VLOOKUP(LeaveTracker[[#This Row],[Employee Name]],Employees[[Employee Name]:[Office]],7))</f>
        <v>ACCOUNTING</v>
      </c>
      <c r="F4724" s="19" t="str">
        <f>IF(ISBLANK(LeaveTracker[[#This Row],[Employee Name]]),"-----",VLOOKUP(LeaveTracker[[#This Row],[Employee Name]],Employees[[Employee Name]:[Office]],6))</f>
        <v>REGULAR</v>
      </c>
      <c r="G4724" s="24">
        <v>45040</v>
      </c>
      <c r="H4724" s="24">
        <v>45041</v>
      </c>
      <c r="I4724" s="19" t="s">
        <v>82</v>
      </c>
      <c r="K4724" s="61"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520</v>
      </c>
      <c r="E4725" s="19" t="str">
        <f>IF(ISBLANK(LeaveTracker[[#This Row],[Employee Name]]),"-----",VLOOKUP(LeaveTracker[[#This Row],[Employee Name]],Employees[[Employee Name]:[Office]],7))</f>
        <v>ACCOUNTING</v>
      </c>
      <c r="F4725" s="19" t="str">
        <f>IF(ISBLANK(LeaveTracker[[#This Row],[Employee Name]]),"-----",VLOOKUP(LeaveTracker[[#This Row],[Employee Name]],Employees[[Employee Name]:[Office]],6))</f>
        <v>REGULAR</v>
      </c>
      <c r="G4725" s="24">
        <v>45012</v>
      </c>
      <c r="H4725" s="24">
        <v>45012</v>
      </c>
      <c r="I4725" s="19" t="s">
        <v>298</v>
      </c>
      <c r="J4725" s="43" t="s">
        <v>105</v>
      </c>
      <c r="K4725" s="61"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595</v>
      </c>
      <c r="E4726" s="19" t="str">
        <f>IF(ISBLANK(LeaveTracker[[#This Row],[Employee Name]]),"-----",VLOOKUP(LeaveTracker[[#This Row],[Employee Name]],Employees[[Employee Name]:[Office]],7))</f>
        <v>MAHOGANY MARKET</v>
      </c>
      <c r="F4726" s="19" t="str">
        <f>IF(ISBLANK(LeaveTracker[[#This Row],[Employee Name]]),"-----",VLOOKUP(LeaveTracker[[#This Row],[Employee Name]],Employees[[Employee Name]:[Office]],6))</f>
        <v>REGULAR</v>
      </c>
      <c r="G4726" s="24">
        <v>44993</v>
      </c>
      <c r="H4726" s="24">
        <v>44994</v>
      </c>
      <c r="I4726" s="19" t="s">
        <v>81</v>
      </c>
      <c r="K4726" s="61"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520</v>
      </c>
      <c r="E4727" s="19" t="str">
        <f>IF(ISBLANK(LeaveTracker[[#This Row],[Employee Name]]),"-----",VLOOKUP(LeaveTracker[[#This Row],[Employee Name]],Employees[[Employee Name]:[Office]],7))</f>
        <v>ACCOUNTING</v>
      </c>
      <c r="F4727" s="19" t="str">
        <f>IF(ISBLANK(LeaveTracker[[#This Row],[Employee Name]]),"-----",VLOOKUP(LeaveTracker[[#This Row],[Employee Name]],Employees[[Employee Name]:[Office]],6))</f>
        <v>REGULAR</v>
      </c>
      <c r="G4727" s="24">
        <v>45016</v>
      </c>
      <c r="H4727" s="24">
        <v>45016</v>
      </c>
      <c r="I4727" s="19" t="s">
        <v>81</v>
      </c>
      <c r="K4727" s="61"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1783</v>
      </c>
      <c r="E4728" s="19" t="str">
        <f>IF(ISBLANK(LeaveTracker[[#This Row],[Employee Name]]),"-----",VLOOKUP(LeaveTracker[[#This Row],[Employee Name]],Employees[[Employee Name]:[Office]],7))</f>
        <v>SP</v>
      </c>
      <c r="F4728" s="19" t="str">
        <f>IF(ISBLANK(LeaveTracker[[#This Row],[Employee Name]]),"-----",VLOOKUP(LeaveTracker[[#This Row],[Employee Name]],Employees[[Employee Name]:[Office]],6))</f>
        <v>CASUAL</v>
      </c>
      <c r="G4728" s="24">
        <v>45020</v>
      </c>
      <c r="H4728" s="24">
        <v>45020</v>
      </c>
      <c r="I4728" s="19" t="s">
        <v>82</v>
      </c>
      <c r="K4728" s="61"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290</v>
      </c>
      <c r="E4729" s="19" t="str">
        <f>IF(ISBLANK(LeaveTracker[[#This Row],[Employee Name]]),"-----",VLOOKUP(LeaveTracker[[#This Row],[Employee Name]],Employees[[Employee Name]:[Office]],7))</f>
        <v>CENRO</v>
      </c>
      <c r="F4729" s="19" t="str">
        <f>IF(ISBLANK(LeaveTracker[[#This Row],[Employee Name]]),"-----",VLOOKUP(LeaveTracker[[#This Row],[Employee Name]],Employees[[Employee Name]:[Office]],6))</f>
        <v>REGULAR</v>
      </c>
      <c r="G4729" s="24">
        <v>45013</v>
      </c>
      <c r="H4729" s="24">
        <v>45013</v>
      </c>
      <c r="I4729" s="19" t="s">
        <v>81</v>
      </c>
      <c r="K4729" s="61"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528</v>
      </c>
      <c r="E4730" s="19" t="str">
        <f>IF(ISBLANK(LeaveTracker[[#This Row],[Employee Name]]),"-----",VLOOKUP(LeaveTracker[[#This Row],[Employee Name]],Employees[[Employee Name]:[Office]],7))</f>
        <v>TIPID IMPOK</v>
      </c>
      <c r="F4730" s="19" t="str">
        <f>IF(ISBLANK(LeaveTracker[[#This Row],[Employee Name]]),"-----",VLOOKUP(LeaveTracker[[#This Row],[Employee Name]],Employees[[Employee Name]:[Office]],6))</f>
        <v>REGULAR</v>
      </c>
      <c r="G4730" s="24">
        <v>45019</v>
      </c>
      <c r="H4730" s="24">
        <v>45019</v>
      </c>
      <c r="I4730" s="19" t="s">
        <v>82</v>
      </c>
      <c r="K4730" s="61"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528</v>
      </c>
      <c r="E4731" s="19" t="str">
        <f>IF(ISBLANK(LeaveTracker[[#This Row],[Employee Name]]),"-----",VLOOKUP(LeaveTracker[[#This Row],[Employee Name]],Employees[[Employee Name]:[Office]],7))</f>
        <v>TIPID IMPOK</v>
      </c>
      <c r="F4731" s="19" t="str">
        <f>IF(ISBLANK(LeaveTracker[[#This Row],[Employee Name]]),"-----",VLOOKUP(LeaveTracker[[#This Row],[Employee Name]],Employees[[Employee Name]:[Office]],6))</f>
        <v>REGULAR</v>
      </c>
      <c r="G4731" s="24">
        <v>45034</v>
      </c>
      <c r="H4731" s="24">
        <v>45034</v>
      </c>
      <c r="I4731" s="19" t="s">
        <v>81</v>
      </c>
      <c r="K4731" s="61"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528</v>
      </c>
      <c r="E4732" s="19" t="str">
        <f>IF(ISBLANK(LeaveTracker[[#This Row],[Employee Name]]),"-----",VLOOKUP(LeaveTracker[[#This Row],[Employee Name]],Employees[[Employee Name]:[Office]],7))</f>
        <v>TIPID IMPOK</v>
      </c>
      <c r="F4732" s="19" t="str">
        <f>IF(ISBLANK(LeaveTracker[[#This Row],[Employee Name]]),"-----",VLOOKUP(LeaveTracker[[#This Row],[Employee Name]],Employees[[Employee Name]:[Office]],6))</f>
        <v>REGULAR</v>
      </c>
      <c r="G4732" s="24">
        <v>45013</v>
      </c>
      <c r="H4732" s="24">
        <v>45014</v>
      </c>
      <c r="I4732" s="19" t="s">
        <v>81</v>
      </c>
      <c r="K4732" s="61"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418</v>
      </c>
      <c r="E4733" s="19" t="str">
        <f>IF(ISBLANK(LeaveTracker[[#This Row],[Employee Name]]),"-----",VLOOKUP(LeaveTracker[[#This Row],[Employee Name]],Employees[[Employee Name]:[Office]],7))</f>
        <v>CTO</v>
      </c>
      <c r="F4733" s="19" t="str">
        <f>IF(ISBLANK(LeaveTracker[[#This Row],[Employee Name]]),"-----",VLOOKUP(LeaveTracker[[#This Row],[Employee Name]],Employees[[Employee Name]:[Office]],6))</f>
        <v>REGULAR</v>
      </c>
      <c r="G4733" s="24">
        <v>45016</v>
      </c>
      <c r="H4733" s="24">
        <v>45016</v>
      </c>
      <c r="I4733" s="19" t="s">
        <v>82</v>
      </c>
      <c r="K4733" s="61"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402</v>
      </c>
      <c r="E4734" s="19" t="str">
        <f>IF(ISBLANK(LeaveTracker[[#This Row],[Employee Name]]),"-----",VLOOKUP(LeaveTracker[[#This Row],[Employee Name]],Employees[[Employee Name]:[Office]],7))</f>
        <v>CTO</v>
      </c>
      <c r="F4734" s="19" t="str">
        <f>IF(ISBLANK(LeaveTracker[[#This Row],[Employee Name]]),"-----",VLOOKUP(LeaveTracker[[#This Row],[Employee Name]],Employees[[Employee Name]:[Office]],6))</f>
        <v>REGULAR</v>
      </c>
      <c r="G4734" s="24">
        <v>45003</v>
      </c>
      <c r="H4734" s="24">
        <v>45005</v>
      </c>
      <c r="I4734" s="19" t="s">
        <v>81</v>
      </c>
      <c r="K4734" s="61" t="str">
        <f>LeaveTracker[[#This Row],[Days]]&amp;" "&amp;LeaveTracker[[#This Row],[Type of Leave]]</f>
        <v>2 SL</v>
      </c>
      <c r="L4734" s="23">
        <v>2</v>
      </c>
      <c r="M4734" s="27"/>
    </row>
    <row r="4735" spans="1:13" ht="30" customHeight="1" x14ac:dyDescent="0.3">
      <c r="A4735" s="27">
        <f t="shared" si="48"/>
        <v>1039</v>
      </c>
      <c r="B4735" s="31">
        <v>45028</v>
      </c>
      <c r="C4735" s="31">
        <v>45008</v>
      </c>
      <c r="D4735" s="19" t="s">
        <v>402</v>
      </c>
      <c r="E4735" s="19" t="str">
        <f>IF(ISBLANK(LeaveTracker[[#This Row],[Employee Name]]),"-----",VLOOKUP(LeaveTracker[[#This Row],[Employee Name]],Employees[[Employee Name]:[Office]],7))</f>
        <v>CTO</v>
      </c>
      <c r="F4735" s="19" t="str">
        <f>IF(ISBLANK(LeaveTracker[[#This Row],[Employee Name]]),"-----",VLOOKUP(LeaveTracker[[#This Row],[Employee Name]],Employees[[Employee Name]:[Office]],6))</f>
        <v>REGULAR</v>
      </c>
      <c r="G4735" s="24">
        <v>44930</v>
      </c>
      <c r="H4735" s="24">
        <v>44930</v>
      </c>
      <c r="I4735" s="19" t="s">
        <v>82</v>
      </c>
      <c r="K4735" s="61"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863</v>
      </c>
      <c r="E4736" s="19" t="str">
        <f>IF(ISBLANK(LeaveTracker[[#This Row],[Employee Name]]),"-----",VLOOKUP(LeaveTracker[[#This Row],[Employee Name]],Employees[[Employee Name]:[Office]],7))</f>
        <v>ACCOUNTING</v>
      </c>
      <c r="F4736" s="19" t="str">
        <f>IF(ISBLANK(LeaveTracker[[#This Row],[Employee Name]]),"-----",VLOOKUP(LeaveTracker[[#This Row],[Employee Name]],Employees[[Employee Name]:[Office]],6))</f>
        <v>REGULAR</v>
      </c>
      <c r="G4736" s="24">
        <v>45009</v>
      </c>
      <c r="H4736" s="24">
        <v>45021</v>
      </c>
      <c r="I4736" s="19" t="s">
        <v>81</v>
      </c>
      <c r="K4736" s="61"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863</v>
      </c>
      <c r="E4737" s="19" t="str">
        <f>IF(ISBLANK(LeaveTracker[[#This Row],[Employee Name]]),"-----",VLOOKUP(LeaveTracker[[#This Row],[Employee Name]],Employees[[Employee Name]:[Office]],7))</f>
        <v>ACCOUNTING</v>
      </c>
      <c r="F4737" s="19" t="str">
        <f>IF(ISBLANK(LeaveTracker[[#This Row],[Employee Name]]),"-----",VLOOKUP(LeaveTracker[[#This Row],[Employee Name]],Employees[[Employee Name]:[Office]],6))</f>
        <v>REGULAR</v>
      </c>
      <c r="G4737" s="24">
        <v>45001</v>
      </c>
      <c r="H4737" s="24">
        <v>45008</v>
      </c>
      <c r="I4737" s="19" t="s">
        <v>81</v>
      </c>
      <c r="K4737" s="61"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1060</v>
      </c>
      <c r="E4738" s="19" t="str">
        <f>IF(ISBLANK(LeaveTracker[[#This Row],[Employee Name]]),"-----",VLOOKUP(LeaveTracker[[#This Row],[Employee Name]],Employees[[Employee Name]:[Office]],7))</f>
        <v>CTO</v>
      </c>
      <c r="F4738" s="19" t="str">
        <f>IF(ISBLANK(LeaveTracker[[#This Row],[Employee Name]]),"-----",VLOOKUP(LeaveTracker[[#This Row],[Employee Name]],Employees[[Employee Name]:[Office]],6))</f>
        <v>REGULAR</v>
      </c>
      <c r="G4738" s="24">
        <v>45012</v>
      </c>
      <c r="H4738" s="24">
        <v>45012</v>
      </c>
      <c r="I4738" s="19" t="s">
        <v>81</v>
      </c>
      <c r="K4738" s="61"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407</v>
      </c>
      <c r="E4739" s="19" t="str">
        <f>IF(ISBLANK(LeaveTracker[[#This Row],[Employee Name]]),"-----",VLOOKUP(LeaveTracker[[#This Row],[Employee Name]],Employees[[Employee Name]:[Office]],7))</f>
        <v>CTO</v>
      </c>
      <c r="F4739" s="19" t="str">
        <f>IF(ISBLANK(LeaveTracker[[#This Row],[Employee Name]]),"-----",VLOOKUP(LeaveTracker[[#This Row],[Employee Name]],Employees[[Employee Name]:[Office]],6))</f>
        <v>REGULAR</v>
      </c>
      <c r="G4739" s="24">
        <v>45000</v>
      </c>
      <c r="H4739" s="24">
        <v>45000</v>
      </c>
      <c r="I4739" s="19" t="s">
        <v>81</v>
      </c>
      <c r="K4739" s="61"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528</v>
      </c>
      <c r="E4740" s="19" t="str">
        <f>IF(ISBLANK(LeaveTracker[[#This Row],[Employee Name]]),"-----",VLOOKUP(LeaveTracker[[#This Row],[Employee Name]],Employees[[Employee Name]:[Office]],7))</f>
        <v>TIPID IMPOK</v>
      </c>
      <c r="F4740" s="19" t="str">
        <f>IF(ISBLANK(LeaveTracker[[#This Row],[Employee Name]]),"-----",VLOOKUP(LeaveTracker[[#This Row],[Employee Name]],Employees[[Employee Name]:[Office]],6))</f>
        <v>REGULAR</v>
      </c>
      <c r="G4740" s="24">
        <v>44991</v>
      </c>
      <c r="H4740" s="24">
        <v>44991</v>
      </c>
      <c r="I4740" s="19" t="s">
        <v>81</v>
      </c>
      <c r="K4740" s="61"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528</v>
      </c>
      <c r="E4741" s="19" t="str">
        <f>IF(ISBLANK(LeaveTracker[[#This Row],[Employee Name]]),"-----",VLOOKUP(LeaveTracker[[#This Row],[Employee Name]],Employees[[Employee Name]:[Office]],7))</f>
        <v>TIPID IMPOK</v>
      </c>
      <c r="F4741" s="19" t="str">
        <f>IF(ISBLANK(LeaveTracker[[#This Row],[Employee Name]]),"-----",VLOOKUP(LeaveTracker[[#This Row],[Employee Name]],Employees[[Employee Name]:[Office]],6))</f>
        <v>REGULAR</v>
      </c>
      <c r="G4741" s="24">
        <v>45001</v>
      </c>
      <c r="H4741" s="24">
        <v>45001</v>
      </c>
      <c r="I4741" s="19" t="s">
        <v>81</v>
      </c>
      <c r="K4741" s="61"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1783</v>
      </c>
      <c r="E4742" s="19" t="str">
        <f>IF(ISBLANK(LeaveTracker[[#This Row],[Employee Name]]),"-----",VLOOKUP(LeaveTracker[[#This Row],[Employee Name]],Employees[[Employee Name]:[Office]],7))</f>
        <v>SP</v>
      </c>
      <c r="F4742" s="19" t="str">
        <f>IF(ISBLANK(LeaveTracker[[#This Row],[Employee Name]]),"-----",VLOOKUP(LeaveTracker[[#This Row],[Employee Name]],Employees[[Employee Name]:[Office]],6))</f>
        <v>CASUAL</v>
      </c>
      <c r="G4742" s="24">
        <v>44992</v>
      </c>
      <c r="H4742" s="24">
        <v>44992</v>
      </c>
      <c r="I4742" s="19" t="s">
        <v>81</v>
      </c>
      <c r="K4742" s="61"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1049</v>
      </c>
      <c r="E4743" s="19" t="str">
        <f>IF(ISBLANK(LeaveTracker[[#This Row],[Employee Name]]),"-----",VLOOKUP(LeaveTracker[[#This Row],[Employee Name]],Employees[[Employee Name]:[Office]],7))</f>
        <v>PIO</v>
      </c>
      <c r="F4743" s="19" t="str">
        <f>IF(ISBLANK(LeaveTracker[[#This Row],[Employee Name]]),"-----",VLOOKUP(LeaveTracker[[#This Row],[Employee Name]],Employees[[Employee Name]:[Office]],6))</f>
        <v>REGULAR</v>
      </c>
      <c r="G4743" s="24">
        <v>45001</v>
      </c>
      <c r="H4743" s="24">
        <v>45002</v>
      </c>
      <c r="I4743" s="19" t="s">
        <v>81</v>
      </c>
      <c r="K4743" s="61"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1049</v>
      </c>
      <c r="E4744" s="19" t="str">
        <f>IF(ISBLANK(LeaveTracker[[#This Row],[Employee Name]]),"-----",VLOOKUP(LeaveTracker[[#This Row],[Employee Name]],Employees[[Employee Name]:[Office]],7))</f>
        <v>PIO</v>
      </c>
      <c r="F4744" s="19" t="str">
        <f>IF(ISBLANK(LeaveTracker[[#This Row],[Employee Name]]),"-----",VLOOKUP(LeaveTracker[[#This Row],[Employee Name]],Employees[[Employee Name]:[Office]],6))</f>
        <v>REGULAR</v>
      </c>
      <c r="G4744" s="24">
        <v>45009</v>
      </c>
      <c r="H4744" s="24">
        <v>45009</v>
      </c>
      <c r="I4744" s="19" t="s">
        <v>81</v>
      </c>
      <c r="K4744" s="61"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522</v>
      </c>
      <c r="E4745" s="19" t="str">
        <f>IF(ISBLANK(LeaveTracker[[#This Row],[Employee Name]]),"-----",VLOOKUP(LeaveTracker[[#This Row],[Employee Name]],Employees[[Employee Name]:[Office]],7))</f>
        <v>PIO</v>
      </c>
      <c r="F4745" s="19" t="str">
        <f>IF(ISBLANK(LeaveTracker[[#This Row],[Employee Name]]),"-----",VLOOKUP(LeaveTracker[[#This Row],[Employee Name]],Employees[[Employee Name]:[Office]],6))</f>
        <v>REGULAR</v>
      </c>
      <c r="G4745" s="24">
        <v>45009</v>
      </c>
      <c r="H4745" s="24">
        <v>45009</v>
      </c>
      <c r="I4745" s="19" t="s">
        <v>298</v>
      </c>
      <c r="J4745" s="43" t="s">
        <v>274</v>
      </c>
      <c r="K4745" s="61"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522</v>
      </c>
      <c r="E4746" s="19" t="str">
        <f>IF(ISBLANK(LeaveTracker[[#This Row],[Employee Name]]),"-----",VLOOKUP(LeaveTracker[[#This Row],[Employee Name]],Employees[[Employee Name]:[Office]],7))</f>
        <v>PIO</v>
      </c>
      <c r="F4746" s="19" t="str">
        <f>IF(ISBLANK(LeaveTracker[[#This Row],[Employee Name]]),"-----",VLOOKUP(LeaveTracker[[#This Row],[Employee Name]],Employees[[Employee Name]:[Office]],6))</f>
        <v>REGULAR</v>
      </c>
      <c r="G4746" s="24">
        <v>45021</v>
      </c>
      <c r="H4746" s="24">
        <v>45021</v>
      </c>
      <c r="I4746" s="19" t="s">
        <v>298</v>
      </c>
      <c r="J4746" s="43" t="s">
        <v>274</v>
      </c>
      <c r="K4746" s="61"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1092</v>
      </c>
      <c r="E4747" s="19" t="str">
        <f>IF(ISBLANK(LeaveTracker[[#This Row],[Employee Name]]),"-----",VLOOKUP(LeaveTracker[[#This Row],[Employee Name]],Employees[[Employee Name]:[Office]],7))</f>
        <v>ACCOUNTING</v>
      </c>
      <c r="F4747" s="19" t="str">
        <f>IF(ISBLANK(LeaveTracker[[#This Row],[Employee Name]]),"-----",VLOOKUP(LeaveTracker[[#This Row],[Employee Name]],Employees[[Employee Name]:[Office]],6))</f>
        <v>REGULAR</v>
      </c>
      <c r="G4747" s="24">
        <v>45012</v>
      </c>
      <c r="H4747" s="24">
        <v>45012</v>
      </c>
      <c r="I4747" s="19" t="s">
        <v>298</v>
      </c>
      <c r="J4747" s="43" t="s">
        <v>105</v>
      </c>
      <c r="K4747" s="61"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362</v>
      </c>
      <c r="E4748" s="19" t="str">
        <f>IF(ISBLANK(LeaveTracker[[#This Row],[Employee Name]]),"-----",VLOOKUP(LeaveTracker[[#This Row],[Employee Name]],Employees[[Employee Name]:[Office]],7))</f>
        <v>SP</v>
      </c>
      <c r="F4748" s="19" t="str">
        <f>IF(ISBLANK(LeaveTracker[[#This Row],[Employee Name]]),"-----",VLOOKUP(LeaveTracker[[#This Row],[Employee Name]],Employees[[Employee Name]:[Office]],6))</f>
        <v>REGULAR</v>
      </c>
      <c r="G4748" s="24">
        <v>45002</v>
      </c>
      <c r="H4748" s="24">
        <v>45002</v>
      </c>
      <c r="I4748" s="19" t="s">
        <v>81</v>
      </c>
      <c r="K4748" s="61"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1934</v>
      </c>
      <c r="E4749" s="19" t="str">
        <f>IF(ISBLANK(LeaveTracker[[#This Row],[Employee Name]]),"-----",VLOOKUP(LeaveTracker[[#This Row],[Employee Name]],Employees[[Employee Name]:[Office]],7))</f>
        <v>ONT</v>
      </c>
      <c r="F4749" s="19" t="str">
        <f>IF(ISBLANK(LeaveTracker[[#This Row],[Employee Name]]),"-----",VLOOKUP(LeaveTracker[[#This Row],[Employee Name]],Employees[[Employee Name]:[Office]],6))</f>
        <v>CASUAL</v>
      </c>
      <c r="G4749" s="24">
        <v>45012</v>
      </c>
      <c r="H4749" s="24">
        <v>45013</v>
      </c>
      <c r="I4749" s="19" t="s">
        <v>81</v>
      </c>
      <c r="K4749" s="61"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242</v>
      </c>
      <c r="E4750" s="19" t="str">
        <f>IF(ISBLANK(LeaveTracker[[#This Row],[Employee Name]]),"-----",VLOOKUP(LeaveTracker[[#This Row],[Employee Name]],Employees[[Employee Name]:[Office]],7))</f>
        <v>TCCH/TICC</v>
      </c>
      <c r="F4750" s="19" t="str">
        <f>IF(ISBLANK(LeaveTracker[[#This Row],[Employee Name]]),"-----",VLOOKUP(LeaveTracker[[#This Row],[Employee Name]],Employees[[Employee Name]:[Office]],6))</f>
        <v>REGULAR</v>
      </c>
      <c r="G4750" s="24">
        <v>45014</v>
      </c>
      <c r="H4750" s="24">
        <v>45014</v>
      </c>
      <c r="I4750" s="19" t="s">
        <v>81</v>
      </c>
      <c r="K4750" s="61"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238</v>
      </c>
      <c r="E4751" s="19" t="str">
        <f>IF(ISBLANK(LeaveTracker[[#This Row],[Employee Name]]),"-----",VLOOKUP(LeaveTracker[[#This Row],[Employee Name]],Employees[[Employee Name]:[Office]],7))</f>
        <v>CSWDO</v>
      </c>
      <c r="F4751" s="19" t="str">
        <f>IF(ISBLANK(LeaveTracker[[#This Row],[Employee Name]]),"-----",VLOOKUP(LeaveTracker[[#This Row],[Employee Name]],Employees[[Employee Name]:[Office]],6))</f>
        <v>REGULAR</v>
      </c>
      <c r="G4751" s="24">
        <v>45019</v>
      </c>
      <c r="H4751" s="24">
        <v>45020</v>
      </c>
      <c r="I4751" s="19" t="s">
        <v>82</v>
      </c>
      <c r="K4751" s="61"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1829</v>
      </c>
      <c r="E4752" s="19" t="str">
        <f>IF(ISBLANK(LeaveTracker[[#This Row],[Employee Name]]),"-----",VLOOKUP(LeaveTracker[[#This Row],[Employee Name]],Employees[[Employee Name]:[Office]],7))</f>
        <v>CENRO</v>
      </c>
      <c r="F4752" s="19" t="str">
        <f>IF(ISBLANK(LeaveTracker[[#This Row],[Employee Name]]),"-----",VLOOKUP(LeaveTracker[[#This Row],[Employee Name]],Employees[[Employee Name]:[Office]],6))</f>
        <v>CASUAL</v>
      </c>
      <c r="G4752" s="24">
        <v>44985</v>
      </c>
      <c r="H4752" s="24">
        <v>44985</v>
      </c>
      <c r="I4752" s="19" t="s">
        <v>81</v>
      </c>
      <c r="K4752" s="61"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1881</v>
      </c>
      <c r="E4753" s="19" t="str">
        <f>IF(ISBLANK(LeaveTracker[[#This Row],[Employee Name]]),"-----",VLOOKUP(LeaveTracker[[#This Row],[Employee Name]],Employees[[Employee Name]:[Office]],7))</f>
        <v>CENRO</v>
      </c>
      <c r="F4753" s="19" t="str">
        <f>IF(ISBLANK(LeaveTracker[[#This Row],[Employee Name]]),"-----",VLOOKUP(LeaveTracker[[#This Row],[Employee Name]],Employees[[Employee Name]:[Office]],6))</f>
        <v>CASUAL</v>
      </c>
      <c r="G4753" s="24">
        <v>44987</v>
      </c>
      <c r="H4753" s="24">
        <v>44987</v>
      </c>
      <c r="I4753" s="19" t="s">
        <v>81</v>
      </c>
      <c r="K4753" s="61"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62">
        <v>44993</v>
      </c>
      <c r="D4754" s="19" t="s">
        <v>1968</v>
      </c>
      <c r="E4754" s="19" t="str">
        <f>IF(ISBLANK(LeaveTracker[[#This Row],[Employee Name]]),"-----",VLOOKUP(LeaveTracker[[#This Row],[Employee Name]],Employees[[Employee Name]:[Office]],7))</f>
        <v>EEO/CITY MARKET</v>
      </c>
      <c r="F4754" s="19" t="str">
        <f>IF(ISBLANK(LeaveTracker[[#This Row],[Employee Name]]),"-----",VLOOKUP(LeaveTracker[[#This Row],[Employee Name]],Employees[[Employee Name]:[Office]],6))</f>
        <v>CASUAL</v>
      </c>
      <c r="G4754" s="24">
        <v>44978</v>
      </c>
      <c r="H4754" s="24">
        <v>44978</v>
      </c>
      <c r="I4754" s="19" t="s">
        <v>81</v>
      </c>
      <c r="K4754" s="61"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1832</v>
      </c>
      <c r="E4755" s="19" t="str">
        <f>IF(ISBLANK(LeaveTracker[[#This Row],[Employee Name]]),"-----",VLOOKUP(LeaveTracker[[#This Row],[Employee Name]],Employees[[Employee Name]:[Office]],7))</f>
        <v>EEO/CITY MARKET</v>
      </c>
      <c r="F4755" s="19" t="str">
        <f>IF(ISBLANK(LeaveTracker[[#This Row],[Employee Name]]),"-----",VLOOKUP(LeaveTracker[[#This Row],[Employee Name]],Employees[[Employee Name]:[Office]],6))</f>
        <v>CASUAL</v>
      </c>
      <c r="G4755" s="24">
        <v>45013</v>
      </c>
      <c r="H4755" s="24">
        <v>45013</v>
      </c>
      <c r="I4755" s="19" t="s">
        <v>82</v>
      </c>
      <c r="K4755" s="61"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1832</v>
      </c>
      <c r="E4756" s="19" t="str">
        <f>IF(ISBLANK(LeaveTracker[[#This Row],[Employee Name]]),"-----",VLOOKUP(LeaveTracker[[#This Row],[Employee Name]],Employees[[Employee Name]:[Office]],7))</f>
        <v>EEO/CITY MARKET</v>
      </c>
      <c r="F4756" s="19" t="str">
        <f>IF(ISBLANK(LeaveTracker[[#This Row],[Employee Name]]),"-----",VLOOKUP(LeaveTracker[[#This Row],[Employee Name]],Employees[[Employee Name]:[Office]],6))</f>
        <v>CASUAL</v>
      </c>
      <c r="G4756" s="24">
        <v>45016</v>
      </c>
      <c r="H4756" s="24">
        <v>45016</v>
      </c>
      <c r="I4756" s="19" t="s">
        <v>82</v>
      </c>
      <c r="K4756" s="61"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1803</v>
      </c>
      <c r="E4757" s="19" t="str">
        <f>IF(ISBLANK(LeaveTracker[[#This Row],[Employee Name]]),"-----",VLOOKUP(LeaveTracker[[#This Row],[Employee Name]],Employees[[Employee Name]:[Office]],7))</f>
        <v>CENRO</v>
      </c>
      <c r="F4757" s="19" t="str">
        <f>IF(ISBLANK(LeaveTracker[[#This Row],[Employee Name]]),"-----",VLOOKUP(LeaveTracker[[#This Row],[Employee Name]],Employees[[Employee Name]:[Office]],6))</f>
        <v>CASUAL</v>
      </c>
      <c r="G4757" s="24">
        <v>44997</v>
      </c>
      <c r="H4757" s="24">
        <v>44997</v>
      </c>
      <c r="I4757" s="19" t="s">
        <v>81</v>
      </c>
      <c r="K4757" s="61" t="str">
        <f>LeaveTracker[[#This Row],[Days]]&amp;" "&amp;LeaveTracker[[#This Row],[Type of Leave]]</f>
        <v>1 SL</v>
      </c>
      <c r="L4757" s="23">
        <v>1</v>
      </c>
      <c r="M4757" s="27"/>
    </row>
    <row r="4758" spans="1:13" ht="30" customHeight="1" x14ac:dyDescent="0.3">
      <c r="A4758" s="27">
        <f t="shared" si="48"/>
        <v>1058</v>
      </c>
      <c r="B4758" s="31">
        <v>45028</v>
      </c>
      <c r="C4758" s="24">
        <v>44992</v>
      </c>
      <c r="D4758" s="19" t="s">
        <v>1799</v>
      </c>
      <c r="E4758" s="19" t="str">
        <f>IF(ISBLANK(LeaveTracker[[#This Row],[Employee Name]]),"-----",VLOOKUP(LeaveTracker[[#This Row],[Employee Name]],Employees[[Employee Name]:[Office]],7))</f>
        <v>CENRO</v>
      </c>
      <c r="F4758" s="19" t="str">
        <f>IF(ISBLANK(LeaveTracker[[#This Row],[Employee Name]]),"-----",VLOOKUP(LeaveTracker[[#This Row],[Employee Name]],Employees[[Employee Name]:[Office]],6))</f>
        <v>CASUAL</v>
      </c>
      <c r="G4758" s="24">
        <v>44992</v>
      </c>
      <c r="H4758" s="24">
        <v>45009</v>
      </c>
      <c r="I4758" s="19" t="s">
        <v>81</v>
      </c>
      <c r="K4758" s="61"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1813</v>
      </c>
      <c r="E4759" s="19" t="str">
        <f>IF(ISBLANK(LeaveTracker[[#This Row],[Employee Name]]),"-----",VLOOKUP(LeaveTracker[[#This Row],[Employee Name]],Employees[[Employee Name]:[Office]],7))</f>
        <v>CSWDO</v>
      </c>
      <c r="F4759" s="19" t="str">
        <f>IF(ISBLANK(LeaveTracker[[#This Row],[Employee Name]]),"-----",VLOOKUP(LeaveTracker[[#This Row],[Employee Name]],Employees[[Employee Name]:[Office]],6))</f>
        <v>CASUAL</v>
      </c>
      <c r="G4759" s="24">
        <v>45019</v>
      </c>
      <c r="H4759" s="24">
        <v>45019</v>
      </c>
      <c r="I4759" s="19" t="s">
        <v>298</v>
      </c>
      <c r="J4759" s="43" t="s">
        <v>2124</v>
      </c>
      <c r="K4759" s="61"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1813</v>
      </c>
      <c r="E4760" s="19" t="str">
        <f>IF(ISBLANK(LeaveTracker[[#This Row],[Employee Name]]),"-----",VLOOKUP(LeaveTracker[[#This Row],[Employee Name]],Employees[[Employee Name]:[Office]],7))</f>
        <v>CSWDO</v>
      </c>
      <c r="F4760" s="19" t="str">
        <f>IF(ISBLANK(LeaveTracker[[#This Row],[Employee Name]]),"-----",VLOOKUP(LeaveTracker[[#This Row],[Employee Name]],Employees[[Employee Name]:[Office]],6))</f>
        <v>CASUAL</v>
      </c>
      <c r="G4760" s="24">
        <v>44993</v>
      </c>
      <c r="H4760" s="24">
        <v>44993</v>
      </c>
      <c r="I4760" s="19" t="s">
        <v>81</v>
      </c>
      <c r="K4760" s="61"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1812</v>
      </c>
      <c r="E4761" s="19" t="str">
        <f>IF(ISBLANK(LeaveTracker[[#This Row],[Employee Name]]),"-----",VLOOKUP(LeaveTracker[[#This Row],[Employee Name]],Employees[[Employee Name]:[Office]],7))</f>
        <v>HOUSING</v>
      </c>
      <c r="F4761" s="19" t="str">
        <f>IF(ISBLANK(LeaveTracker[[#This Row],[Employee Name]]),"-----",VLOOKUP(LeaveTracker[[#This Row],[Employee Name]],Employees[[Employee Name]:[Office]],6))</f>
        <v>CASUAL</v>
      </c>
      <c r="G4761" s="24">
        <v>45015</v>
      </c>
      <c r="H4761" s="24">
        <v>45016</v>
      </c>
      <c r="I4761" s="19" t="s">
        <v>82</v>
      </c>
      <c r="K4761" s="61"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1812</v>
      </c>
      <c r="E4762" s="19" t="str">
        <f>IF(ISBLANK(LeaveTracker[[#This Row],[Employee Name]]),"-----",VLOOKUP(LeaveTracker[[#This Row],[Employee Name]],Employees[[Employee Name]:[Office]],7))</f>
        <v>HOUSING</v>
      </c>
      <c r="F4762" s="19" t="str">
        <f>IF(ISBLANK(LeaveTracker[[#This Row],[Employee Name]]),"-----",VLOOKUP(LeaveTracker[[#This Row],[Employee Name]],Employees[[Employee Name]:[Office]],6))</f>
        <v>CASUAL</v>
      </c>
      <c r="G4762" s="24">
        <v>44994</v>
      </c>
      <c r="H4762" s="24">
        <v>44994</v>
      </c>
      <c r="I4762" s="19" t="s">
        <v>81</v>
      </c>
      <c r="K4762" s="61"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1815</v>
      </c>
      <c r="E4763" s="19" t="str">
        <f>IF(ISBLANK(LeaveTracker[[#This Row],[Employee Name]]),"-----",VLOOKUP(LeaveTracker[[#This Row],[Employee Name]],Employees[[Employee Name]:[Office]],7))</f>
        <v>TCNHS</v>
      </c>
      <c r="F4763" s="19" t="str">
        <f>IF(ISBLANK(LeaveTracker[[#This Row],[Employee Name]]),"-----",VLOOKUP(LeaveTracker[[#This Row],[Employee Name]],Employees[[Employee Name]:[Office]],6))</f>
        <v>CASUAL</v>
      </c>
      <c r="G4763" s="24">
        <v>45019</v>
      </c>
      <c r="H4763" s="24">
        <v>45021</v>
      </c>
      <c r="I4763" s="19" t="s">
        <v>298</v>
      </c>
      <c r="J4763" s="43" t="s">
        <v>105</v>
      </c>
      <c r="K4763" s="61"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1815</v>
      </c>
      <c r="E4764" s="19" t="str">
        <f>IF(ISBLANK(LeaveTracker[[#This Row],[Employee Name]]),"-----",VLOOKUP(LeaveTracker[[#This Row],[Employee Name]],Employees[[Employee Name]:[Office]],7))</f>
        <v>TCNHS</v>
      </c>
      <c r="F4764" s="19" t="str">
        <f>IF(ISBLANK(LeaveTracker[[#This Row],[Employee Name]]),"-----",VLOOKUP(LeaveTracker[[#This Row],[Employee Name]],Employees[[Employee Name]:[Office]],6))</f>
        <v>CASUAL</v>
      </c>
      <c r="G4764" s="24">
        <v>44987</v>
      </c>
      <c r="H4764" s="24">
        <v>44988</v>
      </c>
      <c r="I4764" s="19" t="s">
        <v>81</v>
      </c>
      <c r="K4764" s="61"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1815</v>
      </c>
      <c r="E4765" s="19" t="str">
        <f>IF(ISBLANK(LeaveTracker[[#This Row],[Employee Name]]),"-----",VLOOKUP(LeaveTracker[[#This Row],[Employee Name]],Employees[[Employee Name]:[Office]],7))</f>
        <v>TCNHS</v>
      </c>
      <c r="F4765" s="19" t="str">
        <f>IF(ISBLANK(LeaveTracker[[#This Row],[Employee Name]]),"-----",VLOOKUP(LeaveTracker[[#This Row],[Employee Name]],Employees[[Employee Name]:[Office]],6))</f>
        <v>CASUAL</v>
      </c>
      <c r="G4765" s="24">
        <v>44985</v>
      </c>
      <c r="H4765" s="24">
        <v>44986</v>
      </c>
      <c r="I4765" s="19" t="s">
        <v>81</v>
      </c>
      <c r="K4765" s="61"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1815</v>
      </c>
      <c r="E4766" s="19" t="str">
        <f>IF(ISBLANK(LeaveTracker[[#This Row],[Employee Name]]),"-----",VLOOKUP(LeaveTracker[[#This Row],[Employee Name]],Employees[[Employee Name]:[Office]],7))</f>
        <v>TCNHS</v>
      </c>
      <c r="F4766" s="19" t="str">
        <f>IF(ISBLANK(LeaveTracker[[#This Row],[Employee Name]]),"-----",VLOOKUP(LeaveTracker[[#This Row],[Employee Name]],Employees[[Employee Name]:[Office]],6))</f>
        <v>CASUAL</v>
      </c>
      <c r="G4766" s="24">
        <v>44972</v>
      </c>
      <c r="H4766" s="24">
        <v>44972</v>
      </c>
      <c r="I4766" s="19" t="s">
        <v>81</v>
      </c>
      <c r="K4766" s="61"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1820</v>
      </c>
      <c r="E4767" s="19" t="str">
        <f>IF(ISBLANK(LeaveTracker[[#This Row],[Employee Name]]),"-----",VLOOKUP(LeaveTracker[[#This Row],[Employee Name]],Employees[[Employee Name]:[Office]],7))</f>
        <v>TICC</v>
      </c>
      <c r="F4767" s="19" t="str">
        <f>IF(ISBLANK(LeaveTracker[[#This Row],[Employee Name]]),"-----",VLOOKUP(LeaveTracker[[#This Row],[Employee Name]],Employees[[Employee Name]:[Office]],6))</f>
        <v>CASUAL</v>
      </c>
      <c r="G4767" s="24">
        <v>45008</v>
      </c>
      <c r="H4767" s="24">
        <v>45010</v>
      </c>
      <c r="I4767" s="19" t="s">
        <v>298</v>
      </c>
      <c r="J4767" s="43" t="s">
        <v>105</v>
      </c>
      <c r="K4767" s="61" t="str">
        <f>LeaveTracker[[#This Row],[Days]]&amp;" "&amp;LeaveTracker[[#This Row],[Type of Leave]]</f>
        <v>3 OTHER</v>
      </c>
      <c r="L4767" s="23">
        <v>3</v>
      </c>
      <c r="M4767" s="27"/>
    </row>
    <row r="4768" spans="1:13" ht="30" customHeight="1" x14ac:dyDescent="0.3">
      <c r="A4768" s="27">
        <f t="shared" si="49"/>
        <v>1068</v>
      </c>
      <c r="B4768" s="31">
        <v>45028</v>
      </c>
      <c r="C4768" s="31">
        <v>45013</v>
      </c>
      <c r="D4768" s="19" t="s">
        <v>1820</v>
      </c>
      <c r="E4768" s="19" t="str">
        <f>IF(ISBLANK(LeaveTracker[[#This Row],[Employee Name]]),"-----",VLOOKUP(LeaveTracker[[#This Row],[Employee Name]],Employees[[Employee Name]:[Office]],7))</f>
        <v>TICC</v>
      </c>
      <c r="F4768" s="19" t="str">
        <f>IF(ISBLANK(LeaveTracker[[#This Row],[Employee Name]]),"-----",VLOOKUP(LeaveTracker[[#This Row],[Employee Name]],Employees[[Employee Name]:[Office]],6))</f>
        <v>CASUAL</v>
      </c>
      <c r="G4768" s="24">
        <v>45005</v>
      </c>
      <c r="H4768" s="24">
        <v>45007</v>
      </c>
      <c r="I4768" s="19" t="s">
        <v>81</v>
      </c>
      <c r="K4768" s="61"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1929</v>
      </c>
      <c r="E4769" s="19" t="str">
        <f>IF(ISBLANK(LeaveTracker[[#This Row],[Employee Name]]),"-----",VLOOKUP(LeaveTracker[[#This Row],[Employee Name]],Employees[[Employee Name]:[Office]],7))</f>
        <v>TICC</v>
      </c>
      <c r="F4769" s="19" t="str">
        <f>IF(ISBLANK(LeaveTracker[[#This Row],[Employee Name]]),"-----",VLOOKUP(LeaveTracker[[#This Row],[Employee Name]],Employees[[Employee Name]:[Office]],6))</f>
        <v>CASUAL</v>
      </c>
      <c r="G4769" s="24">
        <v>45008</v>
      </c>
      <c r="H4769" s="24">
        <v>45009</v>
      </c>
      <c r="I4769" s="19" t="s">
        <v>81</v>
      </c>
      <c r="K4769" s="61"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1870</v>
      </c>
      <c r="E4770" s="19" t="str">
        <f>IF(ISBLANK(LeaveTracker[[#This Row],[Employee Name]]),"-----",VLOOKUP(LeaveTracker[[#This Row],[Employee Name]],Employees[[Employee Name]:[Office]],7))</f>
        <v>BPLO</v>
      </c>
      <c r="F4770" s="19" t="str">
        <f>IF(ISBLANK(LeaveTracker[[#This Row],[Employee Name]]),"-----",VLOOKUP(LeaveTracker[[#This Row],[Employee Name]],Employees[[Employee Name]:[Office]],6))</f>
        <v>CASUAL</v>
      </c>
      <c r="G4770" s="24">
        <v>44998</v>
      </c>
      <c r="H4770" s="24">
        <v>44999</v>
      </c>
      <c r="I4770" s="19" t="s">
        <v>81</v>
      </c>
      <c r="K4770" s="61"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1878</v>
      </c>
      <c r="E4771" s="19" t="str">
        <f>IF(ISBLANK(LeaveTracker[[#This Row],[Employee Name]]),"-----",VLOOKUP(LeaveTracker[[#This Row],[Employee Name]],Employees[[Employee Name]:[Office]],7))</f>
        <v>TICC</v>
      </c>
      <c r="F4771" s="19" t="str">
        <f>IF(ISBLANK(LeaveTracker[[#This Row],[Employee Name]]),"-----",VLOOKUP(LeaveTracker[[#This Row],[Employee Name]],Employees[[Employee Name]:[Office]],6))</f>
        <v>CASUAL</v>
      </c>
      <c r="G4771" s="24">
        <v>44988</v>
      </c>
      <c r="H4771" s="24">
        <v>44989</v>
      </c>
      <c r="I4771" s="19" t="s">
        <v>81</v>
      </c>
      <c r="K4771" s="61" t="str">
        <f>LeaveTracker[[#This Row],[Days]]&amp;" "&amp;LeaveTracker[[#This Row],[Type of Leave]]</f>
        <v>2 SL</v>
      </c>
      <c r="L4771" s="23">
        <v>2</v>
      </c>
      <c r="M4771" s="27"/>
    </row>
    <row r="4772" spans="1:13" ht="30" customHeight="1" x14ac:dyDescent="0.3">
      <c r="A4772" s="27">
        <f t="shared" si="49"/>
        <v>1072</v>
      </c>
      <c r="B4772" s="31">
        <v>45028</v>
      </c>
      <c r="C4772" s="31">
        <v>45005</v>
      </c>
      <c r="D4772" s="19" t="s">
        <v>332</v>
      </c>
      <c r="E4772" s="19" t="str">
        <f>IF(ISBLANK(LeaveTracker[[#This Row],[Employee Name]]),"-----",VLOOKUP(LeaveTracker[[#This Row],[Employee Name]],Employees[[Employee Name]:[Office]],7))</f>
        <v>INTERNAL</v>
      </c>
      <c r="F4772" s="19" t="str">
        <f>IF(ISBLANK(LeaveTracker[[#This Row],[Employee Name]]),"-----",VLOOKUP(LeaveTracker[[#This Row],[Employee Name]],Employees[[Employee Name]:[Office]],6))</f>
        <v>REGULAR</v>
      </c>
      <c r="G4772" s="24">
        <v>45002</v>
      </c>
      <c r="H4772" s="24">
        <v>45002</v>
      </c>
      <c r="I4772" s="19" t="s">
        <v>81</v>
      </c>
      <c r="K4772" s="61"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1930</v>
      </c>
      <c r="E4773" s="19" t="str">
        <f>IF(ISBLANK(LeaveTracker[[#This Row],[Employee Name]]),"-----",VLOOKUP(LeaveTracker[[#This Row],[Employee Name]],Employees[[Employee Name]:[Office]],7))</f>
        <v>PICNIC GROVE</v>
      </c>
      <c r="F4773" s="19" t="str">
        <f>IF(ISBLANK(LeaveTracker[[#This Row],[Employee Name]]),"-----",VLOOKUP(LeaveTracker[[#This Row],[Employee Name]],Employees[[Employee Name]:[Office]],6))</f>
        <v>CASUAL</v>
      </c>
      <c r="G4773" s="24">
        <v>45006</v>
      </c>
      <c r="H4773" s="21">
        <v>45006</v>
      </c>
      <c r="I4773" s="19" t="s">
        <v>82</v>
      </c>
      <c r="K4773" s="61"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1930</v>
      </c>
      <c r="E4774" s="19" t="str">
        <f>IF(ISBLANK(LeaveTracker[[#This Row],[Employee Name]]),"-----",VLOOKUP(LeaveTracker[[#This Row],[Employee Name]],Employees[[Employee Name]:[Office]],7))</f>
        <v>PICNIC GROVE</v>
      </c>
      <c r="F4774" s="19" t="str">
        <f>IF(ISBLANK(LeaveTracker[[#This Row],[Employee Name]]),"-----",VLOOKUP(LeaveTracker[[#This Row],[Employee Name]],Employees[[Employee Name]:[Office]],6))</f>
        <v>CASUAL</v>
      </c>
      <c r="G4774" s="24">
        <v>45013</v>
      </c>
      <c r="H4774" s="24">
        <v>45016</v>
      </c>
      <c r="I4774" s="19" t="s">
        <v>82</v>
      </c>
      <c r="K4774" s="61"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1971</v>
      </c>
      <c r="E4775" s="19" t="str">
        <f>IF(ISBLANK(LeaveTracker[[#This Row],[Employee Name]]),"-----",VLOOKUP(LeaveTracker[[#This Row],[Employee Name]],Employees[[Employee Name]:[Office]],7))</f>
        <v>CENRO</v>
      </c>
      <c r="F4775" s="19">
        <f>IF(ISBLANK(LeaveTracker[[#This Row],[Employee Name]]),"-----",VLOOKUP(LeaveTracker[[#This Row],[Employee Name]],Employees[[Employee Name]:[Office]],6))</f>
        <v>0</v>
      </c>
      <c r="G4775" s="24">
        <v>45022</v>
      </c>
      <c r="H4775" s="24">
        <v>45024</v>
      </c>
      <c r="I4775" s="19" t="s">
        <v>82</v>
      </c>
      <c r="K4775" s="61" t="str">
        <f>LeaveTracker[[#This Row],[Days]]&amp;" "&amp;LeaveTracker[[#This Row],[Type of Leave]]</f>
        <v>3 VL</v>
      </c>
      <c r="L4775" s="23">
        <v>3</v>
      </c>
      <c r="M4775" s="27"/>
    </row>
    <row r="4776" spans="1:13" ht="30" customHeight="1" x14ac:dyDescent="0.3">
      <c r="A4776" s="27">
        <f t="shared" si="49"/>
        <v>1075</v>
      </c>
      <c r="B4776" s="31">
        <v>45028</v>
      </c>
      <c r="C4776" s="31">
        <v>45005</v>
      </c>
      <c r="D4776" s="19" t="s">
        <v>1971</v>
      </c>
      <c r="E4776" s="19" t="str">
        <f>IF(ISBLANK(LeaveTracker[[#This Row],[Employee Name]]),"-----",VLOOKUP(LeaveTracker[[#This Row],[Employee Name]],Employees[[Employee Name]:[Office]],7))</f>
        <v>CENRO</v>
      </c>
      <c r="F4776" s="19">
        <f>IF(ISBLANK(LeaveTracker[[#This Row],[Employee Name]]),"-----",VLOOKUP(LeaveTracker[[#This Row],[Employee Name]],Employees[[Employee Name]:[Office]],6))</f>
        <v>0</v>
      </c>
      <c r="G4776" s="24">
        <v>45012</v>
      </c>
      <c r="H4776" s="24">
        <v>45012</v>
      </c>
      <c r="I4776" s="19" t="s">
        <v>82</v>
      </c>
      <c r="K4776" s="61"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1769</v>
      </c>
      <c r="E4777" s="19" t="str">
        <f>IF(ISBLANK(LeaveTracker[[#This Row],[Employee Name]]),"-----",VLOOKUP(LeaveTracker[[#This Row],[Employee Name]],Employees[[Employee Name]:[Office]],7))</f>
        <v>DEPED</v>
      </c>
      <c r="F4777" s="19" t="str">
        <f>IF(ISBLANK(LeaveTracker[[#This Row],[Employee Name]]),"-----",VLOOKUP(LeaveTracker[[#This Row],[Employee Name]],Employees[[Employee Name]:[Office]],6))</f>
        <v>CASUAL</v>
      </c>
      <c r="G4777" s="24">
        <v>44958</v>
      </c>
      <c r="H4777" s="24">
        <v>44959</v>
      </c>
      <c r="I4777" s="19" t="s">
        <v>82</v>
      </c>
      <c r="K4777" s="61"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1769</v>
      </c>
      <c r="E4778" s="19" t="str">
        <f>IF(ISBLANK(LeaveTracker[[#This Row],[Employee Name]]),"-----",VLOOKUP(LeaveTracker[[#This Row],[Employee Name]],Employees[[Employee Name]:[Office]],7))</f>
        <v>DEPED</v>
      </c>
      <c r="F4778" s="19" t="str">
        <f>IF(ISBLANK(LeaveTracker[[#This Row],[Employee Name]]),"-----",VLOOKUP(LeaveTracker[[#This Row],[Employee Name]],Employees[[Employee Name]:[Office]],6))</f>
        <v>CASUAL</v>
      </c>
      <c r="G4778" s="24">
        <v>44964</v>
      </c>
      <c r="H4778" s="24">
        <v>44967</v>
      </c>
      <c r="I4778" s="19" t="s">
        <v>82</v>
      </c>
      <c r="K4778" s="61"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1769</v>
      </c>
      <c r="E4779" s="19" t="str">
        <f>IF(ISBLANK(LeaveTracker[[#This Row],[Employee Name]]),"-----",VLOOKUP(LeaveTracker[[#This Row],[Employee Name]],Employees[[Employee Name]:[Office]],7))</f>
        <v>DEPED</v>
      </c>
      <c r="F4779" s="19" t="str">
        <f>IF(ISBLANK(LeaveTracker[[#This Row],[Employee Name]]),"-----",VLOOKUP(LeaveTracker[[#This Row],[Employee Name]],Employees[[Employee Name]:[Office]],6))</f>
        <v>CASUAL</v>
      </c>
      <c r="G4779" s="24">
        <v>44974</v>
      </c>
      <c r="H4779" s="24">
        <v>44974</v>
      </c>
      <c r="I4779" s="19" t="s">
        <v>82</v>
      </c>
      <c r="K4779" s="61"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1971</v>
      </c>
      <c r="E4780" s="19" t="str">
        <f>IF(ISBLANK(LeaveTracker[[#This Row],[Employee Name]]),"-----",VLOOKUP(LeaveTracker[[#This Row],[Employee Name]],Employees[[Employee Name]:[Office]],7))</f>
        <v>CENRO</v>
      </c>
      <c r="F4780" s="19">
        <f>IF(ISBLANK(LeaveTracker[[#This Row],[Employee Name]]),"-----",VLOOKUP(LeaveTracker[[#This Row],[Employee Name]],Employees[[Employee Name]:[Office]],6))</f>
        <v>0</v>
      </c>
      <c r="G4780" s="24">
        <v>45000</v>
      </c>
      <c r="H4780" s="24">
        <v>45000</v>
      </c>
      <c r="I4780" s="19" t="s">
        <v>82</v>
      </c>
      <c r="K4780" s="61"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1869</v>
      </c>
      <c r="E4781" s="19" t="str">
        <f>IF(ISBLANK(LeaveTracker[[#This Row],[Employee Name]]),"-----",VLOOKUP(LeaveTracker[[#This Row],[Employee Name]],Employees[[Employee Name]:[Office]],7))</f>
        <v>LCR</v>
      </c>
      <c r="F4781" s="19" t="str">
        <f>IF(ISBLANK(LeaveTracker[[#This Row],[Employee Name]]),"-----",VLOOKUP(LeaveTracker[[#This Row],[Employee Name]],Employees[[Employee Name]:[Office]],6))</f>
        <v>CASUAL</v>
      </c>
      <c r="G4781" s="24">
        <v>44987</v>
      </c>
      <c r="H4781" s="24">
        <v>44987</v>
      </c>
      <c r="I4781" s="19" t="s">
        <v>81</v>
      </c>
      <c r="K4781" s="61"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1869</v>
      </c>
      <c r="E4782" s="19" t="str">
        <f>IF(ISBLANK(LeaveTracker[[#This Row],[Employee Name]]),"-----",VLOOKUP(LeaveTracker[[#This Row],[Employee Name]],Employees[[Employee Name]:[Office]],7))</f>
        <v>LCR</v>
      </c>
      <c r="F4782" s="19" t="str">
        <f>IF(ISBLANK(LeaveTracker[[#This Row],[Employee Name]]),"-----",VLOOKUP(LeaveTracker[[#This Row],[Employee Name]],Employees[[Employee Name]:[Office]],6))</f>
        <v>CASUAL</v>
      </c>
      <c r="G4782" s="24">
        <v>44985</v>
      </c>
      <c r="H4782" s="24">
        <v>44985</v>
      </c>
      <c r="I4782" s="19" t="s">
        <v>81</v>
      </c>
      <c r="K4782" s="61"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1769</v>
      </c>
      <c r="E4783" s="19" t="str">
        <f>IF(ISBLANK(LeaveTracker[[#This Row],[Employee Name]]),"-----",VLOOKUP(LeaveTracker[[#This Row],[Employee Name]],Employees[[Employee Name]:[Office]],7))</f>
        <v>DEPED</v>
      </c>
      <c r="F4783" s="19" t="str">
        <f>IF(ISBLANK(LeaveTracker[[#This Row],[Employee Name]]),"-----",VLOOKUP(LeaveTracker[[#This Row],[Employee Name]],Employees[[Employee Name]:[Office]],6))</f>
        <v>CASUAL</v>
      </c>
      <c r="G4783" s="24">
        <v>44993</v>
      </c>
      <c r="H4783" s="24">
        <v>45005</v>
      </c>
      <c r="I4783" s="19" t="s">
        <v>81</v>
      </c>
      <c r="K4783" s="61" t="str">
        <f>LeaveTracker[[#This Row],[Days]]&amp;" "&amp;LeaveTracker[[#This Row],[Type of Leave]]</f>
        <v>8 SL</v>
      </c>
      <c r="L4783" s="23">
        <v>8</v>
      </c>
      <c r="M4783" s="27"/>
    </row>
    <row r="4784" spans="1:13" ht="30" customHeight="1" x14ac:dyDescent="0.3">
      <c r="A4784" s="27">
        <f t="shared" si="49"/>
        <v>1081</v>
      </c>
      <c r="B4784" s="31">
        <v>45028</v>
      </c>
      <c r="C4784" s="31">
        <v>44999</v>
      </c>
      <c r="D4784" s="19" t="s">
        <v>1773</v>
      </c>
      <c r="E4784" s="19" t="str">
        <f>IF(ISBLANK(LeaveTracker[[#This Row],[Employee Name]]),"-----",VLOOKUP(LeaveTracker[[#This Row],[Employee Name]],Employees[[Employee Name]:[Office]],7))</f>
        <v>GSO</v>
      </c>
      <c r="F4784" s="19" t="str">
        <f>IF(ISBLANK(LeaveTracker[[#This Row],[Employee Name]]),"-----",VLOOKUP(LeaveTracker[[#This Row],[Employee Name]],Employees[[Employee Name]:[Office]],6))</f>
        <v>CASUAL</v>
      </c>
      <c r="G4784" s="24">
        <v>44998</v>
      </c>
      <c r="H4784" s="24">
        <v>44998</v>
      </c>
      <c r="I4784" s="19" t="s">
        <v>81</v>
      </c>
      <c r="K4784" s="61"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1767</v>
      </c>
      <c r="E4785" s="19" t="str">
        <f>IF(ISBLANK(LeaveTracker[[#This Row],[Employee Name]]),"-----",VLOOKUP(LeaveTracker[[#This Row],[Employee Name]],Employees[[Employee Name]:[Office]],7))</f>
        <v>CEO</v>
      </c>
      <c r="F4785" s="19" t="str">
        <f>IF(ISBLANK(LeaveTracker[[#This Row],[Employee Name]]),"-----",VLOOKUP(LeaveTracker[[#This Row],[Employee Name]],Employees[[Employee Name]:[Office]],6))</f>
        <v>CASUAL</v>
      </c>
      <c r="G4785" s="24">
        <v>44986</v>
      </c>
      <c r="H4785" s="24">
        <v>44986</v>
      </c>
      <c r="I4785" s="19" t="s">
        <v>81</v>
      </c>
      <c r="K4785" s="61"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1883</v>
      </c>
      <c r="E4786" s="19" t="str">
        <f>IF(ISBLANK(LeaveTracker[[#This Row],[Employee Name]]),"-----",VLOOKUP(LeaveTracker[[#This Row],[Employee Name]],Employees[[Employee Name]:[Office]],7))</f>
        <v>CSWDO</v>
      </c>
      <c r="F4786" s="19" t="str">
        <f>IF(ISBLANK(LeaveTracker[[#This Row],[Employee Name]]),"-----",VLOOKUP(LeaveTracker[[#This Row],[Employee Name]],Employees[[Employee Name]:[Office]],6))</f>
        <v>CASUAL</v>
      </c>
      <c r="G4786" s="24">
        <v>44995</v>
      </c>
      <c r="H4786" s="24">
        <v>44995</v>
      </c>
      <c r="I4786" s="19" t="s">
        <v>81</v>
      </c>
      <c r="K4786" s="61"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2203</v>
      </c>
      <c r="E4787" s="19" t="str">
        <f>IF(ISBLANK(LeaveTracker[[#This Row],[Employee Name]]),"-----",VLOOKUP(LeaveTracker[[#This Row],[Employee Name]],Employees[[Employee Name]:[Office]],7))</f>
        <v>CENRO</v>
      </c>
      <c r="F4787" s="19">
        <f>IF(ISBLANK(LeaveTracker[[#This Row],[Employee Name]]),"-----",VLOOKUP(LeaveTracker[[#This Row],[Employee Name]],Employees[[Employee Name]:[Office]],6))</f>
        <v>0</v>
      </c>
      <c r="G4787" s="24">
        <v>44962</v>
      </c>
      <c r="H4787" s="24">
        <v>44962</v>
      </c>
      <c r="I4787" s="19" t="s">
        <v>81</v>
      </c>
      <c r="K4787" s="61" t="str">
        <f ca="1">LeaveTracker[[#This Row],[Days]]&amp;" "&amp;LeaveTracker[[#This Row],[Type of Leave]]</f>
        <v>0 SL</v>
      </c>
      <c r="L4787" s="23">
        <f ca="1">NETWORKDAYS(LeaveTracker[[#This Row],[Start Date]],LeaveTracker[[#This Row],[End Date]],lstHolidays)</f>
        <v>0</v>
      </c>
      <c r="M4787" s="27"/>
    </row>
    <row r="4788" spans="1:13" ht="30" customHeight="1" x14ac:dyDescent="0.3">
      <c r="A4788" s="27">
        <f t="shared" si="49"/>
        <v>1085</v>
      </c>
      <c r="B4788" s="31">
        <v>45028</v>
      </c>
      <c r="C4788" s="31">
        <v>44982</v>
      </c>
      <c r="D4788" s="19" t="s">
        <v>1909</v>
      </c>
      <c r="E4788" s="19" t="str">
        <f>IF(ISBLANK(LeaveTracker[[#This Row],[Employee Name]]),"-----",VLOOKUP(LeaveTracker[[#This Row],[Employee Name]],Employees[[Employee Name]:[Office]],7))</f>
        <v>PICNIC GROVE</v>
      </c>
      <c r="F4788" s="19" t="str">
        <f>IF(ISBLANK(LeaveTracker[[#This Row],[Employee Name]]),"-----",VLOOKUP(LeaveTracker[[#This Row],[Employee Name]],Employees[[Employee Name]:[Office]],6))</f>
        <v>CASUAL</v>
      </c>
      <c r="G4788" s="24">
        <v>44988</v>
      </c>
      <c r="H4788" s="24">
        <v>44991</v>
      </c>
      <c r="I4788" s="19" t="s">
        <v>82</v>
      </c>
      <c r="K4788" s="61" t="str">
        <f>LeaveTracker[[#This Row],[Days]]&amp;" "&amp;LeaveTracker[[#This Row],[Type of Leave]]</f>
        <v>4 VL</v>
      </c>
      <c r="L4788" s="23">
        <v>4</v>
      </c>
      <c r="M4788" s="27"/>
    </row>
    <row r="4789" spans="1:13" ht="30" customHeight="1" x14ac:dyDescent="0.3">
      <c r="A4789" s="27">
        <f t="shared" si="49"/>
        <v>1086</v>
      </c>
      <c r="B4789" s="31">
        <v>45028</v>
      </c>
      <c r="C4789" s="31">
        <v>44982</v>
      </c>
      <c r="D4789" s="19" t="s">
        <v>1909</v>
      </c>
      <c r="E4789" s="19" t="str">
        <f>IF(ISBLANK(LeaveTracker[[#This Row],[Employee Name]]),"-----",VLOOKUP(LeaveTracker[[#This Row],[Employee Name]],Employees[[Employee Name]:[Office]],7))</f>
        <v>PICNIC GROVE</v>
      </c>
      <c r="F4789" s="19" t="str">
        <f>IF(ISBLANK(LeaveTracker[[#This Row],[Employee Name]]),"-----",VLOOKUP(LeaveTracker[[#This Row],[Employee Name]],Employees[[Employee Name]:[Office]],6))</f>
        <v>CASUAL</v>
      </c>
      <c r="G4789" s="24">
        <v>44996</v>
      </c>
      <c r="H4789" s="24">
        <v>45005</v>
      </c>
      <c r="I4789" s="19" t="s">
        <v>82</v>
      </c>
      <c r="K4789" s="61" t="str">
        <f>LeaveTracker[[#This Row],[Days]]&amp;" "&amp;LeaveTracker[[#This Row],[Type of Leave]]</f>
        <v>7 VL</v>
      </c>
      <c r="L4789" s="23">
        <v>7</v>
      </c>
      <c r="M4789" s="27"/>
    </row>
    <row r="4790" spans="1:13" ht="30" customHeight="1" x14ac:dyDescent="0.3">
      <c r="A4790" s="27">
        <f t="shared" si="49"/>
        <v>1087</v>
      </c>
      <c r="B4790" s="31">
        <v>45028</v>
      </c>
      <c r="C4790" s="31">
        <v>44982</v>
      </c>
      <c r="D4790" s="19" t="s">
        <v>1909</v>
      </c>
      <c r="E4790" s="19" t="str">
        <f>IF(ISBLANK(LeaveTracker[[#This Row],[Employee Name]]),"-----",VLOOKUP(LeaveTracker[[#This Row],[Employee Name]],Employees[[Employee Name]:[Office]],7))</f>
        <v>PICNIC GROVE</v>
      </c>
      <c r="F4790" s="19" t="str">
        <f>IF(ISBLANK(LeaveTracker[[#This Row],[Employee Name]]),"-----",VLOOKUP(LeaveTracker[[#This Row],[Employee Name]],Employees[[Employee Name]:[Office]],6))</f>
        <v>CASUAL</v>
      </c>
      <c r="G4790" s="24">
        <v>45010</v>
      </c>
      <c r="H4790" s="24">
        <v>45011</v>
      </c>
      <c r="I4790" s="19" t="s">
        <v>82</v>
      </c>
      <c r="K4790" s="61" t="str">
        <f>LeaveTracker[[#This Row],[Days]]&amp;" "&amp;LeaveTracker[[#This Row],[Type of Leave]]</f>
        <v>2 VL</v>
      </c>
      <c r="L4790" s="23">
        <v>2</v>
      </c>
      <c r="M4790" s="27"/>
    </row>
    <row r="4791" spans="1:13" ht="30" customHeight="1" x14ac:dyDescent="0.3">
      <c r="A4791" s="27">
        <f t="shared" si="49"/>
        <v>1088</v>
      </c>
      <c r="B4791" s="31">
        <v>45028</v>
      </c>
      <c r="C4791" s="31">
        <v>44963</v>
      </c>
      <c r="D4791" s="19" t="s">
        <v>2212</v>
      </c>
      <c r="E4791" s="19" t="str">
        <f>IF(ISBLANK(LeaveTracker[[#This Row],[Employee Name]]),"-----",VLOOKUP(LeaveTracker[[#This Row],[Employee Name]],Employees[[Employee Name]:[Office]],7))</f>
        <v>CENRO</v>
      </c>
      <c r="F4791" s="19" t="str">
        <f>IF(ISBLANK(LeaveTracker[[#This Row],[Employee Name]]),"-----",VLOOKUP(LeaveTracker[[#This Row],[Employee Name]],Employees[[Employee Name]:[Office]],6))</f>
        <v>CASUAL</v>
      </c>
      <c r="G4791" s="24">
        <v>44962</v>
      </c>
      <c r="H4791" s="24">
        <v>44962</v>
      </c>
      <c r="I4791" s="19" t="s">
        <v>81</v>
      </c>
      <c r="K4791" s="61" t="str">
        <f>LeaveTracker[[#This Row],[Days]]&amp;" "&amp;LeaveTracker[[#This Row],[Type of Leave]]</f>
        <v>1 SL</v>
      </c>
      <c r="L4791" s="23">
        <v>1</v>
      </c>
      <c r="M4791" s="27"/>
    </row>
    <row r="4792" spans="1:13" ht="30" customHeight="1" x14ac:dyDescent="0.3">
      <c r="A4792" s="27">
        <f t="shared" si="49"/>
        <v>1089</v>
      </c>
      <c r="B4792" s="31">
        <v>45028</v>
      </c>
      <c r="C4792" s="31">
        <v>44996</v>
      </c>
      <c r="D4792" s="19" t="s">
        <v>1789</v>
      </c>
      <c r="E4792" s="19" t="str">
        <f>IF(ISBLANK(LeaveTracker[[#This Row],[Employee Name]]),"-----",VLOOKUP(LeaveTracker[[#This Row],[Employee Name]],Employees[[Employee Name]:[Office]],7))</f>
        <v>PICNIC GROVE</v>
      </c>
      <c r="F4792" s="19" t="str">
        <f>IF(ISBLANK(LeaveTracker[[#This Row],[Employee Name]]),"-----",VLOOKUP(LeaveTracker[[#This Row],[Employee Name]],Employees[[Employee Name]:[Office]],6))</f>
        <v>CASUAL</v>
      </c>
      <c r="G4792" s="24">
        <v>44986</v>
      </c>
      <c r="H4792" s="24">
        <v>44995</v>
      </c>
      <c r="I4792" s="19" t="s">
        <v>81</v>
      </c>
      <c r="K4792" s="61"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2027</v>
      </c>
      <c r="E4793" s="19" t="str">
        <f>IF(ISBLANK(LeaveTracker[[#This Row],[Employee Name]]),"-----",VLOOKUP(LeaveTracker[[#This Row],[Employee Name]],Employees[[Employee Name]:[Office]],7))</f>
        <v>EDP</v>
      </c>
      <c r="F4793" s="19" t="str">
        <f>IF(ISBLANK(LeaveTracker[[#This Row],[Employee Name]]),"-----",VLOOKUP(LeaveTracker[[#This Row],[Employee Name]],Employees[[Employee Name]:[Office]],6))</f>
        <v>CASUAL</v>
      </c>
      <c r="G4793" s="24">
        <v>45009</v>
      </c>
      <c r="H4793" s="24">
        <v>45012</v>
      </c>
      <c r="I4793" s="19" t="s">
        <v>81</v>
      </c>
      <c r="K4793" s="61"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2215</v>
      </c>
      <c r="E4794" s="19" t="str">
        <f>IF(ISBLANK(LeaveTracker[[#This Row],[Employee Name]]),"-----",VLOOKUP(LeaveTracker[[#This Row],[Employee Name]],Employees[[Employee Name]:[Office]],7))</f>
        <v>CSWDO</v>
      </c>
      <c r="F4794" s="19">
        <f>IF(ISBLANK(LeaveTracker[[#This Row],[Employee Name]]),"-----",VLOOKUP(LeaveTracker[[#This Row],[Employee Name]],Employees[[Employee Name]:[Office]],6))</f>
        <v>0</v>
      </c>
      <c r="G4794" s="24">
        <v>45001</v>
      </c>
      <c r="H4794" s="24">
        <v>45106</v>
      </c>
      <c r="I4794" s="19" t="s">
        <v>298</v>
      </c>
      <c r="J4794" s="43" t="s">
        <v>2216</v>
      </c>
      <c r="K4794" s="61"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2215</v>
      </c>
      <c r="E4795" s="19" t="str">
        <f>IF(ISBLANK(LeaveTracker[[#This Row],[Employee Name]]),"-----",VLOOKUP(LeaveTracker[[#This Row],[Employee Name]],Employees[[Employee Name]:[Office]],7))</f>
        <v>CSWDO</v>
      </c>
      <c r="F4795" s="19">
        <f>IF(ISBLANK(LeaveTracker[[#This Row],[Employee Name]]),"-----",VLOOKUP(LeaveTracker[[#This Row],[Employee Name]],Employees[[Employee Name]:[Office]],6))</f>
        <v>0</v>
      </c>
      <c r="G4795" s="24">
        <v>44998</v>
      </c>
      <c r="H4795" s="24">
        <v>45000</v>
      </c>
      <c r="I4795" s="19" t="s">
        <v>81</v>
      </c>
      <c r="K4795" s="61"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1739</v>
      </c>
      <c r="E4796" s="19" t="str">
        <f>IF(ISBLANK(LeaveTracker[[#This Row],[Employee Name]]),"-----",VLOOKUP(LeaveTracker[[#This Row],[Employee Name]],Employees[[Employee Name]:[Office]],7))</f>
        <v>ASSESSOR</v>
      </c>
      <c r="F4796" s="19" t="str">
        <f>IF(ISBLANK(LeaveTracker[[#This Row],[Employee Name]]),"-----",VLOOKUP(LeaveTracker[[#This Row],[Employee Name]],Employees[[Employee Name]:[Office]],6))</f>
        <v>CASUAL</v>
      </c>
      <c r="G4796" s="24">
        <v>44985</v>
      </c>
      <c r="H4796" s="24">
        <v>44985</v>
      </c>
      <c r="I4796" s="19" t="s">
        <v>81</v>
      </c>
      <c r="K4796" s="61"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1819</v>
      </c>
      <c r="E4797" s="19" t="str">
        <f>IF(ISBLANK(LeaveTracker[[#This Row],[Employee Name]]),"-----",VLOOKUP(LeaveTracker[[#This Row],[Employee Name]],Employees[[Employee Name]:[Office]],7))</f>
        <v>TICC/TCCH</v>
      </c>
      <c r="F4797" s="19" t="str">
        <f>IF(ISBLANK(LeaveTracker[[#This Row],[Employee Name]]),"-----",VLOOKUP(LeaveTracker[[#This Row],[Employee Name]],Employees[[Employee Name]:[Office]],6))</f>
        <v>CASUAL</v>
      </c>
      <c r="G4797" s="24">
        <v>45000</v>
      </c>
      <c r="H4797" s="24">
        <v>45000</v>
      </c>
      <c r="I4797" s="19" t="s">
        <v>81</v>
      </c>
      <c r="K4797" s="61"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1819</v>
      </c>
      <c r="E4798" s="19" t="str">
        <f>IF(ISBLANK(LeaveTracker[[#This Row],[Employee Name]]),"-----",VLOOKUP(LeaveTracker[[#This Row],[Employee Name]],Employees[[Employee Name]:[Office]],7))</f>
        <v>TICC/TCCH</v>
      </c>
      <c r="F4798" s="19" t="str">
        <f>IF(ISBLANK(LeaveTracker[[#This Row],[Employee Name]]),"-----",VLOOKUP(LeaveTracker[[#This Row],[Employee Name]],Employees[[Employee Name]:[Office]],6))</f>
        <v>CASUAL</v>
      </c>
      <c r="G4798" s="24">
        <v>44991</v>
      </c>
      <c r="H4798" s="24">
        <v>44991</v>
      </c>
      <c r="I4798" s="19" t="s">
        <v>298</v>
      </c>
      <c r="J4798" s="43" t="s">
        <v>1761</v>
      </c>
      <c r="K4798" s="61"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1945</v>
      </c>
      <c r="E4799" s="19" t="str">
        <f>IF(ISBLANK(LeaveTracker[[#This Row],[Employee Name]]),"-----",VLOOKUP(LeaveTracker[[#This Row],[Employee Name]],Employees[[Employee Name]:[Office]],7))</f>
        <v>CSU</v>
      </c>
      <c r="F4799" s="19" t="str">
        <f>IF(ISBLANK(LeaveTracker[[#This Row],[Employee Name]]),"-----",VLOOKUP(LeaveTracker[[#This Row],[Employee Name]],Employees[[Employee Name]:[Office]],6))</f>
        <v>CASUAL</v>
      </c>
      <c r="G4799" s="24">
        <v>45019</v>
      </c>
      <c r="H4799" s="24">
        <v>45030</v>
      </c>
      <c r="I4799" s="19" t="s">
        <v>82</v>
      </c>
      <c r="K4799" s="61" t="str">
        <f>LeaveTracker[[#This Row],[Days]]&amp;" "&amp;LeaveTracker[[#This Row],[Type of Leave]]</f>
        <v>8 VL</v>
      </c>
      <c r="L4799" s="23">
        <v>8</v>
      </c>
      <c r="M4799" s="27"/>
    </row>
    <row r="4800" spans="1:13" ht="30" customHeight="1" x14ac:dyDescent="0.3">
      <c r="A4800" s="27">
        <f t="shared" si="49"/>
        <v>1097</v>
      </c>
      <c r="B4800" s="31">
        <v>45028</v>
      </c>
      <c r="C4800" s="31">
        <v>45009</v>
      </c>
      <c r="D4800" s="19" t="s">
        <v>2218</v>
      </c>
      <c r="E4800" s="19" t="str">
        <f>IF(ISBLANK(LeaveTracker[[#This Row],[Employee Name]]),"-----",VLOOKUP(LeaveTracker[[#This Row],[Employee Name]],Employees[[Employee Name]:[Office]],7))</f>
        <v>TOPS</v>
      </c>
      <c r="F4800" s="19">
        <f>IF(ISBLANK(LeaveTracker[[#This Row],[Employee Name]]),"-----",VLOOKUP(LeaveTracker[[#This Row],[Employee Name]],Employees[[Employee Name]:[Office]],6))</f>
        <v>0</v>
      </c>
      <c r="G4800" s="24">
        <v>45015</v>
      </c>
      <c r="H4800" s="24">
        <v>45016</v>
      </c>
      <c r="I4800" s="19" t="s">
        <v>82</v>
      </c>
      <c r="K4800" s="61"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1893</v>
      </c>
      <c r="E4801" s="19" t="str">
        <f>IF(ISBLANK(LeaveTracker[[#This Row],[Employee Name]]),"-----",VLOOKUP(LeaveTracker[[#This Row],[Employee Name]],Employees[[Employee Name]:[Office]],7))</f>
        <v>CTO-LICENSE</v>
      </c>
      <c r="F4801" s="19" t="str">
        <f>IF(ISBLANK(LeaveTracker[[#This Row],[Employee Name]]),"-----",VLOOKUP(LeaveTracker[[#This Row],[Employee Name]],Employees[[Employee Name]:[Office]],6))</f>
        <v>CASUAL</v>
      </c>
      <c r="G4801" s="24">
        <v>45002</v>
      </c>
      <c r="H4801" s="24">
        <v>45002</v>
      </c>
      <c r="I4801" s="19" t="s">
        <v>81</v>
      </c>
      <c r="K4801" s="61"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1742</v>
      </c>
      <c r="E4802" s="19" t="str">
        <f>IF(ISBLANK(LeaveTracker[[#This Row],[Employee Name]]),"-----",VLOOKUP(LeaveTracker[[#This Row],[Employee Name]],Employees[[Employee Name]:[Office]],7))</f>
        <v>LCR</v>
      </c>
      <c r="F4802" s="19" t="str">
        <f>IF(ISBLANK(LeaveTracker[[#This Row],[Employee Name]]),"-----",VLOOKUP(LeaveTracker[[#This Row],[Employee Name]],Employees[[Employee Name]:[Office]],6))</f>
        <v>CASUAL</v>
      </c>
      <c r="G4802" s="24">
        <v>45012</v>
      </c>
      <c r="H4802" s="24">
        <v>45014</v>
      </c>
      <c r="I4802" s="19" t="s">
        <v>82</v>
      </c>
      <c r="K4802" s="61"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1742</v>
      </c>
      <c r="E4803" s="19" t="str">
        <f>IF(ISBLANK(LeaveTracker[[#This Row],[Employee Name]]),"-----",VLOOKUP(LeaveTracker[[#This Row],[Employee Name]],Employees[[Employee Name]:[Office]],7))</f>
        <v>LCR</v>
      </c>
      <c r="F4803" s="19" t="str">
        <f>IF(ISBLANK(LeaveTracker[[#This Row],[Employee Name]]),"-----",VLOOKUP(LeaveTracker[[#This Row],[Employee Name]],Employees[[Employee Name]:[Office]],6))</f>
        <v>CASUAL</v>
      </c>
      <c r="G4803" s="24">
        <v>45001</v>
      </c>
      <c r="H4803" s="24">
        <v>45002</v>
      </c>
      <c r="I4803" s="19" t="s">
        <v>81</v>
      </c>
      <c r="K4803" s="61"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1833</v>
      </c>
      <c r="E4804" s="19" t="str">
        <f>IF(ISBLANK(LeaveTracker[[#This Row],[Employee Name]]),"-----",VLOOKUP(LeaveTracker[[#This Row],[Employee Name]],Employees[[Employee Name]:[Office]],7))</f>
        <v>EEO/CITY MARKET</v>
      </c>
      <c r="F4804" s="19" t="str">
        <f>IF(ISBLANK(LeaveTracker[[#This Row],[Employee Name]]),"-----",VLOOKUP(LeaveTracker[[#This Row],[Employee Name]],Employees[[Employee Name]:[Office]],6))</f>
        <v>CASUAL</v>
      </c>
      <c r="G4804" s="24">
        <v>44996</v>
      </c>
      <c r="H4804" s="24">
        <v>44997</v>
      </c>
      <c r="I4804" s="19" t="s">
        <v>82</v>
      </c>
      <c r="K4804" s="61" t="str">
        <f>LeaveTracker[[#This Row],[Days]]&amp;" "&amp;LeaveTracker[[#This Row],[Type of Leave]]</f>
        <v>2 VL</v>
      </c>
      <c r="L4804" s="23">
        <v>2</v>
      </c>
      <c r="M4804" s="27"/>
    </row>
    <row r="4805" spans="1:13" ht="30" customHeight="1" x14ac:dyDescent="0.3">
      <c r="A4805" s="27">
        <f t="shared" si="49"/>
        <v>1102</v>
      </c>
      <c r="B4805" s="31">
        <v>45028</v>
      </c>
      <c r="C4805" s="31">
        <v>44991</v>
      </c>
      <c r="D4805" s="19" t="s">
        <v>1833</v>
      </c>
      <c r="E4805" s="19" t="str">
        <f>IF(ISBLANK(LeaveTracker[[#This Row],[Employee Name]]),"-----",VLOOKUP(LeaveTracker[[#This Row],[Employee Name]],Employees[[Employee Name]:[Office]],7))</f>
        <v>EEO/CITY MARKET</v>
      </c>
      <c r="F4805" s="19" t="str">
        <f>IF(ISBLANK(LeaveTracker[[#This Row],[Employee Name]]),"-----",VLOOKUP(LeaveTracker[[#This Row],[Employee Name]],Employees[[Employee Name]:[Office]],6))</f>
        <v>CASUAL</v>
      </c>
      <c r="G4805" s="24">
        <v>44989</v>
      </c>
      <c r="H4805" s="24">
        <v>44989</v>
      </c>
      <c r="I4805" s="19" t="s">
        <v>81</v>
      </c>
      <c r="K4805" s="61" t="str">
        <f>LeaveTracker[[#This Row],[Days]]&amp;" "&amp;LeaveTracker[[#This Row],[Type of Leave]]</f>
        <v>1 SL</v>
      </c>
      <c r="L4805" s="23">
        <v>1</v>
      </c>
      <c r="M4805" s="27"/>
    </row>
    <row r="4806" spans="1:13" ht="30" customHeight="1" x14ac:dyDescent="0.3">
      <c r="A4806" s="27">
        <f t="shared" si="49"/>
        <v>1103</v>
      </c>
      <c r="B4806" s="31">
        <v>45028</v>
      </c>
      <c r="C4806" s="31">
        <v>45008</v>
      </c>
      <c r="D4806" s="19" t="s">
        <v>2220</v>
      </c>
      <c r="E4806" s="19" t="str">
        <f>IF(ISBLANK(LeaveTracker[[#This Row],[Employee Name]]),"-----",VLOOKUP(LeaveTracker[[#This Row],[Employee Name]],Employees[[Employee Name]:[Office]],7))</f>
        <v>OSPITAL NG TAGAYTAY</v>
      </c>
      <c r="F4806" s="19">
        <f>IF(ISBLANK(LeaveTracker[[#This Row],[Employee Name]]),"-----",VLOOKUP(LeaveTracker[[#This Row],[Employee Name]],Employees[[Employee Name]:[Office]],6))</f>
        <v>0</v>
      </c>
      <c r="G4806" s="24">
        <v>45015</v>
      </c>
      <c r="H4806" s="24">
        <v>45016</v>
      </c>
      <c r="I4806" s="19" t="s">
        <v>82</v>
      </c>
      <c r="K4806" s="61"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618</v>
      </c>
      <c r="E4807" s="19" t="str">
        <f>IF(ISBLANK(LeaveTracker[[#This Row],[Employee Name]]),"-----",VLOOKUP(LeaveTracker[[#This Row],[Employee Name]],Employees[[Employee Name]:[Office]],7))</f>
        <v>EEO/ CITY MARKET</v>
      </c>
      <c r="F4807" s="19" t="str">
        <f>IF(ISBLANK(LeaveTracker[[#This Row],[Employee Name]]),"-----",VLOOKUP(LeaveTracker[[#This Row],[Employee Name]],Employees[[Employee Name]:[Office]],6))</f>
        <v>REGULAR</v>
      </c>
      <c r="G4807" s="24">
        <v>45008</v>
      </c>
      <c r="H4807" s="24">
        <v>45008</v>
      </c>
      <c r="I4807" s="19" t="s">
        <v>298</v>
      </c>
      <c r="J4807" s="43" t="s">
        <v>158</v>
      </c>
      <c r="K4807" s="61"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1876</v>
      </c>
      <c r="E4808" s="19" t="str">
        <f>IF(ISBLANK(LeaveTracker[[#This Row],[Employee Name]]),"-----",VLOOKUP(LeaveTracker[[#This Row],[Employee Name]],Employees[[Employee Name]:[Office]],7))</f>
        <v>MAHOGANY MARKET</v>
      </c>
      <c r="F4808" s="19" t="str">
        <f>IF(ISBLANK(LeaveTracker[[#This Row],[Employee Name]]),"-----",VLOOKUP(LeaveTracker[[#This Row],[Employee Name]],Employees[[Employee Name]:[Office]],6))</f>
        <v>REGULAR</v>
      </c>
      <c r="G4808" s="24">
        <v>44984</v>
      </c>
      <c r="H4808" s="24">
        <v>44984</v>
      </c>
      <c r="I4808" s="19" t="s">
        <v>81</v>
      </c>
      <c r="K4808" s="61"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1763</v>
      </c>
      <c r="E4809" s="19" t="str">
        <f>IF(ISBLANK(LeaveTracker[[#This Row],[Employee Name]]),"-----",VLOOKUP(LeaveTracker[[#This Row],[Employee Name]],Employees[[Employee Name]:[Office]],7))</f>
        <v>EEO/CITY MARKET</v>
      </c>
      <c r="F4809" s="19" t="str">
        <f>IF(ISBLANK(LeaveTracker[[#This Row],[Employee Name]]),"-----",VLOOKUP(LeaveTracker[[#This Row],[Employee Name]],Employees[[Employee Name]:[Office]],6))</f>
        <v>CASUAL</v>
      </c>
      <c r="G4809" s="24">
        <v>45006</v>
      </c>
      <c r="H4809" s="24">
        <v>45006</v>
      </c>
      <c r="I4809" s="19" t="s">
        <v>298</v>
      </c>
      <c r="J4809" s="43" t="s">
        <v>105</v>
      </c>
      <c r="K4809" s="61"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1770</v>
      </c>
      <c r="E4810" s="19" t="str">
        <f>IF(ISBLANK(LeaveTracker[[#This Row],[Employee Name]]),"-----",VLOOKUP(LeaveTracker[[#This Row],[Employee Name]],Employees[[Employee Name]:[Office]],7))</f>
        <v>LIBRARY</v>
      </c>
      <c r="F4810" s="19" t="str">
        <f>IF(ISBLANK(LeaveTracker[[#This Row],[Employee Name]]),"-----",VLOOKUP(LeaveTracker[[#This Row],[Employee Name]],Employees[[Employee Name]:[Office]],6))</f>
        <v>CASUAL</v>
      </c>
      <c r="G4810" s="24">
        <v>45000</v>
      </c>
      <c r="H4810" s="24">
        <v>45000</v>
      </c>
      <c r="I4810" s="19" t="s">
        <v>81</v>
      </c>
      <c r="K4810" s="61"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1763</v>
      </c>
      <c r="E4811" s="19" t="str">
        <f>IF(ISBLANK(LeaveTracker[[#This Row],[Employee Name]]),"-----",VLOOKUP(LeaveTracker[[#This Row],[Employee Name]],Employees[[Employee Name]:[Office]],7))</f>
        <v>EEO/CITY MARKET</v>
      </c>
      <c r="F4811" s="19" t="str">
        <f>IF(ISBLANK(LeaveTracker[[#This Row],[Employee Name]]),"-----",VLOOKUP(LeaveTracker[[#This Row],[Employee Name]],Employees[[Employee Name]:[Office]],6))</f>
        <v>CASUAL</v>
      </c>
      <c r="G4811" s="24">
        <v>44992</v>
      </c>
      <c r="H4811" s="24">
        <v>44992</v>
      </c>
      <c r="I4811" s="19" t="s">
        <v>81</v>
      </c>
      <c r="K4811" s="61"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1759</v>
      </c>
      <c r="E4812" s="19" t="str">
        <f>IF(ISBLANK(LeaveTracker[[#This Row],[Employee Name]]),"-----",VLOOKUP(LeaveTracker[[#This Row],[Employee Name]],Employees[[Employee Name]:[Office]],7))</f>
        <v>CSWDO</v>
      </c>
      <c r="F4812" s="19" t="str">
        <f>IF(ISBLANK(LeaveTracker[[#This Row],[Employee Name]]),"-----",VLOOKUP(LeaveTracker[[#This Row],[Employee Name]],Employees[[Employee Name]:[Office]],6))</f>
        <v>CASUAL</v>
      </c>
      <c r="G4812" s="24">
        <v>45012</v>
      </c>
      <c r="H4812" s="24">
        <v>45012</v>
      </c>
      <c r="I4812" s="19" t="s">
        <v>298</v>
      </c>
      <c r="J4812" s="43" t="s">
        <v>158</v>
      </c>
      <c r="K4812" s="61"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1759</v>
      </c>
      <c r="E4813" s="19" t="str">
        <f>IF(ISBLANK(LeaveTracker[[#This Row],[Employee Name]]),"-----",VLOOKUP(LeaveTracker[[#This Row],[Employee Name]],Employees[[Employee Name]:[Office]],7))</f>
        <v>CSWDO</v>
      </c>
      <c r="F4813" s="19" t="str">
        <f>IF(ISBLANK(LeaveTracker[[#This Row],[Employee Name]]),"-----",VLOOKUP(LeaveTracker[[#This Row],[Employee Name]],Employees[[Employee Name]:[Office]],6))</f>
        <v>CASUAL</v>
      </c>
      <c r="G4813" s="24">
        <v>44993</v>
      </c>
      <c r="H4813" s="24">
        <v>44993</v>
      </c>
      <c r="I4813" s="19" t="s">
        <v>81</v>
      </c>
      <c r="K4813" s="61"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1759</v>
      </c>
      <c r="E4814" s="19" t="str">
        <f>IF(ISBLANK(LeaveTracker[[#This Row],[Employee Name]]),"-----",VLOOKUP(LeaveTracker[[#This Row],[Employee Name]],Employees[[Employee Name]:[Office]],7))</f>
        <v>CSWDO</v>
      </c>
      <c r="F4814" s="19" t="str">
        <f>IF(ISBLANK(LeaveTracker[[#This Row],[Employee Name]]),"-----",VLOOKUP(LeaveTracker[[#This Row],[Employee Name]],Employees[[Employee Name]:[Office]],6))</f>
        <v>CASUAL</v>
      </c>
      <c r="G4814" s="24">
        <v>44988</v>
      </c>
      <c r="H4814" s="24">
        <v>44988</v>
      </c>
      <c r="I4814" s="19" t="s">
        <v>81</v>
      </c>
      <c r="K4814" s="61"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1990</v>
      </c>
      <c r="E4815" s="19" t="str">
        <f>IF(ISBLANK(LeaveTracker[[#This Row],[Employee Name]]),"-----",VLOOKUP(LeaveTracker[[#This Row],[Employee Name]],Employees[[Employee Name]:[Office]],7))</f>
        <v>CHO</v>
      </c>
      <c r="F4815" s="19" t="str">
        <f>IF(ISBLANK(LeaveTracker[[#This Row],[Employee Name]]),"-----",VLOOKUP(LeaveTracker[[#This Row],[Employee Name]],Employees[[Employee Name]:[Office]],6))</f>
        <v>CASUAL</v>
      </c>
      <c r="G4815" s="24">
        <v>44994</v>
      </c>
      <c r="H4815" s="24">
        <v>44995</v>
      </c>
      <c r="I4815" s="19" t="s">
        <v>81</v>
      </c>
      <c r="K4815" s="61"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1862</v>
      </c>
      <c r="E4816" s="19" t="str">
        <f>IF(ISBLANK(LeaveTracker[[#This Row],[Employee Name]]),"-----",VLOOKUP(LeaveTracker[[#This Row],[Employee Name]],Employees[[Employee Name]:[Office]],7))</f>
        <v>TICC</v>
      </c>
      <c r="F4816" s="19" t="str">
        <f>IF(ISBLANK(LeaveTracker[[#This Row],[Employee Name]]),"-----",VLOOKUP(LeaveTracker[[#This Row],[Employee Name]],Employees[[Employee Name]:[Office]],6))</f>
        <v>CASUAL</v>
      </c>
      <c r="G4816" s="24">
        <v>45001</v>
      </c>
      <c r="H4816" s="24">
        <v>45002</v>
      </c>
      <c r="I4816" s="19" t="s">
        <v>82</v>
      </c>
      <c r="K4816" s="61"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1862</v>
      </c>
      <c r="E4817" s="19" t="str">
        <f>IF(ISBLANK(LeaveTracker[[#This Row],[Employee Name]]),"-----",VLOOKUP(LeaveTracker[[#This Row],[Employee Name]],Employees[[Employee Name]:[Office]],7))</f>
        <v>TICC</v>
      </c>
      <c r="F4817" s="19" t="str">
        <f>IF(ISBLANK(LeaveTracker[[#This Row],[Employee Name]]),"-----",VLOOKUP(LeaveTracker[[#This Row],[Employee Name]],Employees[[Employee Name]:[Office]],6))</f>
        <v>CASUAL</v>
      </c>
      <c r="G4817" s="24">
        <v>45007</v>
      </c>
      <c r="H4817" s="24">
        <v>45007</v>
      </c>
      <c r="I4817" s="19" t="s">
        <v>82</v>
      </c>
      <c r="K4817" s="61"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1755</v>
      </c>
      <c r="E4818" s="19" t="str">
        <f>IF(ISBLANK(LeaveTracker[[#This Row],[Employee Name]]),"-----",VLOOKUP(LeaveTracker[[#This Row],[Employee Name]],Employees[[Employee Name]:[Office]],7))</f>
        <v>MAHOGANY MARKET</v>
      </c>
      <c r="F4818" s="19" t="str">
        <f>IF(ISBLANK(LeaveTracker[[#This Row],[Employee Name]]),"-----",VLOOKUP(LeaveTracker[[#This Row],[Employee Name]],Employees[[Employee Name]:[Office]],6))</f>
        <v>CASUAL</v>
      </c>
      <c r="G4818" s="24">
        <v>45002</v>
      </c>
      <c r="H4818" s="24">
        <v>45002</v>
      </c>
      <c r="I4818" s="19" t="s">
        <v>82</v>
      </c>
      <c r="K4818" s="61"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1755</v>
      </c>
      <c r="E4819" s="19" t="str">
        <f>IF(ISBLANK(LeaveTracker[[#This Row],[Employee Name]]),"-----",VLOOKUP(LeaveTracker[[#This Row],[Employee Name]],Employees[[Employee Name]:[Office]],7))</f>
        <v>MAHOGANY MARKET</v>
      </c>
      <c r="F4819" s="19" t="str">
        <f>IF(ISBLANK(LeaveTracker[[#This Row],[Employee Name]]),"-----",VLOOKUP(LeaveTracker[[#This Row],[Employee Name]],Employees[[Employee Name]:[Office]],6))</f>
        <v>CASUAL</v>
      </c>
      <c r="G4819" s="24">
        <v>45013</v>
      </c>
      <c r="H4819" s="24">
        <v>45013</v>
      </c>
      <c r="I4819" s="19" t="s">
        <v>82</v>
      </c>
      <c r="K4819" s="61"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1877</v>
      </c>
      <c r="E4820" s="19" t="str">
        <f>IF(ISBLANK(LeaveTracker[[#This Row],[Employee Name]]),"-----",VLOOKUP(LeaveTracker[[#This Row],[Employee Name]],Employees[[Employee Name]:[Office]],7))</f>
        <v>TICC</v>
      </c>
      <c r="F4820" s="19" t="str">
        <f>IF(ISBLANK(LeaveTracker[[#This Row],[Employee Name]]),"-----",VLOOKUP(LeaveTracker[[#This Row],[Employee Name]],Employees[[Employee Name]:[Office]],6))</f>
        <v>CASUAL</v>
      </c>
      <c r="G4820" s="24">
        <v>44990</v>
      </c>
      <c r="H4820" s="24">
        <v>44991</v>
      </c>
      <c r="I4820" s="19" t="s">
        <v>81</v>
      </c>
      <c r="K4820" s="61" t="str">
        <f>LeaveTracker[[#This Row],[Days]]&amp;" "&amp;LeaveTracker[[#This Row],[Type of Leave]]</f>
        <v>2 SL</v>
      </c>
      <c r="L4820" s="23">
        <v>2</v>
      </c>
      <c r="M4820" s="27"/>
    </row>
    <row r="4821" spans="1:13" ht="30" customHeight="1" x14ac:dyDescent="0.3">
      <c r="A4821" s="27">
        <f t="shared" si="49"/>
        <v>1116</v>
      </c>
      <c r="B4821" s="31">
        <v>45028</v>
      </c>
      <c r="C4821" s="31">
        <v>44987</v>
      </c>
      <c r="D4821" s="19" t="s">
        <v>2224</v>
      </c>
      <c r="E4821" s="19" t="str">
        <f>IF(ISBLANK(LeaveTracker[[#This Row],[Employee Name]]),"-----",VLOOKUP(LeaveTracker[[#This Row],[Employee Name]],Employees[[Employee Name]:[Office]],7))</f>
        <v>CENRO</v>
      </c>
      <c r="F4821" s="19">
        <f>IF(ISBLANK(LeaveTracker[[#This Row],[Employee Name]]),"-----",VLOOKUP(LeaveTracker[[#This Row],[Employee Name]],Employees[[Employee Name]:[Office]],6))</f>
        <v>0</v>
      </c>
      <c r="G4821" s="24">
        <v>44976</v>
      </c>
      <c r="H4821" s="24">
        <v>44976</v>
      </c>
      <c r="I4821" s="19" t="s">
        <v>298</v>
      </c>
      <c r="J4821" s="43" t="s">
        <v>105</v>
      </c>
      <c r="K4821" s="61" t="str">
        <f>LeaveTracker[[#This Row],[Days]]&amp;" "&amp;LeaveTracker[[#This Row],[Type of Leave]]</f>
        <v>1 OTHER</v>
      </c>
      <c r="L4821" s="23">
        <v>1</v>
      </c>
      <c r="M4821" s="27"/>
    </row>
    <row r="4822" spans="1:13" ht="30" customHeight="1" x14ac:dyDescent="0.3">
      <c r="A4822" s="27">
        <f t="shared" si="49"/>
        <v>1117</v>
      </c>
      <c r="B4822" s="31">
        <v>45028</v>
      </c>
      <c r="C4822" s="31">
        <v>45005</v>
      </c>
      <c r="D4822" s="19" t="s">
        <v>1847</v>
      </c>
      <c r="E4822" s="19" t="str">
        <f>IF(ISBLANK(LeaveTracker[[#This Row],[Employee Name]]),"-----",VLOOKUP(LeaveTracker[[#This Row],[Employee Name]],Employees[[Employee Name]:[Office]],7))</f>
        <v>CCR</v>
      </c>
      <c r="F4822" s="19" t="str">
        <f>IF(ISBLANK(LeaveTracker[[#This Row],[Employee Name]]),"-----",VLOOKUP(LeaveTracker[[#This Row],[Employee Name]],Employees[[Employee Name]:[Office]],6))</f>
        <v>CASUAL</v>
      </c>
      <c r="G4822" s="24">
        <v>45012</v>
      </c>
      <c r="H4822" s="24">
        <v>45012</v>
      </c>
      <c r="I4822" s="19" t="s">
        <v>298</v>
      </c>
      <c r="J4822" s="43" t="s">
        <v>105</v>
      </c>
      <c r="K4822" s="61"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1739</v>
      </c>
      <c r="E4823" s="19" t="str">
        <f>IF(ISBLANK(LeaveTracker[[#This Row],[Employee Name]]),"-----",VLOOKUP(LeaveTracker[[#This Row],[Employee Name]],Employees[[Employee Name]:[Office]],7))</f>
        <v>ASSESSOR</v>
      </c>
      <c r="F4823" s="19" t="str">
        <f>IF(ISBLANK(LeaveTracker[[#This Row],[Employee Name]]),"-----",VLOOKUP(LeaveTracker[[#This Row],[Employee Name]],Employees[[Employee Name]:[Office]],6))</f>
        <v>CASUAL</v>
      </c>
      <c r="G4823" s="24">
        <v>45008</v>
      </c>
      <c r="H4823" s="24">
        <v>45008</v>
      </c>
      <c r="I4823" s="19" t="s">
        <v>81</v>
      </c>
      <c r="K4823" s="61"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1914</v>
      </c>
      <c r="E4824" s="19" t="str">
        <f>IF(ISBLANK(LeaveTracker[[#This Row],[Employee Name]]),"-----",VLOOKUP(LeaveTracker[[#This Row],[Employee Name]],Employees[[Employee Name]:[Office]],7))</f>
        <v>MAHOGANY MARKET</v>
      </c>
      <c r="F4824" s="19" t="str">
        <f>IF(ISBLANK(LeaveTracker[[#This Row],[Employee Name]]),"-----",VLOOKUP(LeaveTracker[[#This Row],[Employee Name]],Employees[[Employee Name]:[Office]],6))</f>
        <v>CASUAL</v>
      </c>
      <c r="G4824" s="24">
        <v>45003</v>
      </c>
      <c r="H4824" s="24">
        <v>45005</v>
      </c>
      <c r="I4824" s="19" t="s">
        <v>81</v>
      </c>
      <c r="K4824" s="61" t="str">
        <f>LeaveTracker[[#This Row],[Days]]&amp;" "&amp;LeaveTracker[[#This Row],[Type of Leave]]</f>
        <v>3 SL</v>
      </c>
      <c r="L4824" s="23">
        <v>3</v>
      </c>
      <c r="M4824" s="27"/>
    </row>
    <row r="4825" spans="1:13" ht="30" customHeight="1" x14ac:dyDescent="0.3">
      <c r="A4825" s="27">
        <f t="shared" si="49"/>
        <v>1120</v>
      </c>
      <c r="B4825" s="31">
        <v>45028</v>
      </c>
      <c r="C4825" s="31">
        <v>44988</v>
      </c>
      <c r="D4825" s="19" t="s">
        <v>1858</v>
      </c>
      <c r="E4825" s="19" t="str">
        <f>IF(ISBLANK(LeaveTracker[[#This Row],[Employee Name]]),"-----",VLOOKUP(LeaveTracker[[#This Row],[Employee Name]],Employees[[Employee Name]:[Office]],7))</f>
        <v>ASSESSOR</v>
      </c>
      <c r="F4825" s="19" t="str">
        <f>IF(ISBLANK(LeaveTracker[[#This Row],[Employee Name]]),"-----",VLOOKUP(LeaveTracker[[#This Row],[Employee Name]],Employees[[Employee Name]:[Office]],6))</f>
        <v>CASUAL</v>
      </c>
      <c r="G4825" s="24">
        <v>44995</v>
      </c>
      <c r="H4825" s="24">
        <v>44995</v>
      </c>
      <c r="I4825" s="19" t="s">
        <v>298</v>
      </c>
      <c r="J4825" s="43" t="s">
        <v>105</v>
      </c>
      <c r="K4825" s="61"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1732</v>
      </c>
      <c r="E4826" s="19" t="str">
        <f>IF(ISBLANK(LeaveTracker[[#This Row],[Employee Name]]),"-----",VLOOKUP(LeaveTracker[[#This Row],[Employee Name]],Employees[[Employee Name]:[Office]],7))</f>
        <v>TCIS</v>
      </c>
      <c r="F4826" s="19" t="str">
        <f>IF(ISBLANK(LeaveTracker[[#This Row],[Employee Name]]),"-----",VLOOKUP(LeaveTracker[[#This Row],[Employee Name]],Employees[[Employee Name]:[Office]],6))</f>
        <v>CASUAL</v>
      </c>
      <c r="G4826" s="24">
        <v>45006</v>
      </c>
      <c r="H4826" s="24">
        <v>45006</v>
      </c>
      <c r="I4826" s="19" t="s">
        <v>81</v>
      </c>
      <c r="K4826" s="61"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2108</v>
      </c>
      <c r="E4827" s="19" t="str">
        <f>IF(ISBLANK(LeaveTracker[[#This Row],[Employee Name]]),"-----",VLOOKUP(LeaveTracker[[#This Row],[Employee Name]],Employees[[Employee Name]:[Office]],7))</f>
        <v>CENRO</v>
      </c>
      <c r="F4827" s="19">
        <f>IF(ISBLANK(LeaveTracker[[#This Row],[Employee Name]]),"-----",VLOOKUP(LeaveTracker[[#This Row],[Employee Name]],Employees[[Employee Name]:[Office]],6))</f>
        <v>0</v>
      </c>
      <c r="G4827" s="24">
        <v>45003</v>
      </c>
      <c r="H4827" s="24">
        <v>45005</v>
      </c>
      <c r="I4827" s="19" t="s">
        <v>81</v>
      </c>
      <c r="K4827" s="61" t="str">
        <f>LeaveTracker[[#This Row],[Days]]&amp;" "&amp;LeaveTracker[[#This Row],[Type of Leave]]</f>
        <v>2 SL</v>
      </c>
      <c r="L4827" s="23">
        <v>2</v>
      </c>
      <c r="M4827" s="27"/>
    </row>
    <row r="4828" spans="1:13" ht="30" customHeight="1" x14ac:dyDescent="0.3">
      <c r="A4828" s="27">
        <f t="shared" si="49"/>
        <v>1123</v>
      </c>
      <c r="B4828" s="31">
        <v>45028</v>
      </c>
      <c r="C4828" s="31">
        <v>44932</v>
      </c>
      <c r="D4828" s="19" t="s">
        <v>1737</v>
      </c>
      <c r="E4828" s="19" t="str">
        <f>IF(ISBLANK(LeaveTracker[[#This Row],[Employee Name]]),"-----",VLOOKUP(LeaveTracker[[#This Row],[Employee Name]],Employees[[Employee Name]:[Office]],7))</f>
        <v>TCNHS-ISHS</v>
      </c>
      <c r="F4828" s="19" t="str">
        <f>IF(ISBLANK(LeaveTracker[[#This Row],[Employee Name]]),"-----",VLOOKUP(LeaveTracker[[#This Row],[Employee Name]],Employees[[Employee Name]:[Office]],6))</f>
        <v>CASUAL</v>
      </c>
      <c r="G4828" s="24">
        <v>44930</v>
      </c>
      <c r="H4828" s="24">
        <v>44931</v>
      </c>
      <c r="I4828" s="19" t="s">
        <v>81</v>
      </c>
      <c r="K4828" s="61"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1874</v>
      </c>
      <c r="E4829" s="19" t="str">
        <f>IF(ISBLANK(LeaveTracker[[#This Row],[Employee Name]]),"-----",VLOOKUP(LeaveTracker[[#This Row],[Employee Name]],Employees[[Employee Name]:[Office]],7))</f>
        <v>CENRO</v>
      </c>
      <c r="F4829" s="19" t="str">
        <f>IF(ISBLANK(LeaveTracker[[#This Row],[Employee Name]]),"-----",VLOOKUP(LeaveTracker[[#This Row],[Employee Name]],Employees[[Employee Name]:[Office]],6))</f>
        <v>CASUAL</v>
      </c>
      <c r="G4829" s="24">
        <v>44994</v>
      </c>
      <c r="H4829" s="24">
        <v>44994</v>
      </c>
      <c r="I4829" s="19" t="s">
        <v>81</v>
      </c>
      <c r="K4829" s="61"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1780</v>
      </c>
      <c r="E4830" s="19" t="str">
        <f>IF(ISBLANK(LeaveTracker[[#This Row],[Employee Name]]),"-----",VLOOKUP(LeaveTracker[[#This Row],[Employee Name]],Employees[[Employee Name]:[Office]],7))</f>
        <v>CHO</v>
      </c>
      <c r="F4830" s="19" t="str">
        <f>IF(ISBLANK(LeaveTracker[[#This Row],[Employee Name]]),"-----",VLOOKUP(LeaveTracker[[#This Row],[Employee Name]],Employees[[Employee Name]:[Office]],6))</f>
        <v>CASUAL</v>
      </c>
      <c r="G4830" s="24">
        <v>45002</v>
      </c>
      <c r="H4830" s="24">
        <v>45005</v>
      </c>
      <c r="I4830" s="19" t="s">
        <v>82</v>
      </c>
      <c r="K4830" s="61"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1850</v>
      </c>
      <c r="E4831" s="19" t="str">
        <f>IF(ISBLANK(LeaveTracker[[#This Row],[Employee Name]]),"-----",VLOOKUP(LeaveTracker[[#This Row],[Employee Name]],Employees[[Employee Name]:[Office]],7))</f>
        <v>CCT</v>
      </c>
      <c r="F4831" s="19" t="str">
        <f>IF(ISBLANK(LeaveTracker[[#This Row],[Employee Name]]),"-----",VLOOKUP(LeaveTracker[[#This Row],[Employee Name]],Employees[[Employee Name]:[Office]],6))</f>
        <v>CASUAL</v>
      </c>
      <c r="G4831" s="24">
        <v>44993</v>
      </c>
      <c r="H4831" s="24">
        <v>44995</v>
      </c>
      <c r="I4831" s="19" t="s">
        <v>81</v>
      </c>
      <c r="K4831" s="61"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1848</v>
      </c>
      <c r="E4832" s="19" t="str">
        <f>IF(ISBLANK(LeaveTracker[[#This Row],[Employee Name]]),"-----",VLOOKUP(LeaveTracker[[#This Row],[Employee Name]],Employees[[Employee Name]:[Office]],7))</f>
        <v>CENRO</v>
      </c>
      <c r="F4832" s="19" t="str">
        <f>IF(ISBLANK(LeaveTracker[[#This Row],[Employee Name]]),"-----",VLOOKUP(LeaveTracker[[#This Row],[Employee Name]],Employees[[Employee Name]:[Office]],6))</f>
        <v>CASUAL</v>
      </c>
      <c r="G4832" s="24">
        <v>44992</v>
      </c>
      <c r="H4832" s="24">
        <v>44993</v>
      </c>
      <c r="I4832" s="19" t="s">
        <v>81</v>
      </c>
      <c r="K4832" s="61"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1737</v>
      </c>
      <c r="E4833" s="19" t="str">
        <f>IF(ISBLANK(LeaveTracker[[#This Row],[Employee Name]]),"-----",VLOOKUP(LeaveTracker[[#This Row],[Employee Name]],Employees[[Employee Name]:[Office]],7))</f>
        <v>TCNHS-ISHS</v>
      </c>
      <c r="F4833" s="19" t="str">
        <f>IF(ISBLANK(LeaveTracker[[#This Row],[Employee Name]]),"-----",VLOOKUP(LeaveTracker[[#This Row],[Employee Name]],Employees[[Employee Name]:[Office]],6))</f>
        <v>CASUAL</v>
      </c>
      <c r="G4833" s="24">
        <v>45019</v>
      </c>
      <c r="H4833" s="24">
        <v>45021</v>
      </c>
      <c r="I4833" s="19" t="s">
        <v>298</v>
      </c>
      <c r="J4833" s="43" t="s">
        <v>105</v>
      </c>
      <c r="K4833" s="61"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925</v>
      </c>
      <c r="E4834" s="19" t="str">
        <f>IF(ISBLANK(LeaveTracker[[#This Row],[Employee Name]]),"-----",VLOOKUP(LeaveTracker[[#This Row],[Employee Name]],Employees[[Employee Name]:[Office]],7))</f>
        <v>TCNHS</v>
      </c>
      <c r="F4834" s="19" t="str">
        <f>IF(ISBLANK(LeaveTracker[[#This Row],[Employee Name]]),"-----",VLOOKUP(LeaveTracker[[#This Row],[Employee Name]],Employees[[Employee Name]:[Office]],6))</f>
        <v>REGULAR</v>
      </c>
      <c r="G4834" s="24">
        <v>44987</v>
      </c>
      <c r="H4834" s="24">
        <v>44988</v>
      </c>
      <c r="I4834" s="19" t="s">
        <v>81</v>
      </c>
      <c r="K4834" s="61"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1747</v>
      </c>
      <c r="E4835" s="19">
        <f>IF(ISBLANK(LeaveTracker[[#This Row],[Employee Name]]),"-----",VLOOKUP(LeaveTracker[[#This Row],[Employee Name]],Employees[[Employee Name]:[Office]],7))</f>
        <v>0</v>
      </c>
      <c r="F4835" s="19" t="str">
        <f>IF(ISBLANK(LeaveTracker[[#This Row],[Employee Name]]),"-----",VLOOKUP(LeaveTracker[[#This Row],[Employee Name]],Employees[[Employee Name]:[Office]],6))</f>
        <v>CASUAL</v>
      </c>
      <c r="G4835" s="24">
        <v>44988</v>
      </c>
      <c r="H4835" s="24">
        <v>44988</v>
      </c>
      <c r="I4835" s="19" t="s">
        <v>81</v>
      </c>
      <c r="K4835" s="61"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1747</v>
      </c>
      <c r="E4836" s="19">
        <f>IF(ISBLANK(LeaveTracker[[#This Row],[Employee Name]]),"-----",VLOOKUP(LeaveTracker[[#This Row],[Employee Name]],Employees[[Employee Name]:[Office]],7))</f>
        <v>0</v>
      </c>
      <c r="F4836" s="19" t="str">
        <f>IF(ISBLANK(LeaveTracker[[#This Row],[Employee Name]]),"-----",VLOOKUP(LeaveTracker[[#This Row],[Employee Name]],Employees[[Employee Name]:[Office]],6))</f>
        <v>CASUAL</v>
      </c>
      <c r="G4836" s="24">
        <v>45006</v>
      </c>
      <c r="H4836" s="24">
        <v>45006</v>
      </c>
      <c r="I4836" s="19" t="s">
        <v>81</v>
      </c>
      <c r="K4836" s="61"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2203</v>
      </c>
      <c r="E4837" s="19" t="str">
        <f>IF(ISBLANK(LeaveTracker[[#This Row],[Employee Name]]),"-----",VLOOKUP(LeaveTracker[[#This Row],[Employee Name]],Employees[[Employee Name]:[Office]],7))</f>
        <v>CENRO</v>
      </c>
      <c r="F4837" s="19">
        <f>IF(ISBLANK(LeaveTracker[[#This Row],[Employee Name]]),"-----",VLOOKUP(LeaveTracker[[#This Row],[Employee Name]],Employees[[Employee Name]:[Office]],6))</f>
        <v>0</v>
      </c>
      <c r="G4837" s="24">
        <v>44998</v>
      </c>
      <c r="H4837" s="24">
        <v>44999</v>
      </c>
      <c r="I4837" s="19" t="s">
        <v>81</v>
      </c>
      <c r="K4837" s="61"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1802</v>
      </c>
      <c r="E4838" s="19" t="str">
        <f>IF(ISBLANK(LeaveTracker[[#This Row],[Employee Name]]),"-----",VLOOKUP(LeaveTracker[[#This Row],[Employee Name]],Employees[[Employee Name]:[Office]],7))</f>
        <v>CENRO</v>
      </c>
      <c r="F4838" s="19" t="str">
        <f>IF(ISBLANK(LeaveTracker[[#This Row],[Employee Name]]),"-----",VLOOKUP(LeaveTracker[[#This Row],[Employee Name]],Employees[[Employee Name]:[Office]],6))</f>
        <v>CASUAL</v>
      </c>
      <c r="G4838" s="24">
        <v>45022</v>
      </c>
      <c r="H4838" s="24">
        <v>45026</v>
      </c>
      <c r="I4838" s="19" t="s">
        <v>82</v>
      </c>
      <c r="K4838" s="61"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1802</v>
      </c>
      <c r="E4839" s="19" t="str">
        <f>IF(ISBLANK(LeaveTracker[[#This Row],[Employee Name]]),"-----",VLOOKUP(LeaveTracker[[#This Row],[Employee Name]],Employees[[Employee Name]:[Office]],7))</f>
        <v>CENRO</v>
      </c>
      <c r="F4839" s="19" t="str">
        <f>IF(ISBLANK(LeaveTracker[[#This Row],[Employee Name]]),"-----",VLOOKUP(LeaveTracker[[#This Row],[Employee Name]],Employees[[Employee Name]:[Office]],6))</f>
        <v>CASUAL</v>
      </c>
      <c r="G4839" s="24">
        <v>45007</v>
      </c>
      <c r="H4839" s="24">
        <v>45007</v>
      </c>
      <c r="I4839" s="19" t="s">
        <v>81</v>
      </c>
      <c r="K4839" s="61"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1945</v>
      </c>
      <c r="E4840" s="19" t="str">
        <f>IF(ISBLANK(LeaveTracker[[#This Row],[Employee Name]]),"-----",VLOOKUP(LeaveTracker[[#This Row],[Employee Name]],Employees[[Employee Name]:[Office]],7))</f>
        <v>CSU</v>
      </c>
      <c r="F4840" s="19" t="str">
        <f>IF(ISBLANK(LeaveTracker[[#This Row],[Employee Name]]),"-----",VLOOKUP(LeaveTracker[[#This Row],[Employee Name]],Employees[[Employee Name]:[Office]],6))</f>
        <v>CASUAL</v>
      </c>
      <c r="G4840" s="24">
        <v>45005</v>
      </c>
      <c r="H4840" s="24">
        <v>45009</v>
      </c>
      <c r="I4840" s="19" t="s">
        <v>82</v>
      </c>
      <c r="K4840" s="61"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1772</v>
      </c>
      <c r="E4841" s="19" t="str">
        <f>IF(ISBLANK(LeaveTracker[[#This Row],[Employee Name]]),"-----",VLOOKUP(LeaveTracker[[#This Row],[Employee Name]],Employees[[Employee Name]:[Office]],7))</f>
        <v>EEO/CITY MARKET</v>
      </c>
      <c r="F4841" s="19" t="str">
        <f>IF(ISBLANK(LeaveTracker[[#This Row],[Employee Name]]),"-----",VLOOKUP(LeaveTracker[[#This Row],[Employee Name]],Employees[[Employee Name]:[Office]],6))</f>
        <v>CASUAL</v>
      </c>
      <c r="G4841" s="24">
        <v>45006</v>
      </c>
      <c r="H4841" s="24">
        <v>45006</v>
      </c>
      <c r="I4841" s="19" t="s">
        <v>81</v>
      </c>
      <c r="K4841" s="61"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1763</v>
      </c>
      <c r="E4842" s="19" t="str">
        <f>IF(ISBLANK(LeaveTracker[[#This Row],[Employee Name]]),"-----",VLOOKUP(LeaveTracker[[#This Row],[Employee Name]],Employees[[Employee Name]:[Office]],7))</f>
        <v>EEO/CITY MARKET</v>
      </c>
      <c r="F4842" s="19" t="str">
        <f>IF(ISBLANK(LeaveTracker[[#This Row],[Employee Name]]),"-----",VLOOKUP(LeaveTracker[[#This Row],[Employee Name]],Employees[[Employee Name]:[Office]],6))</f>
        <v>CASUAL</v>
      </c>
      <c r="G4842" s="24">
        <v>44988</v>
      </c>
      <c r="H4842" s="24">
        <v>44988</v>
      </c>
      <c r="I4842" s="19" t="s">
        <v>81</v>
      </c>
      <c r="K4842" s="61"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1817</v>
      </c>
      <c r="E4843" s="19" t="str">
        <f>IF(ISBLANK(LeaveTracker[[#This Row],[Employee Name]]),"-----",VLOOKUP(LeaveTracker[[#This Row],[Employee Name]],Employees[[Employee Name]:[Office]],7))</f>
        <v>TICC</v>
      </c>
      <c r="F4843" s="19" t="str">
        <f>IF(ISBLANK(LeaveTracker[[#This Row],[Employee Name]]),"-----",VLOOKUP(LeaveTracker[[#This Row],[Employee Name]],Employees[[Employee Name]:[Office]],6))</f>
        <v>CASUAL</v>
      </c>
      <c r="G4843" s="24">
        <v>45016</v>
      </c>
      <c r="H4843" s="24">
        <v>45016</v>
      </c>
      <c r="I4843" s="19" t="s">
        <v>298</v>
      </c>
      <c r="J4843" s="43" t="s">
        <v>105</v>
      </c>
      <c r="K4843" s="61"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1912</v>
      </c>
      <c r="E4844" s="19" t="str">
        <f>IF(ISBLANK(LeaveTracker[[#This Row],[Employee Name]]),"-----",VLOOKUP(LeaveTracker[[#This Row],[Employee Name]],Employees[[Employee Name]:[Office]],7))</f>
        <v>TICC</v>
      </c>
      <c r="F4844" s="19" t="str">
        <f>IF(ISBLANK(LeaveTracker[[#This Row],[Employee Name]]),"-----",VLOOKUP(LeaveTracker[[#This Row],[Employee Name]],Employees[[Employee Name]:[Office]],6))</f>
        <v>CASUAL</v>
      </c>
      <c r="G4844" s="24">
        <v>45004</v>
      </c>
      <c r="H4844" s="24">
        <v>45004</v>
      </c>
      <c r="I4844" s="19" t="s">
        <v>81</v>
      </c>
      <c r="K4844" s="61" t="str">
        <f>LeaveTracker[[#This Row],[Days]]&amp;" "&amp;LeaveTracker[[#This Row],[Type of Leave]]</f>
        <v>1 SL</v>
      </c>
      <c r="L4844" s="23">
        <v>1</v>
      </c>
      <c r="M4844" s="27"/>
    </row>
    <row r="4845" spans="1:13" ht="30" customHeight="1" x14ac:dyDescent="0.3">
      <c r="A4845" s="27">
        <v>1138</v>
      </c>
      <c r="B4845" s="31">
        <v>45028</v>
      </c>
      <c r="C4845" s="31">
        <v>45019</v>
      </c>
      <c r="D4845" s="19" t="s">
        <v>1912</v>
      </c>
      <c r="E4845" s="19" t="str">
        <f>IF(ISBLANK(LeaveTracker[[#This Row],[Employee Name]]),"-----",VLOOKUP(LeaveTracker[[#This Row],[Employee Name]],Employees[[Employee Name]:[Office]],7))</f>
        <v>TICC</v>
      </c>
      <c r="F4845" s="19" t="str">
        <f>IF(ISBLANK(LeaveTracker[[#This Row],[Employee Name]]),"-----",VLOOKUP(LeaveTracker[[#This Row],[Employee Name]],Employees[[Employee Name]:[Office]],6))</f>
        <v>CASUAL</v>
      </c>
      <c r="G4845" s="24">
        <v>45010</v>
      </c>
      <c r="H4845" s="24">
        <v>45010</v>
      </c>
      <c r="I4845" s="19" t="s">
        <v>81</v>
      </c>
      <c r="K4845" s="61" t="str">
        <f>LeaveTracker[[#This Row],[Days]]&amp;" "&amp;LeaveTracker[[#This Row],[Type of Leave]]</f>
        <v>1 SL</v>
      </c>
      <c r="L4845" s="23">
        <v>1</v>
      </c>
      <c r="M4845" s="27"/>
    </row>
    <row r="4846" spans="1:13" ht="30" customHeight="1" x14ac:dyDescent="0.3">
      <c r="A4846" s="27">
        <f t="shared" si="50"/>
        <v>1139</v>
      </c>
      <c r="B4846" s="31">
        <v>45028</v>
      </c>
      <c r="C4846" s="31">
        <v>45015</v>
      </c>
      <c r="D4846" s="19" t="s">
        <v>1308</v>
      </c>
      <c r="E4846" s="19" t="str">
        <f>IF(ISBLANK(LeaveTracker[[#This Row],[Employee Name]]),"-----",VLOOKUP(LeaveTracker[[#This Row],[Employee Name]],Employees[[Employee Name]:[Office]],7))</f>
        <v>CTO</v>
      </c>
      <c r="F4846" s="19" t="str">
        <f>IF(ISBLANK(LeaveTracker[[#This Row],[Employee Name]]),"-----",VLOOKUP(LeaveTracker[[#This Row],[Employee Name]],Employees[[Employee Name]:[Office]],6))</f>
        <v>REGULAR</v>
      </c>
      <c r="G4846" s="24">
        <v>45019</v>
      </c>
      <c r="H4846" s="24">
        <v>45019</v>
      </c>
      <c r="I4846" s="19" t="s">
        <v>298</v>
      </c>
      <c r="J4846" s="43" t="s">
        <v>105</v>
      </c>
      <c r="K4846" s="61"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2494</v>
      </c>
      <c r="E4847" s="19" t="str">
        <f>IF(ISBLANK(LeaveTracker[[#This Row],[Employee Name]]),"-----",VLOOKUP(LeaveTracker[[#This Row],[Employee Name]],Employees[[Employee Name]:[Office]],7))</f>
        <v>CCT</v>
      </c>
      <c r="F4847" s="19" t="str">
        <f>IF(ISBLANK(LeaveTracker[[#This Row],[Employee Name]]),"-----",VLOOKUP(LeaveTracker[[#This Row],[Employee Name]],Employees[[Employee Name]:[Office]],6))</f>
        <v>CASUAL</v>
      </c>
      <c r="G4847" s="24">
        <v>45019</v>
      </c>
      <c r="H4847" s="24">
        <v>45019</v>
      </c>
      <c r="I4847" s="19" t="s">
        <v>81</v>
      </c>
      <c r="K4847" s="61"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543</v>
      </c>
      <c r="E4848" s="19" t="str">
        <f>IF(ISBLANK(LeaveTracker[[#This Row],[Employee Name]]),"-----",VLOOKUP(LeaveTracker[[#This Row],[Employee Name]],Employees[[Employee Name]:[Office]],7))</f>
        <v>LCR</v>
      </c>
      <c r="F4848" s="19" t="str">
        <f>IF(ISBLANK(LeaveTracker[[#This Row],[Employee Name]]),"-----",VLOOKUP(LeaveTracker[[#This Row],[Employee Name]],Employees[[Employee Name]:[Office]],6))</f>
        <v>REGULAR</v>
      </c>
      <c r="G4848" s="24">
        <v>45019</v>
      </c>
      <c r="H4848" s="24">
        <v>45019</v>
      </c>
      <c r="I4848" s="19" t="s">
        <v>81</v>
      </c>
      <c r="K4848" s="61"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513</v>
      </c>
      <c r="E4849" s="19" t="str">
        <f>IF(ISBLANK(LeaveTracker[[#This Row],[Employee Name]]),"-----",VLOOKUP(LeaveTracker[[#This Row],[Employee Name]],Employees[[Employee Name]:[Office]],7))</f>
        <v>ACCOUNTING</v>
      </c>
      <c r="F4849" s="19" t="str">
        <f>IF(ISBLANK(LeaveTracker[[#This Row],[Employee Name]]),"-----",VLOOKUP(LeaveTracker[[#This Row],[Employee Name]],Employees[[Employee Name]:[Office]],6))</f>
        <v>REGULAR</v>
      </c>
      <c r="G4849" s="24">
        <v>44993</v>
      </c>
      <c r="H4849" s="24">
        <v>44993</v>
      </c>
      <c r="I4849" s="19" t="s">
        <v>81</v>
      </c>
      <c r="K4849" s="61"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513</v>
      </c>
      <c r="E4850" s="19" t="str">
        <f>IF(ISBLANK(LeaveTracker[[#This Row],[Employee Name]]),"-----",VLOOKUP(LeaveTracker[[#This Row],[Employee Name]],Employees[[Employee Name]:[Office]],7))</f>
        <v>ACCOUNTING</v>
      </c>
      <c r="F4850" s="19" t="str">
        <f>IF(ISBLANK(LeaveTracker[[#This Row],[Employee Name]]),"-----",VLOOKUP(LeaveTracker[[#This Row],[Employee Name]],Employees[[Employee Name]:[Office]],6))</f>
        <v>REGULAR</v>
      </c>
      <c r="G4850" s="24">
        <v>45005</v>
      </c>
      <c r="H4850" s="24">
        <v>45005</v>
      </c>
      <c r="I4850" s="19" t="s">
        <v>81</v>
      </c>
      <c r="K4850" s="61"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513</v>
      </c>
      <c r="E4851" s="19" t="str">
        <f>IF(ISBLANK(LeaveTracker[[#This Row],[Employee Name]]),"-----",VLOOKUP(LeaveTracker[[#This Row],[Employee Name]],Employees[[Employee Name]:[Office]],7))</f>
        <v>ACCOUNTING</v>
      </c>
      <c r="F4851" s="19" t="str">
        <f>IF(ISBLANK(LeaveTracker[[#This Row],[Employee Name]]),"-----",VLOOKUP(LeaveTracker[[#This Row],[Employee Name]],Employees[[Employee Name]:[Office]],6))</f>
        <v>REGULAR</v>
      </c>
      <c r="G4851" s="24">
        <v>44973</v>
      </c>
      <c r="H4851" s="24">
        <v>44973</v>
      </c>
      <c r="I4851" s="19" t="s">
        <v>81</v>
      </c>
      <c r="K4851" s="61"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868</v>
      </c>
      <c r="E4852" s="19" t="str">
        <f>IF(ISBLANK(LeaveTracker[[#This Row],[Employee Name]]),"-----",VLOOKUP(LeaveTracker[[#This Row],[Employee Name]],Employees[[Employee Name]:[Office]],7))</f>
        <v>ACCOUNTING</v>
      </c>
      <c r="F4852" s="19" t="str">
        <f>IF(ISBLANK(LeaveTracker[[#This Row],[Employee Name]]),"-----",VLOOKUP(LeaveTracker[[#This Row],[Employee Name]],Employees[[Employee Name]:[Office]],6))</f>
        <v>REGULAR</v>
      </c>
      <c r="G4852" s="24">
        <v>45016</v>
      </c>
      <c r="H4852" s="24">
        <v>45016</v>
      </c>
      <c r="I4852" s="19" t="s">
        <v>298</v>
      </c>
      <c r="J4852" s="43" t="s">
        <v>105</v>
      </c>
      <c r="K4852" s="61"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519</v>
      </c>
      <c r="E4853" s="19" t="str">
        <f>IF(ISBLANK(LeaveTracker[[#This Row],[Employee Name]]),"-----",VLOOKUP(LeaveTracker[[#This Row],[Employee Name]],Employees[[Employee Name]:[Office]],7))</f>
        <v>ACCOUNTING</v>
      </c>
      <c r="F4853" s="19" t="str">
        <f>IF(ISBLANK(LeaveTracker[[#This Row],[Employee Name]]),"-----",VLOOKUP(LeaveTracker[[#This Row],[Employee Name]],Employees[[Employee Name]:[Office]],6))</f>
        <v>REGULAR</v>
      </c>
      <c r="G4853" s="24">
        <v>45016</v>
      </c>
      <c r="H4853" s="24">
        <v>45016</v>
      </c>
      <c r="I4853" s="19" t="s">
        <v>81</v>
      </c>
      <c r="K4853" s="61"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2228</v>
      </c>
      <c r="E4854" s="19" t="str">
        <f>IF(ISBLANK(LeaveTracker[[#This Row],[Employee Name]]),"-----",VLOOKUP(LeaveTracker[[#This Row],[Employee Name]],Employees[[Employee Name]:[Office]],7))</f>
        <v>OSPITAL NG TAGAYTAY</v>
      </c>
      <c r="F4854" s="19">
        <f>IF(ISBLANK(LeaveTracker[[#This Row],[Employee Name]]),"-----",VLOOKUP(LeaveTracker[[#This Row],[Employee Name]],Employees[[Employee Name]:[Office]],6))</f>
        <v>0</v>
      </c>
      <c r="G4854" s="24">
        <v>45033</v>
      </c>
      <c r="H4854" s="24">
        <v>45044</v>
      </c>
      <c r="I4854" s="19" t="s">
        <v>82</v>
      </c>
      <c r="K4854" s="61" t="str">
        <f>LeaveTracker[[#This Row],[Days]]&amp;" "&amp;LeaveTracker[[#This Row],[Type of Leave]]</f>
        <v>9 VL</v>
      </c>
      <c r="L4854" s="23">
        <v>9</v>
      </c>
      <c r="M4854" s="27"/>
    </row>
    <row r="4855" spans="1:13" ht="30" customHeight="1" x14ac:dyDescent="0.3">
      <c r="A4855" s="27">
        <f t="shared" si="50"/>
        <v>1147</v>
      </c>
      <c r="B4855" s="31">
        <v>45028</v>
      </c>
      <c r="C4855" s="31">
        <v>45019</v>
      </c>
      <c r="D4855" s="19" t="s">
        <v>2228</v>
      </c>
      <c r="E4855" s="19" t="str">
        <f>IF(ISBLANK(LeaveTracker[[#This Row],[Employee Name]]),"-----",VLOOKUP(LeaveTracker[[#This Row],[Employee Name]],Employees[[Employee Name]:[Office]],7))</f>
        <v>OSPITAL NG TAGAYTAY</v>
      </c>
      <c r="F4855" s="19">
        <f>IF(ISBLANK(LeaveTracker[[#This Row],[Employee Name]]),"-----",VLOOKUP(LeaveTracker[[#This Row],[Employee Name]],Employees[[Employee Name]:[Office]],6))</f>
        <v>0</v>
      </c>
      <c r="G4855" s="24">
        <v>45027</v>
      </c>
      <c r="H4855" s="24">
        <v>45033</v>
      </c>
      <c r="I4855" s="19" t="s">
        <v>82</v>
      </c>
      <c r="K4855" s="61"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405</v>
      </c>
      <c r="E4856" s="19" t="str">
        <f>IF(ISBLANK(LeaveTracker[[#This Row],[Employee Name]]),"-----",VLOOKUP(LeaveTracker[[#This Row],[Employee Name]],Employees[[Employee Name]:[Office]],7))</f>
        <v>CTO</v>
      </c>
      <c r="F4856" s="19" t="str">
        <f>IF(ISBLANK(LeaveTracker[[#This Row],[Employee Name]]),"-----",VLOOKUP(LeaveTracker[[#This Row],[Employee Name]],Employees[[Employee Name]:[Office]],6))</f>
        <v>REGULAR</v>
      </c>
      <c r="G4856" s="24">
        <v>45027</v>
      </c>
      <c r="H4856" s="24">
        <v>45028</v>
      </c>
      <c r="I4856" s="19" t="s">
        <v>82</v>
      </c>
      <c r="K4856" s="61"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405</v>
      </c>
      <c r="E4857" s="19" t="str">
        <f>IF(ISBLANK(LeaveTracker[[#This Row],[Employee Name]]),"-----",VLOOKUP(LeaveTracker[[#This Row],[Employee Name]],Employees[[Employee Name]:[Office]],7))</f>
        <v>CTO</v>
      </c>
      <c r="F4857" s="19" t="str">
        <f>IF(ISBLANK(LeaveTracker[[#This Row],[Employee Name]]),"-----",VLOOKUP(LeaveTracker[[#This Row],[Employee Name]],Employees[[Employee Name]:[Office]],6))</f>
        <v>REGULAR</v>
      </c>
      <c r="G4857" s="24">
        <v>45019</v>
      </c>
      <c r="H4857" s="24">
        <v>45021</v>
      </c>
      <c r="I4857" s="19" t="s">
        <v>298</v>
      </c>
      <c r="J4857" s="43" t="s">
        <v>158</v>
      </c>
      <c r="K4857" s="61"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1286</v>
      </c>
      <c r="E4858" s="19" t="str">
        <f>IF(ISBLANK(LeaveTracker[[#This Row],[Employee Name]]),"-----",VLOOKUP(LeaveTracker[[#This Row],[Employee Name]],Employees[[Employee Name]:[Office]],7))</f>
        <v>CTO</v>
      </c>
      <c r="F4858" s="19" t="str">
        <f>IF(ISBLANK(LeaveTracker[[#This Row],[Employee Name]]),"-----",VLOOKUP(LeaveTracker[[#This Row],[Employee Name]],Employees[[Employee Name]:[Office]],6))</f>
        <v>REGULAR</v>
      </c>
      <c r="G4858" s="24">
        <v>45015</v>
      </c>
      <c r="H4858" s="24">
        <v>45015</v>
      </c>
      <c r="I4858" s="19" t="s">
        <v>82</v>
      </c>
      <c r="K4858" s="61"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543</v>
      </c>
      <c r="E4859" s="19" t="str">
        <f>IF(ISBLANK(LeaveTracker[[#This Row],[Employee Name]]),"-----",VLOOKUP(LeaveTracker[[#This Row],[Employee Name]],Employees[[Employee Name]:[Office]],7))</f>
        <v>LCR</v>
      </c>
      <c r="F4859" s="19" t="str">
        <f>IF(ISBLANK(LeaveTracker[[#This Row],[Employee Name]]),"-----",VLOOKUP(LeaveTracker[[#This Row],[Employee Name]],Employees[[Employee Name]:[Office]],6))</f>
        <v>REGULAR</v>
      </c>
      <c r="G4859" s="24">
        <v>45027</v>
      </c>
      <c r="H4859" s="24">
        <v>45027</v>
      </c>
      <c r="I4859" s="19" t="s">
        <v>298</v>
      </c>
      <c r="J4859" s="43" t="s">
        <v>158</v>
      </c>
      <c r="K4859" s="61"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543</v>
      </c>
      <c r="E4860" s="19" t="str">
        <f>IF(ISBLANK(LeaveTracker[[#This Row],[Employee Name]]),"-----",VLOOKUP(LeaveTracker[[#This Row],[Employee Name]],Employees[[Employee Name]:[Office]],7))</f>
        <v>LCR</v>
      </c>
      <c r="F4860" s="19" t="str">
        <f>IF(ISBLANK(LeaveTracker[[#This Row],[Employee Name]]),"-----",VLOOKUP(LeaveTracker[[#This Row],[Employee Name]],Employees[[Employee Name]:[Office]],6))</f>
        <v>REGULAR</v>
      </c>
      <c r="G4860" s="24">
        <v>45012</v>
      </c>
      <c r="H4860" s="24">
        <v>45012</v>
      </c>
      <c r="I4860" s="19" t="s">
        <v>81</v>
      </c>
      <c r="K4860" s="61"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1848</v>
      </c>
      <c r="E4861" s="19" t="str">
        <f>IF(ISBLANK(LeaveTracker[[#This Row],[Employee Name]]),"-----",VLOOKUP(LeaveTracker[[#This Row],[Employee Name]],Employees[[Employee Name]:[Office]],7))</f>
        <v>CENRO</v>
      </c>
      <c r="F4861" s="19" t="str">
        <f>IF(ISBLANK(LeaveTracker[[#This Row],[Employee Name]]),"-----",VLOOKUP(LeaveTracker[[#This Row],[Employee Name]],Employees[[Employee Name]:[Office]],6))</f>
        <v>CASUAL</v>
      </c>
      <c r="G4861" s="24">
        <v>45013</v>
      </c>
      <c r="H4861" s="24">
        <v>45013</v>
      </c>
      <c r="I4861" s="19" t="s">
        <v>81</v>
      </c>
      <c r="K4861" s="61"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1881</v>
      </c>
      <c r="E4862" s="19" t="str">
        <f>IF(ISBLANK(LeaveTracker[[#This Row],[Employee Name]]),"-----",VLOOKUP(LeaveTracker[[#This Row],[Employee Name]],Employees[[Employee Name]:[Office]],7))</f>
        <v>CENRO</v>
      </c>
      <c r="F4862" s="19" t="str">
        <f>IF(ISBLANK(LeaveTracker[[#This Row],[Employee Name]]),"-----",VLOOKUP(LeaveTracker[[#This Row],[Employee Name]],Employees[[Employee Name]:[Office]],6))</f>
        <v>CASUAL</v>
      </c>
      <c r="G4862" s="24">
        <v>45013</v>
      </c>
      <c r="H4862" s="24">
        <v>45013</v>
      </c>
      <c r="I4862" s="19" t="s">
        <v>81</v>
      </c>
      <c r="K4862" s="61"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1972</v>
      </c>
      <c r="E4863" s="19" t="str">
        <f>IF(ISBLANK(LeaveTracker[[#This Row],[Employee Name]]),"-----",VLOOKUP(LeaveTracker[[#This Row],[Employee Name]],Employees[[Employee Name]:[Office]],7))</f>
        <v>CENRO</v>
      </c>
      <c r="F4863" s="19" t="str">
        <f>IF(ISBLANK(LeaveTracker[[#This Row],[Employee Name]]),"-----",VLOOKUP(LeaveTracker[[#This Row],[Employee Name]],Employees[[Employee Name]:[Office]],6))</f>
        <v>CASUAL</v>
      </c>
      <c r="G4863" s="24">
        <v>45022</v>
      </c>
      <c r="H4863" s="24">
        <v>45024</v>
      </c>
      <c r="I4863" s="19" t="s">
        <v>82</v>
      </c>
      <c r="K4863" s="61" t="str">
        <f>LeaveTracker[[#This Row],[Days]]&amp;" "&amp;LeaveTracker[[#This Row],[Type of Leave]]</f>
        <v>3 VL</v>
      </c>
      <c r="L4863" s="23">
        <v>3</v>
      </c>
      <c r="M4863" s="27"/>
    </row>
    <row r="4864" spans="1:13" ht="30" customHeight="1" x14ac:dyDescent="0.3">
      <c r="A4864" s="27">
        <f t="shared" si="50"/>
        <v>1156</v>
      </c>
      <c r="B4864" s="31">
        <v>45028</v>
      </c>
      <c r="C4864" s="31">
        <v>45016</v>
      </c>
      <c r="D4864" s="20" t="s">
        <v>1759</v>
      </c>
      <c r="E4864" s="19" t="str">
        <f>IF(ISBLANK(LeaveTracker[[#This Row],[Employee Name]]),"-----",VLOOKUP(LeaveTracker[[#This Row],[Employee Name]],Employees[[Employee Name]:[Office]],7))</f>
        <v>CSWDO</v>
      </c>
      <c r="F4864" s="19" t="str">
        <f>IF(ISBLANK(LeaveTracker[[#This Row],[Employee Name]]),"-----",VLOOKUP(LeaveTracker[[#This Row],[Employee Name]],Employees[[Employee Name]:[Office]],6))</f>
        <v>CASUAL</v>
      </c>
      <c r="G4864" s="24">
        <v>45013</v>
      </c>
      <c r="H4864" s="24">
        <v>45013</v>
      </c>
      <c r="I4864" s="19" t="s">
        <v>81</v>
      </c>
      <c r="K4864" s="61"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1877</v>
      </c>
      <c r="E4865" s="19" t="str">
        <f>IF(ISBLANK(LeaveTracker[[#This Row],[Employee Name]]),"-----",VLOOKUP(LeaveTracker[[#This Row],[Employee Name]],Employees[[Employee Name]:[Office]],7))</f>
        <v>TICC</v>
      </c>
      <c r="F4865" s="19" t="str">
        <f>IF(ISBLANK(LeaveTracker[[#This Row],[Employee Name]]),"-----",VLOOKUP(LeaveTracker[[#This Row],[Employee Name]],Employees[[Employee Name]:[Office]],6))</f>
        <v>CASUAL</v>
      </c>
      <c r="G4865" s="24">
        <v>45015</v>
      </c>
      <c r="H4865" s="24">
        <v>45015</v>
      </c>
      <c r="I4865" s="19" t="s">
        <v>81</v>
      </c>
      <c r="K4865" s="61"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1877</v>
      </c>
      <c r="E4866" s="19" t="str">
        <f>IF(ISBLANK(LeaveTracker[[#This Row],[Employee Name]]),"-----",VLOOKUP(LeaveTracker[[#This Row],[Employee Name]],Employees[[Employee Name]:[Office]],7))</f>
        <v>TICC</v>
      </c>
      <c r="F4866" s="19" t="str">
        <f>IF(ISBLANK(LeaveTracker[[#This Row],[Employee Name]]),"-----",VLOOKUP(LeaveTracker[[#This Row],[Employee Name]],Employees[[Employee Name]:[Office]],6))</f>
        <v>CASUAL</v>
      </c>
      <c r="G4866" s="24">
        <v>45027</v>
      </c>
      <c r="H4866" s="24">
        <v>45027</v>
      </c>
      <c r="I4866" s="19" t="s">
        <v>298</v>
      </c>
      <c r="J4866" s="43" t="s">
        <v>105</v>
      </c>
      <c r="K4866" s="61"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1938</v>
      </c>
      <c r="E4867" s="19" t="str">
        <f>IF(ISBLANK(LeaveTracker[[#This Row],[Employee Name]]),"-----",VLOOKUP(LeaveTracker[[#This Row],[Employee Name]],Employees[[Employee Name]:[Office]],7))</f>
        <v>TCIS</v>
      </c>
      <c r="F4867" s="19" t="str">
        <f>IF(ISBLANK(LeaveTracker[[#This Row],[Employee Name]]),"-----",VLOOKUP(LeaveTracker[[#This Row],[Employee Name]],Employees[[Employee Name]:[Office]],6))</f>
        <v>JOBCON</v>
      </c>
      <c r="G4867" s="24">
        <v>45008</v>
      </c>
      <c r="H4867" s="24">
        <v>45008</v>
      </c>
      <c r="I4867" s="19" t="s">
        <v>82</v>
      </c>
      <c r="K4867" s="61"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1839</v>
      </c>
      <c r="E4868" s="19" t="str">
        <f>IF(ISBLANK(LeaveTracker[[#This Row],[Employee Name]]),"-----",VLOOKUP(LeaveTracker[[#This Row],[Employee Name]],Employees[[Employee Name]:[Office]],7))</f>
        <v>ONT</v>
      </c>
      <c r="F4868" s="19" t="str">
        <f>IF(ISBLANK(LeaveTracker[[#This Row],[Employee Name]]),"-----",VLOOKUP(LeaveTracker[[#This Row],[Employee Name]],Employees[[Employee Name]:[Office]],6))</f>
        <v>CASUAL</v>
      </c>
      <c r="G4868" s="24">
        <v>44988</v>
      </c>
      <c r="H4868" s="24">
        <v>44990</v>
      </c>
      <c r="I4868" s="19" t="s">
        <v>81</v>
      </c>
      <c r="K4868" s="61" t="str">
        <f>LeaveTracker[[#This Row],[Days]]&amp;" "&amp;LeaveTracker[[#This Row],[Type of Leave]]</f>
        <v>3 SL</v>
      </c>
      <c r="L4868" s="23">
        <v>3</v>
      </c>
      <c r="M4868" s="27"/>
    </row>
    <row r="4869" spans="1:13" ht="30" customHeight="1" x14ac:dyDescent="0.3">
      <c r="A4869" s="27">
        <f t="shared" si="50"/>
        <v>1161</v>
      </c>
      <c r="B4869" s="31">
        <v>45028</v>
      </c>
      <c r="C4869" s="31">
        <v>44995</v>
      </c>
      <c r="D4869" s="19" t="s">
        <v>1805</v>
      </c>
      <c r="E4869" s="19" t="str">
        <f>IF(ISBLANK(LeaveTracker[[#This Row],[Employee Name]]),"-----",VLOOKUP(LeaveTracker[[#This Row],[Employee Name]],Employees[[Employee Name]:[Office]],7))</f>
        <v>CENRO</v>
      </c>
      <c r="F4869" s="19" t="str">
        <f>IF(ISBLANK(LeaveTracker[[#This Row],[Employee Name]]),"-----",VLOOKUP(LeaveTracker[[#This Row],[Employee Name]],Employees[[Employee Name]:[Office]],6))</f>
        <v>CASUAL</v>
      </c>
      <c r="G4869" s="24">
        <v>45003</v>
      </c>
      <c r="H4869" s="24">
        <v>45005</v>
      </c>
      <c r="I4869" s="19" t="s">
        <v>82</v>
      </c>
      <c r="K4869" s="61" t="str">
        <f>LeaveTracker[[#This Row],[Days]]&amp;" "&amp;LeaveTracker[[#This Row],[Type of Leave]]</f>
        <v>3 VL</v>
      </c>
      <c r="L4869" s="23">
        <v>3</v>
      </c>
      <c r="M4869" s="27"/>
    </row>
    <row r="4870" spans="1:13" ht="30" customHeight="1" x14ac:dyDescent="0.3">
      <c r="A4870" s="27">
        <f t="shared" si="50"/>
        <v>1162</v>
      </c>
      <c r="B4870" s="31">
        <v>45028</v>
      </c>
      <c r="C4870" s="31">
        <v>44995</v>
      </c>
      <c r="D4870" s="19" t="s">
        <v>2230</v>
      </c>
      <c r="E4870" s="19" t="str">
        <f>IF(ISBLANK(LeaveTracker[[#This Row],[Employee Name]]),"-----",VLOOKUP(LeaveTracker[[#This Row],[Employee Name]],Employees[[Employee Name]:[Office]],7))</f>
        <v>CENRO</v>
      </c>
      <c r="F4870" s="19">
        <f>IF(ISBLANK(LeaveTracker[[#This Row],[Employee Name]]),"-----",VLOOKUP(LeaveTracker[[#This Row],[Employee Name]],Employees[[Employee Name]:[Office]],6))</f>
        <v>0</v>
      </c>
      <c r="G4870" s="24">
        <v>45002</v>
      </c>
      <c r="H4870" s="24">
        <v>45005</v>
      </c>
      <c r="I4870" s="19" t="s">
        <v>82</v>
      </c>
      <c r="K4870" s="61" t="str">
        <f>LeaveTracker[[#This Row],[Days]]&amp;" "&amp;LeaveTracker[[#This Row],[Type of Leave]]</f>
        <v>3 VL</v>
      </c>
      <c r="L4870" s="23">
        <v>3</v>
      </c>
      <c r="M4870" s="27"/>
    </row>
    <row r="4871" spans="1:13" ht="30" customHeight="1" x14ac:dyDescent="0.3">
      <c r="A4871" s="27">
        <f t="shared" si="50"/>
        <v>1163</v>
      </c>
      <c r="B4871" s="31">
        <v>45028</v>
      </c>
      <c r="C4871" s="31">
        <v>45002</v>
      </c>
      <c r="D4871" s="19" t="s">
        <v>2494</v>
      </c>
      <c r="E4871" s="19" t="str">
        <f>IF(ISBLANK(LeaveTracker[[#This Row],[Employee Name]]),"-----",VLOOKUP(LeaveTracker[[#This Row],[Employee Name]],Employees[[Employee Name]:[Office]],7))</f>
        <v>CCT</v>
      </c>
      <c r="F4871" s="19" t="str">
        <f>IF(ISBLANK(LeaveTracker[[#This Row],[Employee Name]]),"-----",VLOOKUP(LeaveTracker[[#This Row],[Employee Name]],Employees[[Employee Name]:[Office]],6))</f>
        <v>CASUAL</v>
      </c>
      <c r="G4871" s="24">
        <v>45004</v>
      </c>
      <c r="H4871" s="24">
        <v>45005</v>
      </c>
      <c r="I4871" s="19" t="s">
        <v>81</v>
      </c>
      <c r="K4871" s="61" t="str">
        <f>LeaveTracker[[#This Row],[Days]]&amp;" "&amp;LeaveTracker[[#This Row],[Type of Leave]]</f>
        <v>2 SL</v>
      </c>
      <c r="L4871" s="23">
        <v>2</v>
      </c>
      <c r="M4871" s="27"/>
    </row>
    <row r="4872" spans="1:13" ht="30" customHeight="1" x14ac:dyDescent="0.3">
      <c r="A4872" s="27">
        <f t="shared" si="50"/>
        <v>1164</v>
      </c>
      <c r="B4872" s="31">
        <v>45028</v>
      </c>
      <c r="C4872" s="31">
        <v>44998</v>
      </c>
      <c r="D4872" s="19" t="s">
        <v>1804</v>
      </c>
      <c r="E4872" s="19" t="str">
        <f>IF(ISBLANK(LeaveTracker[[#This Row],[Employee Name]]),"-----",VLOOKUP(LeaveTracker[[#This Row],[Employee Name]],Employees[[Employee Name]:[Office]],7))</f>
        <v>CENRO</v>
      </c>
      <c r="F4872" s="19" t="str">
        <f>IF(ISBLANK(LeaveTracker[[#This Row],[Employee Name]]),"-----",VLOOKUP(LeaveTracker[[#This Row],[Employee Name]],Employees[[Employee Name]:[Office]],6))</f>
        <v>CASUAL</v>
      </c>
      <c r="G4872" s="24">
        <v>45003</v>
      </c>
      <c r="H4872" s="24">
        <v>45005</v>
      </c>
      <c r="I4872" s="19" t="s">
        <v>82</v>
      </c>
      <c r="K4872" s="61" t="str">
        <f>LeaveTracker[[#This Row],[Days]]&amp;" "&amp;LeaveTracker[[#This Row],[Type of Leave]]</f>
        <v>3 VL</v>
      </c>
      <c r="L4872" s="23">
        <v>3</v>
      </c>
      <c r="M4872" s="27"/>
    </row>
    <row r="4873" spans="1:13" ht="30" customHeight="1" x14ac:dyDescent="0.3">
      <c r="A4873" s="27">
        <f t="shared" si="50"/>
        <v>1165</v>
      </c>
      <c r="B4873" s="31">
        <v>45028</v>
      </c>
      <c r="C4873" s="31">
        <v>44995</v>
      </c>
      <c r="D4873" s="19" t="s">
        <v>1804</v>
      </c>
      <c r="E4873" s="19" t="str">
        <f>IF(ISBLANK(LeaveTracker[[#This Row],[Employee Name]]),"-----",VLOOKUP(LeaveTracker[[#This Row],[Employee Name]],Employees[[Employee Name]:[Office]],7))</f>
        <v>CENRO</v>
      </c>
      <c r="F4873" s="19" t="str">
        <f>IF(ISBLANK(LeaveTracker[[#This Row],[Employee Name]]),"-----",VLOOKUP(LeaveTracker[[#This Row],[Employee Name]],Employees[[Employee Name]:[Office]],6))</f>
        <v>CASUAL</v>
      </c>
      <c r="G4873" s="24">
        <v>44993</v>
      </c>
      <c r="H4873" s="24">
        <v>44994</v>
      </c>
      <c r="I4873" s="19" t="s">
        <v>81</v>
      </c>
      <c r="K4873" s="61"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1843</v>
      </c>
      <c r="E4874" s="19" t="str">
        <f>IF(ISBLANK(LeaveTracker[[#This Row],[Employee Name]]),"-----",VLOOKUP(LeaveTracker[[#This Row],[Employee Name]],Employees[[Employee Name]:[Office]],7))</f>
        <v>EEO/CITY MARKET</v>
      </c>
      <c r="F4874" s="19" t="str">
        <f>IF(ISBLANK(LeaveTracker[[#This Row],[Employee Name]]),"-----",VLOOKUP(LeaveTracker[[#This Row],[Employee Name]],Employees[[Employee Name]:[Office]],6))</f>
        <v>CASUAL</v>
      </c>
      <c r="G4874" s="24">
        <v>45003</v>
      </c>
      <c r="H4874" s="24">
        <v>45005</v>
      </c>
      <c r="I4874" s="19" t="s">
        <v>82</v>
      </c>
      <c r="K4874" s="61" t="str">
        <f>LeaveTracker[[#This Row],[Days]]&amp;" "&amp;LeaveTracker[[#This Row],[Type of Leave]]</f>
        <v>3 VL</v>
      </c>
      <c r="L4874" s="23">
        <v>3</v>
      </c>
      <c r="M4874" s="27"/>
    </row>
    <row r="4875" spans="1:13" ht="30" customHeight="1" x14ac:dyDescent="0.3">
      <c r="A4875" s="27">
        <f t="shared" si="50"/>
        <v>1167</v>
      </c>
      <c r="B4875" s="31">
        <v>45028</v>
      </c>
      <c r="C4875" s="31">
        <v>44991</v>
      </c>
      <c r="D4875" s="19" t="s">
        <v>1843</v>
      </c>
      <c r="E4875" s="19" t="str">
        <f>IF(ISBLANK(LeaveTracker[[#This Row],[Employee Name]]),"-----",VLOOKUP(LeaveTracker[[#This Row],[Employee Name]],Employees[[Employee Name]:[Office]],7))</f>
        <v>EEO/CITY MARKET</v>
      </c>
      <c r="F4875" s="19" t="str">
        <f>IF(ISBLANK(LeaveTracker[[#This Row],[Employee Name]]),"-----",VLOOKUP(LeaveTracker[[#This Row],[Employee Name]],Employees[[Employee Name]:[Office]],6))</f>
        <v>CASUAL</v>
      </c>
      <c r="G4875" s="24">
        <v>44989</v>
      </c>
      <c r="H4875" s="24">
        <v>44989</v>
      </c>
      <c r="I4875" s="19" t="s">
        <v>81</v>
      </c>
      <c r="K4875" s="61" t="str">
        <f ca="1">LeaveTracker[[#This Row],[Days]]&amp;" "&amp;LeaveTracker[[#This Row],[Type of Leave]]</f>
        <v>0 SL</v>
      </c>
      <c r="L4875" s="23">
        <f ca="1">NETWORKDAYS(LeaveTracker[[#This Row],[Start Date]],LeaveTracker[[#This Row],[End Date]],lstHolidays)</f>
        <v>0</v>
      </c>
      <c r="M4875" s="27"/>
    </row>
    <row r="4876" spans="1:13" ht="30" customHeight="1" x14ac:dyDescent="0.3">
      <c r="A4876" s="27">
        <f t="shared" si="50"/>
        <v>1168</v>
      </c>
      <c r="B4876" s="31">
        <v>45028</v>
      </c>
      <c r="C4876" s="31">
        <v>44995</v>
      </c>
      <c r="D4876" s="19" t="s">
        <v>1806</v>
      </c>
      <c r="E4876" s="19" t="str">
        <f>IF(ISBLANK(LeaveTracker[[#This Row],[Employee Name]]),"-----",VLOOKUP(LeaveTracker[[#This Row],[Employee Name]],Employees[[Employee Name]:[Office]],7))</f>
        <v>CENRO</v>
      </c>
      <c r="F4876" s="19" t="str">
        <f>IF(ISBLANK(LeaveTracker[[#This Row],[Employee Name]]),"-----",VLOOKUP(LeaveTracker[[#This Row],[Employee Name]],Employees[[Employee Name]:[Office]],6))</f>
        <v>CASUAL</v>
      </c>
      <c r="G4876" s="24">
        <v>45003</v>
      </c>
      <c r="H4876" s="24">
        <v>45005</v>
      </c>
      <c r="I4876" s="19" t="s">
        <v>82</v>
      </c>
      <c r="K4876" s="61" t="str">
        <f>LeaveTracker[[#This Row],[Days]]&amp;" "&amp;LeaveTracker[[#This Row],[Type of Leave]]</f>
        <v>3 VL</v>
      </c>
      <c r="L4876" s="23">
        <v>3</v>
      </c>
      <c r="M4876" s="27"/>
    </row>
    <row r="4877" spans="1:13" ht="30" customHeight="1" x14ac:dyDescent="0.3">
      <c r="A4877" s="27">
        <f t="shared" si="50"/>
        <v>1169</v>
      </c>
      <c r="B4877" s="31">
        <v>45028</v>
      </c>
      <c r="C4877" s="31">
        <v>44994</v>
      </c>
      <c r="D4877" s="19" t="s">
        <v>1806</v>
      </c>
      <c r="E4877" s="19" t="str">
        <f>IF(ISBLANK(LeaveTracker[[#This Row],[Employee Name]]),"-----",VLOOKUP(LeaveTracker[[#This Row],[Employee Name]],Employees[[Employee Name]:[Office]],7))</f>
        <v>CENRO</v>
      </c>
      <c r="F4877" s="19" t="str">
        <f>IF(ISBLANK(LeaveTracker[[#This Row],[Employee Name]]),"-----",VLOOKUP(LeaveTracker[[#This Row],[Employee Name]],Employees[[Employee Name]:[Office]],6))</f>
        <v>CASUAL</v>
      </c>
      <c r="G4877" s="24">
        <v>44993</v>
      </c>
      <c r="H4877" s="24">
        <v>44993</v>
      </c>
      <c r="I4877" s="19" t="s">
        <v>81</v>
      </c>
      <c r="K4877" s="61"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1807</v>
      </c>
      <c r="E4878" s="19" t="str">
        <f>IF(ISBLANK(LeaveTracker[[#This Row],[Employee Name]]),"-----",VLOOKUP(LeaveTracker[[#This Row],[Employee Name]],Employees[[Employee Name]:[Office]],7))</f>
        <v>CENRO</v>
      </c>
      <c r="F4878" s="19" t="str">
        <f>IF(ISBLANK(LeaveTracker[[#This Row],[Employee Name]]),"-----",VLOOKUP(LeaveTracker[[#This Row],[Employee Name]],Employees[[Employee Name]:[Office]],6))</f>
        <v>CASUAL</v>
      </c>
      <c r="G4878" s="24">
        <v>45003</v>
      </c>
      <c r="H4878" s="24">
        <v>45003</v>
      </c>
      <c r="I4878" s="19" t="s">
        <v>82</v>
      </c>
      <c r="K4878" s="61" t="str">
        <f>LeaveTracker[[#This Row],[Days]]&amp;" "&amp;LeaveTracker[[#This Row],[Type of Leave]]</f>
        <v>1 VL</v>
      </c>
      <c r="L4878" s="23">
        <v>1</v>
      </c>
      <c r="M4878" s="27"/>
    </row>
    <row r="4879" spans="1:13" ht="30" customHeight="1" x14ac:dyDescent="0.3">
      <c r="A4879" s="27">
        <v>1170</v>
      </c>
      <c r="B4879" s="31">
        <v>45028</v>
      </c>
      <c r="C4879" s="31">
        <v>44995</v>
      </c>
      <c r="D4879" s="19" t="s">
        <v>1807</v>
      </c>
      <c r="E4879" s="19" t="str">
        <f>IF(ISBLANK(LeaveTracker[[#This Row],[Employee Name]]),"-----",VLOOKUP(LeaveTracker[[#This Row],[Employee Name]],Employees[[Employee Name]:[Office]],7))</f>
        <v>CENRO</v>
      </c>
      <c r="F4879" s="19" t="str">
        <f>IF(ISBLANK(LeaveTracker[[#This Row],[Employee Name]]),"-----",VLOOKUP(LeaveTracker[[#This Row],[Employee Name]],Employees[[Employee Name]:[Office]],6))</f>
        <v>CASUAL</v>
      </c>
      <c r="G4879" s="24">
        <v>45005</v>
      </c>
      <c r="H4879" s="24">
        <v>45005</v>
      </c>
      <c r="I4879" s="19" t="s">
        <v>82</v>
      </c>
      <c r="K4879" s="61"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1807</v>
      </c>
      <c r="E4880" s="19" t="str">
        <f>IF(ISBLANK(LeaveTracker[[#This Row],[Employee Name]]),"-----",VLOOKUP(LeaveTracker[[#This Row],[Employee Name]],Employees[[Employee Name]:[Office]],7))</f>
        <v>CENRO</v>
      </c>
      <c r="F4880" s="19" t="str">
        <f>IF(ISBLANK(LeaveTracker[[#This Row],[Employee Name]]),"-----",VLOOKUP(LeaveTracker[[#This Row],[Employee Name]],Employees[[Employee Name]:[Office]],6))</f>
        <v>CASUAL</v>
      </c>
      <c r="G4880" s="31">
        <v>45000</v>
      </c>
      <c r="H4880" s="31">
        <v>45000</v>
      </c>
      <c r="I4880" s="19" t="s">
        <v>298</v>
      </c>
      <c r="J4880" s="43" t="s">
        <v>2097</v>
      </c>
      <c r="K4880" s="61"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1899</v>
      </c>
      <c r="E4881" s="19" t="str">
        <f>IF(ISBLANK(LeaveTracker[[#This Row],[Employee Name]]),"-----",VLOOKUP(LeaveTracker[[#This Row],[Employee Name]],Employees[[Employee Name]:[Office]],7))</f>
        <v>TICC</v>
      </c>
      <c r="F4881" s="19" t="str">
        <f>IF(ISBLANK(LeaveTracker[[#This Row],[Employee Name]]),"-----",VLOOKUP(LeaveTracker[[#This Row],[Employee Name]],Employees[[Employee Name]:[Office]],6))</f>
        <v>CASUAL</v>
      </c>
      <c r="G4881" s="24">
        <v>45005</v>
      </c>
      <c r="H4881" s="24">
        <v>45005</v>
      </c>
      <c r="I4881" s="19" t="s">
        <v>81</v>
      </c>
      <c r="K4881" s="61"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1899</v>
      </c>
      <c r="E4882" s="19" t="str">
        <f>IF(ISBLANK(LeaveTracker[[#This Row],[Employee Name]]),"-----",VLOOKUP(LeaveTracker[[#This Row],[Employee Name]],Employees[[Employee Name]:[Office]],7))</f>
        <v>TICC</v>
      </c>
      <c r="F4882" s="19" t="str">
        <f>IF(ISBLANK(LeaveTracker[[#This Row],[Employee Name]]),"-----",VLOOKUP(LeaveTracker[[#This Row],[Employee Name]],Employees[[Employee Name]:[Office]],6))</f>
        <v>CASUAL</v>
      </c>
      <c r="G4882" s="24">
        <v>44987</v>
      </c>
      <c r="H4882" s="24">
        <v>44987</v>
      </c>
      <c r="I4882" s="19" t="s">
        <v>81</v>
      </c>
      <c r="K4882" s="61"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1844</v>
      </c>
      <c r="E4883" s="19" t="str">
        <f>IF(ISBLANK(LeaveTracker[[#This Row],[Employee Name]]),"-----",VLOOKUP(LeaveTracker[[#This Row],[Employee Name]],Employees[[Employee Name]:[Office]],7))</f>
        <v>ACCOUNTING</v>
      </c>
      <c r="F4883" s="19" t="str">
        <f>IF(ISBLANK(LeaveTracker[[#This Row],[Employee Name]]),"-----",VLOOKUP(LeaveTracker[[#This Row],[Employee Name]],Employees[[Employee Name]:[Office]],6))</f>
        <v>CASUAL</v>
      </c>
      <c r="G4883" s="24">
        <v>45014</v>
      </c>
      <c r="H4883" s="24">
        <v>45014</v>
      </c>
      <c r="I4883" s="19" t="s">
        <v>298</v>
      </c>
      <c r="J4883" s="43" t="s">
        <v>105</v>
      </c>
      <c r="K4883" s="61"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1844</v>
      </c>
      <c r="E4884" s="19" t="str">
        <f>IF(ISBLANK(LeaveTracker[[#This Row],[Employee Name]]),"-----",VLOOKUP(LeaveTracker[[#This Row],[Employee Name]],Employees[[Employee Name]:[Office]],7))</f>
        <v>ACCOUNTING</v>
      </c>
      <c r="F4884" s="19" t="str">
        <f>IF(ISBLANK(LeaveTracker[[#This Row],[Employee Name]]),"-----",VLOOKUP(LeaveTracker[[#This Row],[Employee Name]],Employees[[Employee Name]:[Office]],6))</f>
        <v>CASUAL</v>
      </c>
      <c r="G4884" s="24">
        <v>45002</v>
      </c>
      <c r="H4884" s="24">
        <v>45002</v>
      </c>
      <c r="I4884" s="19" t="s">
        <v>298</v>
      </c>
      <c r="J4884" s="43" t="s">
        <v>105</v>
      </c>
      <c r="K4884" s="61"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1875</v>
      </c>
      <c r="E4885" s="19" t="str">
        <f>IF(ISBLANK(LeaveTracker[[#This Row],[Employee Name]]),"-----",VLOOKUP(LeaveTracker[[#This Row],[Employee Name]],Employees[[Employee Name]:[Office]],7))</f>
        <v>TICC</v>
      </c>
      <c r="F4885" s="19" t="str">
        <f>IF(ISBLANK(LeaveTracker[[#This Row],[Employee Name]]),"-----",VLOOKUP(LeaveTracker[[#This Row],[Employee Name]],Employees[[Employee Name]:[Office]],6))</f>
        <v>CASUAL</v>
      </c>
      <c r="G4885" s="24">
        <v>45000</v>
      </c>
      <c r="H4885" s="24">
        <v>45000</v>
      </c>
      <c r="I4885" s="19" t="s">
        <v>81</v>
      </c>
      <c r="K4885" s="61"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1863</v>
      </c>
      <c r="E4886" s="19" t="str">
        <f>IF(ISBLANK(LeaveTracker[[#This Row],[Employee Name]]),"-----",VLOOKUP(LeaveTracker[[#This Row],[Employee Name]],Employees[[Employee Name]:[Office]],7))</f>
        <v>TICC</v>
      </c>
      <c r="F4886" s="19" t="str">
        <f>IF(ISBLANK(LeaveTracker[[#This Row],[Employee Name]]),"-----",VLOOKUP(LeaveTracker[[#This Row],[Employee Name]],Employees[[Employee Name]:[Office]],6))</f>
        <v>CASUAL</v>
      </c>
      <c r="G4886" s="24">
        <v>45001</v>
      </c>
      <c r="H4886" s="24">
        <v>45016</v>
      </c>
      <c r="I4886" s="19" t="s">
        <v>82</v>
      </c>
      <c r="K4886" s="61" t="str">
        <f>LeaveTracker[[#This Row],[Days]]&amp;" "&amp;LeaveTracker[[#This Row],[Type of Leave]]</f>
        <v>11 VL</v>
      </c>
      <c r="L4886" s="23">
        <v>11</v>
      </c>
      <c r="M4886" s="27"/>
    </row>
    <row r="4887" spans="1:13" ht="30" customHeight="1" x14ac:dyDescent="0.3">
      <c r="A4887" s="27">
        <f t="shared" si="50"/>
        <v>1178</v>
      </c>
      <c r="B4887" s="31">
        <v>45028</v>
      </c>
      <c r="C4887" s="31">
        <v>44987</v>
      </c>
      <c r="D4887" s="19" t="s">
        <v>1863</v>
      </c>
      <c r="E4887" s="19" t="str">
        <f>IF(ISBLANK(LeaveTracker[[#This Row],[Employee Name]]),"-----",VLOOKUP(LeaveTracker[[#This Row],[Employee Name]],Employees[[Employee Name]:[Office]],7))</f>
        <v>TICC</v>
      </c>
      <c r="F4887" s="19" t="str">
        <f>IF(ISBLANK(LeaveTracker[[#This Row],[Employee Name]]),"-----",VLOOKUP(LeaveTracker[[#This Row],[Employee Name]],Employees[[Employee Name]:[Office]],6))</f>
        <v>CASUAL</v>
      </c>
      <c r="G4887" s="24">
        <v>44998</v>
      </c>
      <c r="H4887" s="24">
        <v>45000</v>
      </c>
      <c r="I4887" s="19" t="s">
        <v>82</v>
      </c>
      <c r="K4887" s="61"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1863</v>
      </c>
      <c r="E4888" s="19" t="str">
        <f>IF(ISBLANK(LeaveTracker[[#This Row],[Employee Name]]),"-----",VLOOKUP(LeaveTracker[[#This Row],[Employee Name]],Employees[[Employee Name]:[Office]],7))</f>
        <v>TICC</v>
      </c>
      <c r="F4888" s="19" t="str">
        <f>IF(ISBLANK(LeaveTracker[[#This Row],[Employee Name]]),"-----",VLOOKUP(LeaveTracker[[#This Row],[Employee Name]],Employees[[Employee Name]:[Office]],6))</f>
        <v>CASUAL</v>
      </c>
      <c r="G4888" s="24">
        <v>44991</v>
      </c>
      <c r="H4888" s="24">
        <v>44995</v>
      </c>
      <c r="I4888" s="19" t="s">
        <v>82</v>
      </c>
      <c r="K4888" s="61"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1863</v>
      </c>
      <c r="E4889" s="19" t="str">
        <f>IF(ISBLANK(LeaveTracker[[#This Row],[Employee Name]]),"-----",VLOOKUP(LeaveTracker[[#This Row],[Employee Name]],Employees[[Employee Name]:[Office]],7))</f>
        <v>TICC</v>
      </c>
      <c r="F4889" s="19" t="str">
        <f>IF(ISBLANK(LeaveTracker[[#This Row],[Employee Name]]),"-----",VLOOKUP(LeaveTracker[[#This Row],[Employee Name]],Employees[[Employee Name]:[Office]],6))</f>
        <v>CASUAL</v>
      </c>
      <c r="G4889" s="24">
        <v>44984</v>
      </c>
      <c r="H4889" s="24">
        <v>44986</v>
      </c>
      <c r="I4889" s="19" t="s">
        <v>81</v>
      </c>
      <c r="K4889" s="61"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1838</v>
      </c>
      <c r="E4890" s="19" t="str">
        <f>IF(ISBLANK(LeaveTracker[[#This Row],[Employee Name]]),"-----",VLOOKUP(LeaveTracker[[#This Row],[Employee Name]],Employees[[Employee Name]:[Office]],7))</f>
        <v>ONT</v>
      </c>
      <c r="F4890" s="19" t="str">
        <f>IF(ISBLANK(LeaveTracker[[#This Row],[Employee Name]]),"-----",VLOOKUP(LeaveTracker[[#This Row],[Employee Name]],Employees[[Employee Name]:[Office]],6))</f>
        <v>CASUAL</v>
      </c>
      <c r="G4890" s="24">
        <v>45001</v>
      </c>
      <c r="H4890" s="24">
        <v>45013</v>
      </c>
      <c r="I4890" s="19" t="s">
        <v>82</v>
      </c>
      <c r="K4890" s="61" t="str">
        <f>LeaveTracker[[#This Row],[Days]]&amp;" "&amp;LeaveTracker[[#This Row],[Type of Leave]]</f>
        <v>10 VL</v>
      </c>
      <c r="L4890" s="23">
        <v>10</v>
      </c>
      <c r="M4890" s="27"/>
    </row>
    <row r="4891" spans="1:13" ht="30" customHeight="1" x14ac:dyDescent="0.3">
      <c r="A4891" s="27">
        <f t="shared" si="50"/>
        <v>1182</v>
      </c>
      <c r="B4891" s="31">
        <v>45028</v>
      </c>
      <c r="C4891" s="24">
        <v>45003</v>
      </c>
      <c r="D4891" s="19" t="s">
        <v>1785</v>
      </c>
      <c r="E4891" s="19" t="str">
        <f>IF(ISBLANK(LeaveTracker[[#This Row],[Employee Name]]),"-----",VLOOKUP(LeaveTracker[[#This Row],[Employee Name]],Employees[[Employee Name]:[Office]],7))</f>
        <v>MAHOGANY MARKET</v>
      </c>
      <c r="F4891" s="19" t="str">
        <f>IF(ISBLANK(LeaveTracker[[#This Row],[Employee Name]]),"-----",VLOOKUP(LeaveTracker[[#This Row],[Employee Name]],Employees[[Employee Name]:[Office]],6))</f>
        <v>CASUAL</v>
      </c>
      <c r="G4891" s="24">
        <v>45003</v>
      </c>
      <c r="H4891" s="24">
        <v>45004</v>
      </c>
      <c r="I4891" s="19" t="s">
        <v>82</v>
      </c>
      <c r="K4891" s="61" t="str">
        <f>LeaveTracker[[#This Row],[Days]]&amp;" "&amp;LeaveTracker[[#This Row],[Type of Leave]]</f>
        <v>2 VL</v>
      </c>
      <c r="L4891" s="23">
        <v>2</v>
      </c>
      <c r="M4891" s="27"/>
    </row>
    <row r="4892" spans="1:13" ht="30" customHeight="1" x14ac:dyDescent="0.3">
      <c r="A4892" s="27">
        <f t="shared" si="50"/>
        <v>1183</v>
      </c>
      <c r="B4892" s="31">
        <v>45028</v>
      </c>
      <c r="C4892" s="31">
        <v>44984</v>
      </c>
      <c r="D4892" s="19" t="s">
        <v>1837</v>
      </c>
      <c r="E4892" s="19" t="str">
        <f>IF(ISBLANK(LeaveTracker[[#This Row],[Employee Name]]),"-----",VLOOKUP(LeaveTracker[[#This Row],[Employee Name]],Employees[[Employee Name]:[Office]],7))</f>
        <v>TCIS</v>
      </c>
      <c r="F4892" s="19" t="str">
        <f>IF(ISBLANK(LeaveTracker[[#This Row],[Employee Name]]),"-----",VLOOKUP(LeaveTracker[[#This Row],[Employee Name]],Employees[[Employee Name]:[Office]],6))</f>
        <v>CASUAL</v>
      </c>
      <c r="G4892" s="24">
        <v>44979</v>
      </c>
      <c r="H4892" s="24">
        <v>44980</v>
      </c>
      <c r="I4892" s="19" t="s">
        <v>81</v>
      </c>
      <c r="K4892" s="61"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1840</v>
      </c>
      <c r="E4893" s="19" t="str">
        <f>IF(ISBLANK(LeaveTracker[[#This Row],[Employee Name]]),"-----",VLOOKUP(LeaveTracker[[#This Row],[Employee Name]],Employees[[Employee Name]:[Office]],7))</f>
        <v>CPDO</v>
      </c>
      <c r="F4893" s="19" t="str">
        <f>IF(ISBLANK(LeaveTracker[[#This Row],[Employee Name]]),"-----",VLOOKUP(LeaveTracker[[#This Row],[Employee Name]],Employees[[Employee Name]:[Office]],6))</f>
        <v>CASUAL</v>
      </c>
      <c r="G4893" s="24">
        <v>45016</v>
      </c>
      <c r="H4893" s="24">
        <v>45016</v>
      </c>
      <c r="I4893" s="19" t="s">
        <v>298</v>
      </c>
      <c r="J4893" s="43" t="s">
        <v>105</v>
      </c>
      <c r="K4893" s="61"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1898</v>
      </c>
      <c r="E4894" s="19" t="str">
        <f>IF(ISBLANK(LeaveTracker[[#This Row],[Employee Name]]),"-----",VLOOKUP(LeaveTracker[[#This Row],[Employee Name]],Employees[[Employee Name]:[Office]],7))</f>
        <v>TICC</v>
      </c>
      <c r="F4894" s="19" t="str">
        <f>IF(ISBLANK(LeaveTracker[[#This Row],[Employee Name]]),"-----",VLOOKUP(LeaveTracker[[#This Row],[Employee Name]],Employees[[Employee Name]:[Office]],6))</f>
        <v>CASUAL</v>
      </c>
      <c r="G4894" s="24">
        <v>45021</v>
      </c>
      <c r="H4894" s="24">
        <v>45021</v>
      </c>
      <c r="I4894" s="19" t="s">
        <v>298</v>
      </c>
      <c r="J4894" s="43" t="s">
        <v>105</v>
      </c>
      <c r="K4894" s="61"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1964</v>
      </c>
      <c r="E4895" s="19" t="str">
        <f>IF(ISBLANK(LeaveTracker[[#This Row],[Employee Name]]),"-----",VLOOKUP(LeaveTracker[[#This Row],[Employee Name]],Employees[[Employee Name]:[Office]],7))</f>
        <v>PICNIC GROVE</v>
      </c>
      <c r="F4895" s="19" t="str">
        <f>IF(ISBLANK(LeaveTracker[[#This Row],[Employee Name]]),"-----",VLOOKUP(LeaveTracker[[#This Row],[Employee Name]],Employees[[Employee Name]:[Office]],6))</f>
        <v>CASUAL</v>
      </c>
      <c r="G4895" s="24">
        <v>45006</v>
      </c>
      <c r="H4895" s="24">
        <v>45006</v>
      </c>
      <c r="I4895" s="19" t="s">
        <v>82</v>
      </c>
      <c r="K4895" s="61"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1964</v>
      </c>
      <c r="E4896" s="19" t="str">
        <f>IF(ISBLANK(LeaveTracker[[#This Row],[Employee Name]]),"-----",VLOOKUP(LeaveTracker[[#This Row],[Employee Name]],Employees[[Employee Name]:[Office]],7))</f>
        <v>PICNIC GROVE</v>
      </c>
      <c r="F4896" s="19" t="str">
        <f>IF(ISBLANK(LeaveTracker[[#This Row],[Employee Name]]),"-----",VLOOKUP(LeaveTracker[[#This Row],[Employee Name]],Employees[[Employee Name]:[Office]],6))</f>
        <v>CASUAL</v>
      </c>
      <c r="G4896" s="24">
        <v>45009</v>
      </c>
      <c r="H4896" s="24">
        <v>45009</v>
      </c>
      <c r="I4896" s="19" t="s">
        <v>82</v>
      </c>
      <c r="K4896" s="61"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1964</v>
      </c>
      <c r="E4897" s="19" t="str">
        <f>IF(ISBLANK(LeaveTracker[[#This Row],[Employee Name]]),"-----",VLOOKUP(LeaveTracker[[#This Row],[Employee Name]],Employees[[Employee Name]:[Office]],7))</f>
        <v>PICNIC GROVE</v>
      </c>
      <c r="F4897" s="19" t="str">
        <f>IF(ISBLANK(LeaveTracker[[#This Row],[Employee Name]]),"-----",VLOOKUP(LeaveTracker[[#This Row],[Employee Name]],Employees[[Employee Name]:[Office]],6))</f>
        <v>CASUAL</v>
      </c>
      <c r="G4897" s="24">
        <v>45013</v>
      </c>
      <c r="H4897" s="24">
        <v>45013</v>
      </c>
      <c r="I4897" s="19" t="s">
        <v>82</v>
      </c>
      <c r="K4897" s="61"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1964</v>
      </c>
      <c r="E4898" s="19" t="str">
        <f>IF(ISBLANK(LeaveTracker[[#This Row],[Employee Name]]),"-----",VLOOKUP(LeaveTracker[[#This Row],[Employee Name]],Employees[[Employee Name]:[Office]],7))</f>
        <v>PICNIC GROVE</v>
      </c>
      <c r="F4898" s="19" t="str">
        <f>IF(ISBLANK(LeaveTracker[[#This Row],[Employee Name]]),"-----",VLOOKUP(LeaveTracker[[#This Row],[Employee Name]],Employees[[Employee Name]:[Office]],6))</f>
        <v>CASUAL</v>
      </c>
      <c r="G4898" s="24">
        <v>45016</v>
      </c>
      <c r="H4898" s="24">
        <v>45016</v>
      </c>
      <c r="I4898" s="19" t="s">
        <v>82</v>
      </c>
      <c r="K4898" s="61"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1830</v>
      </c>
      <c r="E4899" s="19" t="str">
        <f>IF(ISBLANK(LeaveTracker[[#This Row],[Employee Name]]),"-----",VLOOKUP(LeaveTracker[[#This Row],[Employee Name]],Employees[[Employee Name]:[Office]],7))</f>
        <v>CCT</v>
      </c>
      <c r="F4899" s="19" t="str">
        <f>IF(ISBLANK(LeaveTracker[[#This Row],[Employee Name]]),"-----",VLOOKUP(LeaveTracker[[#This Row],[Employee Name]],Employees[[Employee Name]:[Office]],6))</f>
        <v>CASUAL</v>
      </c>
      <c r="G4899" s="24">
        <v>45002</v>
      </c>
      <c r="H4899" s="24">
        <v>45002</v>
      </c>
      <c r="I4899" s="19" t="s">
        <v>82</v>
      </c>
      <c r="K4899" s="61"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1830</v>
      </c>
      <c r="E4900" s="19" t="str">
        <f>IF(ISBLANK(LeaveTracker[[#This Row],[Employee Name]]),"-----",VLOOKUP(LeaveTracker[[#This Row],[Employee Name]],Employees[[Employee Name]:[Office]],7))</f>
        <v>CCT</v>
      </c>
      <c r="F4900" s="19" t="str">
        <f>IF(ISBLANK(LeaveTracker[[#This Row],[Employee Name]]),"-----",VLOOKUP(LeaveTracker[[#This Row],[Employee Name]],Employees[[Employee Name]:[Office]],6))</f>
        <v>CASUAL</v>
      </c>
      <c r="G4900" s="24">
        <v>45005</v>
      </c>
      <c r="H4900" s="24">
        <v>45005</v>
      </c>
      <c r="I4900" s="19" t="s">
        <v>82</v>
      </c>
      <c r="K4900" s="61"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1830</v>
      </c>
      <c r="E4901" s="19" t="str">
        <f>IF(ISBLANK(LeaveTracker[[#This Row],[Employee Name]]),"-----",VLOOKUP(LeaveTracker[[#This Row],[Employee Name]],Employees[[Employee Name]:[Office]],7))</f>
        <v>CCT</v>
      </c>
      <c r="F4901" s="19" t="str">
        <f>IF(ISBLANK(LeaveTracker[[#This Row],[Employee Name]]),"-----",VLOOKUP(LeaveTracker[[#This Row],[Employee Name]],Employees[[Employee Name]:[Office]],6))</f>
        <v>CASUAL</v>
      </c>
      <c r="G4901" s="24">
        <v>44991</v>
      </c>
      <c r="H4901" s="24">
        <v>44991</v>
      </c>
      <c r="I4901" s="19" t="s">
        <v>81</v>
      </c>
      <c r="K4901" s="61"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1830</v>
      </c>
      <c r="E4902" s="19" t="str">
        <f>IF(ISBLANK(LeaveTracker[[#This Row],[Employee Name]]),"-----",VLOOKUP(LeaveTracker[[#This Row],[Employee Name]],Employees[[Employee Name]:[Office]],7))</f>
        <v>CCT</v>
      </c>
      <c r="F4902" s="19" t="str">
        <f>IF(ISBLANK(LeaveTracker[[#This Row],[Employee Name]]),"-----",VLOOKUP(LeaveTracker[[#This Row],[Employee Name]],Employees[[Employee Name]:[Office]],6))</f>
        <v>CASUAL</v>
      </c>
      <c r="G4902" s="24">
        <v>44993</v>
      </c>
      <c r="H4902" s="24">
        <v>44993</v>
      </c>
      <c r="I4902" s="19" t="s">
        <v>81</v>
      </c>
      <c r="K4902" s="61"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1809</v>
      </c>
      <c r="E4903" s="19" t="str">
        <f>IF(ISBLANK(LeaveTracker[[#This Row],[Employee Name]]),"-----",VLOOKUP(LeaveTracker[[#This Row],[Employee Name]],Employees[[Employee Name]:[Office]],7))</f>
        <v>TCNHS</v>
      </c>
      <c r="F4903" s="19" t="str">
        <f>IF(ISBLANK(LeaveTracker[[#This Row],[Employee Name]]),"-----",VLOOKUP(LeaveTracker[[#This Row],[Employee Name]],Employees[[Employee Name]:[Office]],6))</f>
        <v>CASUAL</v>
      </c>
      <c r="G4903" s="24">
        <v>45019</v>
      </c>
      <c r="H4903" s="24">
        <v>45021</v>
      </c>
      <c r="I4903" s="19" t="s">
        <v>298</v>
      </c>
      <c r="J4903" s="43" t="s">
        <v>105</v>
      </c>
      <c r="K4903" s="61"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1809</v>
      </c>
      <c r="E4904" s="19" t="str">
        <f>IF(ISBLANK(LeaveTracker[[#This Row],[Employee Name]]),"-----",VLOOKUP(LeaveTracker[[#This Row],[Employee Name]],Employees[[Employee Name]:[Office]],7))</f>
        <v>TCNHS</v>
      </c>
      <c r="F4904" s="19" t="str">
        <f>IF(ISBLANK(LeaveTracker[[#This Row],[Employee Name]]),"-----",VLOOKUP(LeaveTracker[[#This Row],[Employee Name]],Employees[[Employee Name]:[Office]],6))</f>
        <v>CASUAL</v>
      </c>
      <c r="G4904" s="24">
        <v>44986</v>
      </c>
      <c r="H4904" s="24">
        <v>44988</v>
      </c>
      <c r="I4904" s="19" t="s">
        <v>81</v>
      </c>
      <c r="K4904" s="61"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1809</v>
      </c>
      <c r="E4905" s="19" t="str">
        <f>IF(ISBLANK(LeaveTracker[[#This Row],[Employee Name]]),"-----",VLOOKUP(LeaveTracker[[#This Row],[Employee Name]],Employees[[Employee Name]:[Office]],7))</f>
        <v>TCNHS</v>
      </c>
      <c r="F4905" s="19" t="str">
        <f>IF(ISBLANK(LeaveTracker[[#This Row],[Employee Name]]),"-----",VLOOKUP(LeaveTracker[[#This Row],[Employee Name]],Employees[[Employee Name]:[Office]],6))</f>
        <v>CASUAL</v>
      </c>
      <c r="G4905" s="24">
        <v>44984</v>
      </c>
      <c r="H4905" s="24">
        <v>44985</v>
      </c>
      <c r="I4905" s="19" t="s">
        <v>81</v>
      </c>
      <c r="K4905" s="61"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1809</v>
      </c>
      <c r="E4906" s="19" t="str">
        <f>IF(ISBLANK(LeaveTracker[[#This Row],[Employee Name]]),"-----",VLOOKUP(LeaveTracker[[#This Row],[Employee Name]],Employees[[Employee Name]:[Office]],7))</f>
        <v>TCNHS</v>
      </c>
      <c r="F4906" s="19" t="str">
        <f>IF(ISBLANK(LeaveTracker[[#This Row],[Employee Name]]),"-----",VLOOKUP(LeaveTracker[[#This Row],[Employee Name]],Employees[[Employee Name]:[Office]],6))</f>
        <v>CASUAL</v>
      </c>
      <c r="G4906" s="24">
        <v>45000</v>
      </c>
      <c r="H4906" s="24">
        <v>45000</v>
      </c>
      <c r="I4906" s="19" t="s">
        <v>81</v>
      </c>
      <c r="K4906" s="61"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1809</v>
      </c>
      <c r="E4907" s="19" t="str">
        <f>IF(ISBLANK(LeaveTracker[[#This Row],[Employee Name]]),"-----",VLOOKUP(LeaveTracker[[#This Row],[Employee Name]],Employees[[Employee Name]:[Office]],7))</f>
        <v>TCNHS</v>
      </c>
      <c r="F4907" s="19" t="str">
        <f>IF(ISBLANK(LeaveTracker[[#This Row],[Employee Name]]),"-----",VLOOKUP(LeaveTracker[[#This Row],[Employee Name]],Employees[[Employee Name]:[Office]],6))</f>
        <v>CASUAL</v>
      </c>
      <c r="G4907" s="24">
        <v>45005</v>
      </c>
      <c r="H4907" s="24">
        <v>45005</v>
      </c>
      <c r="I4907" s="19" t="s">
        <v>81</v>
      </c>
      <c r="K4907" s="61"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1821</v>
      </c>
      <c r="E4908" s="19" t="str">
        <f>IF(ISBLANK(LeaveTracker[[#This Row],[Employee Name]]),"-----",VLOOKUP(LeaveTracker[[#This Row],[Employee Name]],Employees[[Employee Name]:[Office]],7))</f>
        <v>TICC</v>
      </c>
      <c r="F4908" s="19" t="str">
        <f>IF(ISBLANK(LeaveTracker[[#This Row],[Employee Name]]),"-----",VLOOKUP(LeaveTracker[[#This Row],[Employee Name]],Employees[[Employee Name]:[Office]],6))</f>
        <v>CASUAL</v>
      </c>
      <c r="G4908" s="24">
        <v>44999</v>
      </c>
      <c r="H4908" s="24">
        <v>45000</v>
      </c>
      <c r="I4908" s="19" t="s">
        <v>81</v>
      </c>
      <c r="K4908" s="61"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1821</v>
      </c>
      <c r="E4909" s="19" t="str">
        <f>IF(ISBLANK(LeaveTracker[[#This Row],[Employee Name]]),"-----",VLOOKUP(LeaveTracker[[#This Row],[Employee Name]],Employees[[Employee Name]:[Office]],7))</f>
        <v>TICC</v>
      </c>
      <c r="F4909" s="19" t="str">
        <f>IF(ISBLANK(LeaveTracker[[#This Row],[Employee Name]]),"-----",VLOOKUP(LeaveTracker[[#This Row],[Employee Name]],Employees[[Employee Name]:[Office]],6))</f>
        <v>CASUAL</v>
      </c>
      <c r="G4909" s="24">
        <v>44988</v>
      </c>
      <c r="H4909" s="24">
        <v>44988</v>
      </c>
      <c r="I4909" s="19" t="s">
        <v>298</v>
      </c>
      <c r="J4909" s="43" t="s">
        <v>105</v>
      </c>
      <c r="K4909" s="61"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1821</v>
      </c>
      <c r="E4910" s="19" t="str">
        <f>IF(ISBLANK(LeaveTracker[[#This Row],[Employee Name]]),"-----",VLOOKUP(LeaveTracker[[#This Row],[Employee Name]],Employees[[Employee Name]:[Office]],7))</f>
        <v>TICC</v>
      </c>
      <c r="F4910" s="19" t="str">
        <f>IF(ISBLANK(LeaveTracker[[#This Row],[Employee Name]]),"-----",VLOOKUP(LeaveTracker[[#This Row],[Employee Name]],Employees[[Employee Name]:[Office]],6))</f>
        <v>CASUAL</v>
      </c>
      <c r="G4910" s="24">
        <v>44991</v>
      </c>
      <c r="H4910" s="24">
        <v>44991</v>
      </c>
      <c r="I4910" s="19" t="s">
        <v>298</v>
      </c>
      <c r="J4910" s="43" t="s">
        <v>105</v>
      </c>
      <c r="K4910" s="61"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1967</v>
      </c>
      <c r="E4911" s="19" t="str">
        <f>IF(ISBLANK(LeaveTracker[[#This Row],[Employee Name]]),"-----",VLOOKUP(LeaveTracker[[#This Row],[Employee Name]],Employees[[Employee Name]:[Office]],7))</f>
        <v>TICC</v>
      </c>
      <c r="F4911" s="19" t="str">
        <f>IF(ISBLANK(LeaveTracker[[#This Row],[Employee Name]]),"-----",VLOOKUP(LeaveTracker[[#This Row],[Employee Name]],Employees[[Employee Name]:[Office]],6))</f>
        <v>CASUAL</v>
      </c>
      <c r="G4911" s="24">
        <v>45009</v>
      </c>
      <c r="H4911" s="24">
        <v>45009</v>
      </c>
      <c r="I4911" s="19" t="s">
        <v>298</v>
      </c>
      <c r="J4911" s="43" t="s">
        <v>105</v>
      </c>
      <c r="K4911" s="61"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1967</v>
      </c>
      <c r="E4912" s="19" t="str">
        <f>IF(ISBLANK(LeaveTracker[[#This Row],[Employee Name]]),"-----",VLOOKUP(LeaveTracker[[#This Row],[Employee Name]],Employees[[Employee Name]:[Office]],7))</f>
        <v>TICC</v>
      </c>
      <c r="F4912" s="19" t="str">
        <f>IF(ISBLANK(LeaveTracker[[#This Row],[Employee Name]]),"-----",VLOOKUP(LeaveTracker[[#This Row],[Employee Name]],Employees[[Employee Name]:[Office]],6))</f>
        <v>CASUAL</v>
      </c>
      <c r="G4912" s="24">
        <v>45005</v>
      </c>
      <c r="H4912" s="24">
        <v>45006</v>
      </c>
      <c r="I4912" s="19" t="s">
        <v>81</v>
      </c>
      <c r="K4912" s="61"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1773</v>
      </c>
      <c r="E4913" s="19" t="str">
        <f>IF(ISBLANK(LeaveTracker[[#This Row],[Employee Name]]),"-----",VLOOKUP(LeaveTracker[[#This Row],[Employee Name]],Employees[[Employee Name]:[Office]],7))</f>
        <v>GSO</v>
      </c>
      <c r="F4913" s="19" t="str">
        <f>IF(ISBLANK(LeaveTracker[[#This Row],[Employee Name]]),"-----",VLOOKUP(LeaveTracker[[#This Row],[Employee Name]],Employees[[Employee Name]:[Office]],6))</f>
        <v>CASUAL</v>
      </c>
      <c r="G4913" s="24">
        <v>45019</v>
      </c>
      <c r="H4913" s="24">
        <v>45020</v>
      </c>
      <c r="I4913" s="19" t="s">
        <v>82</v>
      </c>
      <c r="K4913" s="61"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1773</v>
      </c>
      <c r="E4914" s="19" t="str">
        <f>IF(ISBLANK(LeaveTracker[[#This Row],[Employee Name]]),"-----",VLOOKUP(LeaveTracker[[#This Row],[Employee Name]],Employees[[Employee Name]:[Office]],7))</f>
        <v>GSO</v>
      </c>
      <c r="F4914" s="19" t="str">
        <f>IF(ISBLANK(LeaveTracker[[#This Row],[Employee Name]]),"-----",VLOOKUP(LeaveTracker[[#This Row],[Employee Name]],Employees[[Employee Name]:[Office]],6))</f>
        <v>CASUAL</v>
      </c>
      <c r="G4914" s="24">
        <v>45012</v>
      </c>
      <c r="H4914" s="24">
        <v>45013</v>
      </c>
      <c r="I4914" s="19" t="s">
        <v>82</v>
      </c>
      <c r="K4914" s="61"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1936</v>
      </c>
      <c r="E4915" s="19" t="str">
        <f>IF(ISBLANK(LeaveTracker[[#This Row],[Employee Name]]),"-----",VLOOKUP(LeaveTracker[[#This Row],[Employee Name]],Employees[[Employee Name]:[Office]],7))</f>
        <v>HOUSING</v>
      </c>
      <c r="F4915" s="19" t="str">
        <f>IF(ISBLANK(LeaveTracker[[#This Row],[Employee Name]]),"-----",VLOOKUP(LeaveTracker[[#This Row],[Employee Name]],Employees[[Employee Name]:[Office]],6))</f>
        <v>CASUAL</v>
      </c>
      <c r="G4915" s="24">
        <v>45012</v>
      </c>
      <c r="H4915" s="24">
        <v>45013</v>
      </c>
      <c r="I4915" s="19" t="s">
        <v>81</v>
      </c>
      <c r="K4915" s="61"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1936</v>
      </c>
      <c r="E4916" s="19" t="str">
        <f>IF(ISBLANK(LeaveTracker[[#This Row],[Employee Name]]),"-----",VLOOKUP(LeaveTracker[[#This Row],[Employee Name]],Employees[[Employee Name]:[Office]],7))</f>
        <v>HOUSING</v>
      </c>
      <c r="F4916" s="19" t="str">
        <f>IF(ISBLANK(LeaveTracker[[#This Row],[Employee Name]]),"-----",VLOOKUP(LeaveTracker[[#This Row],[Employee Name]],Employees[[Employee Name]:[Office]],6))</f>
        <v>CASUAL</v>
      </c>
      <c r="G4916" s="24">
        <v>45006</v>
      </c>
      <c r="H4916" s="24">
        <v>45006</v>
      </c>
      <c r="I4916" s="19" t="s">
        <v>81</v>
      </c>
      <c r="K4916" s="61"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1936</v>
      </c>
      <c r="E4917" s="19" t="str">
        <f>IF(ISBLANK(LeaveTracker[[#This Row],[Employee Name]]),"-----",VLOOKUP(LeaveTracker[[#This Row],[Employee Name]],Employees[[Employee Name]:[Office]],7))</f>
        <v>HOUSING</v>
      </c>
      <c r="F4917" s="19" t="str">
        <f>IF(ISBLANK(LeaveTracker[[#This Row],[Employee Name]]),"-----",VLOOKUP(LeaveTracker[[#This Row],[Employee Name]],Employees[[Employee Name]:[Office]],6))</f>
        <v>CASUAL</v>
      </c>
      <c r="G4917" s="24">
        <v>45008</v>
      </c>
      <c r="H4917" s="24">
        <v>45009</v>
      </c>
      <c r="I4917" s="19" t="s">
        <v>81</v>
      </c>
      <c r="K4917" s="61"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1936</v>
      </c>
      <c r="E4918" s="19" t="str">
        <f>IF(ISBLANK(LeaveTracker[[#This Row],[Employee Name]]),"-----",VLOOKUP(LeaveTracker[[#This Row],[Employee Name]],Employees[[Employee Name]:[Office]],7))</f>
        <v>HOUSING</v>
      </c>
      <c r="F4918" s="19" t="str">
        <f>IF(ISBLANK(LeaveTracker[[#This Row],[Employee Name]]),"-----",VLOOKUP(LeaveTracker[[#This Row],[Employee Name]],Employees[[Employee Name]:[Office]],6))</f>
        <v>CASUAL</v>
      </c>
      <c r="G4918" s="24">
        <v>45016</v>
      </c>
      <c r="H4918" s="24">
        <v>45021</v>
      </c>
      <c r="I4918" s="19" t="s">
        <v>82</v>
      </c>
      <c r="K4918" s="61"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396</v>
      </c>
      <c r="E4919" s="19" t="str">
        <f>IF(ISBLANK(LeaveTracker[[#This Row],[Employee Name]]),"-----",VLOOKUP(LeaveTracker[[#This Row],[Employee Name]],Employees[[Employee Name]:[Office]],7))</f>
        <v>CTO</v>
      </c>
      <c r="F4919" s="19" t="str">
        <f>IF(ISBLANK(LeaveTracker[[#This Row],[Employee Name]]),"-----",VLOOKUP(LeaveTracker[[#This Row],[Employee Name]],Employees[[Employee Name]:[Office]],6))</f>
        <v>REGULAR</v>
      </c>
      <c r="G4919" s="24">
        <v>45009</v>
      </c>
      <c r="H4919" s="24">
        <v>45009</v>
      </c>
      <c r="I4919" s="19" t="s">
        <v>81</v>
      </c>
      <c r="K4919" s="61"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391</v>
      </c>
      <c r="E4920" s="19" t="str">
        <f>IF(ISBLANK(LeaveTracker[[#This Row],[Employee Name]]),"-----",VLOOKUP(LeaveTracker[[#This Row],[Employee Name]],Employees[[Employee Name]:[Office]],7))</f>
        <v>CTO</v>
      </c>
      <c r="F4920" s="19" t="str">
        <f>IF(ISBLANK(LeaveTracker[[#This Row],[Employee Name]]),"-----",VLOOKUP(LeaveTracker[[#This Row],[Employee Name]],Employees[[Employee Name]:[Office]],6))</f>
        <v>REGULAR</v>
      </c>
      <c r="G4920" s="24">
        <v>45026</v>
      </c>
      <c r="H4920" s="24">
        <v>45030</v>
      </c>
      <c r="I4920" s="19" t="s">
        <v>82</v>
      </c>
      <c r="K4920" s="61"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572</v>
      </c>
      <c r="E4921" s="19" t="str">
        <f>IF(ISBLANK(LeaveTracker[[#This Row],[Employee Name]]),"-----",VLOOKUP(LeaveTracker[[#This Row],[Employee Name]],Employees[[Employee Name]:[Office]],7))</f>
        <v>CCT</v>
      </c>
      <c r="F4921" s="19" t="str">
        <f>IF(ISBLANK(LeaveTracker[[#This Row],[Employee Name]]),"-----",VLOOKUP(LeaveTracker[[#This Row],[Employee Name]],Employees[[Employee Name]:[Office]],6))</f>
        <v>REGULAR</v>
      </c>
      <c r="G4921" s="24">
        <v>45012</v>
      </c>
      <c r="H4921" s="24">
        <v>45012</v>
      </c>
      <c r="I4921" s="19" t="s">
        <v>81</v>
      </c>
      <c r="K4921" s="61"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833</v>
      </c>
      <c r="E4922" s="19" t="str">
        <f>IF(ISBLANK(LeaveTracker[[#This Row],[Employee Name]]),"-----",VLOOKUP(LeaveTracker[[#This Row],[Employee Name]],Employees[[Employee Name]:[Office]],7))</f>
        <v>CTO</v>
      </c>
      <c r="F4922" s="19" t="str">
        <f>IF(ISBLANK(LeaveTracker[[#This Row],[Employee Name]]),"-----",VLOOKUP(LeaveTracker[[#This Row],[Employee Name]],Employees[[Employee Name]:[Office]],6))</f>
        <v>REGULAR</v>
      </c>
      <c r="G4922" s="24">
        <v>45001</v>
      </c>
      <c r="H4922" s="24">
        <v>45001</v>
      </c>
      <c r="I4922" s="19" t="s">
        <v>298</v>
      </c>
      <c r="J4922" s="43" t="s">
        <v>105</v>
      </c>
      <c r="K4922" s="61"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210</v>
      </c>
      <c r="E4923" s="19" t="str">
        <f>IF(ISBLANK(LeaveTracker[[#This Row],[Employee Name]]),"-----",VLOOKUP(LeaveTracker[[#This Row],[Employee Name]],Employees[[Employee Name]:[Office]],7))</f>
        <v>PDAO</v>
      </c>
      <c r="F4923" s="19" t="str">
        <f>IF(ISBLANK(LeaveTracker[[#This Row],[Employee Name]]),"-----",VLOOKUP(LeaveTracker[[#This Row],[Employee Name]],Employees[[Employee Name]:[Office]],6))</f>
        <v>REGULAR</v>
      </c>
      <c r="G4923" s="24">
        <v>45014</v>
      </c>
      <c r="H4923" s="24">
        <v>45014</v>
      </c>
      <c r="I4923" s="19" t="s">
        <v>82</v>
      </c>
      <c r="K4923" s="61"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1943</v>
      </c>
      <c r="E4924" s="19" t="str">
        <f>IF(ISBLANK(LeaveTracker[[#This Row],[Employee Name]]),"-----",VLOOKUP(LeaveTracker[[#This Row],[Employee Name]],Employees[[Employee Name]:[Office]],7))</f>
        <v>CHO</v>
      </c>
      <c r="F4924" s="19" t="str">
        <f>IF(ISBLANK(LeaveTracker[[#This Row],[Employee Name]]),"-----",VLOOKUP(LeaveTracker[[#This Row],[Employee Name]],Employees[[Employee Name]:[Office]],6))</f>
        <v>CASUAL</v>
      </c>
      <c r="G4924" s="24">
        <v>45008</v>
      </c>
      <c r="H4924" s="24">
        <v>45008</v>
      </c>
      <c r="I4924" s="19" t="s">
        <v>298</v>
      </c>
      <c r="J4924" s="43" t="s">
        <v>158</v>
      </c>
      <c r="K4924" s="61"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547</v>
      </c>
      <c r="E4925" s="19" t="str">
        <f>IF(ISBLANK(LeaveTracker[[#This Row],[Employee Name]]),"-----",VLOOKUP(LeaveTracker[[#This Row],[Employee Name]],Employees[[Employee Name]:[Office]],7))</f>
        <v>PICNIC GROVE</v>
      </c>
      <c r="F4925" s="19" t="str">
        <f>IF(ISBLANK(LeaveTracker[[#This Row],[Employee Name]]),"-----",VLOOKUP(LeaveTracker[[#This Row],[Employee Name]],Employees[[Employee Name]:[Office]],6))</f>
        <v>REGULAR</v>
      </c>
      <c r="G4925" s="24">
        <v>45033</v>
      </c>
      <c r="H4925" s="24">
        <v>45033</v>
      </c>
      <c r="I4925" s="19" t="s">
        <v>298</v>
      </c>
      <c r="J4925" s="43" t="s">
        <v>105</v>
      </c>
      <c r="K4925" s="61"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878</v>
      </c>
      <c r="E4926" s="19" t="str">
        <f>IF(ISBLANK(LeaveTracker[[#This Row],[Employee Name]]),"-----",VLOOKUP(LeaveTracker[[#This Row],[Employee Name]],Employees[[Employee Name]:[Office]],7))</f>
        <v>GSO</v>
      </c>
      <c r="F4926" s="19" t="str">
        <f>IF(ISBLANK(LeaveTracker[[#This Row],[Employee Name]]),"-----",VLOOKUP(LeaveTracker[[#This Row],[Employee Name]],Employees[[Employee Name]:[Office]],6))</f>
        <v>REGULAR</v>
      </c>
      <c r="G4926" s="24">
        <v>45014</v>
      </c>
      <c r="H4926" s="24">
        <v>45014</v>
      </c>
      <c r="I4926" s="19" t="s">
        <v>81</v>
      </c>
      <c r="K4926" s="61"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1306</v>
      </c>
      <c r="E4927" s="19" t="str">
        <f>IF(ISBLANK(LeaveTracker[[#This Row],[Employee Name]]),"-----",VLOOKUP(LeaveTracker[[#This Row],[Employee Name]],Employees[[Employee Name]:[Office]],7))</f>
        <v>ONT</v>
      </c>
      <c r="F4927" s="19" t="str">
        <f>IF(ISBLANK(LeaveTracker[[#This Row],[Employee Name]]),"-----",VLOOKUP(LeaveTracker[[#This Row],[Employee Name]],Employees[[Employee Name]:[Office]],6))</f>
        <v>REGULAR</v>
      </c>
      <c r="G4927" s="24">
        <v>45001</v>
      </c>
      <c r="H4927" s="24">
        <v>45001</v>
      </c>
      <c r="I4927" s="19" t="s">
        <v>298</v>
      </c>
      <c r="J4927" s="43" t="s">
        <v>105</v>
      </c>
      <c r="K4927" s="61"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422</v>
      </c>
      <c r="E4928" s="19" t="str">
        <f>IF(ISBLANK(LeaveTracker[[#This Row],[Employee Name]]),"-----",VLOOKUP(LeaveTracker[[#This Row],[Employee Name]],Employees[[Employee Name]:[Office]],7))</f>
        <v>CTO</v>
      </c>
      <c r="F4928" s="19" t="str">
        <f>IF(ISBLANK(LeaveTracker[[#This Row],[Employee Name]]),"-----",VLOOKUP(LeaveTracker[[#This Row],[Employee Name]],Employees[[Employee Name]:[Office]],6))</f>
        <v>REGULAR</v>
      </c>
      <c r="G4928" s="24">
        <v>45015</v>
      </c>
      <c r="H4928" s="24">
        <v>45015</v>
      </c>
      <c r="I4928" s="19" t="s">
        <v>82</v>
      </c>
      <c r="K4928" s="61"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422</v>
      </c>
      <c r="E4929" s="19" t="str">
        <f>IF(ISBLANK(LeaveTracker[[#This Row],[Employee Name]]),"-----",VLOOKUP(LeaveTracker[[#This Row],[Employee Name]],Employees[[Employee Name]:[Office]],7))</f>
        <v>CTO</v>
      </c>
      <c r="F4929" s="19" t="str">
        <f>IF(ISBLANK(LeaveTracker[[#This Row],[Employee Name]]),"-----",VLOOKUP(LeaveTracker[[#This Row],[Employee Name]],Employees[[Employee Name]:[Office]],6))</f>
        <v>REGULAR</v>
      </c>
      <c r="G4929" s="24">
        <v>44995</v>
      </c>
      <c r="H4929" s="24">
        <v>44995</v>
      </c>
      <c r="I4929" s="19" t="s">
        <v>81</v>
      </c>
      <c r="K4929" s="61"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422</v>
      </c>
      <c r="E4930" s="19" t="str">
        <f>IF(ISBLANK(LeaveTracker[[#This Row],[Employee Name]]),"-----",VLOOKUP(LeaveTracker[[#This Row],[Employee Name]],Employees[[Employee Name]:[Office]],7))</f>
        <v>CTO</v>
      </c>
      <c r="F4930" s="19" t="str">
        <f>IF(ISBLANK(LeaveTracker[[#This Row],[Employee Name]]),"-----",VLOOKUP(LeaveTracker[[#This Row],[Employee Name]],Employees[[Employee Name]:[Office]],6))</f>
        <v>REGULAR</v>
      </c>
      <c r="G4930" s="24">
        <v>45012</v>
      </c>
      <c r="H4930" s="24">
        <v>45012</v>
      </c>
      <c r="I4930" s="19" t="s">
        <v>81</v>
      </c>
      <c r="K4930" s="61"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1039</v>
      </c>
      <c r="E4931" s="19" t="str">
        <f>IF(ISBLANK(LeaveTracker[[#This Row],[Employee Name]]),"-----",VLOOKUP(LeaveTracker[[#This Row],[Employee Name]],Employees[[Employee Name]:[Office]],7))</f>
        <v>ONT</v>
      </c>
      <c r="F4931" s="19" t="str">
        <f>IF(ISBLANK(LeaveTracker[[#This Row],[Employee Name]]),"-----",VLOOKUP(LeaveTracker[[#This Row],[Employee Name]],Employees[[Employee Name]:[Office]],6))</f>
        <v>REGULAR</v>
      </c>
      <c r="G4931" s="24">
        <v>44999</v>
      </c>
      <c r="H4931" s="24">
        <v>44999</v>
      </c>
      <c r="I4931" s="19" t="s">
        <v>81</v>
      </c>
      <c r="K4931" s="61"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695</v>
      </c>
      <c r="E4932" s="19" t="str">
        <f>IF(ISBLANK(LeaveTracker[[#This Row],[Employee Name]]),"-----",VLOOKUP(LeaveTracker[[#This Row],[Employee Name]],Employees[[Employee Name]:[Office]],7))</f>
        <v>PICNIC GROVE</v>
      </c>
      <c r="F4932" s="19" t="str">
        <f>IF(ISBLANK(LeaveTracker[[#This Row],[Employee Name]]),"-----",VLOOKUP(LeaveTracker[[#This Row],[Employee Name]],Employees[[Employee Name]:[Office]],6))</f>
        <v>REGULAR</v>
      </c>
      <c r="G4932" s="24">
        <v>44998</v>
      </c>
      <c r="H4932" s="24">
        <v>45002</v>
      </c>
      <c r="I4932" s="19" t="s">
        <v>82</v>
      </c>
      <c r="K4932" s="61"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396</v>
      </c>
      <c r="E4933" s="19" t="str">
        <f>IF(ISBLANK(LeaveTracker[[#This Row],[Employee Name]]),"-----",VLOOKUP(LeaveTracker[[#This Row],[Employee Name]],Employees[[Employee Name]:[Office]],7))</f>
        <v>CTO</v>
      </c>
      <c r="F4933" s="19" t="str">
        <f>IF(ISBLANK(LeaveTracker[[#This Row],[Employee Name]]),"-----",VLOOKUP(LeaveTracker[[#This Row],[Employee Name]],Employees[[Employee Name]:[Office]],6))</f>
        <v>REGULAR</v>
      </c>
      <c r="G4933" s="24">
        <v>45005</v>
      </c>
      <c r="H4933" s="24">
        <v>45005</v>
      </c>
      <c r="I4933" s="19" t="s">
        <v>81</v>
      </c>
      <c r="K4933" s="61"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224</v>
      </c>
      <c r="E4934" s="19" t="str">
        <f>IF(ISBLANK(LeaveTracker[[#This Row],[Employee Name]]),"-----",VLOOKUP(LeaveTracker[[#This Row],[Employee Name]],Employees[[Employee Name]:[Office]],7))</f>
        <v>CSWDO</v>
      </c>
      <c r="F4934" s="19" t="str">
        <f>IF(ISBLANK(LeaveTracker[[#This Row],[Employee Name]]),"-----",VLOOKUP(LeaveTracker[[#This Row],[Employee Name]],Employees[[Employee Name]:[Office]],6))</f>
        <v>REGULAR</v>
      </c>
      <c r="G4934" s="24">
        <v>45005</v>
      </c>
      <c r="H4934" s="24">
        <v>45005</v>
      </c>
      <c r="I4934" s="19" t="s">
        <v>81</v>
      </c>
      <c r="K4934" s="61"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304</v>
      </c>
      <c r="E4935" s="51" t="str">
        <f>IF(ISBLANK(LeaveTracker[[#This Row],[Employee Name]]),"-----",VLOOKUP(LeaveTracker[[#This Row],[Employee Name]],Employees[[Employee Name]:[Office]],7))</f>
        <v>TOPS (ADMIN CSU)</v>
      </c>
      <c r="F4935" s="19" t="str">
        <f>IF(ISBLANK(LeaveTracker[[#This Row],[Employee Name]]),"-----",VLOOKUP(LeaveTracker[[#This Row],[Employee Name]],Employees[[Employee Name]:[Office]],6))</f>
        <v>REGULAR</v>
      </c>
      <c r="G4935" s="24">
        <v>44834</v>
      </c>
      <c r="H4935" s="24">
        <v>44837</v>
      </c>
      <c r="I4935" s="19" t="s">
        <v>82</v>
      </c>
      <c r="K4935" s="61"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779</v>
      </c>
      <c r="E4936" s="51" t="str">
        <f>IF(ISBLANK(LeaveTracker[[#This Row],[Employee Name]]),"-----",VLOOKUP(LeaveTracker[[#This Row],[Employee Name]],Employees[[Employee Name]:[Office]],7))</f>
        <v>AGRICULTURE OFFICE</v>
      </c>
      <c r="F4936" s="19" t="str">
        <f>IF(ISBLANK(LeaveTracker[[#This Row],[Employee Name]]),"-----",VLOOKUP(LeaveTracker[[#This Row],[Employee Name]],Employees[[Employee Name]:[Office]],6))</f>
        <v>REGULAR</v>
      </c>
      <c r="G4936" s="24">
        <v>44812</v>
      </c>
      <c r="H4936" s="24">
        <v>44813</v>
      </c>
      <c r="I4936" s="19" t="s">
        <v>298</v>
      </c>
      <c r="J4936" s="43" t="s">
        <v>105</v>
      </c>
      <c r="K4936" s="61"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863</v>
      </c>
      <c r="E4937" s="19" t="str">
        <f>IF(ISBLANK(LeaveTracker[[#This Row],[Employee Name]]),"-----",VLOOKUP(LeaveTracker[[#This Row],[Employee Name]],Employees[[Employee Name]:[Office]],7))</f>
        <v>ACCOUNTING</v>
      </c>
      <c r="F4937" s="19" t="str">
        <f>IF(ISBLANK(LeaveTracker[[#This Row],[Employee Name]]),"-----",VLOOKUP(LeaveTracker[[#This Row],[Employee Name]],Employees[[Employee Name]:[Office]],6))</f>
        <v>REGULAR</v>
      </c>
      <c r="G4937" s="24">
        <v>44977</v>
      </c>
      <c r="H4937" s="24">
        <v>44977</v>
      </c>
      <c r="I4937" s="19" t="s">
        <v>81</v>
      </c>
      <c r="K4937" s="61"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2205</v>
      </c>
      <c r="E4938" s="51" t="str">
        <f>IF(ISBLANK(LeaveTracker[[#This Row],[Employee Name]]),"-----",VLOOKUP(LeaveTracker[[#This Row],[Employee Name]],Employees[[Employee Name]:[Office]],7))</f>
        <v>TICC</v>
      </c>
      <c r="F4938" s="19">
        <f>IF(ISBLANK(LeaveTracker[[#This Row],[Employee Name]]),"-----",VLOOKUP(LeaveTracker[[#This Row],[Employee Name]],Employees[[Employee Name]:[Office]],6))</f>
        <v>0</v>
      </c>
      <c r="G4938" s="24">
        <v>44923</v>
      </c>
      <c r="H4938" s="24">
        <v>44923</v>
      </c>
      <c r="I4938" s="19" t="s">
        <v>298</v>
      </c>
      <c r="J4938" s="43" t="s">
        <v>105</v>
      </c>
      <c r="K4938" s="61"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779</v>
      </c>
      <c r="E4939" s="51" t="str">
        <f>IF(ISBLANK(LeaveTracker[[#This Row],[Employee Name]]),"-----",VLOOKUP(LeaveTracker[[#This Row],[Employee Name]],Employees[[Employee Name]:[Office]],7))</f>
        <v>AGRICULTURE OFFICE</v>
      </c>
      <c r="F4939" s="19" t="str">
        <f>IF(ISBLANK(LeaveTracker[[#This Row],[Employee Name]]),"-----",VLOOKUP(LeaveTracker[[#This Row],[Employee Name]],Employees[[Employee Name]:[Office]],6))</f>
        <v>REGULAR</v>
      </c>
      <c r="G4939" s="24">
        <v>44921</v>
      </c>
      <c r="H4939" s="24">
        <v>44924</v>
      </c>
      <c r="I4939" s="19" t="s">
        <v>82</v>
      </c>
      <c r="K4939" s="61"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666</v>
      </c>
      <c r="E4940" s="51" t="str">
        <f>IF(ISBLANK(LeaveTracker[[#This Row],[Employee Name]]),"-----",VLOOKUP(LeaveTracker[[#This Row],[Employee Name]],Employees[[Employee Name]:[Office]],7))</f>
        <v>AGRICULTURE OFFICE</v>
      </c>
      <c r="F4940" s="19" t="str">
        <f>IF(ISBLANK(LeaveTracker[[#This Row],[Employee Name]]),"-----",VLOOKUP(LeaveTracker[[#This Row],[Employee Name]],Employees[[Employee Name]:[Office]],6))</f>
        <v>REGULAR</v>
      </c>
      <c r="G4940" s="24">
        <v>44917</v>
      </c>
      <c r="H4940" s="24">
        <v>44918</v>
      </c>
      <c r="I4940" s="19" t="s">
        <v>82</v>
      </c>
      <c r="K4940" s="61"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666</v>
      </c>
      <c r="E4941" s="51" t="str">
        <f>IF(ISBLANK(LeaveTracker[[#This Row],[Employee Name]]),"-----",VLOOKUP(LeaveTracker[[#This Row],[Employee Name]],Employees[[Employee Name]:[Office]],7))</f>
        <v>AGRICULTURE OFFICE</v>
      </c>
      <c r="F4941" s="19" t="str">
        <f>IF(ISBLANK(LeaveTracker[[#This Row],[Employee Name]]),"-----",VLOOKUP(LeaveTracker[[#This Row],[Employee Name]],Employees[[Employee Name]:[Office]],6))</f>
        <v>REGULAR</v>
      </c>
      <c r="G4941" s="24">
        <v>44922</v>
      </c>
      <c r="H4941" s="24">
        <v>44922</v>
      </c>
      <c r="I4941" s="19" t="s">
        <v>82</v>
      </c>
      <c r="K4941" s="61"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904</v>
      </c>
      <c r="E4942" s="51" t="str">
        <f>IF(ISBLANK(LeaveTracker[[#This Row],[Employee Name]]),"-----",VLOOKUP(LeaveTracker[[#This Row],[Employee Name]],Employees[[Employee Name]:[Office]],7))</f>
        <v>CEO</v>
      </c>
      <c r="F4942" s="19" t="str">
        <f>IF(ISBLANK(LeaveTracker[[#This Row],[Employee Name]]),"-----",VLOOKUP(LeaveTracker[[#This Row],[Employee Name]],Employees[[Employee Name]:[Office]],6))</f>
        <v>REGULAR</v>
      </c>
      <c r="G4942" s="24">
        <v>44812</v>
      </c>
      <c r="H4942" s="24">
        <v>44812</v>
      </c>
      <c r="I4942" s="19" t="s">
        <v>81</v>
      </c>
      <c r="K4942" s="61"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904</v>
      </c>
      <c r="E4943" s="51" t="str">
        <f>IF(ISBLANK(LeaveTracker[[#This Row],[Employee Name]]),"-----",VLOOKUP(LeaveTracker[[#This Row],[Employee Name]],Employees[[Employee Name]:[Office]],7))</f>
        <v>CEO</v>
      </c>
      <c r="F4943" s="19" t="str">
        <f>IF(ISBLANK(LeaveTracker[[#This Row],[Employee Name]]),"-----",VLOOKUP(LeaveTracker[[#This Row],[Employee Name]],Employees[[Employee Name]:[Office]],6))</f>
        <v>REGULAR</v>
      </c>
      <c r="G4943" s="24">
        <v>44817</v>
      </c>
      <c r="H4943" s="24">
        <v>44817</v>
      </c>
      <c r="I4943" s="19" t="s">
        <v>81</v>
      </c>
      <c r="K4943" s="61"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904</v>
      </c>
      <c r="E4944" s="51" t="str">
        <f>IF(ISBLANK(LeaveTracker[[#This Row],[Employee Name]]),"-----",VLOOKUP(LeaveTracker[[#This Row],[Employee Name]],Employees[[Employee Name]:[Office]],7))</f>
        <v>CEO</v>
      </c>
      <c r="F4944" s="19" t="str">
        <f>IF(ISBLANK(LeaveTracker[[#This Row],[Employee Name]]),"-----",VLOOKUP(LeaveTracker[[#This Row],[Employee Name]],Employees[[Employee Name]:[Office]],6))</f>
        <v>REGULAR</v>
      </c>
      <c r="G4944" s="24">
        <v>44833</v>
      </c>
      <c r="H4944" s="24">
        <v>44834</v>
      </c>
      <c r="I4944" s="19" t="s">
        <v>81</v>
      </c>
      <c r="K4944" s="61"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904</v>
      </c>
      <c r="E4945" s="51" t="str">
        <f>IF(ISBLANK(LeaveTracker[[#This Row],[Employee Name]]),"-----",VLOOKUP(LeaveTracker[[#This Row],[Employee Name]],Employees[[Employee Name]:[Office]],7))</f>
        <v>CEO</v>
      </c>
      <c r="F4945" s="19" t="str">
        <f>IF(ISBLANK(LeaveTracker[[#This Row],[Employee Name]]),"-----",VLOOKUP(LeaveTracker[[#This Row],[Employee Name]],Employees[[Employee Name]:[Office]],6))</f>
        <v>REGULAR</v>
      </c>
      <c r="G4945" s="24">
        <v>44914</v>
      </c>
      <c r="H4945" s="24">
        <v>44915</v>
      </c>
      <c r="I4945" s="19" t="s">
        <v>298</v>
      </c>
      <c r="J4945" s="43" t="s">
        <v>105</v>
      </c>
      <c r="K4945" s="61"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904</v>
      </c>
      <c r="E4946" s="51" t="str">
        <f>IF(ISBLANK(LeaveTracker[[#This Row],[Employee Name]]),"-----",VLOOKUP(LeaveTracker[[#This Row],[Employee Name]],Employees[[Employee Name]:[Office]],7))</f>
        <v>CEO</v>
      </c>
      <c r="F4946" s="19" t="str">
        <f>IF(ISBLANK(LeaveTracker[[#This Row],[Employee Name]]),"-----",VLOOKUP(LeaveTracker[[#This Row],[Employee Name]],Employees[[Employee Name]:[Office]],6))</f>
        <v>REGULAR</v>
      </c>
      <c r="G4946" s="24">
        <v>44923</v>
      </c>
      <c r="H4946" s="24">
        <v>44924</v>
      </c>
      <c r="I4946" s="19" t="s">
        <v>82</v>
      </c>
      <c r="K4946" s="61"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904</v>
      </c>
      <c r="E4947" s="19" t="str">
        <f>IF(ISBLANK(LeaveTracker[[#This Row],[Employee Name]]),"-----",VLOOKUP(LeaveTracker[[#This Row],[Employee Name]],Employees[[Employee Name]:[Office]],7))</f>
        <v>CEO</v>
      </c>
      <c r="F4947" s="19" t="str">
        <f>IF(ISBLANK(LeaveTracker[[#This Row],[Employee Name]]),"-----",VLOOKUP(LeaveTracker[[#This Row],[Employee Name]],Employees[[Employee Name]:[Office]],6))</f>
        <v>REGULAR</v>
      </c>
      <c r="G4947" s="24">
        <v>44929</v>
      </c>
      <c r="H4947" s="24">
        <v>44929</v>
      </c>
      <c r="I4947" s="19" t="s">
        <v>81</v>
      </c>
      <c r="K4947" s="61"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904</v>
      </c>
      <c r="E4948" s="19" t="str">
        <f>IF(ISBLANK(LeaveTracker[[#This Row],[Employee Name]]),"-----",VLOOKUP(LeaveTracker[[#This Row],[Employee Name]],Employees[[Employee Name]:[Office]],7))</f>
        <v>CEO</v>
      </c>
      <c r="F4948" s="19" t="str">
        <f>IF(ISBLANK(LeaveTracker[[#This Row],[Employee Name]]),"-----",VLOOKUP(LeaveTracker[[#This Row],[Employee Name]],Employees[[Employee Name]:[Office]],6))</f>
        <v>REGULAR</v>
      </c>
      <c r="G4948" s="24">
        <v>44938</v>
      </c>
      <c r="H4948" s="24">
        <v>44938</v>
      </c>
      <c r="I4948" s="19" t="s">
        <v>298</v>
      </c>
      <c r="J4948" s="43" t="s">
        <v>105</v>
      </c>
      <c r="K4948" s="61"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904</v>
      </c>
      <c r="E4949" s="19" t="str">
        <f>IF(ISBLANK(LeaveTracker[[#This Row],[Employee Name]]),"-----",VLOOKUP(LeaveTracker[[#This Row],[Employee Name]],Employees[[Employee Name]:[Office]],7))</f>
        <v>CEO</v>
      </c>
      <c r="F4949" s="19" t="str">
        <f>IF(ISBLANK(LeaveTracker[[#This Row],[Employee Name]]),"-----",VLOOKUP(LeaveTracker[[#This Row],[Employee Name]],Employees[[Employee Name]:[Office]],6))</f>
        <v>REGULAR</v>
      </c>
      <c r="G4949" s="24">
        <v>44952</v>
      </c>
      <c r="H4949" s="24">
        <v>44952</v>
      </c>
      <c r="I4949" s="19" t="s">
        <v>82</v>
      </c>
      <c r="K4949" s="61"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2234</v>
      </c>
      <c r="E4950" s="19" t="str">
        <f>IF(ISBLANK(LeaveTracker[[#This Row],[Employee Name]]),"-----",VLOOKUP(LeaveTracker[[#This Row],[Employee Name]],Employees[[Employee Name]:[Office]],7))</f>
        <v>CENRO</v>
      </c>
      <c r="F4950" s="19">
        <f>IF(ISBLANK(LeaveTracker[[#This Row],[Employee Name]]),"-----",VLOOKUP(LeaveTracker[[#This Row],[Employee Name]],Employees[[Employee Name]:[Office]],6))</f>
        <v>0</v>
      </c>
      <c r="G4950" s="24">
        <v>45016</v>
      </c>
      <c r="H4950" s="24">
        <v>45020</v>
      </c>
      <c r="I4950" s="19" t="s">
        <v>81</v>
      </c>
      <c r="K4950" s="61"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2234</v>
      </c>
      <c r="E4951" s="19" t="str">
        <f>IF(ISBLANK(LeaveTracker[[#This Row],[Employee Name]]),"-----",VLOOKUP(LeaveTracker[[#This Row],[Employee Name]],Employees[[Employee Name]:[Office]],7))</f>
        <v>CENRO</v>
      </c>
      <c r="F4951" s="19">
        <f>IF(ISBLANK(LeaveTracker[[#This Row],[Employee Name]]),"-----",VLOOKUP(LeaveTracker[[#This Row],[Employee Name]],Employees[[Employee Name]:[Office]],6))</f>
        <v>0</v>
      </c>
      <c r="G4951" s="24">
        <v>45021</v>
      </c>
      <c r="H4951" s="24">
        <v>45021</v>
      </c>
      <c r="I4951" s="19" t="s">
        <v>298</v>
      </c>
      <c r="J4951" s="43" t="s">
        <v>158</v>
      </c>
      <c r="K4951" s="61"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2234</v>
      </c>
      <c r="E4952" s="19" t="str">
        <f>IF(ISBLANK(LeaveTracker[[#This Row],[Employee Name]]),"-----",VLOOKUP(LeaveTracker[[#This Row],[Employee Name]],Employees[[Employee Name]:[Office]],7))</f>
        <v>CENRO</v>
      </c>
      <c r="F4952" s="19">
        <f>IF(ISBLANK(LeaveTracker[[#This Row],[Employee Name]]),"-----",VLOOKUP(LeaveTracker[[#This Row],[Employee Name]],Employees[[Employee Name]:[Office]],6))</f>
        <v>0</v>
      </c>
      <c r="G4952" s="24">
        <v>45028</v>
      </c>
      <c r="H4952" s="24">
        <v>45030</v>
      </c>
      <c r="I4952" s="19" t="s">
        <v>82</v>
      </c>
      <c r="K4952" s="61"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2064</v>
      </c>
      <c r="E4953" s="19" t="str">
        <f>IF(ISBLANK(LeaveTracker[[#This Row],[Employee Name]]),"-----",VLOOKUP(LeaveTracker[[#This Row],[Employee Name]],Employees[[Employee Name]:[Office]],7))</f>
        <v>OSPITAL NG TAGAYTAY</v>
      </c>
      <c r="F4953" s="19">
        <f>IF(ISBLANK(LeaveTracker[[#This Row],[Employee Name]]),"-----",VLOOKUP(LeaveTracker[[#This Row],[Employee Name]],Employees[[Employee Name]:[Office]],6))</f>
        <v>0</v>
      </c>
      <c r="G4953" s="24">
        <v>45033</v>
      </c>
      <c r="H4953" s="24">
        <v>45033</v>
      </c>
      <c r="I4953" s="19" t="s">
        <v>82</v>
      </c>
      <c r="K4953" s="61"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693</v>
      </c>
      <c r="E4954" s="19" t="str">
        <f>IF(ISBLANK(LeaveTracker[[#This Row],[Employee Name]]),"-----",VLOOKUP(LeaveTracker[[#This Row],[Employee Name]],Employees[[Employee Name]:[Office]],7))</f>
        <v>VMO</v>
      </c>
      <c r="F4954" s="19" t="str">
        <f>IF(ISBLANK(LeaveTracker[[#This Row],[Employee Name]]),"-----",VLOOKUP(LeaveTracker[[#This Row],[Employee Name]],Employees[[Employee Name]:[Office]],6))</f>
        <v>REGULAR</v>
      </c>
      <c r="G4954" s="24">
        <v>45019</v>
      </c>
      <c r="H4954" s="24">
        <v>45019</v>
      </c>
      <c r="I4954" s="19" t="s">
        <v>81</v>
      </c>
      <c r="K4954" s="61"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224</v>
      </c>
      <c r="E4955" s="19" t="str">
        <f>IF(ISBLANK(LeaveTracker[[#This Row],[Employee Name]]),"-----",VLOOKUP(LeaveTracker[[#This Row],[Employee Name]],Employees[[Employee Name]:[Office]],7))</f>
        <v>CSWDO</v>
      </c>
      <c r="F4955" s="19" t="str">
        <f>IF(ISBLANK(LeaveTracker[[#This Row],[Employee Name]]),"-----",VLOOKUP(LeaveTracker[[#This Row],[Employee Name]],Employees[[Employee Name]:[Office]],6))</f>
        <v>REGULAR</v>
      </c>
      <c r="G4955" s="24">
        <v>45021</v>
      </c>
      <c r="H4955" s="24">
        <v>45021</v>
      </c>
      <c r="I4955" s="19" t="s">
        <v>81</v>
      </c>
      <c r="K4955" s="61"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1046</v>
      </c>
      <c r="E4956" s="19" t="str">
        <f>IF(ISBLANK(LeaveTracker[[#This Row],[Employee Name]]),"-----",VLOOKUP(LeaveTracker[[#This Row],[Employee Name]],Employees[[Employee Name]:[Office]],7))</f>
        <v>CENRO</v>
      </c>
      <c r="F4956" s="19" t="str">
        <f>IF(ISBLANK(LeaveTracker[[#This Row],[Employee Name]]),"-----",VLOOKUP(LeaveTracker[[#This Row],[Employee Name]],Employees[[Employee Name]:[Office]],6))</f>
        <v>REGULAR</v>
      </c>
      <c r="G4956" s="24">
        <v>45003</v>
      </c>
      <c r="H4956" s="24">
        <v>45005</v>
      </c>
      <c r="I4956" s="19" t="s">
        <v>82</v>
      </c>
      <c r="K4956" s="61" t="str">
        <f>LeaveTracker[[#This Row],[Days]]&amp;" "&amp;LeaveTracker[[#This Row],[Type of Leave]]</f>
        <v>3 VL</v>
      </c>
      <c r="L4956" s="23">
        <v>3</v>
      </c>
      <c r="M4956" s="27"/>
    </row>
    <row r="4957" spans="1:13" ht="30" customHeight="1" x14ac:dyDescent="0.3">
      <c r="A4957" s="27">
        <f t="shared" si="51"/>
        <v>1237</v>
      </c>
      <c r="B4957" s="31">
        <v>45029</v>
      </c>
      <c r="C4957" s="31">
        <v>44993</v>
      </c>
      <c r="D4957" s="19" t="s">
        <v>1268</v>
      </c>
      <c r="E4957" s="19" t="str">
        <f>IF(ISBLANK(LeaveTracker[[#This Row],[Employee Name]]),"-----",VLOOKUP(LeaveTracker[[#This Row],[Employee Name]],Employees[[Employee Name]:[Office]],7))</f>
        <v>CHO</v>
      </c>
      <c r="F4957" s="19" t="str">
        <f>IF(ISBLANK(LeaveTracker[[#This Row],[Employee Name]]),"-----",VLOOKUP(LeaveTracker[[#This Row],[Employee Name]],Employees[[Employee Name]:[Office]],6))</f>
        <v>REGULAR</v>
      </c>
      <c r="G4957" s="24">
        <v>45000</v>
      </c>
      <c r="H4957" s="24">
        <v>45000</v>
      </c>
      <c r="I4957" s="19" t="s">
        <v>82</v>
      </c>
      <c r="K4957" s="61"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1268</v>
      </c>
      <c r="E4958" s="19" t="str">
        <f>IF(ISBLANK(LeaveTracker[[#This Row],[Employee Name]]),"-----",VLOOKUP(LeaveTracker[[#This Row],[Employee Name]],Employees[[Employee Name]:[Office]],7))</f>
        <v>CHO</v>
      </c>
      <c r="F4958" s="19" t="str">
        <f>IF(ISBLANK(LeaveTracker[[#This Row],[Employee Name]]),"-----",VLOOKUP(LeaveTracker[[#This Row],[Employee Name]],Employees[[Employee Name]:[Office]],6))</f>
        <v>REGULAR</v>
      </c>
      <c r="G4958" s="24">
        <v>45015</v>
      </c>
      <c r="H4958" s="24">
        <v>45016</v>
      </c>
      <c r="I4958" s="19" t="s">
        <v>82</v>
      </c>
      <c r="K4958" s="61"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2170</v>
      </c>
      <c r="E4959" s="19" t="str">
        <f>IF(ISBLANK(LeaveTracker[[#This Row],[Employee Name]]),"-----",VLOOKUP(LeaveTracker[[#This Row],[Employee Name]],Employees[[Employee Name]:[Office]],7))</f>
        <v>OSPITAL NG TAGAYTAY</v>
      </c>
      <c r="F4959" s="19">
        <f>IF(ISBLANK(LeaveTracker[[#This Row],[Employee Name]]),"-----",VLOOKUP(LeaveTracker[[#This Row],[Employee Name]],Employees[[Employee Name]:[Office]],6))</f>
        <v>0</v>
      </c>
      <c r="G4959" s="24">
        <v>44989</v>
      </c>
      <c r="H4959" s="24">
        <v>44990</v>
      </c>
      <c r="I4959" s="19" t="s">
        <v>81</v>
      </c>
      <c r="K4959" s="61" t="str">
        <f>LeaveTracker[[#This Row],[Days]]&amp;" "&amp;LeaveTracker[[#This Row],[Type of Leave]]</f>
        <v>2 SL</v>
      </c>
      <c r="L4959" s="23">
        <v>2</v>
      </c>
      <c r="M4959" s="27"/>
    </row>
    <row r="4960" spans="1:13" ht="30" customHeight="1" x14ac:dyDescent="0.3">
      <c r="A4960" s="27">
        <f t="shared" si="52"/>
        <v>1239</v>
      </c>
      <c r="B4960" s="31">
        <v>45029</v>
      </c>
      <c r="C4960" s="31">
        <v>44993</v>
      </c>
      <c r="D4960" s="19" t="s">
        <v>2161</v>
      </c>
      <c r="E4960" s="19" t="str">
        <f>IF(ISBLANK(LeaveTracker[[#This Row],[Employee Name]]),"-----",VLOOKUP(LeaveTracker[[#This Row],[Employee Name]],Employees[[Employee Name]:[Office]],7))</f>
        <v>OSPITAL NG TAGAYTAY</v>
      </c>
      <c r="F4960" s="19">
        <f>IF(ISBLANK(LeaveTracker[[#This Row],[Employee Name]]),"-----",VLOOKUP(LeaveTracker[[#This Row],[Employee Name]],Employees[[Employee Name]:[Office]],6))</f>
        <v>0</v>
      </c>
      <c r="G4960" s="24">
        <v>45012</v>
      </c>
      <c r="H4960" s="24">
        <v>45012</v>
      </c>
      <c r="I4960" s="19" t="s">
        <v>298</v>
      </c>
      <c r="J4960" s="43" t="s">
        <v>105</v>
      </c>
      <c r="K4960" s="61"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388</v>
      </c>
      <c r="E4961" s="19" t="str">
        <f>IF(ISBLANK(LeaveTracker[[#This Row],[Employee Name]]),"-----",VLOOKUP(LeaveTracker[[#This Row],[Employee Name]],Employees[[Employee Name]:[Office]],7))</f>
        <v>ONT</v>
      </c>
      <c r="F4961" s="19" t="str">
        <f>IF(ISBLANK(LeaveTracker[[#This Row],[Employee Name]]),"-----",VLOOKUP(LeaveTracker[[#This Row],[Employee Name]],Employees[[Employee Name]:[Office]],6))</f>
        <v>REGULAR</v>
      </c>
      <c r="G4961" s="24">
        <v>45003</v>
      </c>
      <c r="H4961" s="24">
        <v>45003</v>
      </c>
      <c r="I4961" s="19" t="s">
        <v>298</v>
      </c>
      <c r="J4961" s="43" t="s">
        <v>105</v>
      </c>
      <c r="K4961" s="61" t="str">
        <f ca="1">LeaveTracker[[#This Row],[Days]]&amp;" "&amp;LeaveTracker[[#This Row],[Type of Leave]]</f>
        <v>0 OTHER</v>
      </c>
      <c r="L4961" s="23">
        <f ca="1">NETWORKDAYS(LeaveTracker[[#This Row],[Start Date]],LeaveTracker[[#This Row],[End Date]],lstHolidays)</f>
        <v>0</v>
      </c>
      <c r="M4961" s="27"/>
    </row>
    <row r="4962" spans="1:13" ht="30" customHeight="1" x14ac:dyDescent="0.3">
      <c r="A4962" s="27">
        <f t="shared" si="52"/>
        <v>1241</v>
      </c>
      <c r="B4962" s="31">
        <v>45029</v>
      </c>
      <c r="C4962" s="31">
        <v>44993</v>
      </c>
      <c r="D4962" s="19" t="s">
        <v>344</v>
      </c>
      <c r="E4962" s="19" t="str">
        <f>IF(ISBLANK(LeaveTracker[[#This Row],[Employee Name]]),"-----",VLOOKUP(LeaveTracker[[#This Row],[Employee Name]],Employees[[Employee Name]:[Office]],7))</f>
        <v>ONT</v>
      </c>
      <c r="F4962" s="19" t="str">
        <f>IF(ISBLANK(LeaveTracker[[#This Row],[Employee Name]]),"-----",VLOOKUP(LeaveTracker[[#This Row],[Employee Name]],Employees[[Employee Name]:[Office]],6))</f>
        <v>REGULAR</v>
      </c>
      <c r="G4962" s="24">
        <v>45005</v>
      </c>
      <c r="H4962" s="24">
        <v>45005</v>
      </c>
      <c r="I4962" s="19" t="s">
        <v>82</v>
      </c>
      <c r="K4962" s="61"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388</v>
      </c>
      <c r="E4963" s="19" t="str">
        <f>IF(ISBLANK(LeaveTracker[[#This Row],[Employee Name]]),"-----",VLOOKUP(LeaveTracker[[#This Row],[Employee Name]],Employees[[Employee Name]:[Office]],7))</f>
        <v>ONT</v>
      </c>
      <c r="F4963" s="19" t="str">
        <f>IF(ISBLANK(LeaveTracker[[#This Row],[Employee Name]]),"-----",VLOOKUP(LeaveTracker[[#This Row],[Employee Name]],Employees[[Employee Name]:[Office]],6))</f>
        <v>REGULAR</v>
      </c>
      <c r="G4963" s="24">
        <v>44986</v>
      </c>
      <c r="H4963" s="24">
        <v>44992</v>
      </c>
      <c r="I4963" s="19" t="s">
        <v>81</v>
      </c>
      <c r="K4963" s="61" t="str">
        <f>LeaveTracker[[#This Row],[Days]]&amp;" "&amp;LeaveTracker[[#This Row],[Type of Leave]]</f>
        <v>6 SL</v>
      </c>
      <c r="L4963" s="23">
        <v>6</v>
      </c>
      <c r="M4963" s="27"/>
    </row>
    <row r="4964" spans="1:13" ht="30" customHeight="1" x14ac:dyDescent="0.3">
      <c r="A4964" s="27">
        <f t="shared" si="52"/>
        <v>1243</v>
      </c>
      <c r="B4964" s="31">
        <v>45029</v>
      </c>
      <c r="C4964" s="31">
        <v>44993</v>
      </c>
      <c r="D4964" s="19" t="s">
        <v>344</v>
      </c>
      <c r="E4964" s="19" t="str">
        <f>IF(ISBLANK(LeaveTracker[[#This Row],[Employee Name]]),"-----",VLOOKUP(LeaveTracker[[#This Row],[Employee Name]],Employees[[Employee Name]:[Office]],7))</f>
        <v>ONT</v>
      </c>
      <c r="F4964" s="19" t="str">
        <f>IF(ISBLANK(LeaveTracker[[#This Row],[Employee Name]]),"-----",VLOOKUP(LeaveTracker[[#This Row],[Employee Name]],Employees[[Employee Name]:[Office]],6))</f>
        <v>REGULAR</v>
      </c>
      <c r="G4964" s="24">
        <v>45003</v>
      </c>
      <c r="H4964" s="24">
        <v>45003</v>
      </c>
      <c r="I4964" s="19" t="s">
        <v>298</v>
      </c>
      <c r="J4964" s="43" t="s">
        <v>105</v>
      </c>
      <c r="K4964" s="61" t="str">
        <f ca="1">LeaveTracker[[#This Row],[Days]]&amp;" "&amp;LeaveTracker[[#This Row],[Type of Leave]]</f>
        <v>0 OTHER</v>
      </c>
      <c r="L4964" s="23">
        <f ca="1">NETWORKDAYS(LeaveTracker[[#This Row],[Start Date]],LeaveTracker[[#This Row],[End Date]],lstHolidays)</f>
        <v>0</v>
      </c>
      <c r="M4964" s="27"/>
    </row>
    <row r="4965" spans="1:13" ht="30" customHeight="1" x14ac:dyDescent="0.3">
      <c r="A4965" s="27">
        <f t="shared" si="52"/>
        <v>1244</v>
      </c>
      <c r="B4965" s="31">
        <v>45029</v>
      </c>
      <c r="C4965" s="31">
        <v>44993</v>
      </c>
      <c r="D4965" s="19" t="s">
        <v>344</v>
      </c>
      <c r="E4965" s="19" t="str">
        <f>IF(ISBLANK(LeaveTracker[[#This Row],[Employee Name]]),"-----",VLOOKUP(LeaveTracker[[#This Row],[Employee Name]],Employees[[Employee Name]:[Office]],7))</f>
        <v>ONT</v>
      </c>
      <c r="F4965" s="19" t="str">
        <f>IF(ISBLANK(LeaveTracker[[#This Row],[Employee Name]]),"-----",VLOOKUP(LeaveTracker[[#This Row],[Employee Name]],Employees[[Employee Name]:[Office]],6))</f>
        <v>REGULAR</v>
      </c>
      <c r="G4965" s="24">
        <v>44988</v>
      </c>
      <c r="H4965" s="24">
        <v>44993</v>
      </c>
      <c r="I4965" s="19" t="s">
        <v>81</v>
      </c>
      <c r="K4965" s="61"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367</v>
      </c>
      <c r="E4966" s="19" t="str">
        <f>IF(ISBLANK(LeaveTracker[[#This Row],[Employee Name]]),"-----",VLOOKUP(LeaveTracker[[#This Row],[Employee Name]],Employees[[Employee Name]:[Office]],7))</f>
        <v>CCT</v>
      </c>
      <c r="F4966" s="19" t="str">
        <f>IF(ISBLANK(LeaveTracker[[#This Row],[Employee Name]]),"-----",VLOOKUP(LeaveTracker[[#This Row],[Employee Name]],Employees[[Employee Name]:[Office]],6))</f>
        <v>REGULAR</v>
      </c>
      <c r="G4966" s="24">
        <v>44993</v>
      </c>
      <c r="H4966" s="24">
        <v>44993</v>
      </c>
      <c r="I4966" s="19" t="s">
        <v>81</v>
      </c>
      <c r="K4966" s="61"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624</v>
      </c>
      <c r="E4967" s="19" t="str">
        <f>IF(ISBLANK(LeaveTracker[[#This Row],[Employee Name]]),"-----",VLOOKUP(LeaveTracker[[#This Row],[Employee Name]],Employees[[Employee Name]:[Office]],7))</f>
        <v>CTO</v>
      </c>
      <c r="F4967" s="19" t="str">
        <f>IF(ISBLANK(LeaveTracker[[#This Row],[Employee Name]]),"-----",VLOOKUP(LeaveTracker[[#This Row],[Employee Name]],Employees[[Employee Name]:[Office]],6))</f>
        <v>REGULAR</v>
      </c>
      <c r="G4967" s="24">
        <v>44999</v>
      </c>
      <c r="H4967" s="24">
        <v>44999</v>
      </c>
      <c r="I4967" s="19" t="s">
        <v>298</v>
      </c>
      <c r="J4967" s="43" t="s">
        <v>105</v>
      </c>
      <c r="K4967" s="61"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398</v>
      </c>
      <c r="E4968" s="19" t="str">
        <f>IF(ISBLANK(LeaveTracker[[#This Row],[Employee Name]]),"-----",VLOOKUP(LeaveTracker[[#This Row],[Employee Name]],Employees[[Employee Name]:[Office]],7))</f>
        <v>CTO</v>
      </c>
      <c r="F4968" s="19" t="str">
        <f>IF(ISBLANK(LeaveTracker[[#This Row],[Employee Name]]),"-----",VLOOKUP(LeaveTracker[[#This Row],[Employee Name]],Employees[[Employee Name]:[Office]],6))</f>
        <v>REGULAR</v>
      </c>
      <c r="G4968" s="24">
        <v>44995</v>
      </c>
      <c r="H4968" s="24">
        <v>44995</v>
      </c>
      <c r="I4968" s="19" t="s">
        <v>81</v>
      </c>
      <c r="K4968" s="61"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1059</v>
      </c>
      <c r="E4969" s="19" t="str">
        <f>IF(ISBLANK(LeaveTracker[[#This Row],[Employee Name]]),"-----",VLOOKUP(LeaveTracker[[#This Row],[Employee Name]],Employees[[Employee Name]:[Office]],7))</f>
        <v>CTO</v>
      </c>
      <c r="F4969" s="19" t="str">
        <f>IF(ISBLANK(LeaveTracker[[#This Row],[Employee Name]]),"-----",VLOOKUP(LeaveTracker[[#This Row],[Employee Name]],Employees[[Employee Name]:[Office]],6))</f>
        <v>REGULAR</v>
      </c>
      <c r="G4969" s="24">
        <v>45002</v>
      </c>
      <c r="H4969" s="24">
        <v>45005</v>
      </c>
      <c r="I4969" s="19" t="s">
        <v>82</v>
      </c>
      <c r="K4969" s="61"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1017</v>
      </c>
      <c r="E4970" s="19" t="str">
        <f>IF(ISBLANK(LeaveTracker[[#This Row],[Employee Name]]),"-----",VLOOKUP(LeaveTracker[[#This Row],[Employee Name]],Employees[[Employee Name]:[Office]],7))</f>
        <v>LANDTAX</v>
      </c>
      <c r="F4970" s="19" t="str">
        <f>IF(ISBLANK(LeaveTracker[[#This Row],[Employee Name]]),"-----",VLOOKUP(LeaveTracker[[#This Row],[Employee Name]],Employees[[Employee Name]:[Office]],6))</f>
        <v>REGULAR</v>
      </c>
      <c r="G4970" s="24">
        <v>44993</v>
      </c>
      <c r="H4970" s="24">
        <v>44995</v>
      </c>
      <c r="I4970" s="19" t="s">
        <v>81</v>
      </c>
      <c r="K4970" s="61"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2218</v>
      </c>
      <c r="E4971" s="19" t="str">
        <f>IF(ISBLANK(LeaveTracker[[#This Row],[Employee Name]]),"-----",VLOOKUP(LeaveTracker[[#This Row],[Employee Name]],Employees[[Employee Name]:[Office]],7))</f>
        <v>TOPS</v>
      </c>
      <c r="F4971" s="19">
        <f>IF(ISBLANK(LeaveTracker[[#This Row],[Employee Name]]),"-----",VLOOKUP(LeaveTracker[[#This Row],[Employee Name]],Employees[[Employee Name]:[Office]],6))</f>
        <v>0</v>
      </c>
      <c r="G4971" s="24">
        <v>45001</v>
      </c>
      <c r="H4971" s="24">
        <v>45002</v>
      </c>
      <c r="I4971" s="19" t="s">
        <v>82</v>
      </c>
      <c r="K4971" s="61"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612</v>
      </c>
      <c r="E4972" s="19" t="str">
        <f>IF(ISBLANK(LeaveTracker[[#This Row],[Employee Name]]),"-----",VLOOKUP(LeaveTracker[[#This Row],[Employee Name]],Employees[[Employee Name]:[Office]],7))</f>
        <v>CBO</v>
      </c>
      <c r="F4972" s="19" t="str">
        <f>IF(ISBLANK(LeaveTracker[[#This Row],[Employee Name]]),"-----",VLOOKUP(LeaveTracker[[#This Row],[Employee Name]],Employees[[Employee Name]:[Office]],6))</f>
        <v>REGULAR</v>
      </c>
      <c r="G4972" s="24">
        <v>44995</v>
      </c>
      <c r="H4972" s="24">
        <v>44995</v>
      </c>
      <c r="I4972" s="19" t="s">
        <v>298</v>
      </c>
      <c r="J4972" s="43" t="s">
        <v>105</v>
      </c>
      <c r="K4972" s="61"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849</v>
      </c>
      <c r="E4973" s="19" t="str">
        <f>IF(ISBLANK(LeaveTracker[[#This Row],[Employee Name]]),"-----",VLOOKUP(LeaveTracker[[#This Row],[Employee Name]],Employees[[Employee Name]:[Office]],7))</f>
        <v>MO</v>
      </c>
      <c r="F4973" s="19" t="str">
        <f>IF(ISBLANK(LeaveTracker[[#This Row],[Employee Name]]),"-----",VLOOKUP(LeaveTracker[[#This Row],[Employee Name]],Employees[[Employee Name]:[Office]],6))</f>
        <v>REGULAR</v>
      </c>
      <c r="G4973" s="24">
        <v>44985</v>
      </c>
      <c r="H4973" s="24">
        <v>44985</v>
      </c>
      <c r="I4973" s="19" t="s">
        <v>81</v>
      </c>
      <c r="K4973" s="61"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849</v>
      </c>
      <c r="E4974" s="19" t="str">
        <f>IF(ISBLANK(LeaveTracker[[#This Row],[Employee Name]]),"-----",VLOOKUP(LeaveTracker[[#This Row],[Employee Name]],Employees[[Employee Name]:[Office]],7))</f>
        <v>MO</v>
      </c>
      <c r="F4974" s="19" t="str">
        <f>IF(ISBLANK(LeaveTracker[[#This Row],[Employee Name]]),"-----",VLOOKUP(LeaveTracker[[#This Row],[Employee Name]],Employees[[Employee Name]:[Office]],6))</f>
        <v>REGULAR</v>
      </c>
      <c r="G4974" s="24">
        <v>44986</v>
      </c>
      <c r="H4974" s="24">
        <v>44986</v>
      </c>
      <c r="I4974" s="19" t="s">
        <v>298</v>
      </c>
      <c r="J4974" s="43" t="s">
        <v>105</v>
      </c>
      <c r="K4974" s="61"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501</v>
      </c>
      <c r="E4975" s="19" t="str">
        <f>IF(ISBLANK(LeaveTracker[[#This Row],[Employee Name]]),"-----",VLOOKUP(LeaveTracker[[#This Row],[Employee Name]],Employees[[Employee Name]:[Office]],7))</f>
        <v>COOPERATIVE OFFICE</v>
      </c>
      <c r="F4975" s="19" t="str">
        <f>IF(ISBLANK(LeaveTracker[[#This Row],[Employee Name]]),"-----",VLOOKUP(LeaveTracker[[#This Row],[Employee Name]],Employees[[Employee Name]:[Office]],6))</f>
        <v>REGULAR</v>
      </c>
      <c r="G4975" s="24">
        <v>44994</v>
      </c>
      <c r="H4975" s="24">
        <v>44994</v>
      </c>
      <c r="I4975" s="19" t="s">
        <v>298</v>
      </c>
      <c r="J4975" s="43" t="s">
        <v>105</v>
      </c>
      <c r="K4975" s="61"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501</v>
      </c>
      <c r="E4976" s="19" t="str">
        <f>IF(ISBLANK(LeaveTracker[[#This Row],[Employee Name]]),"-----",VLOOKUP(LeaveTracker[[#This Row],[Employee Name]],Employees[[Employee Name]:[Office]],7))</f>
        <v>COOPERATIVE OFFICE</v>
      </c>
      <c r="F4976" s="19" t="str">
        <f>IF(ISBLANK(LeaveTracker[[#This Row],[Employee Name]]),"-----",VLOOKUP(LeaveTracker[[#This Row],[Employee Name]],Employees[[Employee Name]:[Office]],6))</f>
        <v>REGULAR</v>
      </c>
      <c r="G4976" s="24">
        <v>45000</v>
      </c>
      <c r="H4976" s="24">
        <v>45000</v>
      </c>
      <c r="I4976" s="19" t="s">
        <v>298</v>
      </c>
      <c r="J4976" s="43" t="s">
        <v>105</v>
      </c>
      <c r="K4976" s="61"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497</v>
      </c>
      <c r="E4977" s="19" t="str">
        <f>IF(ISBLANK(LeaveTracker[[#This Row],[Employee Name]]),"-----",VLOOKUP(LeaveTracker[[#This Row],[Employee Name]],Employees[[Employee Name]:[Office]],7))</f>
        <v>COOPERATIVE OFFICE</v>
      </c>
      <c r="F4977" s="19" t="str">
        <f>IF(ISBLANK(LeaveTracker[[#This Row],[Employee Name]]),"-----",VLOOKUP(LeaveTracker[[#This Row],[Employee Name]],Employees[[Employee Name]:[Office]],6))</f>
        <v>REGULAR</v>
      </c>
      <c r="G4977" s="24">
        <v>44998</v>
      </c>
      <c r="H4977" s="24">
        <v>44998</v>
      </c>
      <c r="I4977" s="19" t="s">
        <v>81</v>
      </c>
      <c r="K4977" s="61"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597</v>
      </c>
      <c r="E4978" s="19" t="str">
        <f>IF(ISBLANK(LeaveTracker[[#This Row],[Employee Name]]),"-----",VLOOKUP(LeaveTracker[[#This Row],[Employee Name]],Employees[[Employee Name]:[Office]],7))</f>
        <v>MAHOGANY MARKET</v>
      </c>
      <c r="F4978" s="19" t="str">
        <f>IF(ISBLANK(LeaveTracker[[#This Row],[Employee Name]]),"-----",VLOOKUP(LeaveTracker[[#This Row],[Employee Name]],Employees[[Employee Name]:[Office]],6))</f>
        <v>REGULAR</v>
      </c>
      <c r="G4978" s="24">
        <v>45002</v>
      </c>
      <c r="H4978" s="24">
        <v>45004</v>
      </c>
      <c r="I4978" s="19" t="s">
        <v>82</v>
      </c>
      <c r="K4978" s="61" t="str">
        <f>LeaveTracker[[#This Row],[Days]]&amp;" "&amp;LeaveTracker[[#This Row],[Type of Leave]]</f>
        <v>3 VL</v>
      </c>
      <c r="L4978" s="23">
        <v>3</v>
      </c>
      <c r="M4978" s="27"/>
    </row>
    <row r="4979" spans="1:13" ht="30" customHeight="1" x14ac:dyDescent="0.3">
      <c r="A4979" s="27">
        <f t="shared" si="52"/>
        <v>1257</v>
      </c>
      <c r="B4979" s="31">
        <v>45029</v>
      </c>
      <c r="C4979" s="31">
        <v>44998</v>
      </c>
      <c r="D4979" s="19" t="s">
        <v>944</v>
      </c>
      <c r="E4979" s="19" t="str">
        <f>IF(ISBLANK(LeaveTracker[[#This Row],[Employee Name]]),"-----",VLOOKUP(LeaveTracker[[#This Row],[Employee Name]],Employees[[Employee Name]:[Office]],7))</f>
        <v>EEO/ CITY MARKET</v>
      </c>
      <c r="F4979" s="19" t="str">
        <f>IF(ISBLANK(LeaveTracker[[#This Row],[Employee Name]]),"-----",VLOOKUP(LeaveTracker[[#This Row],[Employee Name]],Employees[[Employee Name]:[Office]],6))</f>
        <v>REGULAR</v>
      </c>
      <c r="G4979" s="24">
        <v>45001</v>
      </c>
      <c r="H4979" s="24">
        <v>45001</v>
      </c>
      <c r="I4979" s="19" t="s">
        <v>82</v>
      </c>
      <c r="K4979" s="61"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375</v>
      </c>
      <c r="E4980" s="19" t="str">
        <f>IF(ISBLANK(LeaveTracker[[#This Row],[Employee Name]]),"-----",VLOOKUP(LeaveTracker[[#This Row],[Employee Name]],Employees[[Employee Name]:[Office]],7))</f>
        <v>CCT</v>
      </c>
      <c r="F4980" s="19" t="str">
        <f>IF(ISBLANK(LeaveTracker[[#This Row],[Employee Name]]),"-----",VLOOKUP(LeaveTracker[[#This Row],[Employee Name]],Employees[[Employee Name]:[Office]],6))</f>
        <v>REGULAR</v>
      </c>
      <c r="G4980" s="24">
        <v>44998</v>
      </c>
      <c r="H4980" s="24">
        <v>44998</v>
      </c>
      <c r="I4980" s="19" t="s">
        <v>81</v>
      </c>
      <c r="K4980" s="61"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375</v>
      </c>
      <c r="E4981" s="19" t="str">
        <f>IF(ISBLANK(LeaveTracker[[#This Row],[Employee Name]]),"-----",VLOOKUP(LeaveTracker[[#This Row],[Employee Name]],Employees[[Employee Name]:[Office]],7))</f>
        <v>CCT</v>
      </c>
      <c r="F4981" s="19" t="str">
        <f>IF(ISBLANK(LeaveTracker[[#This Row],[Employee Name]]),"-----",VLOOKUP(LeaveTracker[[#This Row],[Employee Name]],Employees[[Employee Name]:[Office]],6))</f>
        <v>REGULAR</v>
      </c>
      <c r="G4981" s="24">
        <v>44999</v>
      </c>
      <c r="H4981" s="24">
        <v>44999</v>
      </c>
      <c r="I4981" s="19" t="s">
        <v>298</v>
      </c>
      <c r="K4981" s="61"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338</v>
      </c>
      <c r="E4982" s="19" t="str">
        <f>IF(ISBLANK(LeaveTracker[[#This Row],[Employee Name]]),"-----",VLOOKUP(LeaveTracker[[#This Row],[Employee Name]],Employees[[Employee Name]:[Office]],7))</f>
        <v>COMELEC</v>
      </c>
      <c r="F4982" s="19" t="str">
        <f>IF(ISBLANK(LeaveTracker[[#This Row],[Employee Name]]),"-----",VLOOKUP(LeaveTracker[[#This Row],[Employee Name]],Employees[[Employee Name]:[Office]],6))</f>
        <v>REGULAR</v>
      </c>
      <c r="G4982" s="24">
        <v>44995</v>
      </c>
      <c r="H4982" s="24">
        <v>44998</v>
      </c>
      <c r="I4982" s="19" t="s">
        <v>298</v>
      </c>
      <c r="J4982" s="43" t="s">
        <v>214</v>
      </c>
      <c r="K4982" s="61"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338</v>
      </c>
      <c r="E4983" s="19" t="str">
        <f>IF(ISBLANK(LeaveTracker[[#This Row],[Employee Name]]),"-----",VLOOKUP(LeaveTracker[[#This Row],[Employee Name]],Employees[[Employee Name]:[Office]],7))</f>
        <v>COMELEC</v>
      </c>
      <c r="F4983" s="19" t="str">
        <f>IF(ISBLANK(LeaveTracker[[#This Row],[Employee Name]]),"-----",VLOOKUP(LeaveTracker[[#This Row],[Employee Name]],Employees[[Employee Name]:[Office]],6))</f>
        <v>REGULAR</v>
      </c>
      <c r="G4983" s="24">
        <v>44985</v>
      </c>
      <c r="H4983" s="24">
        <v>44985</v>
      </c>
      <c r="I4983" s="19" t="s">
        <v>81</v>
      </c>
      <c r="K4983" s="61"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1835</v>
      </c>
      <c r="E4984" s="19" t="str">
        <f>IF(ISBLANK(LeaveTracker[[#This Row],[Employee Name]]),"-----",VLOOKUP(LeaveTracker[[#This Row],[Employee Name]],Employees[[Employee Name]:[Office]],7))</f>
        <v>SP</v>
      </c>
      <c r="F4984" s="19" t="str">
        <f>IF(ISBLANK(LeaveTracker[[#This Row],[Employee Name]]),"-----",VLOOKUP(LeaveTracker[[#This Row],[Employee Name]],Employees[[Employee Name]:[Office]],6))</f>
        <v>CASUAL</v>
      </c>
      <c r="G4984" s="24">
        <v>44993</v>
      </c>
      <c r="H4984" s="24">
        <v>44994</v>
      </c>
      <c r="I4984" s="19" t="s">
        <v>81</v>
      </c>
      <c r="K4984" s="61"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477</v>
      </c>
      <c r="E4985" s="19" t="str">
        <f>IF(ISBLANK(LeaveTracker[[#This Row],[Employee Name]]),"-----",VLOOKUP(LeaveTracker[[#This Row],[Employee Name]],Employees[[Employee Name]:[Office]],7))</f>
        <v>ADMIN OFFICE</v>
      </c>
      <c r="F4985" s="19" t="str">
        <f>IF(ISBLANK(LeaveTracker[[#This Row],[Employee Name]]),"-----",VLOOKUP(LeaveTracker[[#This Row],[Employee Name]],Employees[[Employee Name]:[Office]],6))</f>
        <v>REGULAR</v>
      </c>
      <c r="G4985" s="24">
        <v>44992</v>
      </c>
      <c r="H4985" s="24">
        <v>44992</v>
      </c>
      <c r="I4985" s="19" t="s">
        <v>81</v>
      </c>
      <c r="K4985" s="61"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477</v>
      </c>
      <c r="E4986" s="19" t="str">
        <f>IF(ISBLANK(LeaveTracker[[#This Row],[Employee Name]]),"-----",VLOOKUP(LeaveTracker[[#This Row],[Employee Name]],Employees[[Employee Name]:[Office]],7))</f>
        <v>ADMIN OFFICE</v>
      </c>
      <c r="F4986" s="19" t="str">
        <f>IF(ISBLANK(LeaveTracker[[#This Row],[Employee Name]]),"-----",VLOOKUP(LeaveTracker[[#This Row],[Employee Name]],Employees[[Employee Name]:[Office]],6))</f>
        <v>REGULAR</v>
      </c>
      <c r="G4986" s="24">
        <v>44999</v>
      </c>
      <c r="H4986" s="24">
        <v>44999</v>
      </c>
      <c r="I4986" s="19" t="s">
        <v>81</v>
      </c>
      <c r="K4986" s="61"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855</v>
      </c>
      <c r="E4987" s="19" t="str">
        <f>IF(ISBLANK(LeaveTracker[[#This Row],[Employee Name]]),"-----",VLOOKUP(LeaveTracker[[#This Row],[Employee Name]],Employees[[Employee Name]:[Office]],7))</f>
        <v>LCR</v>
      </c>
      <c r="F4987" s="19" t="str">
        <f>IF(ISBLANK(LeaveTracker[[#This Row],[Employee Name]]),"-----",VLOOKUP(LeaveTracker[[#This Row],[Employee Name]],Employees[[Employee Name]:[Office]],6))</f>
        <v>REGULAR</v>
      </c>
      <c r="G4987" s="24">
        <v>44991</v>
      </c>
      <c r="H4987" s="24">
        <v>44997</v>
      </c>
      <c r="I4987" s="19" t="s">
        <v>81</v>
      </c>
      <c r="K4987" s="61"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1825</v>
      </c>
      <c r="E4988" s="19" t="str">
        <f>IF(ISBLANK(LeaveTracker[[#This Row],[Employee Name]]),"-----",VLOOKUP(LeaveTracker[[#This Row],[Employee Name]],Employees[[Employee Name]:[Office]],7))</f>
        <v>ONT</v>
      </c>
      <c r="F4988" s="19" t="str">
        <f>IF(ISBLANK(LeaveTracker[[#This Row],[Employee Name]]),"-----",VLOOKUP(LeaveTracker[[#This Row],[Employee Name]],Employees[[Employee Name]:[Office]],6))</f>
        <v>CASUAL</v>
      </c>
      <c r="G4988" s="24">
        <v>45013</v>
      </c>
      <c r="H4988" s="24">
        <v>45015</v>
      </c>
      <c r="I4988" s="19" t="s">
        <v>81</v>
      </c>
      <c r="K4988" s="61"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1777</v>
      </c>
      <c r="E4989" s="19" t="str">
        <f>IF(ISBLANK(LeaveTracker[[#This Row],[Employee Name]]),"-----",VLOOKUP(LeaveTracker[[#This Row],[Employee Name]],Employees[[Employee Name]:[Office]],7))</f>
        <v>ONT</v>
      </c>
      <c r="F4989" s="19" t="str">
        <f>IF(ISBLANK(LeaveTracker[[#This Row],[Employee Name]]),"-----",VLOOKUP(LeaveTracker[[#This Row],[Employee Name]],Employees[[Employee Name]:[Office]],6))</f>
        <v>CASUAL</v>
      </c>
      <c r="G4989" s="24">
        <v>45018</v>
      </c>
      <c r="H4989" s="24">
        <v>45018</v>
      </c>
      <c r="I4989" s="19" t="s">
        <v>298</v>
      </c>
      <c r="J4989" s="43" t="s">
        <v>158</v>
      </c>
      <c r="K4989" s="61" t="str">
        <f ca="1">LeaveTracker[[#This Row],[Days]]&amp;" "&amp;LeaveTracker[[#This Row],[Type of Leave]]</f>
        <v>0 OTHER</v>
      </c>
      <c r="L4989" s="23">
        <f ca="1">NETWORKDAYS(LeaveTracker[[#This Row],[Start Date]],LeaveTracker[[#This Row],[End Date]],lstHolidays)</f>
        <v>0</v>
      </c>
      <c r="M4989" s="27"/>
    </row>
    <row r="4990" spans="1:13" ht="30" customHeight="1" x14ac:dyDescent="0.3">
      <c r="A4990" s="27">
        <f t="shared" si="52"/>
        <v>1267</v>
      </c>
      <c r="B4990" s="31">
        <v>45029</v>
      </c>
      <c r="C4990" s="31">
        <v>44998</v>
      </c>
      <c r="D4990" s="19" t="s">
        <v>2236</v>
      </c>
      <c r="E4990" s="19" t="str">
        <f>IF(ISBLANK(LeaveTracker[[#This Row],[Employee Name]]),"-----",VLOOKUP(LeaveTracker[[#This Row],[Employee Name]],Employees[[Employee Name]:[Office]],7))</f>
        <v>ASSESSORS OFFICE</v>
      </c>
      <c r="F4990" s="19" t="str">
        <f>IF(ISBLANK(LeaveTracker[[#This Row],[Employee Name]]),"-----",VLOOKUP(LeaveTracker[[#This Row],[Employee Name]],Employees[[Employee Name]:[Office]],6))</f>
        <v>REGULAR</v>
      </c>
      <c r="G4990" s="24">
        <v>45005</v>
      </c>
      <c r="H4990" s="24">
        <v>45005</v>
      </c>
      <c r="I4990" s="19" t="s">
        <v>298</v>
      </c>
      <c r="J4990" s="43" t="s">
        <v>644</v>
      </c>
      <c r="K4990" s="61"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578</v>
      </c>
      <c r="E4991" s="19" t="str">
        <f>IF(ISBLANK(LeaveTracker[[#This Row],[Employee Name]]),"-----",VLOOKUP(LeaveTracker[[#This Row],[Employee Name]],Employees[[Employee Name]:[Office]],7))</f>
        <v>CCT</v>
      </c>
      <c r="F4991" s="19" t="str">
        <f>IF(ISBLANK(LeaveTracker[[#This Row],[Employee Name]]),"-----",VLOOKUP(LeaveTracker[[#This Row],[Employee Name]],Employees[[Employee Name]:[Office]],6))</f>
        <v>REGULAR</v>
      </c>
      <c r="G4991" s="24">
        <v>45009</v>
      </c>
      <c r="H4991" s="24">
        <v>45009</v>
      </c>
      <c r="I4991" s="19" t="s">
        <v>298</v>
      </c>
      <c r="J4991" s="43" t="s">
        <v>158</v>
      </c>
      <c r="K4991" s="61"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578</v>
      </c>
      <c r="E4992" s="19" t="str">
        <f>IF(ISBLANK(LeaveTracker[[#This Row],[Employee Name]]),"-----",VLOOKUP(LeaveTracker[[#This Row],[Employee Name]],Employees[[Employee Name]:[Office]],7))</f>
        <v>CCT</v>
      </c>
      <c r="F4992" s="19" t="str">
        <f>IF(ISBLANK(LeaveTracker[[#This Row],[Employee Name]]),"-----",VLOOKUP(LeaveTracker[[#This Row],[Employee Name]],Employees[[Employee Name]:[Office]],6))</f>
        <v>REGULAR</v>
      </c>
      <c r="G4992" s="24">
        <v>44993</v>
      </c>
      <c r="H4992" s="24">
        <v>44993</v>
      </c>
      <c r="I4992" s="19" t="s">
        <v>81</v>
      </c>
      <c r="K4992" s="61"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578</v>
      </c>
      <c r="E4993" s="19" t="str">
        <f>IF(ISBLANK(LeaveTracker[[#This Row],[Employee Name]]),"-----",VLOOKUP(LeaveTracker[[#This Row],[Employee Name]],Employees[[Employee Name]:[Office]],7))</f>
        <v>CCT</v>
      </c>
      <c r="F4993" s="19" t="str">
        <f>IF(ISBLANK(LeaveTracker[[#This Row],[Employee Name]]),"-----",VLOOKUP(LeaveTracker[[#This Row],[Employee Name]],Employees[[Employee Name]:[Office]],6))</f>
        <v>REGULAR</v>
      </c>
      <c r="G4993" s="24">
        <v>44995</v>
      </c>
      <c r="H4993" s="24">
        <v>44995</v>
      </c>
      <c r="I4993" s="19" t="s">
        <v>81</v>
      </c>
      <c r="K4993" s="61"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1034</v>
      </c>
      <c r="E4994" s="19" t="str">
        <f>IF(ISBLANK(LeaveTracker[[#This Row],[Employee Name]]),"-----",VLOOKUP(LeaveTracker[[#This Row],[Employee Name]],Employees[[Employee Name]:[Office]],7))</f>
        <v>ONT</v>
      </c>
      <c r="F4994" s="19" t="str">
        <f>IF(ISBLANK(LeaveTracker[[#This Row],[Employee Name]]),"-----",VLOOKUP(LeaveTracker[[#This Row],[Employee Name]],Employees[[Employee Name]:[Office]],6))</f>
        <v>REGULAR</v>
      </c>
      <c r="G4994" s="24">
        <v>45022</v>
      </c>
      <c r="H4994" s="24">
        <v>45024</v>
      </c>
      <c r="I4994" s="19" t="s">
        <v>81</v>
      </c>
      <c r="K4994" s="61"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19" t="str">
        <f>IF(ISBLANK(LeaveTracker[[#This Row],[Employee Name]]),"-----",VLOOKUP(LeaveTracker[[#This Row],[Employee Name]],Employees[[Employee Name]:[Office]],7))</f>
        <v>CHARACTER OFFICE</v>
      </c>
      <c r="F4995" s="19" t="str">
        <f>IF(ISBLANK(LeaveTracker[[#This Row],[Employee Name]]),"-----",VLOOKUP(LeaveTracker[[#This Row],[Employee Name]],Employees[[Employee Name]:[Office]],6))</f>
        <v>REGULAR</v>
      </c>
      <c r="G4995" s="24">
        <v>45027</v>
      </c>
      <c r="H4995" s="24">
        <v>45027</v>
      </c>
      <c r="I4995" s="19" t="s">
        <v>81</v>
      </c>
      <c r="K4995" s="61"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1899</v>
      </c>
      <c r="E4996" s="19" t="str">
        <f>IF(ISBLANK(LeaveTracker[[#This Row],[Employee Name]]),"-----",VLOOKUP(LeaveTracker[[#This Row],[Employee Name]],Employees[[Employee Name]:[Office]],7))</f>
        <v>TICC</v>
      </c>
      <c r="F4996" s="19" t="str">
        <f>IF(ISBLANK(LeaveTracker[[#This Row],[Employee Name]]),"-----",VLOOKUP(LeaveTracker[[#This Row],[Employee Name]],Employees[[Employee Name]:[Office]],6))</f>
        <v>CASUAL</v>
      </c>
      <c r="G4996" s="24">
        <v>45033</v>
      </c>
      <c r="H4996" s="24">
        <v>45037</v>
      </c>
      <c r="I4996" s="19" t="s">
        <v>82</v>
      </c>
      <c r="K4996" s="61"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1929</v>
      </c>
      <c r="E4997" s="19" t="str">
        <f>IF(ISBLANK(LeaveTracker[[#This Row],[Employee Name]]),"-----",VLOOKUP(LeaveTracker[[#This Row],[Employee Name]],Employees[[Employee Name]:[Office]],7))</f>
        <v>TICC</v>
      </c>
      <c r="F4997" s="19" t="str">
        <f>IF(ISBLANK(LeaveTracker[[#This Row],[Employee Name]]),"-----",VLOOKUP(LeaveTracker[[#This Row],[Employee Name]],Employees[[Employee Name]:[Office]],6))</f>
        <v>CASUAL</v>
      </c>
      <c r="G4997" s="24">
        <v>45010</v>
      </c>
      <c r="H4997" s="24">
        <v>45011</v>
      </c>
      <c r="I4997" s="19" t="s">
        <v>81</v>
      </c>
      <c r="K4997" s="61" t="str">
        <f ca="1">LeaveTracker[[#This Row],[Days]]&amp;" "&amp;LeaveTracker[[#This Row],[Type of Leave]]</f>
        <v>0 SL</v>
      </c>
      <c r="L4997" s="23">
        <f ca="1">NETWORKDAYS(LeaveTracker[[#This Row],[Start Date]],LeaveTracker[[#This Row],[End Date]],lstHolidays)</f>
        <v>0</v>
      </c>
      <c r="M4997" s="27"/>
    </row>
    <row r="4998" spans="1:13" ht="30" customHeight="1" x14ac:dyDescent="0.3">
      <c r="A4998" s="27">
        <f t="shared" si="52"/>
        <v>1274</v>
      </c>
      <c r="B4998" s="31">
        <v>45029</v>
      </c>
      <c r="C4998" s="24">
        <v>45012</v>
      </c>
      <c r="D4998" s="19" t="s">
        <v>1985</v>
      </c>
      <c r="E4998" s="19" t="str">
        <f>IF(ISBLANK(LeaveTracker[[#This Row],[Employee Name]]),"-----",VLOOKUP(LeaveTracker[[#This Row],[Employee Name]],Employees[[Employee Name]:[Office]],7))</f>
        <v>CHO</v>
      </c>
      <c r="F4998" s="19" t="str">
        <f>IF(ISBLANK(LeaveTracker[[#This Row],[Employee Name]]),"-----",VLOOKUP(LeaveTracker[[#This Row],[Employee Name]],Employees[[Employee Name]:[Office]],6))</f>
        <v>REGULAR</v>
      </c>
      <c r="G4998" s="24">
        <v>45008</v>
      </c>
      <c r="H4998" s="24">
        <v>45009</v>
      </c>
      <c r="I4998" s="19" t="s">
        <v>81</v>
      </c>
      <c r="K4998" s="61"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822</v>
      </c>
      <c r="E4999" s="19" t="str">
        <f>IF(ISBLANK(LeaveTracker[[#This Row],[Employee Name]]),"-----",VLOOKUP(LeaveTracker[[#This Row],[Employee Name]],Employees[[Employee Name]:[Office]],7))</f>
        <v>CHO</v>
      </c>
      <c r="F4999" s="19" t="str">
        <f>IF(ISBLANK(LeaveTracker[[#This Row],[Employee Name]]),"-----",VLOOKUP(LeaveTracker[[#This Row],[Employee Name]],Employees[[Employee Name]:[Office]],6))</f>
        <v>REGULAR</v>
      </c>
      <c r="G4999" s="24">
        <v>44998</v>
      </c>
      <c r="H4999" s="24">
        <v>44998</v>
      </c>
      <c r="I4999" s="19" t="s">
        <v>81</v>
      </c>
      <c r="K4999" s="61"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822</v>
      </c>
      <c r="E5000" s="19" t="str">
        <f>IF(ISBLANK(LeaveTracker[[#This Row],[Employee Name]]),"-----",VLOOKUP(LeaveTracker[[#This Row],[Employee Name]],Employees[[Employee Name]:[Office]],7))</f>
        <v>CHO</v>
      </c>
      <c r="F5000" s="19" t="str">
        <f>IF(ISBLANK(LeaveTracker[[#This Row],[Employee Name]]),"-----",VLOOKUP(LeaveTracker[[#This Row],[Employee Name]],Employees[[Employee Name]:[Office]],6))</f>
        <v>REGULAR</v>
      </c>
      <c r="G5000" s="24">
        <v>45002</v>
      </c>
      <c r="H5000" s="24">
        <v>45002</v>
      </c>
      <c r="I5000" s="19" t="s">
        <v>81</v>
      </c>
      <c r="K5000" s="61"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1329</v>
      </c>
      <c r="E5001" s="19" t="str">
        <f>IF(ISBLANK(LeaveTracker[[#This Row],[Employee Name]]),"-----",VLOOKUP(LeaveTracker[[#This Row],[Employee Name]],Employees[[Employee Name]:[Office]],7))</f>
        <v>ONT</v>
      </c>
      <c r="F5001" s="19" t="str">
        <f>IF(ISBLANK(LeaveTracker[[#This Row],[Employee Name]]),"-----",VLOOKUP(LeaveTracker[[#This Row],[Employee Name]],Employees[[Employee Name]:[Office]],6))</f>
        <v>REGULAR</v>
      </c>
      <c r="G5001" s="24">
        <v>45005</v>
      </c>
      <c r="H5001" s="24">
        <v>45008</v>
      </c>
      <c r="I5001" s="19" t="s">
        <v>81</v>
      </c>
      <c r="K5001" s="61"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385</v>
      </c>
      <c r="E5002" s="19" t="str">
        <f>IF(ISBLANK(LeaveTracker[[#This Row],[Employee Name]]),"-----",VLOOKUP(LeaveTracker[[#This Row],[Employee Name]],Employees[[Employee Name]:[Office]],7))</f>
        <v>ONT</v>
      </c>
      <c r="F5002" s="19" t="str">
        <f>IF(ISBLANK(LeaveTracker[[#This Row],[Employee Name]]),"-----",VLOOKUP(LeaveTracker[[#This Row],[Employee Name]],Employees[[Employee Name]:[Office]],6))</f>
        <v>REGULAR</v>
      </c>
      <c r="G5002" s="24">
        <v>45019</v>
      </c>
      <c r="H5002" s="24">
        <v>45019</v>
      </c>
      <c r="I5002" s="19" t="s">
        <v>298</v>
      </c>
      <c r="J5002" s="43" t="s">
        <v>105</v>
      </c>
      <c r="K5002" s="61"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1739</v>
      </c>
      <c r="E5003" s="19" t="str">
        <f>IF(ISBLANK(LeaveTracker[[#This Row],[Employee Name]]),"-----",VLOOKUP(LeaveTracker[[#This Row],[Employee Name]],Employees[[Employee Name]:[Office]],7))</f>
        <v>ASSESSOR</v>
      </c>
      <c r="F5003" s="19" t="str">
        <f>IF(ISBLANK(LeaveTracker[[#This Row],[Employee Name]]),"-----",VLOOKUP(LeaveTracker[[#This Row],[Employee Name]],Employees[[Employee Name]:[Office]],6))</f>
        <v>CASUAL</v>
      </c>
      <c r="G5003" s="24">
        <v>45016</v>
      </c>
      <c r="H5003" s="24">
        <v>45016</v>
      </c>
      <c r="I5003" s="19" t="s">
        <v>81</v>
      </c>
      <c r="K5003" s="61"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2083</v>
      </c>
      <c r="E5004" s="19" t="str">
        <f>IF(ISBLANK(LeaveTracker[[#This Row],[Employee Name]]),"-----",VLOOKUP(LeaveTracker[[#This Row],[Employee Name]],Employees[[Employee Name]:[Office]],7))</f>
        <v>PIO</v>
      </c>
      <c r="F5004" s="19" t="str">
        <f>IF(ISBLANK(LeaveTracker[[#This Row],[Employee Name]]),"-----",VLOOKUP(LeaveTracker[[#This Row],[Employee Name]],Employees[[Employee Name]:[Office]],6))</f>
        <v>REGULAR</v>
      </c>
      <c r="G5004" s="24">
        <v>45005</v>
      </c>
      <c r="H5004" s="21">
        <v>45006</v>
      </c>
      <c r="I5004" s="19" t="s">
        <v>82</v>
      </c>
      <c r="K5004" s="61"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2083</v>
      </c>
      <c r="E5005" s="19" t="str">
        <f>IF(ISBLANK(LeaveTracker[[#This Row],[Employee Name]]),"-----",VLOOKUP(LeaveTracker[[#This Row],[Employee Name]],Employees[[Employee Name]:[Office]],7))</f>
        <v>PIO</v>
      </c>
      <c r="F5005" s="19" t="str">
        <f>IF(ISBLANK(LeaveTracker[[#This Row],[Employee Name]]),"-----",VLOOKUP(LeaveTracker[[#This Row],[Employee Name]],Employees[[Employee Name]:[Office]],6))</f>
        <v>REGULAR</v>
      </c>
      <c r="G5005" s="24">
        <v>45008</v>
      </c>
      <c r="H5005" s="24">
        <v>45009</v>
      </c>
      <c r="I5005" s="19" t="s">
        <v>82</v>
      </c>
      <c r="K5005" s="61"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1070</v>
      </c>
      <c r="E5006" s="19" t="str">
        <f>IF(ISBLANK(LeaveTracker[[#This Row],[Employee Name]]),"-----",VLOOKUP(LeaveTracker[[#This Row],[Employee Name]],Employees[[Employee Name]:[Office]],7))</f>
        <v>PIO</v>
      </c>
      <c r="F5006" s="19" t="str">
        <f>IF(ISBLANK(LeaveTracker[[#This Row],[Employee Name]]),"-----",VLOOKUP(LeaveTracker[[#This Row],[Employee Name]],Employees[[Employee Name]:[Office]],6))</f>
        <v>REGULAR</v>
      </c>
      <c r="G5006" s="24">
        <v>44991</v>
      </c>
      <c r="H5006" s="24">
        <v>44992</v>
      </c>
      <c r="I5006" s="19" t="s">
        <v>81</v>
      </c>
      <c r="K5006" s="61"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1846</v>
      </c>
      <c r="E5007" s="19" t="str">
        <f>IF(ISBLANK(LeaveTracker[[#This Row],[Employee Name]]),"-----",VLOOKUP(LeaveTracker[[#This Row],[Employee Name]],Employees[[Employee Name]:[Office]],7))</f>
        <v>ONT</v>
      </c>
      <c r="F5007" s="19" t="str">
        <f>IF(ISBLANK(LeaveTracker[[#This Row],[Employee Name]]),"-----",VLOOKUP(LeaveTracker[[#This Row],[Employee Name]],Employees[[Employee Name]:[Office]],6))</f>
        <v>CASUAL</v>
      </c>
      <c r="G5007" s="24">
        <v>45013</v>
      </c>
      <c r="H5007" s="24">
        <v>45013</v>
      </c>
      <c r="I5007" s="19" t="s">
        <v>82</v>
      </c>
      <c r="K5007" s="61"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1846</v>
      </c>
      <c r="E5008" s="19" t="str">
        <f>IF(ISBLANK(LeaveTracker[[#This Row],[Employee Name]]),"-----",VLOOKUP(LeaveTracker[[#This Row],[Employee Name]],Employees[[Employee Name]:[Office]],7))</f>
        <v>ONT</v>
      </c>
      <c r="F5008" s="19" t="str">
        <f>IF(ISBLANK(LeaveTracker[[#This Row],[Employee Name]]),"-----",VLOOKUP(LeaveTracker[[#This Row],[Employee Name]],Employees[[Employee Name]:[Office]],6))</f>
        <v>CASUAL</v>
      </c>
      <c r="G5008" s="24">
        <v>45005</v>
      </c>
      <c r="H5008" s="24">
        <v>45005</v>
      </c>
      <c r="I5008" s="19" t="s">
        <v>298</v>
      </c>
      <c r="J5008" s="43" t="s">
        <v>105</v>
      </c>
      <c r="K5008" s="61"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1286</v>
      </c>
      <c r="E5009" s="19" t="str">
        <f>IF(ISBLANK(LeaveTracker[[#This Row],[Employee Name]]),"-----",VLOOKUP(LeaveTracker[[#This Row],[Employee Name]],Employees[[Employee Name]:[Office]],7))</f>
        <v>CTO</v>
      </c>
      <c r="F5009" s="19" t="str">
        <f>IF(ISBLANK(LeaveTracker[[#This Row],[Employee Name]]),"-----",VLOOKUP(LeaveTracker[[#This Row],[Employee Name]],Employees[[Employee Name]:[Office]],6))</f>
        <v>REGULAR</v>
      </c>
      <c r="G5009" s="24">
        <v>45002</v>
      </c>
      <c r="H5009" s="24">
        <v>45002</v>
      </c>
      <c r="I5009" s="19" t="s">
        <v>298</v>
      </c>
      <c r="J5009" s="43" t="s">
        <v>105</v>
      </c>
      <c r="K5009" s="61"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660</v>
      </c>
      <c r="E5010" s="19" t="str">
        <f>IF(ISBLANK(LeaveTracker[[#This Row],[Employee Name]]),"-----",VLOOKUP(LeaveTracker[[#This Row],[Employee Name]],Employees[[Employee Name]:[Office]],7))</f>
        <v>CTO</v>
      </c>
      <c r="F5010" s="19" t="str">
        <f>IF(ISBLANK(LeaveTracker[[#This Row],[Employee Name]]),"-----",VLOOKUP(LeaveTracker[[#This Row],[Employee Name]],Employees[[Employee Name]:[Office]],6))</f>
        <v>REGULAR</v>
      </c>
      <c r="G5010" s="24">
        <v>45002</v>
      </c>
      <c r="H5010" s="24">
        <v>45002</v>
      </c>
      <c r="I5010" s="19" t="s">
        <v>82</v>
      </c>
      <c r="K5010" s="61"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380</v>
      </c>
      <c r="E5011" s="19" t="str">
        <f>IF(ISBLANK(LeaveTracker[[#This Row],[Employee Name]]),"-----",VLOOKUP(LeaveTracker[[#This Row],[Employee Name]],Employees[[Employee Name]:[Office]],7))</f>
        <v>CCT</v>
      </c>
      <c r="F5011" s="19" t="str">
        <f>IF(ISBLANK(LeaveTracker[[#This Row],[Employee Name]]),"-----",VLOOKUP(LeaveTracker[[#This Row],[Employee Name]],Employees[[Employee Name]:[Office]],6))</f>
        <v>REGULAR</v>
      </c>
      <c r="G5011" s="24">
        <v>45019</v>
      </c>
      <c r="H5011" s="24">
        <v>45020</v>
      </c>
      <c r="I5011" s="19" t="s">
        <v>81</v>
      </c>
      <c r="K5011" s="61"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1308</v>
      </c>
      <c r="E5012" s="19" t="str">
        <f>IF(ISBLANK(LeaveTracker[[#This Row],[Employee Name]]),"-----",VLOOKUP(LeaveTracker[[#This Row],[Employee Name]],Employees[[Employee Name]:[Office]],7))</f>
        <v>CTO</v>
      </c>
      <c r="F5012" s="19" t="str">
        <f>IF(ISBLANK(LeaveTracker[[#This Row],[Employee Name]]),"-----",VLOOKUP(LeaveTracker[[#This Row],[Employee Name]],Employees[[Employee Name]:[Office]],6))</f>
        <v>REGULAR</v>
      </c>
      <c r="G5012" s="24">
        <v>44999</v>
      </c>
      <c r="H5012" s="24">
        <v>44999</v>
      </c>
      <c r="I5012" s="19" t="s">
        <v>298</v>
      </c>
      <c r="J5012" s="43" t="s">
        <v>105</v>
      </c>
      <c r="K5012" s="61"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246</v>
      </c>
      <c r="E5013" s="19" t="str">
        <f>IF(ISBLANK(LeaveTracker[[#This Row],[Employee Name]]),"-----",VLOOKUP(LeaveTracker[[#This Row],[Employee Name]],Employees[[Employee Name]:[Office]],7))</f>
        <v>TCCH/TICC</v>
      </c>
      <c r="F5013" s="19" t="str">
        <f>IF(ISBLANK(LeaveTracker[[#This Row],[Employee Name]]),"-----",VLOOKUP(LeaveTracker[[#This Row],[Employee Name]],Employees[[Employee Name]:[Office]],6))</f>
        <v>REGULAR</v>
      </c>
      <c r="G5013" s="24">
        <v>44999</v>
      </c>
      <c r="H5013" s="24">
        <v>44999</v>
      </c>
      <c r="I5013" s="19" t="s">
        <v>298</v>
      </c>
      <c r="J5013" s="43" t="s">
        <v>105</v>
      </c>
      <c r="K5013" s="61"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1076</v>
      </c>
      <c r="E5014" s="19" t="str">
        <f>IF(ISBLANK(LeaveTracker[[#This Row],[Employee Name]]),"-----",VLOOKUP(LeaveTracker[[#This Row],[Employee Name]],Employees[[Employee Name]:[Office]],7))</f>
        <v>CSWDO</v>
      </c>
      <c r="F5014" s="19" t="str">
        <f>IF(ISBLANK(LeaveTracker[[#This Row],[Employee Name]]),"-----",VLOOKUP(LeaveTracker[[#This Row],[Employee Name]],Employees[[Employee Name]:[Office]],6))</f>
        <v>REGULAR</v>
      </c>
      <c r="G5014" s="24">
        <v>45019</v>
      </c>
      <c r="H5014" s="24">
        <v>45028</v>
      </c>
      <c r="I5014" s="19" t="s">
        <v>82</v>
      </c>
      <c r="K5014" s="61" t="str">
        <f>LeaveTracker[[#This Row],[Days]]&amp;" "&amp;LeaveTracker[[#This Row],[Type of Leave]]</f>
        <v>5 VL</v>
      </c>
      <c r="L5014" s="23">
        <v>5</v>
      </c>
      <c r="M5014" s="27"/>
    </row>
    <row r="5015" spans="1:13" ht="30" customHeight="1" x14ac:dyDescent="0.3">
      <c r="A5015" s="27">
        <f t="shared" si="52"/>
        <v>1290</v>
      </c>
      <c r="B5015" s="31">
        <v>45029</v>
      </c>
      <c r="C5015" s="31">
        <v>45000</v>
      </c>
      <c r="D5015" s="19" t="s">
        <v>1095</v>
      </c>
      <c r="E5015" s="19" t="str">
        <f>IF(ISBLANK(LeaveTracker[[#This Row],[Employee Name]]),"-----",VLOOKUP(LeaveTracker[[#This Row],[Employee Name]],Employees[[Employee Name]:[Office]],7))</f>
        <v>VMO</v>
      </c>
      <c r="F5015" s="19" t="str">
        <f>IF(ISBLANK(LeaveTracker[[#This Row],[Employee Name]]),"-----",VLOOKUP(LeaveTracker[[#This Row],[Employee Name]],Employees[[Employee Name]:[Office]],6))</f>
        <v>REGULAR</v>
      </c>
      <c r="G5015" s="24">
        <v>44999</v>
      </c>
      <c r="H5015" s="24">
        <v>44999</v>
      </c>
      <c r="I5015" s="19" t="s">
        <v>298</v>
      </c>
      <c r="J5015" s="43" t="s">
        <v>105</v>
      </c>
      <c r="K5015" s="61"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1095</v>
      </c>
      <c r="E5016" s="19" t="str">
        <f>IF(ISBLANK(LeaveTracker[[#This Row],[Employee Name]]),"-----",VLOOKUP(LeaveTracker[[#This Row],[Employee Name]],Employees[[Employee Name]:[Office]],7))</f>
        <v>VMO</v>
      </c>
      <c r="F5016" s="19" t="str">
        <f>IF(ISBLANK(LeaveTracker[[#This Row],[Employee Name]]),"-----",VLOOKUP(LeaveTracker[[#This Row],[Employee Name]],Employees[[Employee Name]:[Office]],6))</f>
        <v>REGULAR</v>
      </c>
      <c r="G5016" s="24">
        <v>45005</v>
      </c>
      <c r="H5016" s="24">
        <v>45006</v>
      </c>
      <c r="I5016" s="19" t="s">
        <v>82</v>
      </c>
      <c r="K5016" s="61"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572</v>
      </c>
      <c r="E5017" s="19" t="str">
        <f>IF(ISBLANK(LeaveTracker[[#This Row],[Employee Name]]),"-----",VLOOKUP(LeaveTracker[[#This Row],[Employee Name]],Employees[[Employee Name]:[Office]],7))</f>
        <v>CCT</v>
      </c>
      <c r="F5017" s="19" t="str">
        <f>IF(ISBLANK(LeaveTracker[[#This Row],[Employee Name]]),"-----",VLOOKUP(LeaveTracker[[#This Row],[Employee Name]],Employees[[Employee Name]:[Office]],6))</f>
        <v>REGULAR</v>
      </c>
      <c r="G5017" s="24">
        <v>44999</v>
      </c>
      <c r="H5017" s="24">
        <v>44999</v>
      </c>
      <c r="I5017" s="19" t="s">
        <v>81</v>
      </c>
      <c r="K5017" s="61"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735</v>
      </c>
      <c r="E5018" s="19" t="str">
        <f>IF(ISBLANK(LeaveTracker[[#This Row],[Employee Name]]),"-----",VLOOKUP(LeaveTracker[[#This Row],[Employee Name]],Employees[[Employee Name]:[Office]],7))</f>
        <v>SP</v>
      </c>
      <c r="F5018" s="19" t="str">
        <f>IF(ISBLANK(LeaveTracker[[#This Row],[Employee Name]]),"-----",VLOOKUP(LeaveTracker[[#This Row],[Employee Name]],Employees[[Employee Name]:[Office]],6))</f>
        <v>REGULAR</v>
      </c>
      <c r="G5018" s="24">
        <v>44998</v>
      </c>
      <c r="H5018" s="24">
        <v>45002</v>
      </c>
      <c r="I5018" s="19" t="s">
        <v>81</v>
      </c>
      <c r="K5018" s="61"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1097</v>
      </c>
      <c r="E5019" s="19" t="str">
        <f>IF(ISBLANK(LeaveTracker[[#This Row],[Employee Name]]),"-----",VLOOKUP(LeaveTracker[[#This Row],[Employee Name]],Employees[[Employee Name]:[Office]],7))</f>
        <v>ADMIN OFFICE</v>
      </c>
      <c r="F5019" s="19" t="str">
        <f>IF(ISBLANK(LeaveTracker[[#This Row],[Employee Name]]),"-----",VLOOKUP(LeaveTracker[[#This Row],[Employee Name]],Employees[[Employee Name]:[Office]],6))</f>
        <v>REGULAR</v>
      </c>
      <c r="G5019" s="24">
        <v>45007</v>
      </c>
      <c r="H5019" s="24">
        <v>45007</v>
      </c>
      <c r="I5019" s="19" t="s">
        <v>82</v>
      </c>
      <c r="K5019" s="61"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497</v>
      </c>
      <c r="E5020" s="19" t="str">
        <f>IF(ISBLANK(LeaveTracker[[#This Row],[Employee Name]]),"-----",VLOOKUP(LeaveTracker[[#This Row],[Employee Name]],Employees[[Employee Name]:[Office]],7))</f>
        <v>COOPERATIVE OFFICE</v>
      </c>
      <c r="F5020" s="19" t="str">
        <f>IF(ISBLANK(LeaveTracker[[#This Row],[Employee Name]]),"-----",VLOOKUP(LeaveTracker[[#This Row],[Employee Name]],Employees[[Employee Name]:[Office]],6))</f>
        <v>REGULAR</v>
      </c>
      <c r="G5020" s="24">
        <v>45000</v>
      </c>
      <c r="H5020" s="24">
        <v>45000</v>
      </c>
      <c r="I5020" s="19" t="s">
        <v>81</v>
      </c>
      <c r="K5020" s="61"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1265</v>
      </c>
      <c r="E5021" s="19" t="str">
        <f>IF(ISBLANK(LeaveTracker[[#This Row],[Employee Name]]),"-----",VLOOKUP(LeaveTracker[[#This Row],[Employee Name]],Employees[[Employee Name]:[Office]],7))</f>
        <v>BUDGET</v>
      </c>
      <c r="F5021" s="19" t="str">
        <f>IF(ISBLANK(LeaveTracker[[#This Row],[Employee Name]]),"-----",VLOOKUP(LeaveTracker[[#This Row],[Employee Name]],Employees[[Employee Name]:[Office]],6))</f>
        <v>REGULAR</v>
      </c>
      <c r="G5021" s="24">
        <v>44999</v>
      </c>
      <c r="H5021" s="24">
        <v>44999</v>
      </c>
      <c r="I5021" s="19" t="s">
        <v>81</v>
      </c>
      <c r="K5021" s="61"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323</v>
      </c>
      <c r="E5022" s="19" t="str">
        <f>IF(ISBLANK(LeaveTracker[[#This Row],[Employee Name]]),"-----",VLOOKUP(LeaveTracker[[#This Row],[Employee Name]],Employees[[Employee Name]:[Office]],7))</f>
        <v>CEO</v>
      </c>
      <c r="F5022" s="19" t="str">
        <f>IF(ISBLANK(LeaveTracker[[#This Row],[Employee Name]]),"-----",VLOOKUP(LeaveTracker[[#This Row],[Employee Name]],Employees[[Employee Name]:[Office]],6))</f>
        <v>REGULAR</v>
      </c>
      <c r="G5022" s="24">
        <v>44999</v>
      </c>
      <c r="H5022" s="24">
        <v>44999</v>
      </c>
      <c r="I5022" s="19" t="s">
        <v>81</v>
      </c>
      <c r="K5022" s="61"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1751</v>
      </c>
      <c r="E5023" s="19" t="str">
        <f>IF(ISBLANK(LeaveTracker[[#This Row],[Employee Name]]),"-----",VLOOKUP(LeaveTracker[[#This Row],[Employee Name]],Employees[[Employee Name]:[Office]],7))</f>
        <v>ACCOUNTING</v>
      </c>
      <c r="F5023" s="19" t="str">
        <f>IF(ISBLANK(LeaveTracker[[#This Row],[Employee Name]]),"-----",VLOOKUP(LeaveTracker[[#This Row],[Employee Name]],Employees[[Employee Name]:[Office]],6))</f>
        <v>CASUAL</v>
      </c>
      <c r="G5023" s="24">
        <v>44995</v>
      </c>
      <c r="H5023" s="24">
        <v>44995</v>
      </c>
      <c r="I5023" s="19" t="s">
        <v>81</v>
      </c>
      <c r="K5023" s="61"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950</v>
      </c>
      <c r="E5024" s="19" t="str">
        <f>IF(ISBLANK(LeaveTracker[[#This Row],[Employee Name]]),"-----",VLOOKUP(LeaveTracker[[#This Row],[Employee Name]],Employees[[Employee Name]:[Office]],7))</f>
        <v>ACCOUNTING</v>
      </c>
      <c r="F5024" s="19" t="str">
        <f>IF(ISBLANK(LeaveTracker[[#This Row],[Employee Name]]),"-----",VLOOKUP(LeaveTracker[[#This Row],[Employee Name]],Employees[[Employee Name]:[Office]],6))</f>
        <v>REGULAR</v>
      </c>
      <c r="G5024" s="24">
        <v>44991</v>
      </c>
      <c r="H5024" s="24">
        <v>44992</v>
      </c>
      <c r="I5024" s="19" t="s">
        <v>81</v>
      </c>
      <c r="K5024" s="61"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362</v>
      </c>
      <c r="E5025" s="19" t="str">
        <f>IF(ISBLANK(LeaveTracker[[#This Row],[Employee Name]]),"-----",VLOOKUP(LeaveTracker[[#This Row],[Employee Name]],Employees[[Employee Name]:[Office]],7))</f>
        <v>SP</v>
      </c>
      <c r="F5025" s="19" t="str">
        <f>IF(ISBLANK(LeaveTracker[[#This Row],[Employee Name]]),"-----",VLOOKUP(LeaveTracker[[#This Row],[Employee Name]],Employees[[Employee Name]:[Office]],6))</f>
        <v>REGULAR</v>
      </c>
      <c r="G5025" s="24">
        <v>45021</v>
      </c>
      <c r="H5025" s="24">
        <v>45021</v>
      </c>
      <c r="I5025" s="19" t="s">
        <v>81</v>
      </c>
      <c r="K5025" s="61"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1836</v>
      </c>
      <c r="E5026" s="19" t="str">
        <f>IF(ISBLANK(LeaveTracker[[#This Row],[Employee Name]]),"-----",VLOOKUP(LeaveTracker[[#This Row],[Employee Name]],Employees[[Employee Name]:[Office]],7))</f>
        <v>SP</v>
      </c>
      <c r="F5026" s="19" t="str">
        <f>IF(ISBLANK(LeaveTracker[[#This Row],[Employee Name]]),"-----",VLOOKUP(LeaveTracker[[#This Row],[Employee Name]],Employees[[Employee Name]:[Office]],6))</f>
        <v>CASUAL</v>
      </c>
      <c r="G5026" s="24">
        <v>45020</v>
      </c>
      <c r="H5026" s="24">
        <v>45021</v>
      </c>
      <c r="I5026" s="19" t="s">
        <v>81</v>
      </c>
      <c r="K5026" s="61"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730</v>
      </c>
      <c r="E5027" s="19" t="str">
        <f>IF(ISBLANK(LeaveTracker[[#This Row],[Employee Name]]),"-----",VLOOKUP(LeaveTracker[[#This Row],[Employee Name]],Employees[[Employee Name]:[Office]],7))</f>
        <v>SP</v>
      </c>
      <c r="F5027" s="19" t="str">
        <f>IF(ISBLANK(LeaveTracker[[#This Row],[Employee Name]]),"-----",VLOOKUP(LeaveTracker[[#This Row],[Employee Name]],Employees[[Employee Name]:[Office]],6))</f>
        <v>REGULAR</v>
      </c>
      <c r="G5027" s="24">
        <v>45002</v>
      </c>
      <c r="H5027" s="24">
        <v>45002</v>
      </c>
      <c r="I5027" s="19" t="s">
        <v>81</v>
      </c>
      <c r="K5027" s="61"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730</v>
      </c>
      <c r="E5028" s="19" t="str">
        <f>IF(ISBLANK(LeaveTracker[[#This Row],[Employee Name]]),"-----",VLOOKUP(LeaveTracker[[#This Row],[Employee Name]],Employees[[Employee Name]:[Office]],7))</f>
        <v>SP</v>
      </c>
      <c r="F5028" s="19" t="str">
        <f>IF(ISBLANK(LeaveTracker[[#This Row],[Employee Name]]),"-----",VLOOKUP(LeaveTracker[[#This Row],[Employee Name]],Employees[[Employee Name]:[Office]],6))</f>
        <v>REGULAR</v>
      </c>
      <c r="G5028" s="24">
        <v>45012</v>
      </c>
      <c r="H5028" s="24">
        <v>45012</v>
      </c>
      <c r="I5028" s="19" t="s">
        <v>81</v>
      </c>
      <c r="K5028" s="61"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195</v>
      </c>
      <c r="E5029" s="19" t="str">
        <f>IF(ISBLANK(LeaveTracker[[#This Row],[Employee Name]]),"-----",VLOOKUP(LeaveTracker[[#This Row],[Employee Name]],Employees[[Employee Name]:[Office]],7))</f>
        <v>CCT</v>
      </c>
      <c r="F5029" s="19" t="str">
        <f>IF(ISBLANK(LeaveTracker[[#This Row],[Employee Name]]),"-----",VLOOKUP(LeaveTracker[[#This Row],[Employee Name]],Employees[[Employee Name]:[Office]],6))</f>
        <v>REGULAR</v>
      </c>
      <c r="G5029" s="24">
        <v>45033</v>
      </c>
      <c r="H5029" s="24">
        <v>45033</v>
      </c>
      <c r="I5029" s="19" t="s">
        <v>298</v>
      </c>
      <c r="J5029" s="43" t="s">
        <v>158</v>
      </c>
      <c r="K5029" s="61"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2238</v>
      </c>
      <c r="E5030" s="19" t="str">
        <f>IF(ISBLANK(LeaveTracker[[#This Row],[Employee Name]]),"-----",VLOOKUP(LeaveTracker[[#This Row],[Employee Name]],Employees[[Employee Name]:[Office]],7))</f>
        <v>PICNIC GROVE</v>
      </c>
      <c r="F5030" s="19">
        <f>IF(ISBLANK(LeaveTracker[[#This Row],[Employee Name]]),"-----",VLOOKUP(LeaveTracker[[#This Row],[Employee Name]],Employees[[Employee Name]:[Office]],6))</f>
        <v>0</v>
      </c>
      <c r="G5030" s="24">
        <v>45036</v>
      </c>
      <c r="H5030" s="24">
        <v>45037</v>
      </c>
      <c r="I5030" s="19" t="s">
        <v>82</v>
      </c>
      <c r="K5030" s="61"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2238</v>
      </c>
      <c r="E5031" s="19" t="str">
        <f>IF(ISBLANK(LeaveTracker[[#This Row],[Employee Name]]),"-----",VLOOKUP(LeaveTracker[[#This Row],[Employee Name]],Employees[[Employee Name]:[Office]],7))</f>
        <v>PICNIC GROVE</v>
      </c>
      <c r="F5031" s="19">
        <f>IF(ISBLANK(LeaveTracker[[#This Row],[Employee Name]]),"-----",VLOOKUP(LeaveTracker[[#This Row],[Employee Name]],Employees[[Employee Name]:[Office]],6))</f>
        <v>0</v>
      </c>
      <c r="G5031" s="24">
        <v>45043</v>
      </c>
      <c r="H5031" s="24">
        <v>45044</v>
      </c>
      <c r="I5031" s="19" t="s">
        <v>82</v>
      </c>
      <c r="K5031" s="61"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1739</v>
      </c>
      <c r="E5032" s="19" t="str">
        <f>IF(ISBLANK(LeaveTracker[[#This Row],[Employee Name]]),"-----",VLOOKUP(LeaveTracker[[#This Row],[Employee Name]],Employees[[Employee Name]:[Office]],7))</f>
        <v>ASSESSOR</v>
      </c>
      <c r="F5032" s="19" t="str">
        <f>IF(ISBLANK(LeaveTracker[[#This Row],[Employee Name]]),"-----",VLOOKUP(LeaveTracker[[#This Row],[Employee Name]],Employees[[Employee Name]:[Office]],6))</f>
        <v>CASUAL</v>
      </c>
      <c r="G5032" s="24">
        <v>45020</v>
      </c>
      <c r="H5032" s="24">
        <v>45021</v>
      </c>
      <c r="I5032" s="19" t="s">
        <v>81</v>
      </c>
      <c r="K5032" s="61"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1052</v>
      </c>
      <c r="E5033" s="19" t="str">
        <f>IF(ISBLANK(LeaveTracker[[#This Row],[Employee Name]]),"-----",VLOOKUP(LeaveTracker[[#This Row],[Employee Name]],Employees[[Employee Name]:[Office]],7))</f>
        <v>CHO</v>
      </c>
      <c r="F5033" s="19" t="str">
        <f>IF(ISBLANK(LeaveTracker[[#This Row],[Employee Name]]),"-----",VLOOKUP(LeaveTracker[[#This Row],[Employee Name]],Employees[[Employee Name]:[Office]],6))</f>
        <v>CASUAL</v>
      </c>
      <c r="G5033" s="24">
        <v>45027</v>
      </c>
      <c r="H5033" s="24">
        <v>45027</v>
      </c>
      <c r="I5033" s="19" t="s">
        <v>82</v>
      </c>
      <c r="K5033" s="61"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1762</v>
      </c>
      <c r="E5034" s="19" t="str">
        <f>IF(ISBLANK(LeaveTracker[[#This Row],[Employee Name]]),"-----",VLOOKUP(LeaveTracker[[#This Row],[Employee Name]],Employees[[Employee Name]:[Office]],7))</f>
        <v>SP</v>
      </c>
      <c r="F5034" s="19" t="str">
        <f>IF(ISBLANK(LeaveTracker[[#This Row],[Employee Name]]),"-----",VLOOKUP(LeaveTracker[[#This Row],[Employee Name]],Employees[[Employee Name]:[Office]],6))</f>
        <v>CASUAL</v>
      </c>
      <c r="G5034" s="24">
        <v>45021</v>
      </c>
      <c r="H5034" s="24">
        <v>45021</v>
      </c>
      <c r="I5034" s="19" t="s">
        <v>81</v>
      </c>
      <c r="K5034" s="61"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473</v>
      </c>
      <c r="E5035" s="19" t="str">
        <f>IF(ISBLANK(LeaveTracker[[#This Row],[Employee Name]]),"-----",VLOOKUP(LeaveTracker[[#This Row],[Employee Name]],Employees[[Employee Name]:[Office]],7))</f>
        <v>PIO</v>
      </c>
      <c r="F5035" s="19" t="str">
        <f>IF(ISBLANK(LeaveTracker[[#This Row],[Employee Name]]),"-----",VLOOKUP(LeaveTracker[[#This Row],[Employee Name]],Employees[[Employee Name]:[Office]],6))</f>
        <v>REGULAR</v>
      </c>
      <c r="G5035" s="24">
        <v>45020</v>
      </c>
      <c r="H5035" s="24">
        <v>45021</v>
      </c>
      <c r="I5035" s="19" t="s">
        <v>81</v>
      </c>
      <c r="K5035" s="61"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471</v>
      </c>
      <c r="E5036" s="19" t="str">
        <f>IF(ISBLANK(LeaveTracker[[#This Row],[Employee Name]]),"-----",VLOOKUP(LeaveTracker[[#This Row],[Employee Name]],Employees[[Employee Name]:[Office]],7))</f>
        <v>PIO</v>
      </c>
      <c r="F5036" s="19" t="str">
        <f>IF(ISBLANK(LeaveTracker[[#This Row],[Employee Name]]),"-----",VLOOKUP(LeaveTracker[[#This Row],[Employee Name]],Employees[[Employee Name]:[Office]],6))</f>
        <v>REGULAR</v>
      </c>
      <c r="G5036" s="24">
        <v>45013</v>
      </c>
      <c r="H5036" s="24">
        <v>45013</v>
      </c>
      <c r="I5036" s="19" t="s">
        <v>81</v>
      </c>
      <c r="K5036" s="61"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1767</v>
      </c>
      <c r="E5037" s="19" t="str">
        <f>IF(ISBLANK(LeaveTracker[[#This Row],[Employee Name]]),"-----",VLOOKUP(LeaveTracker[[#This Row],[Employee Name]],Employees[[Employee Name]:[Office]],7))</f>
        <v>CEO</v>
      </c>
      <c r="F5037" s="19" t="str">
        <f>IF(ISBLANK(LeaveTracker[[#This Row],[Employee Name]]),"-----",VLOOKUP(LeaveTracker[[#This Row],[Employee Name]],Employees[[Employee Name]:[Office]],6))</f>
        <v>CASUAL</v>
      </c>
      <c r="G5037" s="24">
        <v>45020</v>
      </c>
      <c r="H5037" s="24">
        <v>45021</v>
      </c>
      <c r="I5037" s="19" t="s">
        <v>81</v>
      </c>
      <c r="K5037" s="61"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1049</v>
      </c>
      <c r="E5038" s="19" t="str">
        <f>IF(ISBLANK(LeaveTracker[[#This Row],[Employee Name]]),"-----",VLOOKUP(LeaveTracker[[#This Row],[Employee Name]],Employees[[Employee Name]:[Office]],7))</f>
        <v>PIO</v>
      </c>
      <c r="F5038" s="19" t="str">
        <f>IF(ISBLANK(LeaveTracker[[#This Row],[Employee Name]]),"-----",VLOOKUP(LeaveTracker[[#This Row],[Employee Name]],Employees[[Employee Name]:[Office]],6))</f>
        <v>REGULAR</v>
      </c>
      <c r="G5038" s="24">
        <v>44992</v>
      </c>
      <c r="H5038" s="24">
        <v>44994</v>
      </c>
      <c r="I5038" s="19" t="s">
        <v>81</v>
      </c>
      <c r="K5038" s="61"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798</v>
      </c>
      <c r="E5039" s="19" t="str">
        <f>IF(ISBLANK(LeaveTracker[[#This Row],[Employee Name]]),"-----",VLOOKUP(LeaveTracker[[#This Row],[Employee Name]],Employees[[Employee Name]:[Office]],7))</f>
        <v>ONT</v>
      </c>
      <c r="F5039" s="19" t="str">
        <f>IF(ISBLANK(LeaveTracker[[#This Row],[Employee Name]]),"-----",VLOOKUP(LeaveTracker[[#This Row],[Employee Name]],Employees[[Employee Name]:[Office]],6))</f>
        <v>REGULAR</v>
      </c>
      <c r="G5039" s="24">
        <v>45009</v>
      </c>
      <c r="H5039" s="24">
        <v>45009</v>
      </c>
      <c r="I5039" s="19" t="s">
        <v>298</v>
      </c>
      <c r="J5039" s="43" t="s">
        <v>644</v>
      </c>
      <c r="K5039" s="61"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1849</v>
      </c>
      <c r="E5040" s="19" t="str">
        <f>IF(ISBLANK(LeaveTracker[[#This Row],[Employee Name]]),"-----",VLOOKUP(LeaveTracker[[#This Row],[Employee Name]],Employees[[Employee Name]:[Office]],7))</f>
        <v>BIR</v>
      </c>
      <c r="F5040" s="19" t="str">
        <f>IF(ISBLANK(LeaveTracker[[#This Row],[Employee Name]]),"-----",VLOOKUP(LeaveTracker[[#This Row],[Employee Name]],Employees[[Employee Name]:[Office]],6))</f>
        <v>CASUAL</v>
      </c>
      <c r="G5040" s="24">
        <v>45021</v>
      </c>
      <c r="H5040" s="24">
        <v>45021</v>
      </c>
      <c r="I5040" s="19" t="s">
        <v>298</v>
      </c>
      <c r="J5040" s="43" t="s">
        <v>755</v>
      </c>
      <c r="K5040" s="61"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471</v>
      </c>
      <c r="E5041" s="19" t="str">
        <f>IF(ISBLANK(LeaveTracker[[#This Row],[Employee Name]]),"-----",VLOOKUP(LeaveTracker[[#This Row],[Employee Name]],Employees[[Employee Name]:[Office]],7))</f>
        <v>PIO</v>
      </c>
      <c r="F5041" s="19" t="str">
        <f>IF(ISBLANK(LeaveTracker[[#This Row],[Employee Name]]),"-----",VLOOKUP(LeaveTracker[[#This Row],[Employee Name]],Employees[[Employee Name]:[Office]],6))</f>
        <v>REGULAR</v>
      </c>
      <c r="G5041" s="24">
        <v>45021</v>
      </c>
      <c r="H5041" s="24">
        <v>45021</v>
      </c>
      <c r="I5041" s="19" t="s">
        <v>81</v>
      </c>
      <c r="K5041" s="61"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1049</v>
      </c>
      <c r="E5042" s="19" t="str">
        <f>IF(ISBLANK(LeaveTracker[[#This Row],[Employee Name]]),"-----",VLOOKUP(LeaveTracker[[#This Row],[Employee Name]],Employees[[Employee Name]:[Office]],7))</f>
        <v>PIO</v>
      </c>
      <c r="F5042" s="19" t="str">
        <f>IF(ISBLANK(LeaveTracker[[#This Row],[Employee Name]]),"-----",VLOOKUP(LeaveTracker[[#This Row],[Employee Name]],Employees[[Employee Name]:[Office]],6))</f>
        <v>REGULAR</v>
      </c>
      <c r="G5042" s="24">
        <v>45016</v>
      </c>
      <c r="H5042" s="24">
        <v>45016</v>
      </c>
      <c r="I5042" s="19" t="s">
        <v>81</v>
      </c>
      <c r="K5042" s="61"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1049</v>
      </c>
      <c r="E5043" s="19" t="str">
        <f>IF(ISBLANK(LeaveTracker[[#This Row],[Employee Name]]),"-----",VLOOKUP(LeaveTracker[[#This Row],[Employee Name]],Employees[[Employee Name]:[Office]],7))</f>
        <v>PIO</v>
      </c>
      <c r="F5043" s="19" t="str">
        <f>IF(ISBLANK(LeaveTracker[[#This Row],[Employee Name]]),"-----",VLOOKUP(LeaveTracker[[#This Row],[Employee Name]],Employees[[Employee Name]:[Office]],6))</f>
        <v>REGULAR</v>
      </c>
      <c r="G5043" s="24">
        <v>45021</v>
      </c>
      <c r="H5043" s="24">
        <v>45021</v>
      </c>
      <c r="I5043" s="19" t="s">
        <v>81</v>
      </c>
      <c r="K5043" s="61"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1049</v>
      </c>
      <c r="E5044" s="19" t="str">
        <f>IF(ISBLANK(LeaveTracker[[#This Row],[Employee Name]]),"-----",VLOOKUP(LeaveTracker[[#This Row],[Employee Name]],Employees[[Employee Name]:[Office]],7))</f>
        <v>PIO</v>
      </c>
      <c r="F5044" s="19" t="str">
        <f>IF(ISBLANK(LeaveTracker[[#This Row],[Employee Name]]),"-----",VLOOKUP(LeaveTracker[[#This Row],[Employee Name]],Employees[[Employee Name]:[Office]],6))</f>
        <v>REGULAR</v>
      </c>
      <c r="G5044" s="24">
        <v>45029</v>
      </c>
      <c r="H5044" s="24">
        <v>45029</v>
      </c>
      <c r="I5044" s="19" t="s">
        <v>81</v>
      </c>
      <c r="K5044" s="61"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473</v>
      </c>
      <c r="E5045" s="19" t="str">
        <f>IF(ISBLANK(LeaveTracker[[#This Row],[Employee Name]]),"-----",VLOOKUP(LeaveTracker[[#This Row],[Employee Name]],Employees[[Employee Name]:[Office]],7))</f>
        <v>PIO</v>
      </c>
      <c r="F5045" s="19" t="str">
        <f>IF(ISBLANK(LeaveTracker[[#This Row],[Employee Name]]),"-----",VLOOKUP(LeaveTracker[[#This Row],[Employee Name]],Employees[[Employee Name]:[Office]],6))</f>
        <v>REGULAR</v>
      </c>
      <c r="G5045" s="24">
        <v>45012</v>
      </c>
      <c r="H5045" s="24">
        <v>45012</v>
      </c>
      <c r="I5045" s="19" t="s">
        <v>81</v>
      </c>
      <c r="K5045" s="61"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1070</v>
      </c>
      <c r="E5046" s="19" t="str">
        <f>IF(ISBLANK(LeaveTracker[[#This Row],[Employee Name]]),"-----",VLOOKUP(LeaveTracker[[#This Row],[Employee Name]],Employees[[Employee Name]:[Office]],7))</f>
        <v>PIO</v>
      </c>
      <c r="F5046" s="19" t="str">
        <f>IF(ISBLANK(LeaveTracker[[#This Row],[Employee Name]]),"-----",VLOOKUP(LeaveTracker[[#This Row],[Employee Name]],Employees[[Employee Name]:[Office]],6))</f>
        <v>REGULAR</v>
      </c>
      <c r="G5046" s="24">
        <v>45012</v>
      </c>
      <c r="H5046" s="24">
        <v>45013</v>
      </c>
      <c r="I5046" s="19" t="s">
        <v>81</v>
      </c>
      <c r="K5046" s="61"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1971</v>
      </c>
      <c r="E5047" s="19" t="str">
        <f>IF(ISBLANK(LeaveTracker[[#This Row],[Employee Name]]),"-----",VLOOKUP(LeaveTracker[[#This Row],[Employee Name]],Employees[[Employee Name]:[Office]],7))</f>
        <v>CENRO</v>
      </c>
      <c r="F5047" s="19">
        <f>IF(ISBLANK(LeaveTracker[[#This Row],[Employee Name]]),"-----",VLOOKUP(LeaveTracker[[#This Row],[Employee Name]],Employees[[Employee Name]:[Office]],6))</f>
        <v>0</v>
      </c>
      <c r="G5047" s="24">
        <v>45017</v>
      </c>
      <c r="H5047" s="24">
        <v>45017</v>
      </c>
      <c r="I5047" s="19" t="s">
        <v>81</v>
      </c>
      <c r="K5047" s="61" t="str">
        <f>LeaveTracker[[#This Row],[Days]]&amp;" "&amp;LeaveTracker[[#This Row],[Type of Leave]]</f>
        <v>1 SL</v>
      </c>
      <c r="L5047" s="23">
        <v>1</v>
      </c>
      <c r="M5047" s="27"/>
    </row>
    <row r="5048" spans="1:13" ht="30" customHeight="1" x14ac:dyDescent="0.3">
      <c r="A5048" s="27">
        <f t="shared" si="53"/>
        <v>1319</v>
      </c>
      <c r="B5048" s="31">
        <v>45029</v>
      </c>
      <c r="C5048" s="31">
        <v>45019</v>
      </c>
      <c r="D5048" s="19" t="s">
        <v>1971</v>
      </c>
      <c r="E5048" s="19" t="str">
        <f>IF(ISBLANK(LeaveTracker[[#This Row],[Employee Name]]),"-----",VLOOKUP(LeaveTracker[[#This Row],[Employee Name]],Employees[[Employee Name]:[Office]],7))</f>
        <v>CENRO</v>
      </c>
      <c r="F5048" s="19">
        <f>IF(ISBLANK(LeaveTracker[[#This Row],[Employee Name]]),"-----",VLOOKUP(LeaveTracker[[#This Row],[Employee Name]],Employees[[Employee Name]:[Office]],6))</f>
        <v>0</v>
      </c>
      <c r="G5048" s="24">
        <v>45033</v>
      </c>
      <c r="H5048" s="24">
        <v>45033</v>
      </c>
      <c r="I5048" s="19" t="s">
        <v>298</v>
      </c>
      <c r="J5048" s="43" t="s">
        <v>105</v>
      </c>
      <c r="K5048" s="61"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1763</v>
      </c>
      <c r="E5049" s="19" t="str">
        <f>IF(ISBLANK(LeaveTracker[[#This Row],[Employee Name]]),"-----",VLOOKUP(LeaveTracker[[#This Row],[Employee Name]],Employees[[Employee Name]:[Office]],7))</f>
        <v>EEO/CITY MARKET</v>
      </c>
      <c r="F5049" s="19" t="str">
        <f>IF(ISBLANK(LeaveTracker[[#This Row],[Employee Name]]),"-----",VLOOKUP(LeaveTracker[[#This Row],[Employee Name]],Employees[[Employee Name]:[Office]],6))</f>
        <v>CASUAL</v>
      </c>
      <c r="G5049" s="24">
        <v>45027</v>
      </c>
      <c r="H5049" s="24">
        <v>45027</v>
      </c>
      <c r="I5049" s="19" t="s">
        <v>81</v>
      </c>
      <c r="K5049" s="61"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875</v>
      </c>
      <c r="E5050" s="19" t="str">
        <f>IF(ISBLANK(LeaveTracker[[#This Row],[Employee Name]]),"-----",VLOOKUP(LeaveTracker[[#This Row],[Employee Name]],Employees[[Employee Name]:[Office]],7))</f>
        <v>GSO</v>
      </c>
      <c r="F5050" s="19" t="str">
        <f>IF(ISBLANK(LeaveTracker[[#This Row],[Employee Name]]),"-----",VLOOKUP(LeaveTracker[[#This Row],[Employee Name]],Employees[[Employee Name]:[Office]],6))</f>
        <v>REGULAR</v>
      </c>
      <c r="G5050" s="24">
        <v>44993</v>
      </c>
      <c r="H5050" s="24">
        <v>44995</v>
      </c>
      <c r="I5050" s="19" t="s">
        <v>298</v>
      </c>
      <c r="J5050" s="43" t="s">
        <v>105</v>
      </c>
      <c r="K5050" s="61"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1083</v>
      </c>
      <c r="E5051" s="19" t="str">
        <f>IF(ISBLANK(LeaveTracker[[#This Row],[Employee Name]]),"-----",VLOOKUP(LeaveTracker[[#This Row],[Employee Name]],Employees[[Employee Name]:[Office]],7))</f>
        <v>ACCOUNTING</v>
      </c>
      <c r="F5051" s="19" t="str">
        <f>IF(ISBLANK(LeaveTracker[[#This Row],[Employee Name]]),"-----",VLOOKUP(LeaveTracker[[#This Row],[Employee Name]],Employees[[Employee Name]:[Office]],6))</f>
        <v>REGULAR</v>
      </c>
      <c r="G5051" s="24">
        <v>45027</v>
      </c>
      <c r="H5051" s="24">
        <v>45028</v>
      </c>
      <c r="I5051" s="19" t="s">
        <v>82</v>
      </c>
      <c r="K5051" s="61"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875</v>
      </c>
      <c r="E5052" s="19" t="str">
        <f>IF(ISBLANK(LeaveTracker[[#This Row],[Employee Name]]),"-----",VLOOKUP(LeaveTracker[[#This Row],[Employee Name]],Employees[[Employee Name]:[Office]],7))</f>
        <v>GSO</v>
      </c>
      <c r="F5052" s="19" t="str">
        <f>IF(ISBLANK(LeaveTracker[[#This Row],[Employee Name]]),"-----",VLOOKUP(LeaveTracker[[#This Row],[Employee Name]],Employees[[Employee Name]:[Office]],6))</f>
        <v>REGULAR</v>
      </c>
      <c r="G5052" s="24">
        <v>44991</v>
      </c>
      <c r="H5052" s="24">
        <v>44992</v>
      </c>
      <c r="I5052" s="19" t="s">
        <v>82</v>
      </c>
      <c r="K5052" s="61"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290</v>
      </c>
      <c r="E5053" s="19" t="str">
        <f>IF(ISBLANK(LeaveTracker[[#This Row],[Employee Name]]),"-----",VLOOKUP(LeaveTracker[[#This Row],[Employee Name]],Employees[[Employee Name]:[Office]],7))</f>
        <v>CENRO</v>
      </c>
      <c r="F5053" s="19" t="str">
        <f>IF(ISBLANK(LeaveTracker[[#This Row],[Employee Name]]),"-----",VLOOKUP(LeaveTracker[[#This Row],[Employee Name]],Employees[[Employee Name]:[Office]],6))</f>
        <v>REGULAR</v>
      </c>
      <c r="G5053" s="24">
        <v>44987</v>
      </c>
      <c r="H5053" s="24">
        <v>44987</v>
      </c>
      <c r="I5053" s="19" t="s">
        <v>81</v>
      </c>
      <c r="K5053" s="61"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569</v>
      </c>
      <c r="E5054" s="19" t="str">
        <f>IF(ISBLANK(LeaveTracker[[#This Row],[Employee Name]]),"-----",VLOOKUP(LeaveTracker[[#This Row],[Employee Name]],Employees[[Employee Name]:[Office]],7))</f>
        <v>CENRO</v>
      </c>
      <c r="F5054" s="19" t="str">
        <f>IF(ISBLANK(LeaveTracker[[#This Row],[Employee Name]]),"-----",VLOOKUP(LeaveTracker[[#This Row],[Employee Name]],Employees[[Employee Name]:[Office]],6))</f>
        <v>REGULAR</v>
      </c>
      <c r="G5054" s="24">
        <v>44991</v>
      </c>
      <c r="H5054" s="24">
        <v>44991</v>
      </c>
      <c r="I5054" s="19" t="s">
        <v>81</v>
      </c>
      <c r="K5054" s="61"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809</v>
      </c>
      <c r="E5055" s="19" t="str">
        <f>IF(ISBLANK(LeaveTracker[[#This Row],[Employee Name]]),"-----",VLOOKUP(LeaveTracker[[#This Row],[Employee Name]],Employees[[Employee Name]:[Office]],7))</f>
        <v>CHO</v>
      </c>
      <c r="F5055" s="19" t="str">
        <f>IF(ISBLANK(LeaveTracker[[#This Row],[Employee Name]]),"-----",VLOOKUP(LeaveTracker[[#This Row],[Employee Name]],Employees[[Employee Name]:[Office]],6))</f>
        <v>REGULAR</v>
      </c>
      <c r="G5055" s="24">
        <v>44993</v>
      </c>
      <c r="H5055" s="24">
        <v>44993</v>
      </c>
      <c r="I5055" s="19" t="s">
        <v>298</v>
      </c>
      <c r="J5055" s="43" t="s">
        <v>299</v>
      </c>
      <c r="K5055" s="61"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506</v>
      </c>
      <c r="E5056" s="19" t="str">
        <f>IF(ISBLANK(LeaveTracker[[#This Row],[Employee Name]]),"-----",VLOOKUP(LeaveTracker[[#This Row],[Employee Name]],Employees[[Employee Name]:[Office]],7))</f>
        <v>ACCOUNTING</v>
      </c>
      <c r="F5056" s="19" t="str">
        <f>IF(ISBLANK(LeaveTracker[[#This Row],[Employee Name]]),"-----",VLOOKUP(LeaveTracker[[#This Row],[Employee Name]],Employees[[Employee Name]:[Office]],6))</f>
        <v>REGULAR</v>
      </c>
      <c r="G5056" s="24">
        <v>44991</v>
      </c>
      <c r="H5056" s="24">
        <v>44991</v>
      </c>
      <c r="I5056" s="19" t="s">
        <v>81</v>
      </c>
      <c r="K5056" s="61"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950</v>
      </c>
      <c r="E5057" s="19" t="str">
        <f>IF(ISBLANK(LeaveTracker[[#This Row],[Employee Name]]),"-----",VLOOKUP(LeaveTracker[[#This Row],[Employee Name]],Employees[[Employee Name]:[Office]],7))</f>
        <v>ACCOUNTING</v>
      </c>
      <c r="F5057" s="19" t="str">
        <f>IF(ISBLANK(LeaveTracker[[#This Row],[Employee Name]]),"-----",VLOOKUP(LeaveTracker[[#This Row],[Employee Name]],Employees[[Employee Name]:[Office]],6))</f>
        <v>REGULAR</v>
      </c>
      <c r="G5057" s="24">
        <v>44978</v>
      </c>
      <c r="H5057" s="24">
        <v>44978</v>
      </c>
      <c r="I5057" s="19" t="s">
        <v>81</v>
      </c>
      <c r="K5057" s="61"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950</v>
      </c>
      <c r="E5058" s="19" t="str">
        <f>IF(ISBLANK(LeaveTracker[[#This Row],[Employee Name]]),"-----",VLOOKUP(LeaveTracker[[#This Row],[Employee Name]],Employees[[Employee Name]:[Office]],7))</f>
        <v>ACCOUNTING</v>
      </c>
      <c r="F5058" s="19" t="str">
        <f>IF(ISBLANK(LeaveTracker[[#This Row],[Employee Name]]),"-----",VLOOKUP(LeaveTracker[[#This Row],[Employee Name]],Employees[[Employee Name]:[Office]],6))</f>
        <v>REGULAR</v>
      </c>
      <c r="G5058" s="24">
        <v>44985</v>
      </c>
      <c r="H5058" s="24">
        <v>44985</v>
      </c>
      <c r="I5058" s="19" t="s">
        <v>81</v>
      </c>
      <c r="K5058" s="61"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950</v>
      </c>
      <c r="E5059" s="19" t="str">
        <f>IF(ISBLANK(LeaveTracker[[#This Row],[Employee Name]]),"-----",VLOOKUP(LeaveTracker[[#This Row],[Employee Name]],Employees[[Employee Name]:[Office]],7))</f>
        <v>ACCOUNTING</v>
      </c>
      <c r="F5059" s="19" t="str">
        <f>IF(ISBLANK(LeaveTracker[[#This Row],[Employee Name]]),"-----",VLOOKUP(LeaveTracker[[#This Row],[Employee Name]],Employees[[Employee Name]:[Office]],6))</f>
        <v>REGULAR</v>
      </c>
      <c r="G5059" s="24">
        <v>44986</v>
      </c>
      <c r="H5059" s="24">
        <v>44988</v>
      </c>
      <c r="I5059" s="19" t="s">
        <v>81</v>
      </c>
      <c r="K5059" s="61"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597</v>
      </c>
      <c r="E5060" s="19" t="str">
        <f>IF(ISBLANK(LeaveTracker[[#This Row],[Employee Name]]),"-----",VLOOKUP(LeaveTracker[[#This Row],[Employee Name]],Employees[[Employee Name]:[Office]],7))</f>
        <v>MAHOGANY MARKET</v>
      </c>
      <c r="F5060" s="19" t="str">
        <f>IF(ISBLANK(LeaveTracker[[#This Row],[Employee Name]]),"-----",VLOOKUP(LeaveTracker[[#This Row],[Employee Name]],Employees[[Employee Name]:[Office]],6))</f>
        <v>REGULAR</v>
      </c>
      <c r="G5060" s="24">
        <v>44989</v>
      </c>
      <c r="H5060" s="24">
        <v>44989</v>
      </c>
      <c r="I5060" s="19" t="s">
        <v>81</v>
      </c>
      <c r="K5060" s="61" t="str">
        <f ca="1">LeaveTracker[[#This Row],[Days]]&amp;" "&amp;LeaveTracker[[#This Row],[Type of Leave]]</f>
        <v>0 SL</v>
      </c>
      <c r="L5060" s="23">
        <f ca="1">NETWORKDAYS(LeaveTracker[[#This Row],[Start Date]],LeaveTracker[[#This Row],[End Date]],lstHolidays)</f>
        <v>0</v>
      </c>
      <c r="M5060" s="27"/>
    </row>
    <row r="5061" spans="1:13" ht="30" customHeight="1" x14ac:dyDescent="0.3">
      <c r="A5061" s="27">
        <f t="shared" si="53"/>
        <v>1331</v>
      </c>
      <c r="B5061" s="31">
        <v>45029</v>
      </c>
      <c r="C5061" s="31">
        <v>44991</v>
      </c>
      <c r="D5061" s="19" t="s">
        <v>601</v>
      </c>
      <c r="E5061" s="19" t="str">
        <f>IF(ISBLANK(LeaveTracker[[#This Row],[Employee Name]]),"-----",VLOOKUP(LeaveTracker[[#This Row],[Employee Name]],Employees[[Employee Name]:[Office]],7))</f>
        <v>MAHOGANY MARKET</v>
      </c>
      <c r="F5061" s="19" t="str">
        <f>IF(ISBLANK(LeaveTracker[[#This Row],[Employee Name]]),"-----",VLOOKUP(LeaveTracker[[#This Row],[Employee Name]],Employees[[Employee Name]:[Office]],6))</f>
        <v>REGULAR</v>
      </c>
      <c r="G5061" s="24">
        <v>44985</v>
      </c>
      <c r="H5061" s="24">
        <v>44986</v>
      </c>
      <c r="I5061" s="19" t="s">
        <v>81</v>
      </c>
      <c r="K5061" s="61"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559</v>
      </c>
      <c r="E5062" s="19" t="str">
        <f>IF(ISBLANK(LeaveTracker[[#This Row],[Employee Name]]),"-----",VLOOKUP(LeaveTracker[[#This Row],[Employee Name]],Employees[[Employee Name]:[Office]],7))</f>
        <v>CENRO</v>
      </c>
      <c r="F5062" s="19" t="str">
        <f>IF(ISBLANK(LeaveTracker[[#This Row],[Employee Name]]),"-----",VLOOKUP(LeaveTracker[[#This Row],[Employee Name]],Employees[[Employee Name]:[Office]],6))</f>
        <v>REGULAR</v>
      </c>
      <c r="G5062" s="24">
        <v>45001</v>
      </c>
      <c r="H5062" s="24">
        <v>45005</v>
      </c>
      <c r="I5062" s="19" t="s">
        <v>82</v>
      </c>
      <c r="K5062" s="61"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776</v>
      </c>
      <c r="E5063" s="19" t="str">
        <f>IF(ISBLANK(LeaveTracker[[#This Row],[Employee Name]]),"-----",VLOOKUP(LeaveTracker[[#This Row],[Employee Name]],Employees[[Employee Name]:[Office]],7))</f>
        <v>GSO</v>
      </c>
      <c r="F5063" s="19" t="str">
        <f>IF(ISBLANK(LeaveTracker[[#This Row],[Employee Name]]),"-----",VLOOKUP(LeaveTracker[[#This Row],[Employee Name]],Employees[[Employee Name]:[Office]],6))</f>
        <v>REGULAR</v>
      </c>
      <c r="G5063" s="24">
        <v>45027</v>
      </c>
      <c r="H5063" s="24">
        <v>45030</v>
      </c>
      <c r="I5063" s="19" t="s">
        <v>82</v>
      </c>
      <c r="K5063" s="61"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776</v>
      </c>
      <c r="E5064" s="19" t="str">
        <f>IF(ISBLANK(LeaveTracker[[#This Row],[Employee Name]]),"-----",VLOOKUP(LeaveTracker[[#This Row],[Employee Name]],Employees[[Employee Name]:[Office]],7))</f>
        <v>GSO</v>
      </c>
      <c r="F5064" s="19" t="str">
        <f>IF(ISBLANK(LeaveTracker[[#This Row],[Employee Name]]),"-----",VLOOKUP(LeaveTracker[[#This Row],[Employee Name]],Employees[[Employee Name]:[Office]],6))</f>
        <v>REGULAR</v>
      </c>
      <c r="G5064" s="24">
        <v>45016</v>
      </c>
      <c r="H5064" s="24">
        <v>45019</v>
      </c>
      <c r="I5064" s="19" t="s">
        <v>82</v>
      </c>
      <c r="K5064" s="61"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1008</v>
      </c>
      <c r="E5065" s="19" t="str">
        <f>IF(ISBLANK(LeaveTracker[[#This Row],[Employee Name]]),"-----",VLOOKUP(LeaveTracker[[#This Row],[Employee Name]],Employees[[Employee Name]:[Office]],7))</f>
        <v>ACCOUNTING</v>
      </c>
      <c r="F5065" s="19" t="str">
        <f>IF(ISBLANK(LeaveTracker[[#This Row],[Employee Name]]),"-----",VLOOKUP(LeaveTracker[[#This Row],[Employee Name]],Employees[[Employee Name]:[Office]],6))</f>
        <v>REGULAR</v>
      </c>
      <c r="G5065" s="24">
        <v>44999</v>
      </c>
      <c r="H5065" s="24">
        <v>44999</v>
      </c>
      <c r="I5065" s="19" t="s">
        <v>81</v>
      </c>
      <c r="K5065" s="61"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1083</v>
      </c>
      <c r="E5066" s="19" t="str">
        <f>IF(ISBLANK(LeaveTracker[[#This Row],[Employee Name]]),"-----",VLOOKUP(LeaveTracker[[#This Row],[Employee Name]],Employees[[Employee Name]:[Office]],7))</f>
        <v>ACCOUNTING</v>
      </c>
      <c r="F5066" s="19" t="str">
        <f>IF(ISBLANK(LeaveTracker[[#This Row],[Employee Name]]),"-----",VLOOKUP(LeaveTracker[[#This Row],[Employee Name]],Employees[[Employee Name]:[Office]],6))</f>
        <v>REGULAR</v>
      </c>
      <c r="G5066" s="24">
        <v>44998</v>
      </c>
      <c r="H5066" s="24">
        <v>44999</v>
      </c>
      <c r="I5066" s="19" t="s">
        <v>81</v>
      </c>
      <c r="K5066" s="61"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464</v>
      </c>
      <c r="E5067" s="19" t="str">
        <f>IF(ISBLANK(LeaveTracker[[#This Row],[Employee Name]]),"-----",VLOOKUP(LeaveTracker[[#This Row],[Employee Name]],Employees[[Employee Name]:[Office]],7))</f>
        <v>ASSESSORS OFFICE</v>
      </c>
      <c r="F5067" s="19" t="str">
        <f>IF(ISBLANK(LeaveTracker[[#This Row],[Employee Name]]),"-----",VLOOKUP(LeaveTracker[[#This Row],[Employee Name]],Employees[[Employee Name]:[Office]],6))</f>
        <v>REGULAR</v>
      </c>
      <c r="G5067" s="24">
        <v>45001</v>
      </c>
      <c r="H5067" s="24">
        <v>45001</v>
      </c>
      <c r="I5067" s="19" t="s">
        <v>298</v>
      </c>
      <c r="J5067" s="43" t="s">
        <v>105</v>
      </c>
      <c r="K5067" s="61"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2164</v>
      </c>
      <c r="E5068" s="19" t="str">
        <f>IF(ISBLANK(LeaveTracker[[#This Row],[Employee Name]]),"-----",VLOOKUP(LeaveTracker[[#This Row],[Employee Name]],Employees[[Employee Name]:[Office]],7))</f>
        <v>OSPITAL NG TAGAYTAY</v>
      </c>
      <c r="F5068" s="19">
        <f>IF(ISBLANK(LeaveTracker[[#This Row],[Employee Name]]),"-----",VLOOKUP(LeaveTracker[[#This Row],[Employee Name]],Employees[[Employee Name]:[Office]],6))</f>
        <v>0</v>
      </c>
      <c r="G5068" s="24">
        <v>44999</v>
      </c>
      <c r="H5068" s="24">
        <v>44999</v>
      </c>
      <c r="I5068" s="19" t="s">
        <v>81</v>
      </c>
      <c r="K5068" s="61"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1226</v>
      </c>
      <c r="E5069" s="19">
        <f>IF(ISBLANK(LeaveTracker[[#This Row],[Employee Name]]),"-----",VLOOKUP(LeaveTracker[[#This Row],[Employee Name]],Employees[[Employee Name]:[Office]],7))</f>
        <v>0</v>
      </c>
      <c r="F5069" s="19" t="str">
        <f>IF(ISBLANK(LeaveTracker[[#This Row],[Employee Name]]),"-----",VLOOKUP(LeaveTracker[[#This Row],[Employee Name]],Employees[[Employee Name]:[Office]],6))</f>
        <v>REGULAR</v>
      </c>
      <c r="G5069" s="24">
        <v>45008</v>
      </c>
      <c r="H5069" s="24">
        <v>45009</v>
      </c>
      <c r="I5069" s="19" t="s">
        <v>298</v>
      </c>
      <c r="J5069" s="43" t="s">
        <v>214</v>
      </c>
      <c r="K5069" s="61"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1078</v>
      </c>
      <c r="E5070" s="19" t="str">
        <f>IF(ISBLANK(LeaveTracker[[#This Row],[Employee Name]]),"-----",VLOOKUP(LeaveTracker[[#This Row],[Employee Name]],Employees[[Employee Name]:[Office]],7))</f>
        <v>CTO</v>
      </c>
      <c r="F5070" s="19" t="str">
        <f>IF(ISBLANK(LeaveTracker[[#This Row],[Employee Name]]),"-----",VLOOKUP(LeaveTracker[[#This Row],[Employee Name]],Employees[[Employee Name]:[Office]],6))</f>
        <v>REGULAR</v>
      </c>
      <c r="G5070" s="24">
        <v>45014</v>
      </c>
      <c r="H5070" s="24">
        <v>45014</v>
      </c>
      <c r="I5070" s="19" t="s">
        <v>81</v>
      </c>
      <c r="K5070" s="61"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280</v>
      </c>
      <c r="E5071" s="19" t="str">
        <f>IF(ISBLANK(LeaveTracker[[#This Row],[Employee Name]]),"-----",VLOOKUP(LeaveTracker[[#This Row],[Employee Name]],Employees[[Employee Name]:[Office]],7))</f>
        <v>PICNIC GROVE</v>
      </c>
      <c r="F5071" s="19" t="str">
        <f>IF(ISBLANK(LeaveTracker[[#This Row],[Employee Name]]),"-----",VLOOKUP(LeaveTracker[[#This Row],[Employee Name]],Employees[[Employee Name]:[Office]],6))</f>
        <v>REGULAR</v>
      </c>
      <c r="G5071" s="24">
        <v>45008</v>
      </c>
      <c r="H5071" s="24">
        <v>45009</v>
      </c>
      <c r="I5071" s="19" t="s">
        <v>81</v>
      </c>
      <c r="K5071" s="61"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1763</v>
      </c>
      <c r="E5072" s="19" t="str">
        <f>IF(ISBLANK(LeaveTracker[[#This Row],[Employee Name]]),"-----",VLOOKUP(LeaveTracker[[#This Row],[Employee Name]],Employees[[Employee Name]:[Office]],7))</f>
        <v>EEO/CITY MARKET</v>
      </c>
      <c r="F5072" s="19" t="str">
        <f>IF(ISBLANK(LeaveTracker[[#This Row],[Employee Name]]),"-----",VLOOKUP(LeaveTracker[[#This Row],[Employee Name]],Employees[[Employee Name]:[Office]],6))</f>
        <v>CASUAL</v>
      </c>
      <c r="G5072" s="24">
        <v>45013</v>
      </c>
      <c r="H5072" s="24">
        <v>45013</v>
      </c>
      <c r="I5072" s="19" t="s">
        <v>81</v>
      </c>
      <c r="K5072" s="61"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2241</v>
      </c>
      <c r="E5073" s="19" t="str">
        <f>IF(ISBLANK(LeaveTracker[[#This Row],[Employee Name]]),"-----",VLOOKUP(LeaveTracker[[#This Row],[Employee Name]],Employees[[Employee Name]:[Office]],7))</f>
        <v>PICNIC GROVE</v>
      </c>
      <c r="F5073" s="19">
        <f>IF(ISBLANK(LeaveTracker[[#This Row],[Employee Name]]),"-----",VLOOKUP(LeaveTracker[[#This Row],[Employee Name]],Employees[[Employee Name]:[Office]],6))</f>
        <v>0</v>
      </c>
      <c r="G5073" s="24">
        <v>45033</v>
      </c>
      <c r="H5073" s="24">
        <v>45044</v>
      </c>
      <c r="I5073" s="19" t="s">
        <v>82</v>
      </c>
      <c r="K5073" s="61"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1789</v>
      </c>
      <c r="E5074" s="19" t="str">
        <f>IF(ISBLANK(LeaveTracker[[#This Row],[Employee Name]]),"-----",VLOOKUP(LeaveTracker[[#This Row],[Employee Name]],Employees[[Employee Name]:[Office]],7))</f>
        <v>PICNIC GROVE</v>
      </c>
      <c r="F5074" s="19" t="str">
        <f>IF(ISBLANK(LeaveTracker[[#This Row],[Employee Name]]),"-----",VLOOKUP(LeaveTracker[[#This Row],[Employee Name]],Employees[[Employee Name]:[Office]],6))</f>
        <v>CASUAL</v>
      </c>
      <c r="G5074" s="24">
        <v>45062</v>
      </c>
      <c r="H5074" s="24">
        <v>45064</v>
      </c>
      <c r="I5074" s="19" t="s">
        <v>82</v>
      </c>
      <c r="K5074" s="61"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1789</v>
      </c>
      <c r="E5075" s="19" t="str">
        <f>IF(ISBLANK(LeaveTracker[[#This Row],[Employee Name]]),"-----",VLOOKUP(LeaveTracker[[#This Row],[Employee Name]],Employees[[Employee Name]:[Office]],7))</f>
        <v>PICNIC GROVE</v>
      </c>
      <c r="F5075" s="19" t="str">
        <f>IF(ISBLANK(LeaveTracker[[#This Row],[Employee Name]]),"-----",VLOOKUP(LeaveTracker[[#This Row],[Employee Name]],Employees[[Employee Name]:[Office]],6))</f>
        <v>CASUAL</v>
      </c>
      <c r="G5075" s="24">
        <v>45069</v>
      </c>
      <c r="H5075" s="24">
        <v>45071</v>
      </c>
      <c r="I5075" s="19" t="s">
        <v>82</v>
      </c>
      <c r="K5075" s="61"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1789</v>
      </c>
      <c r="E5076" s="19" t="str">
        <f>IF(ISBLANK(LeaveTracker[[#This Row],[Employee Name]]),"-----",VLOOKUP(LeaveTracker[[#This Row],[Employee Name]],Employees[[Employee Name]:[Office]],7))</f>
        <v>PICNIC GROVE</v>
      </c>
      <c r="F5076" s="19" t="str">
        <f>IF(ISBLANK(LeaveTracker[[#This Row],[Employee Name]]),"-----",VLOOKUP(LeaveTracker[[#This Row],[Employee Name]],Employees[[Employee Name]:[Office]],6))</f>
        <v>CASUAL</v>
      </c>
      <c r="G5076" s="24">
        <v>45076</v>
      </c>
      <c r="H5076" s="24">
        <v>45077</v>
      </c>
      <c r="I5076" s="19" t="s">
        <v>82</v>
      </c>
      <c r="K5076" s="61"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826</v>
      </c>
      <c r="E5077" s="19" t="str">
        <f>IF(ISBLANK(LeaveTracker[[#This Row],[Employee Name]]),"-----",VLOOKUP(LeaveTracker[[#This Row],[Employee Name]],Employees[[Employee Name]:[Office]],7))</f>
        <v>CHO</v>
      </c>
      <c r="F5077" s="19" t="str">
        <f>IF(ISBLANK(LeaveTracker[[#This Row],[Employee Name]]),"-----",VLOOKUP(LeaveTracker[[#This Row],[Employee Name]],Employees[[Employee Name]:[Office]],6))</f>
        <v>REGULAR</v>
      </c>
      <c r="G5077" s="24">
        <v>44999</v>
      </c>
      <c r="H5077" s="24">
        <v>44999</v>
      </c>
      <c r="I5077" s="19" t="s">
        <v>81</v>
      </c>
      <c r="K5077" s="61"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1930</v>
      </c>
      <c r="E5078" s="19" t="str">
        <f>IF(ISBLANK(LeaveTracker[[#This Row],[Employee Name]]),"-----",VLOOKUP(LeaveTracker[[#This Row],[Employee Name]],Employees[[Employee Name]:[Office]],7))</f>
        <v>PICNIC GROVE</v>
      </c>
      <c r="F5078" s="19" t="str">
        <f>IF(ISBLANK(LeaveTracker[[#This Row],[Employee Name]]),"-----",VLOOKUP(LeaveTracker[[#This Row],[Employee Name]],Employees[[Employee Name]:[Office]],6))</f>
        <v>CASUAL</v>
      </c>
      <c r="G5078" s="24">
        <v>45003</v>
      </c>
      <c r="H5078" s="24">
        <v>45003</v>
      </c>
      <c r="I5078" s="19" t="s">
        <v>81</v>
      </c>
      <c r="K5078" s="61" t="str">
        <f>LeaveTracker[[#This Row],[Days]]&amp;" "&amp;LeaveTracker[[#This Row],[Type of Leave]]</f>
        <v>1 SL</v>
      </c>
      <c r="L5078" s="23">
        <v>1</v>
      </c>
      <c r="M5078" s="27"/>
    </row>
    <row r="5079" spans="1:13" ht="30" customHeight="1" x14ac:dyDescent="0.3">
      <c r="A5079" s="27">
        <f t="shared" si="53"/>
        <v>1347</v>
      </c>
      <c r="B5079" s="31">
        <v>45029</v>
      </c>
      <c r="C5079" s="31">
        <v>45005</v>
      </c>
      <c r="D5079" s="19" t="s">
        <v>1766</v>
      </c>
      <c r="E5079" s="19" t="str">
        <f>IF(ISBLANK(LeaveTracker[[#This Row],[Employee Name]]),"-----",VLOOKUP(LeaveTracker[[#This Row],[Employee Name]],Employees[[Employee Name]:[Office]],7))</f>
        <v>GSO</v>
      </c>
      <c r="F5079" s="19" t="str">
        <f>IF(ISBLANK(LeaveTracker[[#This Row],[Employee Name]]),"-----",VLOOKUP(LeaveTracker[[#This Row],[Employee Name]],Employees[[Employee Name]:[Office]],6))</f>
        <v>CASUAL</v>
      </c>
      <c r="G5079" s="24">
        <v>45012</v>
      </c>
      <c r="H5079" s="24">
        <v>45012</v>
      </c>
      <c r="I5079" s="19" t="s">
        <v>82</v>
      </c>
      <c r="K5079" s="61"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2126</v>
      </c>
      <c r="E5080" s="19" t="str">
        <f>IF(ISBLANK(LeaveTracker[[#This Row],[Employee Name]]),"-----",VLOOKUP(LeaveTracker[[#This Row],[Employee Name]],Employees[[Employee Name]:[Office]],7))</f>
        <v>CEO</v>
      </c>
      <c r="F5080" s="19">
        <f>IF(ISBLANK(LeaveTracker[[#This Row],[Employee Name]]),"-----",VLOOKUP(LeaveTracker[[#This Row],[Employee Name]],Employees[[Employee Name]:[Office]],6))</f>
        <v>0</v>
      </c>
      <c r="G5080" s="24">
        <v>45016</v>
      </c>
      <c r="H5080" s="24">
        <v>45016</v>
      </c>
      <c r="I5080" s="19" t="s">
        <v>81</v>
      </c>
      <c r="K5080" s="61"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473</v>
      </c>
      <c r="E5081" s="19" t="str">
        <f>IF(ISBLANK(LeaveTracker[[#This Row],[Employee Name]]),"-----",VLOOKUP(LeaveTracker[[#This Row],[Employee Name]],Employees[[Employee Name]:[Office]],7))</f>
        <v>PIO</v>
      </c>
      <c r="F5081" s="19" t="str">
        <f>IF(ISBLANK(LeaveTracker[[#This Row],[Employee Name]]),"-----",VLOOKUP(LeaveTracker[[#This Row],[Employee Name]],Employees[[Employee Name]:[Office]],6))</f>
        <v>REGULAR</v>
      </c>
      <c r="G5081" s="24">
        <v>44970</v>
      </c>
      <c r="H5081" s="24">
        <v>44970</v>
      </c>
      <c r="I5081" s="19" t="s">
        <v>81</v>
      </c>
      <c r="K5081" s="61"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1070</v>
      </c>
      <c r="E5082" s="19" t="str">
        <f>IF(ISBLANK(LeaveTracker[[#This Row],[Employee Name]]),"-----",VLOOKUP(LeaveTracker[[#This Row],[Employee Name]],Employees[[Employee Name]:[Office]],7))</f>
        <v>PIO</v>
      </c>
      <c r="F5082" s="19" t="str">
        <f>IF(ISBLANK(LeaveTracker[[#This Row],[Employee Name]]),"-----",VLOOKUP(LeaveTracker[[#This Row],[Employee Name]],Employees[[Employee Name]:[Office]],6))</f>
        <v>REGULAR</v>
      </c>
      <c r="G5082" s="24">
        <v>44977</v>
      </c>
      <c r="H5082" s="24">
        <v>44977</v>
      </c>
      <c r="I5082" s="19" t="s">
        <v>298</v>
      </c>
      <c r="J5082" s="43" t="s">
        <v>105</v>
      </c>
      <c r="K5082" s="61"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1070</v>
      </c>
      <c r="E5083" s="19" t="str">
        <f>IF(ISBLANK(LeaveTracker[[#This Row],[Employee Name]]),"-----",VLOOKUP(LeaveTracker[[#This Row],[Employee Name]],Employees[[Employee Name]:[Office]],7))</f>
        <v>PIO</v>
      </c>
      <c r="F5083" s="19" t="str">
        <f>IF(ISBLANK(LeaveTracker[[#This Row],[Employee Name]]),"-----",VLOOKUP(LeaveTracker[[#This Row],[Employee Name]],Employees[[Employee Name]:[Office]],6))</f>
        <v>REGULAR</v>
      </c>
      <c r="G5083" s="24">
        <v>44970</v>
      </c>
      <c r="H5083" s="24">
        <v>44972</v>
      </c>
      <c r="I5083" s="19" t="s">
        <v>81</v>
      </c>
      <c r="K5083" s="61"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473</v>
      </c>
      <c r="E5084" s="19" t="str">
        <f>IF(ISBLANK(LeaveTracker[[#This Row],[Employee Name]]),"-----",VLOOKUP(LeaveTracker[[#This Row],[Employee Name]],Employees[[Employee Name]:[Office]],7))</f>
        <v>PIO</v>
      </c>
      <c r="F5084" s="19" t="str">
        <f>IF(ISBLANK(LeaveTracker[[#This Row],[Employee Name]]),"-----",VLOOKUP(LeaveTracker[[#This Row],[Employee Name]],Employees[[Employee Name]:[Office]],6))</f>
        <v>REGULAR</v>
      </c>
      <c r="G5084" s="24">
        <v>44974</v>
      </c>
      <c r="H5084" s="24">
        <v>44974</v>
      </c>
      <c r="I5084" s="19" t="s">
        <v>81</v>
      </c>
      <c r="K5084" s="61"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522</v>
      </c>
      <c r="E5085" s="19" t="str">
        <f>IF(ISBLANK(LeaveTracker[[#This Row],[Employee Name]]),"-----",VLOOKUP(LeaveTracker[[#This Row],[Employee Name]],Employees[[Employee Name]:[Office]],7))</f>
        <v>PIO</v>
      </c>
      <c r="F5085" s="19" t="str">
        <f>IF(ISBLANK(LeaveTracker[[#This Row],[Employee Name]]),"-----",VLOOKUP(LeaveTracker[[#This Row],[Employee Name]],Employees[[Employee Name]:[Office]],6))</f>
        <v>REGULAR</v>
      </c>
      <c r="G5085" s="24">
        <v>44970</v>
      </c>
      <c r="H5085" s="24">
        <v>44970</v>
      </c>
      <c r="I5085" s="19" t="s">
        <v>298</v>
      </c>
      <c r="J5085" s="43" t="s">
        <v>274</v>
      </c>
      <c r="K5085" s="61"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19" t="str">
        <f>IF(ISBLANK(LeaveTracker[[#This Row],[Employee Name]]),"-----",VLOOKUP(LeaveTracker[[#This Row],[Employee Name]],Employees[[Employee Name]:[Office]],7))</f>
        <v>CHO</v>
      </c>
      <c r="F5086" s="19" t="str">
        <f>IF(ISBLANK(LeaveTracker[[#This Row],[Employee Name]]),"-----",VLOOKUP(LeaveTracker[[#This Row],[Employee Name]],Employees[[Employee Name]:[Office]],6))</f>
        <v>REGULAR</v>
      </c>
      <c r="G5086" s="24">
        <v>44984</v>
      </c>
      <c r="H5086" s="24">
        <v>44984</v>
      </c>
      <c r="I5086" s="19" t="s">
        <v>81</v>
      </c>
      <c r="K5086" s="61"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304</v>
      </c>
      <c r="E5087" s="19" t="str">
        <f>IF(ISBLANK(LeaveTracker[[#This Row],[Employee Name]]),"-----",VLOOKUP(LeaveTracker[[#This Row],[Employee Name]],Employees[[Employee Name]:[Office]],7))</f>
        <v>TOPS (ADMIN CSU)</v>
      </c>
      <c r="F5087" s="19" t="str">
        <f>IF(ISBLANK(LeaveTracker[[#This Row],[Employee Name]]),"-----",VLOOKUP(LeaveTracker[[#This Row],[Employee Name]],Employees[[Employee Name]:[Office]],6))</f>
        <v>REGULAR</v>
      </c>
      <c r="G5087" s="24">
        <v>44987</v>
      </c>
      <c r="H5087" s="24">
        <v>44987</v>
      </c>
      <c r="I5087" s="19" t="s">
        <v>81</v>
      </c>
      <c r="K5087" s="61"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471</v>
      </c>
      <c r="E5088" s="19" t="str">
        <f>IF(ISBLANK(LeaveTracker[[#This Row],[Employee Name]]),"-----",VLOOKUP(LeaveTracker[[#This Row],[Employee Name]],Employees[[Employee Name]:[Office]],7))</f>
        <v>PIO</v>
      </c>
      <c r="F5088" s="19" t="str">
        <f>IF(ISBLANK(LeaveTracker[[#This Row],[Employee Name]]),"-----",VLOOKUP(LeaveTracker[[#This Row],[Employee Name]],Employees[[Employee Name]:[Office]],6))</f>
        <v>REGULAR</v>
      </c>
      <c r="G5088" s="24">
        <v>44977</v>
      </c>
      <c r="H5088" s="24">
        <v>44978</v>
      </c>
      <c r="I5088" s="19" t="s">
        <v>298</v>
      </c>
      <c r="J5088" s="43" t="s">
        <v>105</v>
      </c>
      <c r="K5088" s="61"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1095</v>
      </c>
      <c r="E5089" s="19" t="str">
        <f>IF(ISBLANK(LeaveTracker[[#This Row],[Employee Name]]),"-----",VLOOKUP(LeaveTracker[[#This Row],[Employee Name]],Employees[[Employee Name]:[Office]],7))</f>
        <v>VMO</v>
      </c>
      <c r="F5089" s="19" t="str">
        <f>IF(ISBLANK(LeaveTracker[[#This Row],[Employee Name]]),"-----",VLOOKUP(LeaveTracker[[#This Row],[Employee Name]],Employees[[Employee Name]:[Office]],6))</f>
        <v>REGULAR</v>
      </c>
      <c r="G5089" s="24">
        <v>44993</v>
      </c>
      <c r="H5089" s="24">
        <v>44993</v>
      </c>
      <c r="I5089" s="19" t="s">
        <v>81</v>
      </c>
      <c r="K5089" s="61"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2126</v>
      </c>
      <c r="E5090" s="19" t="str">
        <f>IF(ISBLANK(LeaveTracker[[#This Row],[Employee Name]]),"-----",VLOOKUP(LeaveTracker[[#This Row],[Employee Name]],Employees[[Employee Name]:[Office]],7))</f>
        <v>CEO</v>
      </c>
      <c r="F5090" s="19">
        <f>IF(ISBLANK(LeaveTracker[[#This Row],[Employee Name]]),"-----",VLOOKUP(LeaveTracker[[#This Row],[Employee Name]],Employees[[Employee Name]:[Office]],6))</f>
        <v>0</v>
      </c>
      <c r="G5090" s="24">
        <v>44987</v>
      </c>
      <c r="H5090" s="24">
        <v>44988</v>
      </c>
      <c r="I5090" s="19" t="s">
        <v>81</v>
      </c>
      <c r="K5090" s="61"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1078</v>
      </c>
      <c r="E5091" s="19" t="str">
        <f>IF(ISBLANK(LeaveTracker[[#This Row],[Employee Name]]),"-----",VLOOKUP(LeaveTracker[[#This Row],[Employee Name]],Employees[[Employee Name]:[Office]],7))</f>
        <v>CTO</v>
      </c>
      <c r="F5091" s="19" t="str">
        <f>IF(ISBLANK(LeaveTracker[[#This Row],[Employee Name]]),"-----",VLOOKUP(LeaveTracker[[#This Row],[Employee Name]],Employees[[Employee Name]:[Office]],6))</f>
        <v>REGULAR</v>
      </c>
      <c r="G5091" s="24">
        <v>44988</v>
      </c>
      <c r="H5091" s="24">
        <v>44988</v>
      </c>
      <c r="I5091" s="19" t="s">
        <v>81</v>
      </c>
      <c r="K5091" s="61"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632</v>
      </c>
      <c r="E5092" s="19" t="str">
        <f>IF(ISBLANK(LeaveTracker[[#This Row],[Employee Name]]),"-----",VLOOKUP(LeaveTracker[[#This Row],[Employee Name]],Employees[[Employee Name]:[Office]],7))</f>
        <v>LIBRARY</v>
      </c>
      <c r="F5092" s="19" t="str">
        <f>IF(ISBLANK(LeaveTracker[[#This Row],[Employee Name]]),"-----",VLOOKUP(LeaveTracker[[#This Row],[Employee Name]],Employees[[Employee Name]:[Office]],6))</f>
        <v>REGULAR</v>
      </c>
      <c r="G5092" s="24">
        <v>44993</v>
      </c>
      <c r="H5092" s="24">
        <v>44995</v>
      </c>
      <c r="I5092" s="19" t="s">
        <v>298</v>
      </c>
      <c r="J5092" s="43" t="s">
        <v>105</v>
      </c>
      <c r="K5092" s="61"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2244</v>
      </c>
      <c r="E5093" s="19" t="str">
        <f>IF(ISBLANK(LeaveTracker[[#This Row],[Employee Name]]),"-----",VLOOKUP(LeaveTracker[[#This Row],[Employee Name]],Employees[[Employee Name]:[Office]],7))</f>
        <v>SANGGUNIANG PANLUNGSOD</v>
      </c>
      <c r="F5093" s="19">
        <f>IF(ISBLANK(LeaveTracker[[#This Row],[Employee Name]]),"-----",VLOOKUP(LeaveTracker[[#This Row],[Employee Name]],Employees[[Employee Name]:[Office]],6))</f>
        <v>0</v>
      </c>
      <c r="G5093" s="24">
        <v>44986</v>
      </c>
      <c r="H5093" s="24">
        <v>44986</v>
      </c>
      <c r="I5093" s="19" t="s">
        <v>81</v>
      </c>
      <c r="K5093" s="61"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1982</v>
      </c>
      <c r="E5094" s="19" t="str">
        <f>IF(ISBLANK(LeaveTracker[[#This Row],[Employee Name]]),"-----",VLOOKUP(LeaveTracker[[#This Row],[Employee Name]],Employees[[Employee Name]:[Office]],7))</f>
        <v>ONT</v>
      </c>
      <c r="F5094" s="19" t="str">
        <f>IF(ISBLANK(LeaveTracker[[#This Row],[Employee Name]]),"-----",VLOOKUP(LeaveTracker[[#This Row],[Employee Name]],Employees[[Employee Name]:[Office]],6))</f>
        <v>REGULAR</v>
      </c>
      <c r="G5094" s="24">
        <v>45005</v>
      </c>
      <c r="H5094" s="24">
        <v>45009</v>
      </c>
      <c r="I5094" s="19" t="s">
        <v>82</v>
      </c>
      <c r="K5094" s="61"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1306</v>
      </c>
      <c r="E5095" s="19" t="str">
        <f>IF(ISBLANK(LeaveTracker[[#This Row],[Employee Name]]),"-----",VLOOKUP(LeaveTracker[[#This Row],[Employee Name]],Employees[[Employee Name]:[Office]],7))</f>
        <v>ONT</v>
      </c>
      <c r="F5095" s="19" t="str">
        <f>IF(ISBLANK(LeaveTracker[[#This Row],[Employee Name]]),"-----",VLOOKUP(LeaveTracker[[#This Row],[Employee Name]],Employees[[Employee Name]:[Office]],6))</f>
        <v>REGULAR</v>
      </c>
      <c r="G5095" s="24">
        <v>45013</v>
      </c>
      <c r="H5095" s="24">
        <v>45013</v>
      </c>
      <c r="I5095" s="19" t="s">
        <v>298</v>
      </c>
      <c r="J5095" s="43" t="s">
        <v>105</v>
      </c>
      <c r="K5095" s="61"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1306</v>
      </c>
      <c r="E5096" s="19" t="str">
        <f>IF(ISBLANK(LeaveTracker[[#This Row],[Employee Name]]),"-----",VLOOKUP(LeaveTracker[[#This Row],[Employee Name]],Employees[[Employee Name]:[Office]],7))</f>
        <v>ONT</v>
      </c>
      <c r="F5096" s="19" t="str">
        <f>IF(ISBLANK(LeaveTracker[[#This Row],[Employee Name]]),"-----",VLOOKUP(LeaveTracker[[#This Row],[Employee Name]],Employees[[Employee Name]:[Office]],6))</f>
        <v>REGULAR</v>
      </c>
      <c r="G5096" s="24">
        <v>45000</v>
      </c>
      <c r="H5096" s="24">
        <v>45000</v>
      </c>
      <c r="I5096" s="19" t="s">
        <v>298</v>
      </c>
      <c r="J5096" s="43" t="s">
        <v>158</v>
      </c>
      <c r="K5096" s="61"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2202</v>
      </c>
      <c r="E5097" s="19" t="str">
        <f>IF(ISBLANK(LeaveTracker[[#This Row],[Employee Name]]),"-----",VLOOKUP(LeaveTracker[[#This Row],[Employee Name]],Employees[[Employee Name]:[Office]],7))</f>
        <v>OSPITAL NG TAGAYTAY</v>
      </c>
      <c r="F5097" s="19">
        <f>IF(ISBLANK(LeaveTracker[[#This Row],[Employee Name]]),"-----",VLOOKUP(LeaveTracker[[#This Row],[Employee Name]],Employees[[Employee Name]:[Office]],6))</f>
        <v>0</v>
      </c>
      <c r="G5097" s="24">
        <v>44999</v>
      </c>
      <c r="H5097" s="24">
        <v>44999</v>
      </c>
      <c r="I5097" s="19" t="s">
        <v>298</v>
      </c>
      <c r="J5097" s="43" t="s">
        <v>105</v>
      </c>
      <c r="K5097" s="61"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2202</v>
      </c>
      <c r="E5098" s="19" t="str">
        <f>IF(ISBLANK(LeaveTracker[[#This Row],[Employee Name]]),"-----",VLOOKUP(LeaveTracker[[#This Row],[Employee Name]],Employees[[Employee Name]:[Office]],7))</f>
        <v>OSPITAL NG TAGAYTAY</v>
      </c>
      <c r="F5098" s="19">
        <f>IF(ISBLANK(LeaveTracker[[#This Row],[Employee Name]]),"-----",VLOOKUP(LeaveTracker[[#This Row],[Employee Name]],Employees[[Employee Name]:[Office]],6))</f>
        <v>0</v>
      </c>
      <c r="G5098" s="24">
        <v>44998</v>
      </c>
      <c r="H5098" s="24">
        <v>44998</v>
      </c>
      <c r="I5098" s="19" t="s">
        <v>298</v>
      </c>
      <c r="J5098" s="43" t="s">
        <v>158</v>
      </c>
      <c r="K5098" s="61"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2245</v>
      </c>
      <c r="E5099" s="19" t="str">
        <f>IF(ISBLANK(LeaveTracker[[#This Row],[Employee Name]]),"-----",VLOOKUP(LeaveTracker[[#This Row],[Employee Name]],Employees[[Employee Name]:[Office]],7))</f>
        <v>OSPITAL NG TAGAYTAY</v>
      </c>
      <c r="F5099" s="19">
        <f>IF(ISBLANK(LeaveTracker[[#This Row],[Employee Name]]),"-----",VLOOKUP(LeaveTracker[[#This Row],[Employee Name]],Employees[[Employee Name]:[Office]],6))</f>
        <v>0</v>
      </c>
      <c r="G5099" s="24">
        <v>44996</v>
      </c>
      <c r="H5099" s="24">
        <v>44996</v>
      </c>
      <c r="I5099" s="19" t="s">
        <v>298</v>
      </c>
      <c r="J5099" s="43" t="s">
        <v>158</v>
      </c>
      <c r="K5099" s="61" t="str">
        <f ca="1">LeaveTracker[[#This Row],[Days]]&amp;" "&amp;LeaveTracker[[#This Row],[Type of Leave]]</f>
        <v>0 OTHER</v>
      </c>
      <c r="L5099" s="23">
        <f ca="1">NETWORKDAYS(LeaveTracker[[#This Row],[Start Date]],LeaveTracker[[#This Row],[End Date]],lstHolidays)</f>
        <v>0</v>
      </c>
      <c r="M5099" s="27"/>
    </row>
    <row r="5100" spans="1:13" ht="30" customHeight="1" x14ac:dyDescent="0.3">
      <c r="A5100" s="27">
        <f t="shared" si="54"/>
        <v>1368</v>
      </c>
      <c r="B5100" s="31">
        <v>45029</v>
      </c>
      <c r="C5100" s="31">
        <v>44992</v>
      </c>
      <c r="D5100" s="19" t="s">
        <v>2228</v>
      </c>
      <c r="E5100" s="19" t="str">
        <f>IF(ISBLANK(LeaveTracker[[#This Row],[Employee Name]]),"-----",VLOOKUP(LeaveTracker[[#This Row],[Employee Name]],Employees[[Employee Name]:[Office]],7))</f>
        <v>OSPITAL NG TAGAYTAY</v>
      </c>
      <c r="F5100" s="19">
        <f>IF(ISBLANK(LeaveTracker[[#This Row],[Employee Name]]),"-----",VLOOKUP(LeaveTracker[[#This Row],[Employee Name]],Employees[[Employee Name]:[Office]],6))</f>
        <v>0</v>
      </c>
      <c r="G5100" s="31">
        <v>44992</v>
      </c>
      <c r="H5100" s="31">
        <v>44992</v>
      </c>
      <c r="I5100" s="19" t="s">
        <v>298</v>
      </c>
      <c r="J5100" s="43" t="s">
        <v>158</v>
      </c>
      <c r="K5100" s="61"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1988</v>
      </c>
      <c r="E5101" s="19" t="str">
        <f>IF(ISBLANK(LeaveTracker[[#This Row],[Employee Name]]),"-----",VLOOKUP(LeaveTracker[[#This Row],[Employee Name]],Employees[[Employee Name]:[Office]],7))</f>
        <v>ONT</v>
      </c>
      <c r="F5101" s="19" t="str">
        <f>IF(ISBLANK(LeaveTracker[[#This Row],[Employee Name]]),"-----",VLOOKUP(LeaveTracker[[#This Row],[Employee Name]],Employees[[Employee Name]:[Office]],6))</f>
        <v>REGULAR</v>
      </c>
      <c r="G5101" s="24">
        <v>45013</v>
      </c>
      <c r="H5101" s="24">
        <v>45015</v>
      </c>
      <c r="I5101" s="19" t="s">
        <v>82</v>
      </c>
      <c r="K5101" s="61"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1777</v>
      </c>
      <c r="E5102" s="19" t="str">
        <f>IF(ISBLANK(LeaveTracker[[#This Row],[Employee Name]]),"-----",VLOOKUP(LeaveTracker[[#This Row],[Employee Name]],Employees[[Employee Name]:[Office]],7))</f>
        <v>ONT</v>
      </c>
      <c r="F5102" s="19" t="str">
        <f>IF(ISBLANK(LeaveTracker[[#This Row],[Employee Name]]),"-----",VLOOKUP(LeaveTracker[[#This Row],[Employee Name]],Employees[[Employee Name]:[Office]],6))</f>
        <v>CASUAL</v>
      </c>
      <c r="G5102" s="24">
        <v>44998</v>
      </c>
      <c r="H5102" s="24">
        <v>44999</v>
      </c>
      <c r="I5102" s="19" t="s">
        <v>81</v>
      </c>
      <c r="K5102" s="61"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1777</v>
      </c>
      <c r="E5103" s="19" t="str">
        <f>IF(ISBLANK(LeaveTracker[[#This Row],[Employee Name]]),"-----",VLOOKUP(LeaveTracker[[#This Row],[Employee Name]],Employees[[Employee Name]:[Office]],7))</f>
        <v>ONT</v>
      </c>
      <c r="F5103" s="19" t="str">
        <f>IF(ISBLANK(LeaveTracker[[#This Row],[Employee Name]]),"-----",VLOOKUP(LeaveTracker[[#This Row],[Employee Name]],Employees[[Employee Name]:[Office]],6))</f>
        <v>CASUAL</v>
      </c>
      <c r="G5103" s="24">
        <v>45003</v>
      </c>
      <c r="H5103" s="24">
        <v>45003</v>
      </c>
      <c r="I5103" s="19" t="s">
        <v>81</v>
      </c>
      <c r="K5103" s="61" t="str">
        <f>LeaveTracker[[#This Row],[Days]]&amp;" "&amp;LeaveTracker[[#This Row],[Type of Leave]]</f>
        <v>1 SL</v>
      </c>
      <c r="L5103" s="23">
        <v>1</v>
      </c>
      <c r="M5103" s="27"/>
    </row>
    <row r="5104" spans="1:13" ht="30" customHeight="1" x14ac:dyDescent="0.3">
      <c r="A5104" s="27">
        <f t="shared" si="54"/>
        <v>1371</v>
      </c>
      <c r="B5104" s="31">
        <v>45029</v>
      </c>
      <c r="C5104" s="31">
        <v>45027</v>
      </c>
      <c r="D5104" s="19" t="s">
        <v>2248</v>
      </c>
      <c r="E5104" s="19" t="str">
        <f>IF(ISBLANK(LeaveTracker[[#This Row],[Employee Name]]),"-----",VLOOKUP(LeaveTracker[[#This Row],[Employee Name]],Employees[[Employee Name]:[Office]],7))</f>
        <v>CHO</v>
      </c>
      <c r="F5104" s="19">
        <f>IF(ISBLANK(LeaveTracker[[#This Row],[Employee Name]]),"-----",VLOOKUP(LeaveTracker[[#This Row],[Employee Name]],Employees[[Employee Name]:[Office]],6))</f>
        <v>0</v>
      </c>
      <c r="G5104" s="24">
        <v>45033</v>
      </c>
      <c r="H5104" s="24">
        <v>45034</v>
      </c>
      <c r="I5104" s="19" t="s">
        <v>82</v>
      </c>
      <c r="K5104" s="61"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1025</v>
      </c>
      <c r="E5105" s="19" t="str">
        <f>IF(ISBLANK(LeaveTracker[[#This Row],[Employee Name]]),"-----",VLOOKUP(LeaveTracker[[#This Row],[Employee Name]],Employees[[Employee Name]:[Office]],7))</f>
        <v>ONT</v>
      </c>
      <c r="F5105" s="19" t="str">
        <f>IF(ISBLANK(LeaveTracker[[#This Row],[Employee Name]]),"-----",VLOOKUP(LeaveTracker[[#This Row],[Employee Name]],Employees[[Employee Name]:[Office]],6))</f>
        <v>REGULAR</v>
      </c>
      <c r="G5105" s="24">
        <v>44985</v>
      </c>
      <c r="H5105" s="24">
        <v>44985</v>
      </c>
      <c r="I5105" s="19" t="s">
        <v>81</v>
      </c>
      <c r="K5105" s="61"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2251</v>
      </c>
      <c r="E5106" s="19" t="str">
        <f>IF(ISBLANK(LeaveTracker[[#This Row],[Employee Name]]),"-----",VLOOKUP(LeaveTracker[[#This Row],[Employee Name]],Employees[[Employee Name]:[Office]],7))</f>
        <v>OSPITAL NG TAGAYTAY</v>
      </c>
      <c r="F5106" s="19">
        <f>IF(ISBLANK(LeaveTracker[[#This Row],[Employee Name]]),"-----",VLOOKUP(LeaveTracker[[#This Row],[Employee Name]],Employees[[Employee Name]:[Office]],6))</f>
        <v>0</v>
      </c>
      <c r="G5106" s="24">
        <v>45000</v>
      </c>
      <c r="H5106" s="24">
        <v>45002</v>
      </c>
      <c r="I5106" s="19" t="s">
        <v>298</v>
      </c>
      <c r="J5106" s="43" t="s">
        <v>105</v>
      </c>
      <c r="K5106" s="61"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708</v>
      </c>
      <c r="E5107" s="19" t="str">
        <f>IF(ISBLANK(LeaveTracker[[#This Row],[Employee Name]]),"-----",VLOOKUP(LeaveTracker[[#This Row],[Employee Name]],Employees[[Employee Name]:[Office]],7))</f>
        <v>ONT</v>
      </c>
      <c r="F5107" s="19" t="str">
        <f>IF(ISBLANK(LeaveTracker[[#This Row],[Employee Name]]),"-----",VLOOKUP(LeaveTracker[[#This Row],[Employee Name]],Employees[[Employee Name]:[Office]],6))</f>
        <v>CASUAL</v>
      </c>
      <c r="G5107" s="24">
        <v>45011</v>
      </c>
      <c r="H5107" s="24">
        <v>45011</v>
      </c>
      <c r="I5107" s="19" t="s">
        <v>298</v>
      </c>
      <c r="J5107" s="43" t="s">
        <v>105</v>
      </c>
      <c r="K5107" s="61" t="str">
        <f ca="1">LeaveTracker[[#This Row],[Days]]&amp;" "&amp;LeaveTracker[[#This Row],[Type of Leave]]</f>
        <v>0 OTHER</v>
      </c>
      <c r="L5107" s="23">
        <f ca="1">NETWORKDAYS(LeaveTracker[[#This Row],[Start Date]],LeaveTracker[[#This Row],[End Date]],lstHolidays)</f>
        <v>0</v>
      </c>
      <c r="M5107" s="27"/>
    </row>
    <row r="5108" spans="1:13" ht="30" customHeight="1" x14ac:dyDescent="0.3">
      <c r="A5108" s="27">
        <f t="shared" si="54"/>
        <v>1375</v>
      </c>
      <c r="B5108" s="31">
        <v>45029</v>
      </c>
      <c r="C5108" s="31">
        <v>44978</v>
      </c>
      <c r="D5108" s="19" t="s">
        <v>863</v>
      </c>
      <c r="E5108" s="19" t="str">
        <f>IF(ISBLANK(LeaveTracker[[#This Row],[Employee Name]]),"-----",VLOOKUP(LeaveTracker[[#This Row],[Employee Name]],Employees[[Employee Name]:[Office]],7))</f>
        <v>ACCOUNTING</v>
      </c>
      <c r="F5108" s="19" t="str">
        <f>IF(ISBLANK(LeaveTracker[[#This Row],[Employee Name]]),"-----",VLOOKUP(LeaveTracker[[#This Row],[Employee Name]],Employees[[Employee Name]:[Office]],6))</f>
        <v>REGULAR</v>
      </c>
      <c r="G5108" s="24">
        <v>44980</v>
      </c>
      <c r="H5108" s="24">
        <v>44980</v>
      </c>
      <c r="I5108" s="19" t="s">
        <v>81</v>
      </c>
      <c r="K5108" s="61"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863</v>
      </c>
      <c r="E5109" s="19" t="str">
        <f>IF(ISBLANK(LeaveTracker[[#This Row],[Employee Name]]),"-----",VLOOKUP(LeaveTracker[[#This Row],[Employee Name]],Employees[[Employee Name]:[Office]],7))</f>
        <v>ACCOUNTING</v>
      </c>
      <c r="F5109" s="19" t="str">
        <f>IF(ISBLANK(LeaveTracker[[#This Row],[Employee Name]]),"-----",VLOOKUP(LeaveTracker[[#This Row],[Employee Name]],Employees[[Employee Name]:[Office]],6))</f>
        <v>REGULAR</v>
      </c>
      <c r="G5109" s="24">
        <v>44984</v>
      </c>
      <c r="H5109" s="24">
        <v>44995</v>
      </c>
      <c r="I5109" s="19" t="s">
        <v>81</v>
      </c>
      <c r="K5109" s="61"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630</v>
      </c>
      <c r="E5110" s="19" t="str">
        <f>IF(ISBLANK(LeaveTracker[[#This Row],[Employee Name]]),"-----",VLOOKUP(LeaveTracker[[#This Row],[Employee Name]],Employees[[Employee Name]:[Office]],7))</f>
        <v>CCT</v>
      </c>
      <c r="F5110" s="19" t="str">
        <f>IF(ISBLANK(LeaveTracker[[#This Row],[Employee Name]]),"-----",VLOOKUP(LeaveTracker[[#This Row],[Employee Name]],Employees[[Employee Name]:[Office]],6))</f>
        <v>REGULAR</v>
      </c>
      <c r="G5110" s="24">
        <v>44991</v>
      </c>
      <c r="H5110" s="24">
        <v>44991</v>
      </c>
      <c r="I5110" s="19" t="s">
        <v>298</v>
      </c>
      <c r="J5110" s="43" t="s">
        <v>274</v>
      </c>
      <c r="K5110" s="61"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407</v>
      </c>
      <c r="E5111" s="19" t="str">
        <f>IF(ISBLANK(LeaveTracker[[#This Row],[Employee Name]]),"-----",VLOOKUP(LeaveTracker[[#This Row],[Employee Name]],Employees[[Employee Name]:[Office]],7))</f>
        <v>CTO</v>
      </c>
      <c r="F5111" s="19" t="str">
        <f>IF(ISBLANK(LeaveTracker[[#This Row],[Employee Name]]),"-----",VLOOKUP(LeaveTracker[[#This Row],[Employee Name]],Employees[[Employee Name]:[Office]],6))</f>
        <v>REGULAR</v>
      </c>
      <c r="G5111" s="24">
        <v>44995</v>
      </c>
      <c r="H5111" s="24">
        <v>44995</v>
      </c>
      <c r="I5111" s="19" t="s">
        <v>82</v>
      </c>
      <c r="K5111" s="61"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371</v>
      </c>
      <c r="E5112" s="19" t="str">
        <f>IF(ISBLANK(LeaveTracker[[#This Row],[Employee Name]]),"-----",VLOOKUP(LeaveTracker[[#This Row],[Employee Name]],Employees[[Employee Name]:[Office]],7))</f>
        <v>LIBRARY</v>
      </c>
      <c r="F5112" s="19" t="str">
        <f>IF(ISBLANK(LeaveTracker[[#This Row],[Employee Name]]),"-----",VLOOKUP(LeaveTracker[[#This Row],[Employee Name]],Employees[[Employee Name]:[Office]],6))</f>
        <v>REGULAR</v>
      </c>
      <c r="G5112" s="24">
        <v>45000</v>
      </c>
      <c r="H5112" s="24">
        <v>45000</v>
      </c>
      <c r="I5112" s="19" t="s">
        <v>82</v>
      </c>
      <c r="K5112" s="61"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470</v>
      </c>
      <c r="E5113" s="19" t="str">
        <f>IF(ISBLANK(LeaveTracker[[#This Row],[Employee Name]]),"-----",VLOOKUP(LeaveTracker[[#This Row],[Employee Name]],Employees[[Employee Name]:[Office]],7))</f>
        <v>ASSESSORS OFFICE</v>
      </c>
      <c r="F5113" s="19" t="str">
        <f>IF(ISBLANK(LeaveTracker[[#This Row],[Employee Name]]),"-----",VLOOKUP(LeaveTracker[[#This Row],[Employee Name]],Employees[[Employee Name]:[Office]],6))</f>
        <v>REGULAR</v>
      </c>
      <c r="G5113" s="24">
        <v>44991</v>
      </c>
      <c r="H5113" s="24">
        <v>44991</v>
      </c>
      <c r="I5113" s="19" t="s">
        <v>81</v>
      </c>
      <c r="K5113" s="61"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422</v>
      </c>
      <c r="E5114" s="19" t="str">
        <f>IF(ISBLANK(LeaveTracker[[#This Row],[Employee Name]]),"-----",VLOOKUP(LeaveTracker[[#This Row],[Employee Name]],Employees[[Employee Name]:[Office]],7))</f>
        <v>CTO</v>
      </c>
      <c r="F5114" s="19" t="str">
        <f>IF(ISBLANK(LeaveTracker[[#This Row],[Employee Name]]),"-----",VLOOKUP(LeaveTracker[[#This Row],[Employee Name]],Employees[[Employee Name]:[Office]],6))</f>
        <v>REGULAR</v>
      </c>
      <c r="G5114" s="24">
        <v>44987</v>
      </c>
      <c r="H5114" s="24">
        <v>44988</v>
      </c>
      <c r="I5114" s="19" t="s">
        <v>81</v>
      </c>
      <c r="K5114" s="61"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1060</v>
      </c>
      <c r="E5115" s="19" t="str">
        <f>IF(ISBLANK(LeaveTracker[[#This Row],[Employee Name]]),"-----",VLOOKUP(LeaveTracker[[#This Row],[Employee Name]],Employees[[Employee Name]:[Office]],7))</f>
        <v>CTO</v>
      </c>
      <c r="F5115" s="19" t="str">
        <f>IF(ISBLANK(LeaveTracker[[#This Row],[Employee Name]]),"-----",VLOOKUP(LeaveTracker[[#This Row],[Employee Name]],Employees[[Employee Name]:[Office]],6))</f>
        <v>REGULAR</v>
      </c>
      <c r="G5115" s="31">
        <v>44993</v>
      </c>
      <c r="H5115" s="31">
        <v>44993</v>
      </c>
      <c r="I5115" s="19" t="s">
        <v>81</v>
      </c>
      <c r="K5115" s="61"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624</v>
      </c>
      <c r="E5116" s="19" t="str">
        <f>IF(ISBLANK(LeaveTracker[[#This Row],[Employee Name]]),"-----",VLOOKUP(LeaveTracker[[#This Row],[Employee Name]],Employees[[Employee Name]:[Office]],7))</f>
        <v>CTO</v>
      </c>
      <c r="F5116" s="19" t="str">
        <f>IF(ISBLANK(LeaveTracker[[#This Row],[Employee Name]]),"-----",VLOOKUP(LeaveTracker[[#This Row],[Employee Name]],Employees[[Employee Name]:[Office]],6))</f>
        <v>REGULAR</v>
      </c>
      <c r="G5116" s="24">
        <v>45021</v>
      </c>
      <c r="H5116" s="24">
        <v>45021</v>
      </c>
      <c r="I5116" s="19" t="s">
        <v>82</v>
      </c>
      <c r="K5116" s="61"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1049</v>
      </c>
      <c r="E5117" s="19" t="str">
        <f>IF(ISBLANK(LeaveTracker[[#This Row],[Employee Name]]),"-----",VLOOKUP(LeaveTracker[[#This Row],[Employee Name]],Employees[[Employee Name]:[Office]],7))</f>
        <v>PIO</v>
      </c>
      <c r="F5117" s="19" t="str">
        <f>IF(ISBLANK(LeaveTracker[[#This Row],[Employee Name]]),"-----",VLOOKUP(LeaveTracker[[#This Row],[Employee Name]],Employees[[Employee Name]:[Office]],6))</f>
        <v>REGULAR</v>
      </c>
      <c r="G5117" s="24">
        <v>44980</v>
      </c>
      <c r="H5117" s="24">
        <v>44980</v>
      </c>
      <c r="I5117" s="19" t="s">
        <v>298</v>
      </c>
      <c r="J5117" s="43" t="s">
        <v>105</v>
      </c>
      <c r="K5117" s="61"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1049</v>
      </c>
      <c r="E5118" s="19" t="str">
        <f>IF(ISBLANK(LeaveTracker[[#This Row],[Employee Name]]),"-----",VLOOKUP(LeaveTracker[[#This Row],[Employee Name]],Employees[[Employee Name]:[Office]],7))</f>
        <v>PIO</v>
      </c>
      <c r="F5118" s="19" t="str">
        <f>IF(ISBLANK(LeaveTracker[[#This Row],[Employee Name]]),"-----",VLOOKUP(LeaveTracker[[#This Row],[Employee Name]],Employees[[Employee Name]:[Office]],6))</f>
        <v>REGULAR</v>
      </c>
      <c r="G5118" s="24">
        <v>44985</v>
      </c>
      <c r="H5118" s="24">
        <v>44986</v>
      </c>
      <c r="I5118" s="19" t="s">
        <v>298</v>
      </c>
      <c r="J5118" s="43" t="s">
        <v>105</v>
      </c>
      <c r="K5118" s="61"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19" t="str">
        <f>IF(ISBLANK(LeaveTracker[[#This Row],[Employee Name]]),"-----",VLOOKUP(LeaveTracker[[#This Row],[Employee Name]],Employees[[Employee Name]:[Office]],7))</f>
        <v>ONT</v>
      </c>
      <c r="F5119" s="19" t="str">
        <f>IF(ISBLANK(LeaveTracker[[#This Row],[Employee Name]]),"-----",VLOOKUP(LeaveTracker[[#This Row],[Employee Name]],Employees[[Employee Name]:[Office]],6))</f>
        <v>REGULAR</v>
      </c>
      <c r="G5119" s="24">
        <v>45014</v>
      </c>
      <c r="H5119" s="24">
        <v>45014</v>
      </c>
      <c r="I5119" s="19" t="s">
        <v>298</v>
      </c>
      <c r="K5119" s="61"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398</v>
      </c>
      <c r="E5120" s="19" t="str">
        <f>IF(ISBLANK(LeaveTracker[[#This Row],[Employee Name]]),"-----",VLOOKUP(LeaveTracker[[#This Row],[Employee Name]],Employees[[Employee Name]:[Office]],7))</f>
        <v>CTO</v>
      </c>
      <c r="F5120" s="19" t="str">
        <f>IF(ISBLANK(LeaveTracker[[#This Row],[Employee Name]]),"-----",VLOOKUP(LeaveTracker[[#This Row],[Employee Name]],Employees[[Employee Name]:[Office]],6))</f>
        <v>REGULAR</v>
      </c>
      <c r="G5120" s="24">
        <v>45009</v>
      </c>
      <c r="H5120" s="24">
        <v>45009</v>
      </c>
      <c r="I5120" s="19" t="s">
        <v>81</v>
      </c>
      <c r="K5120" s="61"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398</v>
      </c>
      <c r="E5121" s="19" t="str">
        <f>IF(ISBLANK(LeaveTracker[[#This Row],[Employee Name]]),"-----",VLOOKUP(LeaveTracker[[#This Row],[Employee Name]],Employees[[Employee Name]:[Office]],7))</f>
        <v>CTO</v>
      </c>
      <c r="F5121" s="19" t="str">
        <f>IF(ISBLANK(LeaveTracker[[#This Row],[Employee Name]]),"-----",VLOOKUP(LeaveTracker[[#This Row],[Employee Name]],Employees[[Employee Name]:[Office]],6))</f>
        <v>REGULAR</v>
      </c>
      <c r="G5121" s="24">
        <v>45008</v>
      </c>
      <c r="H5121" s="24">
        <v>45008</v>
      </c>
      <c r="I5121" s="19" t="s">
        <v>298</v>
      </c>
      <c r="J5121" s="43" t="s">
        <v>105</v>
      </c>
      <c r="K5121" s="61"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1017</v>
      </c>
      <c r="E5122" s="19" t="str">
        <f>IF(ISBLANK(LeaveTracker[[#This Row],[Employee Name]]),"-----",VLOOKUP(LeaveTracker[[#This Row],[Employee Name]],Employees[[Employee Name]:[Office]],7))</f>
        <v>LANDTAX</v>
      </c>
      <c r="F5122" s="19" t="str">
        <f>IF(ISBLANK(LeaveTracker[[#This Row],[Employee Name]]),"-----",VLOOKUP(LeaveTracker[[#This Row],[Employee Name]],Employees[[Employee Name]:[Office]],6))</f>
        <v>REGULAR</v>
      </c>
      <c r="G5122" s="24">
        <v>45012</v>
      </c>
      <c r="H5122" s="24">
        <v>45013</v>
      </c>
      <c r="I5122" s="19" t="s">
        <v>82</v>
      </c>
      <c r="K5122" s="61"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19" t="str">
        <f>IF(ISBLANK(LeaveTracker[[#This Row],[Employee Name]]),"-----",VLOOKUP(LeaveTracker[[#This Row],[Employee Name]],Employees[[Employee Name]:[Office]],7))</f>
        <v>ONT</v>
      </c>
      <c r="F5123" s="19" t="str">
        <f>IF(ISBLANK(LeaveTracker[[#This Row],[Employee Name]]),"-----",VLOOKUP(LeaveTracker[[#This Row],[Employee Name]],Employees[[Employee Name]:[Office]],6))</f>
        <v>REGULAR</v>
      </c>
      <c r="G5123" s="24">
        <v>45008</v>
      </c>
      <c r="H5123" s="24">
        <v>45008</v>
      </c>
      <c r="I5123" s="19" t="s">
        <v>298</v>
      </c>
      <c r="J5123" s="43" t="s">
        <v>763</v>
      </c>
      <c r="K5123" s="61"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19" t="str">
        <f>IF(ISBLANK(LeaveTracker[[#This Row],[Employee Name]]),"-----",VLOOKUP(LeaveTracker[[#This Row],[Employee Name]],Employees[[Employee Name]:[Office]],7))</f>
        <v>CHO</v>
      </c>
      <c r="F5124" s="19" t="str">
        <f>IF(ISBLANK(LeaveTracker[[#This Row],[Employee Name]]),"-----",VLOOKUP(LeaveTracker[[#This Row],[Employee Name]],Employees[[Employee Name]:[Office]],6))</f>
        <v>REGULAR</v>
      </c>
      <c r="G5124" s="24">
        <v>45013</v>
      </c>
      <c r="H5124" s="24">
        <v>45013</v>
      </c>
      <c r="I5124" s="19" t="s">
        <v>298</v>
      </c>
      <c r="J5124" s="43" t="s">
        <v>105</v>
      </c>
      <c r="K5124" s="61"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829</v>
      </c>
      <c r="E5125" s="19" t="str">
        <f>IF(ISBLANK(LeaveTracker[[#This Row],[Employee Name]]),"-----",VLOOKUP(LeaveTracker[[#This Row],[Employee Name]],Employees[[Employee Name]:[Office]],7))</f>
        <v>CHO</v>
      </c>
      <c r="F5125" s="19" t="str">
        <f>IF(ISBLANK(LeaveTracker[[#This Row],[Employee Name]]),"-----",VLOOKUP(LeaveTracker[[#This Row],[Employee Name]],Employees[[Employee Name]:[Office]],6))</f>
        <v>REGULAR</v>
      </c>
      <c r="G5125" s="24">
        <v>45013</v>
      </c>
      <c r="H5125" s="24">
        <v>45013</v>
      </c>
      <c r="I5125" s="19" t="s">
        <v>82</v>
      </c>
      <c r="K5125" s="61"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242</v>
      </c>
      <c r="E5126" s="19" t="str">
        <f>IF(ISBLANK(LeaveTracker[[#This Row],[Employee Name]]),"-----",VLOOKUP(LeaveTracker[[#This Row],[Employee Name]],Employees[[Employee Name]:[Office]],7))</f>
        <v>TCCH/TICC</v>
      </c>
      <c r="F5126" s="19" t="str">
        <f>IF(ISBLANK(LeaveTracker[[#This Row],[Employee Name]]),"-----",VLOOKUP(LeaveTracker[[#This Row],[Employee Name]],Employees[[Employee Name]:[Office]],6))</f>
        <v>REGULAR</v>
      </c>
      <c r="G5126" s="24">
        <v>45002</v>
      </c>
      <c r="H5126" s="24">
        <v>45005</v>
      </c>
      <c r="I5126" s="19" t="s">
        <v>298</v>
      </c>
      <c r="J5126" s="43" t="s">
        <v>105</v>
      </c>
      <c r="K5126" s="61"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1773</v>
      </c>
      <c r="E5127" s="19" t="str">
        <f>IF(ISBLANK(LeaveTracker[[#This Row],[Employee Name]]),"-----",VLOOKUP(LeaveTracker[[#This Row],[Employee Name]],Employees[[Employee Name]:[Office]],7))</f>
        <v>GSO</v>
      </c>
      <c r="F5127" s="19" t="str">
        <f>IF(ISBLANK(LeaveTracker[[#This Row],[Employee Name]]),"-----",VLOOKUP(LeaveTracker[[#This Row],[Employee Name]],Employees[[Employee Name]:[Office]],6))</f>
        <v>CASUAL</v>
      </c>
      <c r="G5127" s="24">
        <v>45027</v>
      </c>
      <c r="H5127" s="24">
        <v>45028</v>
      </c>
      <c r="I5127" s="19" t="s">
        <v>82</v>
      </c>
      <c r="K5127" s="61"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382</v>
      </c>
      <c r="E5128" s="19" t="str">
        <f>IF(ISBLANK(LeaveTracker[[#This Row],[Employee Name]]),"-----",VLOOKUP(LeaveTracker[[#This Row],[Employee Name]],Employees[[Employee Name]:[Office]],7))</f>
        <v>ONT</v>
      </c>
      <c r="F5128" s="19" t="str">
        <f>IF(ISBLANK(LeaveTracker[[#This Row],[Employee Name]]),"-----",VLOOKUP(LeaveTracker[[#This Row],[Employee Name]],Employees[[Employee Name]:[Office]],6))</f>
        <v>REGULAR</v>
      </c>
      <c r="G5128" s="24">
        <v>45007</v>
      </c>
      <c r="H5128" s="24">
        <v>45010</v>
      </c>
      <c r="I5128" s="19" t="s">
        <v>81</v>
      </c>
      <c r="K5128" s="61"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1056</v>
      </c>
      <c r="E5129" s="19" t="str">
        <f>IF(ISBLANK(LeaveTracker[[#This Row],[Employee Name]]),"-----",VLOOKUP(LeaveTracker[[#This Row],[Employee Name]],Employees[[Employee Name]:[Office]],7))</f>
        <v>CTO</v>
      </c>
      <c r="F5129" s="19" t="str">
        <f>IF(ISBLANK(LeaveTracker[[#This Row],[Employee Name]]),"-----",VLOOKUP(LeaveTracker[[#This Row],[Employee Name]],Employees[[Employee Name]:[Office]],6))</f>
        <v>REGULAR</v>
      </c>
      <c r="G5129" s="24">
        <v>44987</v>
      </c>
      <c r="H5129" s="24">
        <v>44987</v>
      </c>
      <c r="I5129" s="19" t="s">
        <v>81</v>
      </c>
      <c r="K5129" s="61"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1056</v>
      </c>
      <c r="E5130" s="19" t="str">
        <f>IF(ISBLANK(LeaveTracker[[#This Row],[Employee Name]]),"-----",VLOOKUP(LeaveTracker[[#This Row],[Employee Name]],Employees[[Employee Name]:[Office]],7))</f>
        <v>CTO</v>
      </c>
      <c r="F5130" s="19" t="str">
        <f>IF(ISBLANK(LeaveTracker[[#This Row],[Employee Name]]),"-----",VLOOKUP(LeaveTracker[[#This Row],[Employee Name]],Employees[[Employee Name]:[Office]],6))</f>
        <v>REGULAR</v>
      </c>
      <c r="G5130" s="24">
        <v>45035</v>
      </c>
      <c r="H5130" s="24">
        <v>45035</v>
      </c>
      <c r="I5130" s="19" t="s">
        <v>82</v>
      </c>
      <c r="K5130" s="61"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1056</v>
      </c>
      <c r="E5131" s="19" t="str">
        <f>IF(ISBLANK(LeaveTracker[[#This Row],[Employee Name]]),"-----",VLOOKUP(LeaveTracker[[#This Row],[Employee Name]],Employees[[Employee Name]:[Office]],7))</f>
        <v>CTO</v>
      </c>
      <c r="F5131" s="19" t="str">
        <f>IF(ISBLANK(LeaveTracker[[#This Row],[Employee Name]]),"-----",VLOOKUP(LeaveTracker[[#This Row],[Employee Name]],Employees[[Employee Name]:[Office]],6))</f>
        <v>REGULAR</v>
      </c>
      <c r="G5131" s="24">
        <v>45041</v>
      </c>
      <c r="H5131" s="24">
        <v>45041</v>
      </c>
      <c r="I5131" s="19" t="s">
        <v>82</v>
      </c>
      <c r="K5131" s="61"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1080</v>
      </c>
      <c r="E5132" s="19" t="str">
        <f>IF(ISBLANK(LeaveTracker[[#This Row],[Employee Name]]),"-----",VLOOKUP(LeaveTracker[[#This Row],[Employee Name]],Employees[[Employee Name]:[Office]],7))</f>
        <v>CTO</v>
      </c>
      <c r="F5132" s="19" t="str">
        <f>IF(ISBLANK(LeaveTracker[[#This Row],[Employee Name]]),"-----",VLOOKUP(LeaveTracker[[#This Row],[Employee Name]],Employees[[Employee Name]:[Office]],6))</f>
        <v>REGULAR</v>
      </c>
      <c r="G5132" s="24">
        <v>45029</v>
      </c>
      <c r="H5132" s="24">
        <v>45029</v>
      </c>
      <c r="I5132" s="19" t="s">
        <v>298</v>
      </c>
      <c r="J5132" s="43" t="s">
        <v>105</v>
      </c>
      <c r="K5132" s="61"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396</v>
      </c>
      <c r="E5133" s="19" t="str">
        <f>IF(ISBLANK(LeaveTracker[[#This Row],[Employee Name]]),"-----",VLOOKUP(LeaveTracker[[#This Row],[Employee Name]],Employees[[Employee Name]:[Office]],7))</f>
        <v>CTO</v>
      </c>
      <c r="F5133" s="19" t="str">
        <f>IF(ISBLANK(LeaveTracker[[#This Row],[Employee Name]]),"-----",VLOOKUP(LeaveTracker[[#This Row],[Employee Name]],Employees[[Employee Name]:[Office]],6))</f>
        <v>REGULAR</v>
      </c>
      <c r="G5133" s="24">
        <v>45016</v>
      </c>
      <c r="H5133" s="24">
        <v>45016</v>
      </c>
      <c r="I5133" s="19" t="s">
        <v>81</v>
      </c>
      <c r="K5133" s="61"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497</v>
      </c>
      <c r="E5134" s="19" t="str">
        <f>IF(ISBLANK(LeaveTracker[[#This Row],[Employee Name]]),"-----",VLOOKUP(LeaveTracker[[#This Row],[Employee Name]],Employees[[Employee Name]:[Office]],7))</f>
        <v>COOPERATIVE OFFICE</v>
      </c>
      <c r="F5134" s="19" t="str">
        <f>IF(ISBLANK(LeaveTracker[[#This Row],[Employee Name]]),"-----",VLOOKUP(LeaveTracker[[#This Row],[Employee Name]],Employees[[Employee Name]:[Office]],6))</f>
        <v>REGULAR</v>
      </c>
      <c r="G5134" s="24">
        <v>45033</v>
      </c>
      <c r="H5134" s="24">
        <v>45035</v>
      </c>
      <c r="I5134" s="19" t="s">
        <v>298</v>
      </c>
      <c r="J5134" s="43" t="s">
        <v>105</v>
      </c>
      <c r="K5134" s="61"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497</v>
      </c>
      <c r="E5135" s="19" t="str">
        <f>IF(ISBLANK(LeaveTracker[[#This Row],[Employee Name]]),"-----",VLOOKUP(LeaveTracker[[#This Row],[Employee Name]],Employees[[Employee Name]:[Office]],7))</f>
        <v>COOPERATIVE OFFICE</v>
      </c>
      <c r="F5135" s="19" t="str">
        <f>IF(ISBLANK(LeaveTracker[[#This Row],[Employee Name]]),"-----",VLOOKUP(LeaveTracker[[#This Row],[Employee Name]],Employees[[Employee Name]:[Office]],6))</f>
        <v>REGULAR</v>
      </c>
      <c r="G5135" s="24">
        <v>45036</v>
      </c>
      <c r="H5135" s="24">
        <v>45037</v>
      </c>
      <c r="I5135" s="19" t="s">
        <v>82</v>
      </c>
      <c r="K5135" s="61"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726</v>
      </c>
      <c r="E5136" s="19" t="str">
        <f>IF(ISBLANK(LeaveTracker[[#This Row],[Employee Name]]),"-----",VLOOKUP(LeaveTracker[[#This Row],[Employee Name]],Employees[[Employee Name]:[Office]],7))</f>
        <v>SP</v>
      </c>
      <c r="F5136" s="19" t="str">
        <f>IF(ISBLANK(LeaveTracker[[#This Row],[Employee Name]]),"-----",VLOOKUP(LeaveTracker[[#This Row],[Employee Name]],Employees[[Employee Name]:[Office]],6))</f>
        <v>REGULAR</v>
      </c>
      <c r="G5136" s="24">
        <v>44985</v>
      </c>
      <c r="H5136" s="24">
        <v>44985</v>
      </c>
      <c r="I5136" s="19" t="s">
        <v>298</v>
      </c>
      <c r="J5136" s="43" t="s">
        <v>105</v>
      </c>
      <c r="K5136" s="61"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671</v>
      </c>
      <c r="E5137" s="19" t="str">
        <f>IF(ISBLANK(LeaveTracker[[#This Row],[Employee Name]]),"-----",VLOOKUP(LeaveTracker[[#This Row],[Employee Name]],Employees[[Employee Name]:[Office]],7))</f>
        <v>SP</v>
      </c>
      <c r="F5137" s="19" t="str">
        <f>IF(ISBLANK(LeaveTracker[[#This Row],[Employee Name]]),"-----",VLOOKUP(LeaveTracker[[#This Row],[Employee Name]],Employees[[Employee Name]:[Office]],6))</f>
        <v>REGULAR</v>
      </c>
      <c r="G5137" s="24">
        <v>44994</v>
      </c>
      <c r="H5137" s="24">
        <v>44995</v>
      </c>
      <c r="I5137" s="19" t="s">
        <v>298</v>
      </c>
      <c r="J5137" s="43" t="s">
        <v>105</v>
      </c>
      <c r="K5137" s="61"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1190</v>
      </c>
      <c r="E5138" s="19" t="str">
        <f>IF(ISBLANK(LeaveTracker[[#This Row],[Employee Name]]),"-----",VLOOKUP(LeaveTracker[[#This Row],[Employee Name]],Employees[[Employee Name]:[Office]],7))</f>
        <v>BUDGET</v>
      </c>
      <c r="F5138" s="19" t="str">
        <f>IF(ISBLANK(LeaveTracker[[#This Row],[Employee Name]]),"-----",VLOOKUP(LeaveTracker[[#This Row],[Employee Name]],Employees[[Employee Name]:[Office]],6))</f>
        <v>REGULAR</v>
      </c>
      <c r="G5138" s="24">
        <v>45005</v>
      </c>
      <c r="H5138" s="24">
        <v>45005</v>
      </c>
      <c r="I5138" s="19" t="s">
        <v>82</v>
      </c>
      <c r="K5138" s="61"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1190</v>
      </c>
      <c r="E5139" s="19" t="str">
        <f>IF(ISBLANK(LeaveTracker[[#This Row],[Employee Name]]),"-----",VLOOKUP(LeaveTracker[[#This Row],[Employee Name]],Employees[[Employee Name]:[Office]],7))</f>
        <v>BUDGET</v>
      </c>
      <c r="F5139" s="19" t="str">
        <f>IF(ISBLANK(LeaveTracker[[#This Row],[Employee Name]]),"-----",VLOOKUP(LeaveTracker[[#This Row],[Employee Name]],Employees[[Employee Name]:[Office]],6))</f>
        <v>REGULAR</v>
      </c>
      <c r="G5139" s="24">
        <v>44994</v>
      </c>
      <c r="H5139" s="24">
        <v>44994</v>
      </c>
      <c r="I5139" s="19" t="s">
        <v>298</v>
      </c>
      <c r="J5139" s="43" t="s">
        <v>105</v>
      </c>
      <c r="K5139" s="61"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19" t="str">
        <f>IF(ISBLANK(LeaveTracker[[#This Row],[Employee Name]]),"-----",VLOOKUP(LeaveTracker[[#This Row],[Employee Name]],Employees[[Employee Name]:[Office]],7))</f>
        <v>CHARACTER OFFICE</v>
      </c>
      <c r="F5140" s="19" t="str">
        <f>IF(ISBLANK(LeaveTracker[[#This Row],[Employee Name]]),"-----",VLOOKUP(LeaveTracker[[#This Row],[Employee Name]],Employees[[Employee Name]:[Office]],6))</f>
        <v>REGULAR</v>
      </c>
      <c r="G5140" s="24">
        <v>44984</v>
      </c>
      <c r="H5140" s="24">
        <v>44986</v>
      </c>
      <c r="I5140" s="19" t="s">
        <v>81</v>
      </c>
      <c r="K5140" s="61"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504</v>
      </c>
      <c r="E5141" s="19" t="str">
        <f>IF(ISBLANK(LeaveTracker[[#This Row],[Employee Name]]),"-----",VLOOKUP(LeaveTracker[[#This Row],[Employee Name]],Employees[[Employee Name]:[Office]],7))</f>
        <v>THRDC</v>
      </c>
      <c r="F5141" s="19" t="str">
        <f>IF(ISBLANK(LeaveTracker[[#This Row],[Employee Name]]),"-----",VLOOKUP(LeaveTracker[[#This Row],[Employee Name]],Employees[[Employee Name]:[Office]],6))</f>
        <v>REGULAR</v>
      </c>
      <c r="G5141" s="24">
        <v>44995</v>
      </c>
      <c r="H5141" s="24">
        <v>44995</v>
      </c>
      <c r="I5141" s="19" t="s">
        <v>298</v>
      </c>
      <c r="J5141" s="43" t="s">
        <v>105</v>
      </c>
      <c r="K5141" s="61"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186</v>
      </c>
      <c r="E5142" s="19" t="str">
        <f>IF(ISBLANK(LeaveTracker[[#This Row],[Employee Name]]),"-----",VLOOKUP(LeaveTracker[[#This Row],[Employee Name]],Employees[[Employee Name]:[Office]],7))</f>
        <v>CBO</v>
      </c>
      <c r="F5142" s="19" t="str">
        <f>IF(ISBLANK(LeaveTracker[[#This Row],[Employee Name]]),"-----",VLOOKUP(LeaveTracker[[#This Row],[Employee Name]],Employees[[Employee Name]:[Office]],6))</f>
        <v>REGULAR</v>
      </c>
      <c r="G5142" s="24">
        <v>45013</v>
      </c>
      <c r="H5142" s="24">
        <v>45013</v>
      </c>
      <c r="I5142" s="19" t="s">
        <v>81</v>
      </c>
      <c r="K5142" s="61"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1265</v>
      </c>
      <c r="E5143" s="19" t="str">
        <f>IF(ISBLANK(LeaveTracker[[#This Row],[Employee Name]]),"-----",VLOOKUP(LeaveTracker[[#This Row],[Employee Name]],Employees[[Employee Name]:[Office]],7))</f>
        <v>BUDGET</v>
      </c>
      <c r="F5143" s="19" t="str">
        <f>IF(ISBLANK(LeaveTracker[[#This Row],[Employee Name]]),"-----",VLOOKUP(LeaveTracker[[#This Row],[Employee Name]],Employees[[Employee Name]:[Office]],6))</f>
        <v>REGULAR</v>
      </c>
      <c r="G5143" s="24">
        <v>44988</v>
      </c>
      <c r="H5143" s="24">
        <v>44988</v>
      </c>
      <c r="I5143" s="19" t="s">
        <v>298</v>
      </c>
      <c r="J5143" s="43" t="s">
        <v>105</v>
      </c>
      <c r="K5143" s="61"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871</v>
      </c>
      <c r="E5144" s="19" t="str">
        <f>IF(ISBLANK(LeaveTracker[[#This Row],[Employee Name]]),"-----",VLOOKUP(LeaveTracker[[#This Row],[Employee Name]],Employees[[Employee Name]:[Office]],7))</f>
        <v>ACCOUNTING</v>
      </c>
      <c r="F5144" s="19" t="str">
        <f>IF(ISBLANK(LeaveTracker[[#This Row],[Employee Name]]),"-----",VLOOKUP(LeaveTracker[[#This Row],[Employee Name]],Employees[[Employee Name]:[Office]],6))</f>
        <v>REGULAR</v>
      </c>
      <c r="G5144" s="31">
        <v>44987</v>
      </c>
      <c r="H5144" s="31">
        <v>44987</v>
      </c>
      <c r="I5144" s="19" t="s">
        <v>81</v>
      </c>
      <c r="K5144" s="61"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519</v>
      </c>
      <c r="E5145" s="19" t="str">
        <f>IF(ISBLANK(LeaveTracker[[#This Row],[Employee Name]]),"-----",VLOOKUP(LeaveTracker[[#This Row],[Employee Name]],Employees[[Employee Name]:[Office]],7))</f>
        <v>ACCOUNTING</v>
      </c>
      <c r="F5145" s="19" t="str">
        <f>IF(ISBLANK(LeaveTracker[[#This Row],[Employee Name]]),"-----",VLOOKUP(LeaveTracker[[#This Row],[Employee Name]],Employees[[Employee Name]:[Office]],6))</f>
        <v>REGULAR</v>
      </c>
      <c r="G5145" s="24">
        <v>44985</v>
      </c>
      <c r="H5145" s="24">
        <v>44985</v>
      </c>
      <c r="I5145" s="19" t="s">
        <v>81</v>
      </c>
      <c r="K5145" s="61"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2108</v>
      </c>
      <c r="E5146" s="19" t="str">
        <f>IF(ISBLANK(LeaveTracker[[#This Row],[Employee Name]]),"-----",VLOOKUP(LeaveTracker[[#This Row],[Employee Name]],Employees[[Employee Name]:[Office]],7))</f>
        <v>CENRO</v>
      </c>
      <c r="F5146" s="19">
        <f>IF(ISBLANK(LeaveTracker[[#This Row],[Employee Name]]),"-----",VLOOKUP(LeaveTracker[[#This Row],[Employee Name]],Employees[[Employee Name]:[Office]],6))</f>
        <v>0</v>
      </c>
      <c r="G5146" s="24">
        <v>45016</v>
      </c>
      <c r="H5146" s="24">
        <v>45016</v>
      </c>
      <c r="I5146" s="19" t="s">
        <v>81</v>
      </c>
      <c r="K5146" s="61"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553</v>
      </c>
      <c r="E5147" s="19" t="str">
        <f>IF(ISBLANK(LeaveTracker[[#This Row],[Employee Name]]),"-----",VLOOKUP(LeaveTracker[[#This Row],[Employee Name]],Employees[[Employee Name]:[Office]],7))</f>
        <v>CENRO</v>
      </c>
      <c r="F5147" s="19" t="str">
        <f>IF(ISBLANK(LeaveTracker[[#This Row],[Employee Name]]),"-----",VLOOKUP(LeaveTracker[[#This Row],[Employee Name]],Employees[[Employee Name]:[Office]],6))</f>
        <v>REGULAR</v>
      </c>
      <c r="G5147" s="24">
        <v>45005</v>
      </c>
      <c r="H5147" s="24">
        <v>45005</v>
      </c>
      <c r="I5147" s="19" t="s">
        <v>81</v>
      </c>
      <c r="K5147" s="61"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569</v>
      </c>
      <c r="E5148" s="19" t="str">
        <f>IF(ISBLANK(LeaveTracker[[#This Row],[Employee Name]]),"-----",VLOOKUP(LeaveTracker[[#This Row],[Employee Name]],Employees[[Employee Name]:[Office]],7))</f>
        <v>CENRO</v>
      </c>
      <c r="F5148" s="19" t="str">
        <f>IF(ISBLANK(LeaveTracker[[#This Row],[Employee Name]]),"-----",VLOOKUP(LeaveTracker[[#This Row],[Employee Name]],Employees[[Employee Name]:[Office]],6))</f>
        <v>REGULAR</v>
      </c>
      <c r="G5148" s="24">
        <v>45005</v>
      </c>
      <c r="H5148" s="24">
        <v>45005</v>
      </c>
      <c r="I5148" s="19" t="s">
        <v>81</v>
      </c>
      <c r="K5148" s="61"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290</v>
      </c>
      <c r="E5149" s="19" t="str">
        <f>IF(ISBLANK(LeaveTracker[[#This Row],[Employee Name]]),"-----",VLOOKUP(LeaveTracker[[#This Row],[Employee Name]],Employees[[Employee Name]:[Office]],7))</f>
        <v>CENRO</v>
      </c>
      <c r="F5149" s="19" t="str">
        <f>IF(ISBLANK(LeaveTracker[[#This Row],[Employee Name]]),"-----",VLOOKUP(LeaveTracker[[#This Row],[Employee Name]],Employees[[Employee Name]:[Office]],6))</f>
        <v>REGULAR</v>
      </c>
      <c r="G5149" s="24">
        <v>45001</v>
      </c>
      <c r="H5149" s="24">
        <v>45001</v>
      </c>
      <c r="I5149" s="19" t="s">
        <v>81</v>
      </c>
      <c r="K5149" s="61"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290</v>
      </c>
      <c r="E5150" s="19" t="str">
        <f>IF(ISBLANK(LeaveTracker[[#This Row],[Employee Name]]),"-----",VLOOKUP(LeaveTracker[[#This Row],[Employee Name]],Employees[[Employee Name]:[Office]],7))</f>
        <v>CENRO</v>
      </c>
      <c r="F5150" s="19" t="str">
        <f>IF(ISBLANK(LeaveTracker[[#This Row],[Employee Name]]),"-----",VLOOKUP(LeaveTracker[[#This Row],[Employee Name]],Employees[[Employee Name]:[Office]],6))</f>
        <v>REGULAR</v>
      </c>
      <c r="G5150" s="24">
        <v>45008</v>
      </c>
      <c r="H5150" s="24">
        <v>45008</v>
      </c>
      <c r="I5150" s="19" t="s">
        <v>81</v>
      </c>
      <c r="K5150" s="61"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19" t="str">
        <f>IF(ISBLANK(LeaveTracker[[#This Row],[Employee Name]]),"-----",VLOOKUP(LeaveTracker[[#This Row],[Employee Name]],Employees[[Employee Name]:[Office]],7))</f>
        <v>DOE</v>
      </c>
      <c r="F5151" s="19" t="str">
        <f>IF(ISBLANK(LeaveTracker[[#This Row],[Employee Name]]),"-----",VLOOKUP(LeaveTracker[[#This Row],[Employee Name]],Employees[[Employee Name]:[Office]],6))</f>
        <v>REGULAR</v>
      </c>
      <c r="G5151" s="24">
        <v>44984</v>
      </c>
      <c r="H5151" s="24">
        <v>44984</v>
      </c>
      <c r="I5151" s="19" t="s">
        <v>298</v>
      </c>
      <c r="J5151" s="43" t="s">
        <v>105</v>
      </c>
      <c r="K5151" s="61"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525</v>
      </c>
      <c r="E5152" s="19" t="str">
        <f>IF(ISBLANK(LeaveTracker[[#This Row],[Employee Name]]),"-----",VLOOKUP(LeaveTracker[[#This Row],[Employee Name]],Employees[[Employee Name]:[Office]],7))</f>
        <v>GSO</v>
      </c>
      <c r="F5152" s="19" t="str">
        <f>IF(ISBLANK(LeaveTracker[[#This Row],[Employee Name]]),"-----",VLOOKUP(LeaveTracker[[#This Row],[Employee Name]],Employees[[Employee Name]:[Office]],6))</f>
        <v>REGULAR</v>
      </c>
      <c r="G5152" s="24">
        <v>45002</v>
      </c>
      <c r="H5152" s="24">
        <v>45002</v>
      </c>
      <c r="I5152" s="19" t="s">
        <v>82</v>
      </c>
      <c r="K5152" s="61"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477</v>
      </c>
      <c r="E5153" s="19" t="str">
        <f>IF(ISBLANK(LeaveTracker[[#This Row],[Employee Name]]),"-----",VLOOKUP(LeaveTracker[[#This Row],[Employee Name]],Employees[[Employee Name]:[Office]],7))</f>
        <v>ADMIN OFFICE</v>
      </c>
      <c r="F5153" s="19" t="str">
        <f>IF(ISBLANK(LeaveTracker[[#This Row],[Employee Name]]),"-----",VLOOKUP(LeaveTracker[[#This Row],[Employee Name]],Employees[[Employee Name]:[Office]],6))</f>
        <v>REGULAR</v>
      </c>
      <c r="G5153" s="24">
        <v>44993</v>
      </c>
      <c r="H5153" s="24">
        <v>44995</v>
      </c>
      <c r="I5153" s="19" t="s">
        <v>298</v>
      </c>
      <c r="J5153" s="43" t="s">
        <v>2252</v>
      </c>
      <c r="K5153" s="61"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834</v>
      </c>
      <c r="E5154" s="19" t="str">
        <f>IF(ISBLANK(LeaveTracker[[#This Row],[Employee Name]]),"-----",VLOOKUP(LeaveTracker[[#This Row],[Employee Name]],Employees[[Employee Name]:[Office]],7))</f>
        <v>CTO</v>
      </c>
      <c r="F5154" s="19" t="str">
        <f>IF(ISBLANK(LeaveTracker[[#This Row],[Employee Name]]),"-----",VLOOKUP(LeaveTracker[[#This Row],[Employee Name]],Employees[[Employee Name]:[Office]],6))</f>
        <v>REGULAR</v>
      </c>
      <c r="G5154" s="24">
        <v>45001</v>
      </c>
      <c r="H5154" s="24">
        <v>45001</v>
      </c>
      <c r="I5154" s="19" t="s">
        <v>81</v>
      </c>
      <c r="K5154" s="61"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2014</v>
      </c>
      <c r="E5155" s="19" t="str">
        <f>IF(ISBLANK(LeaveTracker[[#This Row],[Employee Name]]),"-----",VLOOKUP(LeaveTracker[[#This Row],[Employee Name]],Employees[[Employee Name]:[Office]],7))</f>
        <v>HRMO</v>
      </c>
      <c r="F5155" s="19" t="str">
        <f>IF(ISBLANK(LeaveTracker[[#This Row],[Employee Name]]),"-----",VLOOKUP(LeaveTracker[[#This Row],[Employee Name]],Employees[[Employee Name]:[Office]],6))</f>
        <v>REGULAR</v>
      </c>
      <c r="G5155" s="24">
        <v>45006</v>
      </c>
      <c r="H5155" s="24">
        <v>45006</v>
      </c>
      <c r="I5155" s="19" t="s">
        <v>298</v>
      </c>
      <c r="J5155" s="43" t="s">
        <v>105</v>
      </c>
      <c r="K5155" s="61"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2014</v>
      </c>
      <c r="E5156" s="19" t="str">
        <f>IF(ISBLANK(LeaveTracker[[#This Row],[Employee Name]]),"-----",VLOOKUP(LeaveTracker[[#This Row],[Employee Name]],Employees[[Employee Name]:[Office]],7))</f>
        <v>HRMO</v>
      </c>
      <c r="F5156" s="19" t="str">
        <f>IF(ISBLANK(LeaveTracker[[#This Row],[Employee Name]]),"-----",VLOOKUP(LeaveTracker[[#This Row],[Employee Name]],Employees[[Employee Name]:[Office]],6))</f>
        <v>REGULAR</v>
      </c>
      <c r="G5156" s="24">
        <v>45000</v>
      </c>
      <c r="H5156" s="24">
        <v>45000</v>
      </c>
      <c r="I5156" s="19" t="s">
        <v>82</v>
      </c>
      <c r="K5156" s="61"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2255</v>
      </c>
      <c r="E5157" s="19" t="str">
        <f>IF(ISBLANK(LeaveTracker[[#This Row],[Employee Name]]),"-----",VLOOKUP(LeaveTracker[[#This Row],[Employee Name]],Employees[[Employee Name]:[Office]],7))</f>
        <v>TOPS-CSU</v>
      </c>
      <c r="F5157" s="19">
        <f>IF(ISBLANK(LeaveTracker[[#This Row],[Employee Name]]),"-----",VLOOKUP(LeaveTracker[[#This Row],[Employee Name]],Employees[[Employee Name]:[Office]],6))</f>
        <v>0</v>
      </c>
      <c r="G5157" s="24">
        <v>44977</v>
      </c>
      <c r="H5157" s="24">
        <v>44995</v>
      </c>
      <c r="I5157" s="19" t="s">
        <v>81</v>
      </c>
      <c r="K5157" s="61"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564</v>
      </c>
      <c r="E5158" s="19" t="str">
        <f>IF(ISBLANK(LeaveTracker[[#This Row],[Employee Name]]),"-----",VLOOKUP(LeaveTracker[[#This Row],[Employee Name]],Employees[[Employee Name]:[Office]],7))</f>
        <v>CENRO</v>
      </c>
      <c r="F5158" s="19" t="str">
        <f>IF(ISBLANK(LeaveTracker[[#This Row],[Employee Name]]),"-----",VLOOKUP(LeaveTracker[[#This Row],[Employee Name]],Employees[[Employee Name]:[Office]],6))</f>
        <v>REGULAR</v>
      </c>
      <c r="G5158" s="24">
        <v>45001</v>
      </c>
      <c r="H5158" s="24">
        <v>45002</v>
      </c>
      <c r="I5158" s="19" t="s">
        <v>82</v>
      </c>
      <c r="K5158" s="61"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380</v>
      </c>
      <c r="E5159" s="19" t="str">
        <f>IF(ISBLANK(LeaveTracker[[#This Row],[Employee Name]]),"-----",VLOOKUP(LeaveTracker[[#This Row],[Employee Name]],Employees[[Employee Name]:[Office]],7))</f>
        <v>CCT</v>
      </c>
      <c r="F5159" s="19" t="str">
        <f>IF(ISBLANK(LeaveTracker[[#This Row],[Employee Name]]),"-----",VLOOKUP(LeaveTracker[[#This Row],[Employee Name]],Employees[[Employee Name]:[Office]],6))</f>
        <v>REGULAR</v>
      </c>
      <c r="G5159" s="24">
        <v>45013</v>
      </c>
      <c r="H5159" s="24">
        <v>45016</v>
      </c>
      <c r="I5159" s="19" t="s">
        <v>82</v>
      </c>
      <c r="K5159" s="61"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2256</v>
      </c>
      <c r="E5160" s="19" t="str">
        <f>IF(ISBLANK(LeaveTracker[[#This Row],[Employee Name]]),"-----",VLOOKUP(LeaveTracker[[#This Row],[Employee Name]],Employees[[Employee Name]:[Office]],7))</f>
        <v>OSPITAL NG TAGAYTAY</v>
      </c>
      <c r="F5160" s="19">
        <f>IF(ISBLANK(LeaveTracker[[#This Row],[Employee Name]]),"-----",VLOOKUP(LeaveTracker[[#This Row],[Employee Name]],Employees[[Employee Name]:[Office]],6))</f>
        <v>0</v>
      </c>
      <c r="G5160" s="24">
        <v>45011</v>
      </c>
      <c r="H5160" s="24">
        <v>45013</v>
      </c>
      <c r="I5160" s="19" t="s">
        <v>81</v>
      </c>
      <c r="K5160" s="61"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19" t="str">
        <f>IF(ISBLANK(LeaveTracker[[#This Row],[Employee Name]]),"-----",VLOOKUP(LeaveTracker[[#This Row],[Employee Name]],Employees[[Employee Name]:[Office]],7))</f>
        <v>HRMO</v>
      </c>
      <c r="F5161" s="19" t="str">
        <f>IF(ISBLANK(LeaveTracker[[#This Row],[Employee Name]]),"-----",VLOOKUP(LeaveTracker[[#This Row],[Employee Name]],Employees[[Employee Name]:[Office]],6))</f>
        <v>REGULAR</v>
      </c>
      <c r="G5161" s="24">
        <v>44993</v>
      </c>
      <c r="H5161" s="24">
        <v>44993</v>
      </c>
      <c r="I5161" s="19" t="s">
        <v>81</v>
      </c>
      <c r="K5161" s="61"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19" t="str">
        <f>IF(ISBLANK(LeaveTracker[[#This Row],[Employee Name]]),"-----",VLOOKUP(LeaveTracker[[#This Row],[Employee Name]],Employees[[Employee Name]:[Office]],7))</f>
        <v>ONT</v>
      </c>
      <c r="F5162" s="19" t="str">
        <f>IF(ISBLANK(LeaveTracker[[#This Row],[Employee Name]]),"-----",VLOOKUP(LeaveTracker[[#This Row],[Employee Name]],Employees[[Employee Name]:[Office]],6))</f>
        <v>REGULAR</v>
      </c>
      <c r="G5162" s="24">
        <v>45033</v>
      </c>
      <c r="H5162" s="24">
        <v>45033</v>
      </c>
      <c r="I5162" s="19" t="s">
        <v>298</v>
      </c>
      <c r="J5162" s="43" t="s">
        <v>105</v>
      </c>
      <c r="K5162" s="61"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19" t="str">
        <f>IF(ISBLANK(LeaveTracker[[#This Row],[Employee Name]]),"-----",VLOOKUP(LeaveTracker[[#This Row],[Employee Name]],Employees[[Employee Name]:[Office]],7))</f>
        <v>ONT</v>
      </c>
      <c r="F5163" s="19" t="str">
        <f>IF(ISBLANK(LeaveTracker[[#This Row],[Employee Name]]),"-----",VLOOKUP(LeaveTracker[[#This Row],[Employee Name]],Employees[[Employee Name]:[Office]],6))</f>
        <v>REGULAR</v>
      </c>
      <c r="G5163" s="24">
        <v>45035</v>
      </c>
      <c r="H5163" s="24">
        <v>45037</v>
      </c>
      <c r="I5163" s="19" t="s">
        <v>82</v>
      </c>
      <c r="K5163" s="61"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2268</v>
      </c>
      <c r="E5164" s="19" t="str">
        <f>IF(ISBLANK(LeaveTracker[[#This Row],[Employee Name]]),"-----",VLOOKUP(LeaveTracker[[#This Row],[Employee Name]],Employees[[Employee Name]:[Office]],7))</f>
        <v>TCNHS</v>
      </c>
      <c r="F5164" s="19">
        <f>IF(ISBLANK(LeaveTracker[[#This Row],[Employee Name]]),"-----",VLOOKUP(LeaveTracker[[#This Row],[Employee Name]],Employees[[Employee Name]:[Office]],6))</f>
        <v>0</v>
      </c>
      <c r="G5164" s="24">
        <v>44930</v>
      </c>
      <c r="H5164" s="24">
        <v>44930</v>
      </c>
      <c r="I5164" s="19" t="s">
        <v>81</v>
      </c>
      <c r="K5164" s="61"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2271</v>
      </c>
      <c r="E5165" s="19">
        <f>IF(ISBLANK(LeaveTracker[[#This Row],[Employee Name]]),"-----",VLOOKUP(LeaveTracker[[#This Row],[Employee Name]],Employees[[Employee Name]:[Office]],7))</f>
        <v>0</v>
      </c>
      <c r="F5165" s="19">
        <f>IF(ISBLANK(LeaveTracker[[#This Row],[Employee Name]]),"-----",VLOOKUP(LeaveTracker[[#This Row],[Employee Name]],Employees[[Employee Name]:[Office]],6))</f>
        <v>0</v>
      </c>
      <c r="G5165" s="24">
        <v>44994</v>
      </c>
      <c r="H5165" s="24">
        <v>44994</v>
      </c>
      <c r="I5165" s="19" t="s">
        <v>81</v>
      </c>
      <c r="K5165" s="61"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2268</v>
      </c>
      <c r="E5166" s="19" t="str">
        <f>IF(ISBLANK(LeaveTracker[[#This Row],[Employee Name]]),"-----",VLOOKUP(LeaveTracker[[#This Row],[Employee Name]],Employees[[Employee Name]:[Office]],7))</f>
        <v>TCNHS</v>
      </c>
      <c r="F5166" s="19">
        <f>IF(ISBLANK(LeaveTracker[[#This Row],[Employee Name]]),"-----",VLOOKUP(LeaveTracker[[#This Row],[Employee Name]],Employees[[Employee Name]:[Office]],6))</f>
        <v>0</v>
      </c>
      <c r="G5166" s="24">
        <v>44978</v>
      </c>
      <c r="H5166" s="24">
        <v>44978</v>
      </c>
      <c r="I5166" s="19" t="s">
        <v>81</v>
      </c>
      <c r="K5166" s="61"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2271</v>
      </c>
      <c r="E5167" s="19">
        <f>IF(ISBLANK(LeaveTracker[[#This Row],[Employee Name]]),"-----",VLOOKUP(LeaveTracker[[#This Row],[Employee Name]],Employees[[Employee Name]:[Office]],7))</f>
        <v>0</v>
      </c>
      <c r="F5167" s="19">
        <f>IF(ISBLANK(LeaveTracker[[#This Row],[Employee Name]]),"-----",VLOOKUP(LeaveTracker[[#This Row],[Employee Name]],Employees[[Employee Name]:[Office]],6))</f>
        <v>0</v>
      </c>
      <c r="G5167" s="24">
        <v>44946</v>
      </c>
      <c r="H5167" s="24">
        <v>44946</v>
      </c>
      <c r="I5167" s="19" t="s">
        <v>81</v>
      </c>
      <c r="K5167" s="61"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2273</v>
      </c>
      <c r="E5168" s="19">
        <f>IF(ISBLANK(LeaveTracker[[#This Row],[Employee Name]]),"-----",VLOOKUP(LeaveTracker[[#This Row],[Employee Name]],Employees[[Employee Name]:[Office]],7))</f>
        <v>0</v>
      </c>
      <c r="F5168" s="19">
        <f>IF(ISBLANK(LeaveTracker[[#This Row],[Employee Name]]),"-----",VLOOKUP(LeaveTracker[[#This Row],[Employee Name]],Employees[[Employee Name]:[Office]],6))</f>
        <v>0</v>
      </c>
      <c r="G5168" s="24">
        <v>44972</v>
      </c>
      <c r="H5168" s="24">
        <v>44972</v>
      </c>
      <c r="I5168" s="19" t="s">
        <v>81</v>
      </c>
      <c r="K5168" s="61"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2277</v>
      </c>
      <c r="E5169" s="19">
        <f>IF(ISBLANK(LeaveTracker[[#This Row],[Employee Name]]),"-----",VLOOKUP(LeaveTracker[[#This Row],[Employee Name]],Employees[[Employee Name]:[Office]],7))</f>
        <v>0</v>
      </c>
      <c r="F5169" s="19">
        <f>IF(ISBLANK(LeaveTracker[[#This Row],[Employee Name]]),"-----",VLOOKUP(LeaveTracker[[#This Row],[Employee Name]],Employees[[Employee Name]:[Office]],6))</f>
        <v>0</v>
      </c>
      <c r="G5169" s="24">
        <v>44994</v>
      </c>
      <c r="H5169" s="24">
        <v>44994</v>
      </c>
      <c r="I5169" s="19" t="s">
        <v>81</v>
      </c>
      <c r="K5169" s="61"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2281</v>
      </c>
      <c r="E5170" s="19" t="str">
        <f>IF(ISBLANK(LeaveTracker[[#This Row],[Employee Name]]),"-----",VLOOKUP(LeaveTracker[[#This Row],[Employee Name]],Employees[[Employee Name]:[Office]],7))</f>
        <v>SHS</v>
      </c>
      <c r="F5170" s="19">
        <f>IF(ISBLANK(LeaveTracker[[#This Row],[Employee Name]]),"-----",VLOOKUP(LeaveTracker[[#This Row],[Employee Name]],Employees[[Employee Name]:[Office]],6))</f>
        <v>0</v>
      </c>
      <c r="G5170" s="24">
        <v>44909</v>
      </c>
      <c r="H5170" s="24">
        <v>44909</v>
      </c>
      <c r="I5170" s="19"/>
      <c r="K5170" s="61"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2281</v>
      </c>
      <c r="E5171" s="19" t="str">
        <f>IF(ISBLANK(LeaveTracker[[#This Row],[Employee Name]]),"-----",VLOOKUP(LeaveTracker[[#This Row],[Employee Name]],Employees[[Employee Name]:[Office]],7))</f>
        <v>SHS</v>
      </c>
      <c r="F5171" s="19">
        <f>IF(ISBLANK(LeaveTracker[[#This Row],[Employee Name]]),"-----",VLOOKUP(LeaveTracker[[#This Row],[Employee Name]],Employees[[Employee Name]:[Office]],6))</f>
        <v>0</v>
      </c>
      <c r="G5171" s="24">
        <v>44930</v>
      </c>
      <c r="H5171" s="24">
        <v>44930</v>
      </c>
      <c r="I5171" s="19"/>
      <c r="K5171" s="61"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1857</v>
      </c>
      <c r="E5172" s="19" t="str">
        <f>IF(ISBLANK(LeaveTracker[[#This Row],[Employee Name]]),"-----",VLOOKUP(LeaveTracker[[#This Row],[Employee Name]],Employees[[Employee Name]:[Office]],7))</f>
        <v>TCNHS-ISHS</v>
      </c>
      <c r="F5172" s="19" t="str">
        <f>IF(ISBLANK(LeaveTracker[[#This Row],[Employee Name]]),"-----",VLOOKUP(LeaveTracker[[#This Row],[Employee Name]],Employees[[Employee Name]:[Office]],6))</f>
        <v>CASUAL</v>
      </c>
      <c r="G5172" s="24">
        <v>44977</v>
      </c>
      <c r="H5172" s="24">
        <v>44977</v>
      </c>
      <c r="I5172" s="19"/>
      <c r="K5172" s="61"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1857</v>
      </c>
      <c r="E5173" s="19" t="str">
        <f>IF(ISBLANK(LeaveTracker[[#This Row],[Employee Name]]),"-----",VLOOKUP(LeaveTracker[[#This Row],[Employee Name]],Employees[[Employee Name]:[Office]],7))</f>
        <v>TCNHS-ISHS</v>
      </c>
      <c r="F5173" s="19" t="str">
        <f>IF(ISBLANK(LeaveTracker[[#This Row],[Employee Name]]),"-----",VLOOKUP(LeaveTracker[[#This Row],[Employee Name]],Employees[[Employee Name]:[Office]],6))</f>
        <v>CASUAL</v>
      </c>
      <c r="G5173" s="24">
        <v>44979</v>
      </c>
      <c r="H5173" s="24">
        <v>44979</v>
      </c>
      <c r="I5173" s="19"/>
      <c r="K5173" s="61"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1857</v>
      </c>
      <c r="E5174" s="19" t="str">
        <f>IF(ISBLANK(LeaveTracker[[#This Row],[Employee Name]]),"-----",VLOOKUP(LeaveTracker[[#This Row],[Employee Name]],Employees[[Employee Name]:[Office]],7))</f>
        <v>TCNHS-ISHS</v>
      </c>
      <c r="F5174" s="19" t="str">
        <f>IF(ISBLANK(LeaveTracker[[#This Row],[Employee Name]]),"-----",VLOOKUP(LeaveTracker[[#This Row],[Employee Name]],Employees[[Employee Name]:[Office]],6))</f>
        <v>CASUAL</v>
      </c>
      <c r="G5174" s="24">
        <v>44956</v>
      </c>
      <c r="H5174" s="24">
        <v>44956</v>
      </c>
      <c r="I5174" s="19"/>
      <c r="K5174" s="61"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1857</v>
      </c>
      <c r="E5175" s="19" t="str">
        <f>IF(ISBLANK(LeaveTracker[[#This Row],[Employee Name]]),"-----",VLOOKUP(LeaveTracker[[#This Row],[Employee Name]],Employees[[Employee Name]:[Office]],7))</f>
        <v>TCNHS-ISHS</v>
      </c>
      <c r="F5175" s="19" t="str">
        <f>IF(ISBLANK(LeaveTracker[[#This Row],[Employee Name]]),"-----",VLOOKUP(LeaveTracker[[#This Row],[Employee Name]],Employees[[Employee Name]:[Office]],6))</f>
        <v>CASUAL</v>
      </c>
      <c r="G5175" s="24">
        <v>44958</v>
      </c>
      <c r="H5175" s="24">
        <v>44959</v>
      </c>
      <c r="I5175" s="19"/>
      <c r="K5175" s="61"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1857</v>
      </c>
      <c r="E5176" s="19" t="str">
        <f>IF(ISBLANK(LeaveTracker[[#This Row],[Employee Name]]),"-----",VLOOKUP(LeaveTracker[[#This Row],[Employee Name]],Employees[[Employee Name]:[Office]],7))</f>
        <v>TCNHS-ISHS</v>
      </c>
      <c r="F5176" s="19" t="str">
        <f>IF(ISBLANK(LeaveTracker[[#This Row],[Employee Name]]),"-----",VLOOKUP(LeaveTracker[[#This Row],[Employee Name]],Employees[[Employee Name]:[Office]],6))</f>
        <v>CASUAL</v>
      </c>
      <c r="G5176" s="24">
        <v>44935</v>
      </c>
      <c r="H5176" s="24">
        <v>44935</v>
      </c>
      <c r="I5176" s="19"/>
      <c r="K5176" s="61"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1767</v>
      </c>
      <c r="E5177" s="19" t="str">
        <f>IF(ISBLANK(LeaveTracker[[#This Row],[Employee Name]]),"-----",VLOOKUP(LeaveTracker[[#This Row],[Employee Name]],Employees[[Employee Name]:[Office]],7))</f>
        <v>CEO</v>
      </c>
      <c r="F5177" s="19" t="str">
        <f>IF(ISBLANK(LeaveTracker[[#This Row],[Employee Name]]),"-----",VLOOKUP(LeaveTracker[[#This Row],[Employee Name]],Employees[[Employee Name]:[Office]],6))</f>
        <v>CASUAL</v>
      </c>
      <c r="G5177" s="24">
        <v>45028</v>
      </c>
      <c r="H5177" s="24">
        <v>45028</v>
      </c>
      <c r="I5177" s="19" t="s">
        <v>81</v>
      </c>
      <c r="K5177" s="61"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2147</v>
      </c>
      <c r="E5178" s="19">
        <f>IF(ISBLANK(LeaveTracker[[#This Row],[Employee Name]]),"-----",VLOOKUP(LeaveTracker[[#This Row],[Employee Name]],Employees[[Employee Name]:[Office]],7))</f>
        <v>0</v>
      </c>
      <c r="F5178" s="19">
        <f>IF(ISBLANK(LeaveTracker[[#This Row],[Employee Name]]),"-----",VLOOKUP(LeaveTracker[[#This Row],[Employee Name]],Employees[[Employee Name]:[Office]],6))</f>
        <v>0</v>
      </c>
      <c r="G5178" s="24">
        <v>45019</v>
      </c>
      <c r="H5178" s="24">
        <v>45019</v>
      </c>
      <c r="I5178" s="19" t="s">
        <v>81</v>
      </c>
      <c r="K5178" s="61"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1953</v>
      </c>
      <c r="E5179" s="19" t="str">
        <f>IF(ISBLANK(LeaveTracker[[#This Row],[Employee Name]]),"-----",VLOOKUP(LeaveTracker[[#This Row],[Employee Name]],Employees[[Employee Name]:[Office]],7))</f>
        <v>BPLO</v>
      </c>
      <c r="F5179" s="19" t="str">
        <f>IF(ISBLANK(LeaveTracker[[#This Row],[Employee Name]]),"-----",VLOOKUP(LeaveTracker[[#This Row],[Employee Name]],Employees[[Employee Name]:[Office]],6))</f>
        <v>JOBCON</v>
      </c>
      <c r="G5179" s="24">
        <v>44991</v>
      </c>
      <c r="H5179" s="24">
        <v>44991</v>
      </c>
      <c r="I5179" s="19" t="s">
        <v>81</v>
      </c>
      <c r="K5179" s="61"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1953</v>
      </c>
      <c r="E5180" s="19" t="str">
        <f>IF(ISBLANK(LeaveTracker[[#This Row],[Employee Name]]),"-----",VLOOKUP(LeaveTracker[[#This Row],[Employee Name]],Employees[[Employee Name]:[Office]],7))</f>
        <v>BPLO</v>
      </c>
      <c r="F5180" s="19" t="str">
        <f>IF(ISBLANK(LeaveTracker[[#This Row],[Employee Name]]),"-----",VLOOKUP(LeaveTracker[[#This Row],[Employee Name]],Employees[[Employee Name]:[Office]],6))</f>
        <v>JOBCON</v>
      </c>
      <c r="G5180" s="24">
        <v>44993</v>
      </c>
      <c r="H5180" s="24">
        <v>44993</v>
      </c>
      <c r="I5180" s="19" t="s">
        <v>81</v>
      </c>
      <c r="K5180" s="61"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1953</v>
      </c>
      <c r="E5181" s="19" t="str">
        <f>IF(ISBLANK(LeaveTracker[[#This Row],[Employee Name]]),"-----",VLOOKUP(LeaveTracker[[#This Row],[Employee Name]],Employees[[Employee Name]:[Office]],7))</f>
        <v>BPLO</v>
      </c>
      <c r="F5181" s="19" t="str">
        <f>IF(ISBLANK(LeaveTracker[[#This Row],[Employee Name]]),"-----",VLOOKUP(LeaveTracker[[#This Row],[Employee Name]],Employees[[Employee Name]:[Office]],6))</f>
        <v>JOBCON</v>
      </c>
      <c r="G5181" s="24">
        <v>44998</v>
      </c>
      <c r="H5181" s="24">
        <v>44998</v>
      </c>
      <c r="I5181" s="19" t="s">
        <v>81</v>
      </c>
      <c r="K5181" s="61"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1953</v>
      </c>
      <c r="E5182" s="19" t="str">
        <f>IF(ISBLANK(LeaveTracker[[#This Row],[Employee Name]]),"-----",VLOOKUP(LeaveTracker[[#This Row],[Employee Name]],Employees[[Employee Name]:[Office]],7))</f>
        <v>BPLO</v>
      </c>
      <c r="F5182" s="19" t="str">
        <f>IF(ISBLANK(LeaveTracker[[#This Row],[Employee Name]]),"-----",VLOOKUP(LeaveTracker[[#This Row],[Employee Name]],Employees[[Employee Name]:[Office]],6))</f>
        <v>JOBCON</v>
      </c>
      <c r="G5182" s="24">
        <v>45001</v>
      </c>
      <c r="H5182" s="24">
        <v>45002</v>
      </c>
      <c r="I5182" s="19" t="s">
        <v>81</v>
      </c>
      <c r="K5182" s="61"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1894</v>
      </c>
      <c r="E5183" s="19" t="str">
        <f>IF(ISBLANK(LeaveTracker[[#This Row],[Employee Name]]),"-----",VLOOKUP(LeaveTracker[[#This Row],[Employee Name]],Employees[[Employee Name]:[Office]],7))</f>
        <v>CTO</v>
      </c>
      <c r="F5183" s="19" t="str">
        <f>IF(ISBLANK(LeaveTracker[[#This Row],[Employee Name]]),"-----",VLOOKUP(LeaveTracker[[#This Row],[Employee Name]],Employees[[Employee Name]:[Office]],6))</f>
        <v>JOBCON</v>
      </c>
      <c r="G5183" s="24">
        <v>44986</v>
      </c>
      <c r="H5183" s="24">
        <v>45002</v>
      </c>
      <c r="I5183" s="19" t="s">
        <v>298</v>
      </c>
      <c r="J5183" s="43" t="s">
        <v>1022</v>
      </c>
      <c r="K5183" s="61"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1894</v>
      </c>
      <c r="E5184" s="19" t="str">
        <f>IF(ISBLANK(LeaveTracker[[#This Row],[Employee Name]]),"-----",VLOOKUP(LeaveTracker[[#This Row],[Employee Name]],Employees[[Employee Name]:[Office]],7))</f>
        <v>CTO</v>
      </c>
      <c r="F5184" s="19" t="str">
        <f>IF(ISBLANK(LeaveTracker[[#This Row],[Employee Name]]),"-----",VLOOKUP(LeaveTracker[[#This Row],[Employee Name]],Employees[[Employee Name]:[Office]],6))</f>
        <v>JOBCON</v>
      </c>
      <c r="G5184" s="24">
        <v>45005</v>
      </c>
      <c r="H5184" s="24">
        <v>45013</v>
      </c>
      <c r="I5184" s="19" t="s">
        <v>298</v>
      </c>
      <c r="J5184" s="43" t="s">
        <v>1022</v>
      </c>
      <c r="K5184" s="61"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2283</v>
      </c>
      <c r="E5185" s="19" t="str">
        <f>IF(ISBLANK(LeaveTracker[[#This Row],[Employee Name]]),"-----",VLOOKUP(LeaveTracker[[#This Row],[Employee Name]],Employees[[Employee Name]:[Office]],7))</f>
        <v>CHO</v>
      </c>
      <c r="F5185" s="19">
        <f>IF(ISBLANK(LeaveTracker[[#This Row],[Employee Name]]),"-----",VLOOKUP(LeaveTracker[[#This Row],[Employee Name]],Employees[[Employee Name]:[Office]],6))</f>
        <v>0</v>
      </c>
      <c r="G5185" s="24">
        <v>44988</v>
      </c>
      <c r="H5185" s="24">
        <v>44988</v>
      </c>
      <c r="I5185" s="19" t="s">
        <v>82</v>
      </c>
      <c r="K5185" s="61"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2283</v>
      </c>
      <c r="E5186" s="19" t="str">
        <f>IF(ISBLANK(LeaveTracker[[#This Row],[Employee Name]]),"-----",VLOOKUP(LeaveTracker[[#This Row],[Employee Name]],Employees[[Employee Name]:[Office]],7))</f>
        <v>CHO</v>
      </c>
      <c r="F5186" s="19">
        <f>IF(ISBLANK(LeaveTracker[[#This Row],[Employee Name]]),"-----",VLOOKUP(LeaveTracker[[#This Row],[Employee Name]],Employees[[Employee Name]:[Office]],6))</f>
        <v>0</v>
      </c>
      <c r="G5186" s="24">
        <v>44998</v>
      </c>
      <c r="H5186" s="24">
        <v>44999</v>
      </c>
      <c r="I5186" s="19" t="s">
        <v>82</v>
      </c>
      <c r="K5186" s="61"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2283</v>
      </c>
      <c r="E5187" s="19" t="str">
        <f>IF(ISBLANK(LeaveTracker[[#This Row],[Employee Name]]),"-----",VLOOKUP(LeaveTracker[[#This Row],[Employee Name]],Employees[[Employee Name]:[Office]],7))</f>
        <v>CHO</v>
      </c>
      <c r="F5187" s="19">
        <f>IF(ISBLANK(LeaveTracker[[#This Row],[Employee Name]]),"-----",VLOOKUP(LeaveTracker[[#This Row],[Employee Name]],Employees[[Employee Name]:[Office]],6))</f>
        <v>0</v>
      </c>
      <c r="G5187" s="24">
        <v>45005</v>
      </c>
      <c r="H5187" s="24">
        <v>45006</v>
      </c>
      <c r="I5187" s="19" t="s">
        <v>82</v>
      </c>
      <c r="K5187" s="61"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2286</v>
      </c>
      <c r="E5188" s="19" t="str">
        <f>IF(ISBLANK(LeaveTracker[[#This Row],[Employee Name]]),"-----",VLOOKUP(LeaveTracker[[#This Row],[Employee Name]],Employees[[Employee Name]:[Office]],7))</f>
        <v>OSP</v>
      </c>
      <c r="F5188" s="19">
        <f>IF(ISBLANK(LeaveTracker[[#This Row],[Employee Name]]),"-----",VLOOKUP(LeaveTracker[[#This Row],[Employee Name]],Employees[[Employee Name]:[Office]],6))</f>
        <v>0</v>
      </c>
      <c r="G5188" s="24">
        <v>45030</v>
      </c>
      <c r="H5188" s="24">
        <v>45033</v>
      </c>
      <c r="I5188" s="19" t="s">
        <v>82</v>
      </c>
      <c r="K5188" s="61"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2290</v>
      </c>
      <c r="E5189" s="19" t="str">
        <f>IF(ISBLANK(LeaveTracker[[#This Row],[Employee Name]]),"-----",VLOOKUP(LeaveTracker[[#This Row],[Employee Name]],Employees[[Employee Name]:[Office]],7))</f>
        <v>DEPED SANJOSE</v>
      </c>
      <c r="F5189" s="19">
        <f>IF(ISBLANK(LeaveTracker[[#This Row],[Employee Name]]),"-----",VLOOKUP(LeaveTracker[[#This Row],[Employee Name]],Employees[[Employee Name]:[Office]],6))</f>
        <v>0</v>
      </c>
      <c r="G5189" s="24">
        <v>45040</v>
      </c>
      <c r="H5189" s="24">
        <v>45042</v>
      </c>
      <c r="I5189" s="19" t="s">
        <v>298</v>
      </c>
      <c r="J5189" s="43" t="s">
        <v>274</v>
      </c>
      <c r="K5189" s="61"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2290</v>
      </c>
      <c r="E5190" s="19" t="str">
        <f>IF(ISBLANK(LeaveTracker[[#This Row],[Employee Name]]),"-----",VLOOKUP(LeaveTracker[[#This Row],[Employee Name]],Employees[[Employee Name]:[Office]],7))</f>
        <v>DEPED SANJOSE</v>
      </c>
      <c r="F5190" s="19">
        <f>IF(ISBLANK(LeaveTracker[[#This Row],[Employee Name]]),"-----",VLOOKUP(LeaveTracker[[#This Row],[Employee Name]],Employees[[Employee Name]:[Office]],6))</f>
        <v>0</v>
      </c>
      <c r="G5190" s="24">
        <v>45043</v>
      </c>
      <c r="H5190" s="24">
        <v>45077</v>
      </c>
      <c r="I5190" s="19" t="s">
        <v>82</v>
      </c>
      <c r="K5190" s="61"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242</v>
      </c>
      <c r="E5191" s="19" t="str">
        <f>IF(ISBLANK(LeaveTracker[[#This Row],[Employee Name]]),"-----",VLOOKUP(LeaveTracker[[#This Row],[Employee Name]],Employees[[Employee Name]:[Office]],7))</f>
        <v>TCCH/TICC</v>
      </c>
      <c r="F5191" s="19" t="str">
        <f>IF(ISBLANK(LeaveTracker[[#This Row],[Employee Name]]),"-----",VLOOKUP(LeaveTracker[[#This Row],[Employee Name]],Employees[[Employee Name]:[Office]],6))</f>
        <v>REGULAR</v>
      </c>
      <c r="G5191" s="24">
        <v>45040</v>
      </c>
      <c r="H5191" s="24">
        <v>45040</v>
      </c>
      <c r="I5191" s="19" t="s">
        <v>298</v>
      </c>
      <c r="J5191" s="43" t="s">
        <v>158</v>
      </c>
      <c r="K5191" s="61"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833</v>
      </c>
      <c r="E5192" s="19" t="str">
        <f>IF(ISBLANK(LeaveTracker[[#This Row],[Employee Name]]),"-----",VLOOKUP(LeaveTracker[[#This Row],[Employee Name]],Employees[[Employee Name]:[Office]],7))</f>
        <v>CTO</v>
      </c>
      <c r="F5192" s="19" t="str">
        <f>IF(ISBLANK(LeaveTracker[[#This Row],[Employee Name]]),"-----",VLOOKUP(LeaveTracker[[#This Row],[Employee Name]],Employees[[Employee Name]:[Office]],6))</f>
        <v>REGULAR</v>
      </c>
      <c r="G5192" s="24">
        <v>45028</v>
      </c>
      <c r="H5192" s="24">
        <v>45028</v>
      </c>
      <c r="I5192" s="19" t="s">
        <v>81</v>
      </c>
      <c r="K5192" s="61"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1971</v>
      </c>
      <c r="E5193" s="19" t="str">
        <f>IF(ISBLANK(LeaveTracker[[#This Row],[Employee Name]]),"-----",VLOOKUP(LeaveTracker[[#This Row],[Employee Name]],Employees[[Employee Name]:[Office]],7))</f>
        <v>CENRO</v>
      </c>
      <c r="F5193" s="19">
        <f>IF(ISBLANK(LeaveTracker[[#This Row],[Employee Name]]),"-----",VLOOKUP(LeaveTracker[[#This Row],[Employee Name]],Employees[[Employee Name]:[Office]],6))</f>
        <v>0</v>
      </c>
      <c r="G5193" s="24">
        <v>45027</v>
      </c>
      <c r="H5193" s="24">
        <v>45027</v>
      </c>
      <c r="I5193" s="19" t="s">
        <v>81</v>
      </c>
      <c r="K5193" s="61"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1819</v>
      </c>
      <c r="E5194" s="19" t="str">
        <f>IF(ISBLANK(LeaveTracker[[#This Row],[Employee Name]]),"-----",VLOOKUP(LeaveTracker[[#This Row],[Employee Name]],Employees[[Employee Name]:[Office]],7))</f>
        <v>TICC/TCCH</v>
      </c>
      <c r="F5194" s="19" t="str">
        <f>IF(ISBLANK(LeaveTracker[[#This Row],[Employee Name]]),"-----",VLOOKUP(LeaveTracker[[#This Row],[Employee Name]],Employees[[Employee Name]:[Office]],6))</f>
        <v>CASUAL</v>
      </c>
      <c r="G5194" s="24">
        <v>45027</v>
      </c>
      <c r="H5194" s="24">
        <v>45028</v>
      </c>
      <c r="I5194" s="19" t="s">
        <v>81</v>
      </c>
      <c r="K5194" s="61"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2292</v>
      </c>
      <c r="E5195" s="19" t="str">
        <f>IF(ISBLANK(LeaveTracker[[#This Row],[Employee Name]]),"-----",VLOOKUP(LeaveTracker[[#This Row],[Employee Name]],Employees[[Employee Name]:[Office]],7))</f>
        <v>PICNIC GROVE</v>
      </c>
      <c r="F5195" s="19">
        <f>IF(ISBLANK(LeaveTracker[[#This Row],[Employee Name]]),"-----",VLOOKUP(LeaveTracker[[#This Row],[Employee Name]],Employees[[Employee Name]:[Office]],6))</f>
        <v>0</v>
      </c>
      <c r="G5195" s="24">
        <v>45048</v>
      </c>
      <c r="H5195" s="24">
        <v>45077</v>
      </c>
      <c r="I5195" s="19" t="s">
        <v>82</v>
      </c>
      <c r="K5195" s="61"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2294</v>
      </c>
      <c r="E5196" s="19" t="str">
        <f>IF(ISBLANK(LeaveTracker[[#This Row],[Employee Name]]),"-----",VLOOKUP(LeaveTracker[[#This Row],[Employee Name]],Employees[[Employee Name]:[Office]],7))</f>
        <v>PICNIC GROVE</v>
      </c>
      <c r="F5196" s="19">
        <f>IF(ISBLANK(LeaveTracker[[#This Row],[Employee Name]]),"-----",VLOOKUP(LeaveTracker[[#This Row],[Employee Name]],Employees[[Employee Name]:[Office]],6))</f>
        <v>0</v>
      </c>
      <c r="G5196" s="24">
        <v>45062</v>
      </c>
      <c r="H5196" s="24">
        <v>45077</v>
      </c>
      <c r="I5196" s="19" t="s">
        <v>82</v>
      </c>
      <c r="K5196" s="61"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882</v>
      </c>
      <c r="E5197" s="19" t="str">
        <f>IF(ISBLANK(LeaveTracker[[#This Row],[Employee Name]]),"-----",VLOOKUP(LeaveTracker[[#This Row],[Employee Name]],Employees[[Employee Name]:[Office]],7))</f>
        <v>OTM</v>
      </c>
      <c r="F5197" s="19" t="str">
        <f>IF(ISBLANK(LeaveTracker[[#This Row],[Employee Name]]),"-----",VLOOKUP(LeaveTracker[[#This Row],[Employee Name]],Employees[[Employee Name]:[Office]],6))</f>
        <v>REGULAR</v>
      </c>
      <c r="G5197" s="24"/>
      <c r="H5197" s="24"/>
      <c r="I5197" s="19" t="s">
        <v>298</v>
      </c>
      <c r="J5197" s="43" t="s">
        <v>691</v>
      </c>
      <c r="K5197" s="61"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513</v>
      </c>
      <c r="E5198" s="19" t="str">
        <f>IF(ISBLANK(LeaveTracker[[#This Row],[Employee Name]]),"-----",VLOOKUP(LeaveTracker[[#This Row],[Employee Name]],Employees[[Employee Name]:[Office]],7))</f>
        <v>ACCOUNTING</v>
      </c>
      <c r="F5198" s="19" t="str">
        <f>IF(ISBLANK(LeaveTracker[[#This Row],[Employee Name]]),"-----",VLOOKUP(LeaveTracker[[#This Row],[Employee Name]],Employees[[Employee Name]:[Office]],6))</f>
        <v>REGULAR</v>
      </c>
      <c r="G5198" s="24">
        <v>45029</v>
      </c>
      <c r="H5198" s="24">
        <v>45030</v>
      </c>
      <c r="I5198" s="19" t="s">
        <v>81</v>
      </c>
      <c r="K5198" s="61"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950</v>
      </c>
      <c r="E5199" s="19" t="str">
        <f>IF(ISBLANK(LeaveTracker[[#This Row],[Employee Name]]),"-----",VLOOKUP(LeaveTracker[[#This Row],[Employee Name]],Employees[[Employee Name]:[Office]],7))</f>
        <v>ACCOUNTING</v>
      </c>
      <c r="F5199" s="19" t="str">
        <f>IF(ISBLANK(LeaveTracker[[#This Row],[Employee Name]]),"-----",VLOOKUP(LeaveTracker[[#This Row],[Employee Name]],Employees[[Employee Name]:[Office]],6))</f>
        <v>REGULAR</v>
      </c>
      <c r="G5199" s="24">
        <v>45028</v>
      </c>
      <c r="H5199" s="24">
        <v>45030</v>
      </c>
      <c r="I5199" s="19" t="s">
        <v>81</v>
      </c>
      <c r="K5199" s="61"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375</v>
      </c>
      <c r="E5200" s="19" t="str">
        <f>IF(ISBLANK(LeaveTracker[[#This Row],[Employee Name]]),"-----",VLOOKUP(LeaveTracker[[#This Row],[Employee Name]],Employees[[Employee Name]:[Office]],7))</f>
        <v>CCT</v>
      </c>
      <c r="F5200" s="19" t="str">
        <f>IF(ISBLANK(LeaveTracker[[#This Row],[Employee Name]]),"-----",VLOOKUP(LeaveTracker[[#This Row],[Employee Name]],Employees[[Employee Name]:[Office]],6))</f>
        <v>REGULAR</v>
      </c>
      <c r="G5200" s="24">
        <v>45020</v>
      </c>
      <c r="H5200" s="24">
        <v>45021</v>
      </c>
      <c r="I5200" s="19" t="s">
        <v>81</v>
      </c>
      <c r="K5200" s="61"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375</v>
      </c>
      <c r="E5201" s="19" t="str">
        <f>IF(ISBLANK(LeaveTracker[[#This Row],[Employee Name]]),"-----",VLOOKUP(LeaveTracker[[#This Row],[Employee Name]],Employees[[Employee Name]:[Office]],7))</f>
        <v>CCT</v>
      </c>
      <c r="F5201" s="19" t="str">
        <f>IF(ISBLANK(LeaveTracker[[#This Row],[Employee Name]]),"-----",VLOOKUP(LeaveTracker[[#This Row],[Employee Name]],Employees[[Employee Name]:[Office]],6))</f>
        <v>REGULAR</v>
      </c>
      <c r="G5201" s="24">
        <v>45027</v>
      </c>
      <c r="H5201" s="24">
        <v>45027</v>
      </c>
      <c r="I5201" s="19" t="s">
        <v>81</v>
      </c>
      <c r="K5201" s="61"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375</v>
      </c>
      <c r="E5202" s="19" t="str">
        <f>IF(ISBLANK(LeaveTracker[[#This Row],[Employee Name]]),"-----",VLOOKUP(LeaveTracker[[#This Row],[Employee Name]],Employees[[Employee Name]:[Office]],7))</f>
        <v>CCT</v>
      </c>
      <c r="F5202" s="19" t="str">
        <f>IF(ISBLANK(LeaveTracker[[#This Row],[Employee Name]]),"-----",VLOOKUP(LeaveTracker[[#This Row],[Employee Name]],Employees[[Employee Name]:[Office]],6))</f>
        <v>REGULAR</v>
      </c>
      <c r="G5202" s="24">
        <v>45030</v>
      </c>
      <c r="H5202" s="24">
        <v>45030</v>
      </c>
      <c r="I5202" s="19" t="s">
        <v>81</v>
      </c>
      <c r="K5202" s="61"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1078</v>
      </c>
      <c r="E5203" s="19" t="str">
        <f>IF(ISBLANK(LeaveTracker[[#This Row],[Employee Name]]),"-----",VLOOKUP(LeaveTracker[[#This Row],[Employee Name]],Employees[[Employee Name]:[Office]],7))</f>
        <v>CTO</v>
      </c>
      <c r="F5203" s="19" t="str">
        <f>IF(ISBLANK(LeaveTracker[[#This Row],[Employee Name]]),"-----",VLOOKUP(LeaveTracker[[#This Row],[Employee Name]],Employees[[Employee Name]:[Office]],6))</f>
        <v>REGULAR</v>
      </c>
      <c r="G5203" s="24">
        <v>45042</v>
      </c>
      <c r="H5203" s="24">
        <v>45042</v>
      </c>
      <c r="I5203" s="19" t="s">
        <v>298</v>
      </c>
      <c r="J5203" s="43" t="s">
        <v>995</v>
      </c>
      <c r="K5203" s="61"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398</v>
      </c>
      <c r="E5204" s="19" t="str">
        <f>IF(ISBLANK(LeaveTracker[[#This Row],[Employee Name]]),"-----",VLOOKUP(LeaveTracker[[#This Row],[Employee Name]],Employees[[Employee Name]:[Office]],7))</f>
        <v>CTO</v>
      </c>
      <c r="F5204" s="19" t="str">
        <f>IF(ISBLANK(LeaveTracker[[#This Row],[Employee Name]]),"-----",VLOOKUP(LeaveTracker[[#This Row],[Employee Name]],Employees[[Employee Name]:[Office]],6))</f>
        <v>REGULAR</v>
      </c>
      <c r="G5204" s="24">
        <v>45028</v>
      </c>
      <c r="H5204" s="24">
        <v>45028</v>
      </c>
      <c r="I5204" s="19" t="s">
        <v>81</v>
      </c>
      <c r="K5204" s="61"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868</v>
      </c>
      <c r="E5205" s="19" t="str">
        <f>IF(ISBLANK(LeaveTracker[[#This Row],[Employee Name]]),"-----",VLOOKUP(LeaveTracker[[#This Row],[Employee Name]],Employees[[Employee Name]:[Office]],7))</f>
        <v>ACCOUNTING</v>
      </c>
      <c r="F5205" s="19" t="str">
        <f>IF(ISBLANK(LeaveTracker[[#This Row],[Employee Name]]),"-----",VLOOKUP(LeaveTracker[[#This Row],[Employee Name]],Employees[[Employee Name]:[Office]],6))</f>
        <v>REGULAR</v>
      </c>
      <c r="G5205" s="24">
        <v>45028</v>
      </c>
      <c r="H5205" s="24">
        <v>45028</v>
      </c>
      <c r="I5205" s="19" t="s">
        <v>298</v>
      </c>
      <c r="J5205" s="43" t="s">
        <v>2295</v>
      </c>
      <c r="K5205" s="61"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871</v>
      </c>
      <c r="E5206" s="19" t="str">
        <f>IF(ISBLANK(LeaveTracker[[#This Row],[Employee Name]]),"-----",VLOOKUP(LeaveTracker[[#This Row],[Employee Name]],Employees[[Employee Name]:[Office]],7))</f>
        <v>ACCOUNTING</v>
      </c>
      <c r="F5206" s="19" t="str">
        <f>IF(ISBLANK(LeaveTracker[[#This Row],[Employee Name]]),"-----",VLOOKUP(LeaveTracker[[#This Row],[Employee Name]],Employees[[Employee Name]:[Office]],6))</f>
        <v>REGULAR</v>
      </c>
      <c r="G5206" s="24">
        <v>44999</v>
      </c>
      <c r="H5206" s="24">
        <v>44999</v>
      </c>
      <c r="I5206" s="19" t="s">
        <v>81</v>
      </c>
      <c r="K5206" s="61"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1083</v>
      </c>
      <c r="E5207" s="19" t="str">
        <f>IF(ISBLANK(LeaveTracker[[#This Row],[Employee Name]]),"-----",VLOOKUP(LeaveTracker[[#This Row],[Employee Name]],Employees[[Employee Name]:[Office]],7))</f>
        <v>ACCOUNTING</v>
      </c>
      <c r="F5207" s="19" t="str">
        <f>IF(ISBLANK(LeaveTracker[[#This Row],[Employee Name]]),"-----",VLOOKUP(LeaveTracker[[#This Row],[Employee Name]],Employees[[Employee Name]:[Office]],6))</f>
        <v>REGULAR</v>
      </c>
      <c r="G5207" s="24">
        <v>45029</v>
      </c>
      <c r="H5207" s="24">
        <v>45030</v>
      </c>
      <c r="I5207" s="19" t="s">
        <v>81</v>
      </c>
      <c r="K5207" s="61"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402</v>
      </c>
      <c r="E5208" s="19" t="str">
        <f>IF(ISBLANK(LeaveTracker[[#This Row],[Employee Name]]),"-----",VLOOKUP(LeaveTracker[[#This Row],[Employee Name]],Employees[[Employee Name]:[Office]],7))</f>
        <v>CTO</v>
      </c>
      <c r="F5208" s="19" t="str">
        <f>IF(ISBLANK(LeaveTracker[[#This Row],[Employee Name]]),"-----",VLOOKUP(LeaveTracker[[#This Row],[Employee Name]],Employees[[Employee Name]:[Office]],6))</f>
        <v>REGULAR</v>
      </c>
      <c r="G5208" s="24">
        <v>45031</v>
      </c>
      <c r="H5208" s="24">
        <v>45033</v>
      </c>
      <c r="I5208" s="19" t="s">
        <v>81</v>
      </c>
      <c r="K5208" s="61"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468</v>
      </c>
      <c r="E5209" s="19" t="str">
        <f>IF(ISBLANK(LeaveTracker[[#This Row],[Employee Name]]),"-----",VLOOKUP(LeaveTracker[[#This Row],[Employee Name]],Employees[[Employee Name]:[Office]],7))</f>
        <v>ASSESSORS OFFICE</v>
      </c>
      <c r="F5209" s="19" t="str">
        <f>IF(ISBLANK(LeaveTracker[[#This Row],[Employee Name]]),"-----",VLOOKUP(LeaveTracker[[#This Row],[Employee Name]],Employees[[Employee Name]:[Office]],6))</f>
        <v>REGULAR</v>
      </c>
      <c r="G5209" s="24">
        <v>45040</v>
      </c>
      <c r="H5209" s="24">
        <v>45040</v>
      </c>
      <c r="I5209" s="19" t="s">
        <v>298</v>
      </c>
      <c r="J5209" s="43" t="s">
        <v>2295</v>
      </c>
      <c r="K5209" s="61"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960</v>
      </c>
      <c r="E5210" s="19" t="str">
        <f>IF(ISBLANK(LeaveTracker[[#This Row],[Employee Name]]),"-----",VLOOKUP(LeaveTracker[[#This Row],[Employee Name]],Employees[[Employee Name]:[Office]],7))</f>
        <v>ASSESSORS OFFICE</v>
      </c>
      <c r="F5210" s="19" t="str">
        <f>IF(ISBLANK(LeaveTracker[[#This Row],[Employee Name]]),"-----",VLOOKUP(LeaveTracker[[#This Row],[Employee Name]],Employees[[Employee Name]:[Office]],6))</f>
        <v>REGULAR</v>
      </c>
      <c r="G5210" s="24">
        <v>45040</v>
      </c>
      <c r="H5210" s="24">
        <v>45040</v>
      </c>
      <c r="I5210" s="19" t="s">
        <v>298</v>
      </c>
      <c r="J5210" s="43" t="s">
        <v>2295</v>
      </c>
      <c r="K5210" s="61"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1265</v>
      </c>
      <c r="E5211" s="19" t="str">
        <f>IF(ISBLANK(LeaveTracker[[#This Row],[Employee Name]]),"-----",VLOOKUP(LeaveTracker[[#This Row],[Employee Name]],Employees[[Employee Name]:[Office]],7))</f>
        <v>BUDGET</v>
      </c>
      <c r="F5211" s="19" t="str">
        <f>IF(ISBLANK(LeaveTracker[[#This Row],[Employee Name]]),"-----",VLOOKUP(LeaveTracker[[#This Row],[Employee Name]],Employees[[Employee Name]:[Office]],6))</f>
        <v>REGULAR</v>
      </c>
      <c r="G5211" s="24">
        <v>45033</v>
      </c>
      <c r="H5211" s="24">
        <v>45033</v>
      </c>
      <c r="I5211" s="19" t="s">
        <v>81</v>
      </c>
      <c r="K5211" s="61"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722</v>
      </c>
      <c r="E5212" s="19" t="str">
        <f>IF(ISBLANK(LeaveTracker[[#This Row],[Employee Name]]),"-----",VLOOKUP(LeaveTracker[[#This Row],[Employee Name]],Employees[[Employee Name]:[Office]],7))</f>
        <v>LCR</v>
      </c>
      <c r="F5212" s="19" t="str">
        <f>IF(ISBLANK(LeaveTracker[[#This Row],[Employee Name]]),"-----",VLOOKUP(LeaveTracker[[#This Row],[Employee Name]],Employees[[Employee Name]:[Office]],6))</f>
        <v>REGULAR</v>
      </c>
      <c r="G5212" s="24">
        <v>45042</v>
      </c>
      <c r="H5212" s="24">
        <v>45042</v>
      </c>
      <c r="I5212" s="19" t="s">
        <v>298</v>
      </c>
      <c r="J5212" s="43" t="s">
        <v>2295</v>
      </c>
      <c r="K5212" s="61"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1951</v>
      </c>
      <c r="E5213" s="19" t="str">
        <f>IF(ISBLANK(LeaveTracker[[#This Row],[Employee Name]]),"-----",VLOOKUP(LeaveTracker[[#This Row],[Employee Name]],Employees[[Employee Name]:[Office]],7))</f>
        <v>GSO</v>
      </c>
      <c r="F5213" s="19" t="str">
        <f>IF(ISBLANK(LeaveTracker[[#This Row],[Employee Name]]),"-----",VLOOKUP(LeaveTracker[[#This Row],[Employee Name]],Employees[[Employee Name]:[Office]],6))</f>
        <v>CASUAL</v>
      </c>
      <c r="G5213" s="24">
        <v>45042</v>
      </c>
      <c r="H5213" s="24">
        <v>45043</v>
      </c>
      <c r="I5213" s="19" t="s">
        <v>82</v>
      </c>
      <c r="K5213" s="61"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242</v>
      </c>
      <c r="E5214" s="19" t="str">
        <f>IF(ISBLANK(LeaveTracker[[#This Row],[Employee Name]]),"-----",VLOOKUP(LeaveTracker[[#This Row],[Employee Name]],Employees[[Employee Name]:[Office]],7))</f>
        <v>TCCH/TICC</v>
      </c>
      <c r="F5214" s="19" t="str">
        <f>IF(ISBLANK(LeaveTracker[[#This Row],[Employee Name]]),"-----",VLOOKUP(LeaveTracker[[#This Row],[Employee Name]],Employees[[Employee Name]:[Office]],6))</f>
        <v>REGULAR</v>
      </c>
      <c r="G5214" s="24">
        <v>45030</v>
      </c>
      <c r="H5214" s="24">
        <v>45030</v>
      </c>
      <c r="I5214" s="19" t="s">
        <v>81</v>
      </c>
      <c r="K5214" s="61"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323</v>
      </c>
      <c r="E5215" s="19" t="str">
        <f>IF(ISBLANK(LeaveTracker[[#This Row],[Employee Name]]),"-----",VLOOKUP(LeaveTracker[[#This Row],[Employee Name]],Employees[[Employee Name]:[Office]],7))</f>
        <v>CEO</v>
      </c>
      <c r="F5215" s="19" t="str">
        <f>IF(ISBLANK(LeaveTracker[[#This Row],[Employee Name]]),"-----",VLOOKUP(LeaveTracker[[#This Row],[Employee Name]],Employees[[Employee Name]:[Office]],6))</f>
        <v>REGULAR</v>
      </c>
      <c r="G5215" s="24">
        <v>45030</v>
      </c>
      <c r="H5215" s="24">
        <v>45030</v>
      </c>
      <c r="I5215" s="19" t="s">
        <v>81</v>
      </c>
      <c r="K5215" s="61"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355</v>
      </c>
      <c r="E5216" s="19" t="str">
        <f>IF(ISBLANK(LeaveTracker[[#This Row],[Employee Name]]),"-----",VLOOKUP(LeaveTracker[[#This Row],[Employee Name]],Employees[[Employee Name]:[Office]],7))</f>
        <v>LCR</v>
      </c>
      <c r="F5216" s="19" t="str">
        <f>IF(ISBLANK(LeaveTracker[[#This Row],[Employee Name]]),"-----",VLOOKUP(LeaveTracker[[#This Row],[Employee Name]],Employees[[Employee Name]:[Office]],6))</f>
        <v>REGULAR</v>
      </c>
      <c r="G5216" s="24">
        <v>45030</v>
      </c>
      <c r="H5216" s="24">
        <v>45030</v>
      </c>
      <c r="I5216" s="19" t="s">
        <v>81</v>
      </c>
      <c r="K5216" s="61"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543</v>
      </c>
      <c r="E5217" s="19" t="str">
        <f>IF(ISBLANK(LeaveTracker[[#This Row],[Employee Name]]),"-----",VLOOKUP(LeaveTracker[[#This Row],[Employee Name]],Employees[[Employee Name]:[Office]],7))</f>
        <v>LCR</v>
      </c>
      <c r="F5217" s="19" t="str">
        <f>IF(ISBLANK(LeaveTracker[[#This Row],[Employee Name]]),"-----",VLOOKUP(LeaveTracker[[#This Row],[Employee Name]],Employees[[Employee Name]:[Office]],6))</f>
        <v>REGULAR</v>
      </c>
      <c r="G5217" s="24">
        <v>45033</v>
      </c>
      <c r="H5217" s="24">
        <v>45033</v>
      </c>
      <c r="I5217" s="19" t="s">
        <v>81</v>
      </c>
      <c r="K5217" s="61"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304</v>
      </c>
      <c r="E5218" s="19" t="str">
        <f>IF(ISBLANK(LeaveTracker[[#This Row],[Employee Name]]),"-----",VLOOKUP(LeaveTracker[[#This Row],[Employee Name]],Employees[[Employee Name]:[Office]],7))</f>
        <v>TOPS (ADMIN CSU)</v>
      </c>
      <c r="F5218" s="19" t="str">
        <f>IF(ISBLANK(LeaveTracker[[#This Row],[Employee Name]]),"-----",VLOOKUP(LeaveTracker[[#This Row],[Employee Name]],Employees[[Employee Name]:[Office]],6))</f>
        <v>REGULAR</v>
      </c>
      <c r="G5218" s="24">
        <v>45030</v>
      </c>
      <c r="H5218" s="24">
        <v>45030</v>
      </c>
      <c r="I5218" s="19" t="s">
        <v>81</v>
      </c>
      <c r="K5218" s="61"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1046</v>
      </c>
      <c r="E5219" s="19" t="str">
        <f>IF(ISBLANK(LeaveTracker[[#This Row],[Employee Name]]),"-----",VLOOKUP(LeaveTracker[[#This Row],[Employee Name]],Employees[[Employee Name]:[Office]],7))</f>
        <v>CENRO</v>
      </c>
      <c r="F5219" s="19" t="str">
        <f>IF(ISBLANK(LeaveTracker[[#This Row],[Employee Name]]),"-----",VLOOKUP(LeaveTracker[[#This Row],[Employee Name]],Employees[[Employee Name]:[Office]],6))</f>
        <v>REGULAR</v>
      </c>
      <c r="G5219" s="24">
        <v>45010</v>
      </c>
      <c r="H5219" s="24">
        <v>45046</v>
      </c>
      <c r="I5219" s="19" t="s">
        <v>81</v>
      </c>
      <c r="K5219" s="61" t="str">
        <f>LeaveTracker[[#This Row],[Days]]&amp;" "&amp;LeaveTracker[[#This Row],[Type of Leave]]</f>
        <v>27 SL</v>
      </c>
      <c r="L5219" s="23">
        <v>27</v>
      </c>
      <c r="M5219" s="27"/>
    </row>
    <row r="5220" spans="1:13" ht="30" customHeight="1" x14ac:dyDescent="0.3">
      <c r="A5220" s="27">
        <f t="shared" si="56"/>
        <v>1477</v>
      </c>
      <c r="B5220" s="31">
        <v>45043</v>
      </c>
      <c r="C5220" s="31">
        <v>45029</v>
      </c>
      <c r="D5220" s="19" t="s">
        <v>809</v>
      </c>
      <c r="E5220" s="19" t="str">
        <f>IF(ISBLANK(LeaveTracker[[#This Row],[Employee Name]]),"-----",VLOOKUP(LeaveTracker[[#This Row],[Employee Name]],Employees[[Employee Name]:[Office]],7))</f>
        <v>CHO</v>
      </c>
      <c r="F5220" s="19" t="str">
        <f>IF(ISBLANK(LeaveTracker[[#This Row],[Employee Name]]),"-----",VLOOKUP(LeaveTracker[[#This Row],[Employee Name]],Employees[[Employee Name]:[Office]],6))</f>
        <v>REGULAR</v>
      </c>
      <c r="G5220" s="24">
        <v>45027</v>
      </c>
      <c r="H5220" s="24">
        <v>45028</v>
      </c>
      <c r="I5220" s="19" t="s">
        <v>81</v>
      </c>
      <c r="K5220" s="61"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1092</v>
      </c>
      <c r="E5221" s="19" t="str">
        <f>IF(ISBLANK(LeaveTracker[[#This Row],[Employee Name]]),"-----",VLOOKUP(LeaveTracker[[#This Row],[Employee Name]],Employees[[Employee Name]:[Office]],7))</f>
        <v>ACCOUNTING</v>
      </c>
      <c r="F5221" s="19" t="str">
        <f>IF(ISBLANK(LeaveTracker[[#This Row],[Employee Name]]),"-----",VLOOKUP(LeaveTracker[[#This Row],[Employee Name]],Employees[[Employee Name]:[Office]],6))</f>
        <v>REGULAR</v>
      </c>
      <c r="G5221" s="24">
        <v>45029</v>
      </c>
      <c r="H5221" s="24">
        <v>45029</v>
      </c>
      <c r="I5221" s="19" t="s">
        <v>81</v>
      </c>
      <c r="K5221" s="61"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1092</v>
      </c>
      <c r="E5222" s="19" t="str">
        <f>IF(ISBLANK(LeaveTracker[[#This Row],[Employee Name]]),"-----",VLOOKUP(LeaveTracker[[#This Row],[Employee Name]],Employees[[Employee Name]:[Office]],7))</f>
        <v>ACCOUNTING</v>
      </c>
      <c r="F5222" s="19" t="str">
        <f>IF(ISBLANK(LeaveTracker[[#This Row],[Employee Name]]),"-----",VLOOKUP(LeaveTracker[[#This Row],[Employee Name]],Employees[[Employee Name]:[Office]],6))</f>
        <v>REGULAR</v>
      </c>
      <c r="G5222" s="24">
        <v>45041</v>
      </c>
      <c r="H5222" s="24">
        <v>45041</v>
      </c>
      <c r="I5222" s="19" t="s">
        <v>298</v>
      </c>
      <c r="J5222" s="43" t="s">
        <v>105</v>
      </c>
      <c r="K5222" s="61"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2022</v>
      </c>
      <c r="E5223" s="19" t="str">
        <f>IF(ISBLANK(LeaveTracker[[#This Row],[Employee Name]]),"-----",VLOOKUP(LeaveTracker[[#This Row],[Employee Name]],Employees[[Employee Name]:[Office]],7))</f>
        <v>ACCOUNTING</v>
      </c>
      <c r="F5223" s="19" t="str">
        <f>IF(ISBLANK(LeaveTracker[[#This Row],[Employee Name]]),"-----",VLOOKUP(LeaveTracker[[#This Row],[Employee Name]],Employees[[Employee Name]:[Office]],6))</f>
        <v>REGULAR</v>
      </c>
      <c r="G5223" s="24">
        <v>45041</v>
      </c>
      <c r="H5223" s="24">
        <v>45041</v>
      </c>
      <c r="I5223" s="19" t="s">
        <v>82</v>
      </c>
      <c r="K5223" s="61"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482</v>
      </c>
      <c r="E5224" s="19" t="str">
        <f>IF(ISBLANK(LeaveTracker[[#This Row],[Employee Name]]),"-----",VLOOKUP(LeaveTracker[[#This Row],[Employee Name]],Employees[[Employee Name]:[Office]],7))</f>
        <v>COOPERATIVE OFFICE</v>
      </c>
      <c r="F5224" s="19" t="str">
        <f>IF(ISBLANK(LeaveTracker[[#This Row],[Employee Name]]),"-----",VLOOKUP(LeaveTracker[[#This Row],[Employee Name]],Employees[[Employee Name]:[Office]],6))</f>
        <v>REGULAR</v>
      </c>
      <c r="G5224" s="24">
        <v>45016</v>
      </c>
      <c r="H5224" s="24">
        <v>45016</v>
      </c>
      <c r="I5224" s="19" t="s">
        <v>82</v>
      </c>
      <c r="K5224" s="61"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355</v>
      </c>
      <c r="E5225" s="19" t="str">
        <f>IF(ISBLANK(LeaveTracker[[#This Row],[Employee Name]]),"-----",VLOOKUP(LeaveTracker[[#This Row],[Employee Name]],Employees[[Employee Name]:[Office]],7))</f>
        <v>LCR</v>
      </c>
      <c r="F5225" s="19" t="str">
        <f>IF(ISBLANK(LeaveTracker[[#This Row],[Employee Name]]),"-----",VLOOKUP(LeaveTracker[[#This Row],[Employee Name]],Employees[[Employee Name]:[Office]],6))</f>
        <v>REGULAR</v>
      </c>
      <c r="G5225" s="24">
        <v>45033</v>
      </c>
      <c r="H5225" s="24">
        <v>45033</v>
      </c>
      <c r="I5225" s="19" t="s">
        <v>298</v>
      </c>
      <c r="J5225" s="43" t="s">
        <v>105</v>
      </c>
      <c r="K5225" s="61"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367</v>
      </c>
      <c r="E5226" s="19" t="str">
        <f>IF(ISBLANK(LeaveTracker[[#This Row],[Employee Name]]),"-----",VLOOKUP(LeaveTracker[[#This Row],[Employee Name]],Employees[[Employee Name]:[Office]],7))</f>
        <v>CCT</v>
      </c>
      <c r="F5226" s="19" t="str">
        <f>IF(ISBLANK(LeaveTracker[[#This Row],[Employee Name]]),"-----",VLOOKUP(LeaveTracker[[#This Row],[Employee Name]],Employees[[Employee Name]:[Office]],6))</f>
        <v>REGULAR</v>
      </c>
      <c r="G5226" s="24">
        <v>45028</v>
      </c>
      <c r="H5226" s="24">
        <v>45028</v>
      </c>
      <c r="I5226" s="19" t="s">
        <v>81</v>
      </c>
      <c r="K5226" s="61"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683</v>
      </c>
      <c r="E5227" s="19" t="str">
        <f>IF(ISBLANK(LeaveTracker[[#This Row],[Employee Name]]),"-----",VLOOKUP(LeaveTracker[[#This Row],[Employee Name]],Employees[[Employee Name]:[Office]],7))</f>
        <v>CEO</v>
      </c>
      <c r="F5227" s="19" t="str">
        <f>IF(ISBLANK(LeaveTracker[[#This Row],[Employee Name]]),"-----",VLOOKUP(LeaveTracker[[#This Row],[Employee Name]],Employees[[Employee Name]:[Office]],6))</f>
        <v>REGULAR</v>
      </c>
      <c r="G5227" s="24">
        <v>45061</v>
      </c>
      <c r="H5227" s="24">
        <v>45079</v>
      </c>
      <c r="I5227" s="19" t="s">
        <v>82</v>
      </c>
      <c r="K5227" s="61" t="str">
        <f>LeaveTracker[[#This Row],[Days]]&amp;" "&amp;LeaveTracker[[#This Row],[Type of Leave]]</f>
        <v>16 VL</v>
      </c>
      <c r="L5227" s="23">
        <v>16</v>
      </c>
      <c r="M5227" s="27"/>
    </row>
    <row r="5228" spans="1:13" ht="30" customHeight="1" x14ac:dyDescent="0.3">
      <c r="A5228" s="27">
        <f t="shared" si="56"/>
        <v>1485</v>
      </c>
      <c r="B5228" s="31">
        <v>45043</v>
      </c>
      <c r="C5228" s="31">
        <v>45033</v>
      </c>
      <c r="D5228" s="19" t="s">
        <v>1728</v>
      </c>
      <c r="E5228" s="19" t="str">
        <f>IF(ISBLANK(LeaveTracker[[#This Row],[Employee Name]]),"-----",VLOOKUP(LeaveTracker[[#This Row],[Employee Name]],Employees[[Employee Name]:[Office]],7))</f>
        <v>LEGAL</v>
      </c>
      <c r="F5228" s="19" t="str">
        <f>IF(ISBLANK(LeaveTracker[[#This Row],[Employee Name]]),"-----",VLOOKUP(LeaveTracker[[#This Row],[Employee Name]],Employees[[Employee Name]:[Office]],6))</f>
        <v>CASUAL</v>
      </c>
      <c r="G5228" s="24">
        <v>45042</v>
      </c>
      <c r="H5228" s="24">
        <v>45044</v>
      </c>
      <c r="I5228" s="19" t="s">
        <v>82</v>
      </c>
      <c r="K5228" s="61"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217</v>
      </c>
      <c r="E5229" s="19" t="str">
        <f>IF(ISBLANK(LeaveTracker[[#This Row],[Employee Name]]),"-----",VLOOKUP(LeaveTracker[[#This Row],[Employee Name]],Employees[[Employee Name]:[Office]],7))</f>
        <v>CSWDO</v>
      </c>
      <c r="F5229" s="19" t="str">
        <f>IF(ISBLANK(LeaveTracker[[#This Row],[Employee Name]]),"-----",VLOOKUP(LeaveTracker[[#This Row],[Employee Name]],Employees[[Employee Name]:[Office]],6))</f>
        <v>REGULAR</v>
      </c>
      <c r="G5229" s="24">
        <v>45029</v>
      </c>
      <c r="H5229" s="24">
        <v>45029</v>
      </c>
      <c r="I5229" s="19" t="s">
        <v>81</v>
      </c>
      <c r="K5229" s="61"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231</v>
      </c>
      <c r="E5230" s="19" t="str">
        <f>IF(ISBLANK(LeaveTracker[[#This Row],[Employee Name]]),"-----",VLOOKUP(LeaveTracker[[#This Row],[Employee Name]],Employees[[Employee Name]:[Office]],7))</f>
        <v>CSWDO</v>
      </c>
      <c r="F5230" s="19" t="str">
        <f>IF(ISBLANK(LeaveTracker[[#This Row],[Employee Name]]),"-----",VLOOKUP(LeaveTracker[[#This Row],[Employee Name]],Employees[[Employee Name]:[Office]],6))</f>
        <v>REGULAR</v>
      </c>
      <c r="G5230" s="24">
        <v>45029</v>
      </c>
      <c r="H5230" s="24">
        <v>45029</v>
      </c>
      <c r="I5230" s="19" t="s">
        <v>81</v>
      </c>
      <c r="K5230" s="61"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737</v>
      </c>
      <c r="E5231" s="19" t="str">
        <f>IF(ISBLANK(LeaveTracker[[#This Row],[Employee Name]]),"-----",VLOOKUP(LeaveTracker[[#This Row],[Employee Name]],Employees[[Employee Name]:[Office]],7))</f>
        <v>CSWDO</v>
      </c>
      <c r="F5231" s="19" t="str">
        <f>IF(ISBLANK(LeaveTracker[[#This Row],[Employee Name]]),"-----",VLOOKUP(LeaveTracker[[#This Row],[Employee Name]],Employees[[Employee Name]:[Office]],6))</f>
        <v>REGULAR</v>
      </c>
      <c r="G5231" s="24">
        <v>45036</v>
      </c>
      <c r="H5231" s="24">
        <v>45036</v>
      </c>
      <c r="I5231" s="19" t="s">
        <v>298</v>
      </c>
      <c r="J5231" s="43" t="s">
        <v>105</v>
      </c>
      <c r="K5231" s="61"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559</v>
      </c>
      <c r="E5232" s="19" t="str">
        <f>IF(ISBLANK(LeaveTracker[[#This Row],[Employee Name]]),"-----",VLOOKUP(LeaveTracker[[#This Row],[Employee Name]],Employees[[Employee Name]:[Office]],7))</f>
        <v>CENRO</v>
      </c>
      <c r="F5232" s="19" t="str">
        <f>IF(ISBLANK(LeaveTracker[[#This Row],[Employee Name]]),"-----",VLOOKUP(LeaveTracker[[#This Row],[Employee Name]],Employees[[Employee Name]:[Office]],6))</f>
        <v>REGULAR</v>
      </c>
      <c r="G5232" s="24">
        <v>45030</v>
      </c>
      <c r="H5232" s="24">
        <v>45030</v>
      </c>
      <c r="I5232" s="19" t="s">
        <v>81</v>
      </c>
      <c r="K5232" s="61"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1943</v>
      </c>
      <c r="E5233" s="19" t="str">
        <f>IF(ISBLANK(LeaveTracker[[#This Row],[Employee Name]]),"-----",VLOOKUP(LeaveTracker[[#This Row],[Employee Name]],Employees[[Employee Name]:[Office]],7))</f>
        <v>CHO</v>
      </c>
      <c r="F5233" s="19" t="str">
        <f>IF(ISBLANK(LeaveTracker[[#This Row],[Employee Name]]),"-----",VLOOKUP(LeaveTracker[[#This Row],[Employee Name]],Employees[[Employee Name]:[Office]],6))</f>
        <v>CASUAL</v>
      </c>
      <c r="G5233" s="24">
        <v>45041</v>
      </c>
      <c r="H5233" s="24">
        <v>45041</v>
      </c>
      <c r="I5233" s="19" t="s">
        <v>82</v>
      </c>
      <c r="K5233" s="61"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762</v>
      </c>
      <c r="E5234" s="19" t="str">
        <f>IF(ISBLANK(LeaveTracker[[#This Row],[Employee Name]]),"-----",VLOOKUP(LeaveTracker[[#This Row],[Employee Name]],Employees[[Employee Name]:[Office]],7))</f>
        <v>CTO</v>
      </c>
      <c r="F5234" s="19" t="str">
        <f>IF(ISBLANK(LeaveTracker[[#This Row],[Employee Name]]),"-----",VLOOKUP(LeaveTracker[[#This Row],[Employee Name]],Employees[[Employee Name]:[Office]],6))</f>
        <v>REGULAR</v>
      </c>
      <c r="G5234" s="24">
        <v>45036</v>
      </c>
      <c r="H5234" s="24">
        <v>45036</v>
      </c>
      <c r="I5234" s="19" t="s">
        <v>298</v>
      </c>
      <c r="J5234" s="43" t="s">
        <v>105</v>
      </c>
      <c r="K5234" s="61"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504</v>
      </c>
      <c r="E5235" s="19" t="str">
        <f>IF(ISBLANK(LeaveTracker[[#This Row],[Employee Name]]),"-----",VLOOKUP(LeaveTracker[[#This Row],[Employee Name]],Employees[[Employee Name]:[Office]],7))</f>
        <v>THRDC</v>
      </c>
      <c r="F5235" s="19" t="str">
        <f>IF(ISBLANK(LeaveTracker[[#This Row],[Employee Name]]),"-----",VLOOKUP(LeaveTracker[[#This Row],[Employee Name]],Employees[[Employee Name]:[Office]],6))</f>
        <v>REGULAR</v>
      </c>
      <c r="G5235" s="24">
        <v>45033</v>
      </c>
      <c r="H5235" s="24">
        <v>45033</v>
      </c>
      <c r="I5235" s="19" t="s">
        <v>81</v>
      </c>
      <c r="K5235" s="61"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422</v>
      </c>
      <c r="E5236" s="19" t="str">
        <f>IF(ISBLANK(LeaveTracker[[#This Row],[Employee Name]]),"-----",VLOOKUP(LeaveTracker[[#This Row],[Employee Name]],Employees[[Employee Name]:[Office]],7))</f>
        <v>CTO</v>
      </c>
      <c r="F5236" s="19" t="str">
        <f>IF(ISBLANK(LeaveTracker[[#This Row],[Employee Name]]),"-----",VLOOKUP(LeaveTracker[[#This Row],[Employee Name]],Employees[[Employee Name]:[Office]],6))</f>
        <v>REGULAR</v>
      </c>
      <c r="G5236" s="24">
        <v>45019</v>
      </c>
      <c r="H5236" s="24">
        <v>45020</v>
      </c>
      <c r="I5236" s="19" t="s">
        <v>82</v>
      </c>
      <c r="K5236" s="61"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422</v>
      </c>
      <c r="E5237" s="19" t="str">
        <f>IF(ISBLANK(LeaveTracker[[#This Row],[Employee Name]]),"-----",VLOOKUP(LeaveTracker[[#This Row],[Employee Name]],Employees[[Employee Name]:[Office]],7))</f>
        <v>CTO</v>
      </c>
      <c r="F5237" s="19" t="str">
        <f>IF(ISBLANK(LeaveTracker[[#This Row],[Employee Name]]),"-----",VLOOKUP(LeaveTracker[[#This Row],[Employee Name]],Employees[[Employee Name]:[Office]],6))</f>
        <v>REGULAR</v>
      </c>
      <c r="G5237" s="24">
        <v>45027</v>
      </c>
      <c r="H5237" s="24">
        <v>45027</v>
      </c>
      <c r="I5237" s="19" t="s">
        <v>82</v>
      </c>
      <c r="K5237" s="61"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826</v>
      </c>
      <c r="E5238" s="19" t="str">
        <f>IF(ISBLANK(LeaveTracker[[#This Row],[Employee Name]]),"-----",VLOOKUP(LeaveTracker[[#This Row],[Employee Name]],Employees[[Employee Name]:[Office]],7))</f>
        <v>CHO</v>
      </c>
      <c r="F5238" s="19" t="str">
        <f>IF(ISBLANK(LeaveTracker[[#This Row],[Employee Name]]),"-----",VLOOKUP(LeaveTracker[[#This Row],[Employee Name]],Employees[[Employee Name]:[Office]],6))</f>
        <v>REGULAR</v>
      </c>
      <c r="G5238" s="24">
        <v>45033</v>
      </c>
      <c r="H5238" s="24">
        <v>45034</v>
      </c>
      <c r="I5238" s="19" t="s">
        <v>81</v>
      </c>
      <c r="K5238" s="61"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732</v>
      </c>
      <c r="E5239" s="19" t="str">
        <f>IF(ISBLANK(LeaveTracker[[#This Row],[Employee Name]]),"-----",VLOOKUP(LeaveTracker[[#This Row],[Employee Name]],Employees[[Employee Name]:[Office]],7))</f>
        <v>VMO</v>
      </c>
      <c r="F5239" s="19" t="str">
        <f>IF(ISBLANK(LeaveTracker[[#This Row],[Employee Name]]),"-----",VLOOKUP(LeaveTracker[[#This Row],[Employee Name]],Employees[[Employee Name]:[Office]],6))</f>
        <v>REGULAR</v>
      </c>
      <c r="G5239" s="24">
        <v>45043</v>
      </c>
      <c r="H5239" s="24">
        <v>45043</v>
      </c>
      <c r="I5239" s="19" t="s">
        <v>82</v>
      </c>
      <c r="K5239" s="61"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1764</v>
      </c>
      <c r="E5240" s="19" t="str">
        <f>IF(ISBLANK(LeaveTracker[[#This Row],[Employee Name]]),"-----",VLOOKUP(LeaveTracker[[#This Row],[Employee Name]],Employees[[Employee Name]:[Office]],7))</f>
        <v>SP</v>
      </c>
      <c r="F5240" s="19" t="str">
        <f>IF(ISBLANK(LeaveTracker[[#This Row],[Employee Name]]),"-----",VLOOKUP(LeaveTracker[[#This Row],[Employee Name]],Employees[[Employee Name]:[Office]],6))</f>
        <v>CASUAL</v>
      </c>
      <c r="G5240" s="24">
        <v>45033</v>
      </c>
      <c r="H5240" s="24">
        <v>45036</v>
      </c>
      <c r="I5240" s="19" t="s">
        <v>81</v>
      </c>
      <c r="K5240" s="61"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1985</v>
      </c>
      <c r="E5241" s="19" t="str">
        <f>IF(ISBLANK(LeaveTracker[[#This Row],[Employee Name]]),"-----",VLOOKUP(LeaveTracker[[#This Row],[Employee Name]],Employees[[Employee Name]:[Office]],7))</f>
        <v>CHO</v>
      </c>
      <c r="F5241" s="19" t="str">
        <f>IF(ISBLANK(LeaveTracker[[#This Row],[Employee Name]]),"-----",VLOOKUP(LeaveTracker[[#This Row],[Employee Name]],Employees[[Employee Name]:[Office]],6))</f>
        <v>REGULAR</v>
      </c>
      <c r="G5241" s="24">
        <v>45029</v>
      </c>
      <c r="H5241" s="24">
        <v>45030</v>
      </c>
      <c r="I5241" s="19" t="s">
        <v>81</v>
      </c>
      <c r="K5241" s="61"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1884</v>
      </c>
      <c r="E5242" s="19" t="str">
        <f>IF(ISBLANK(LeaveTracker[[#This Row],[Employee Name]]),"-----",VLOOKUP(LeaveTracker[[#This Row],[Employee Name]],Employees[[Employee Name]:[Office]],7))</f>
        <v>CEO</v>
      </c>
      <c r="F5242" s="19" t="str">
        <f>IF(ISBLANK(LeaveTracker[[#This Row],[Employee Name]]),"-----",VLOOKUP(LeaveTracker[[#This Row],[Employee Name]],Employees[[Employee Name]:[Office]],6))</f>
        <v>CASUAL</v>
      </c>
      <c r="G5242" s="24">
        <v>45028</v>
      </c>
      <c r="H5242" s="24">
        <v>45029</v>
      </c>
      <c r="I5242" s="19" t="s">
        <v>81</v>
      </c>
      <c r="K5242" s="61"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19" t="str">
        <f>IF(ISBLANK(LeaveTracker[[#This Row],[Employee Name]]),"-----",VLOOKUP(LeaveTracker[[#This Row],[Employee Name]],Employees[[Employee Name]:[Office]],7))</f>
        <v>DOE</v>
      </c>
      <c r="F5243" s="19" t="str">
        <f>IF(ISBLANK(LeaveTracker[[#This Row],[Employee Name]]),"-----",VLOOKUP(LeaveTracker[[#This Row],[Employee Name]],Employees[[Employee Name]:[Office]],6))</f>
        <v>REGULAR</v>
      </c>
      <c r="G5243" s="24">
        <v>45005</v>
      </c>
      <c r="H5243" s="24">
        <v>45005</v>
      </c>
      <c r="I5243" s="19" t="s">
        <v>81</v>
      </c>
      <c r="K5243" s="61"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1039</v>
      </c>
      <c r="E5244" s="19" t="str">
        <f>IF(ISBLANK(LeaveTracker[[#This Row],[Employee Name]]),"-----",VLOOKUP(LeaveTracker[[#This Row],[Employee Name]],Employees[[Employee Name]:[Office]],7))</f>
        <v>ONT</v>
      </c>
      <c r="F5244" s="19" t="str">
        <f>IF(ISBLANK(LeaveTracker[[#This Row],[Employee Name]]),"-----",VLOOKUP(LeaveTracker[[#This Row],[Employee Name]],Employees[[Employee Name]:[Office]],6))</f>
        <v>REGULAR</v>
      </c>
      <c r="G5244" s="24">
        <v>45033</v>
      </c>
      <c r="H5244" s="24">
        <v>45033</v>
      </c>
      <c r="I5244" s="19" t="s">
        <v>81</v>
      </c>
      <c r="K5244" s="61"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1953</v>
      </c>
      <c r="E5245" s="19" t="str">
        <f>IF(ISBLANK(LeaveTracker[[#This Row],[Employee Name]]),"-----",VLOOKUP(LeaveTracker[[#This Row],[Employee Name]],Employees[[Employee Name]:[Office]],7))</f>
        <v>BPLO</v>
      </c>
      <c r="F5245" s="19" t="str">
        <f>IF(ISBLANK(LeaveTracker[[#This Row],[Employee Name]]),"-----",VLOOKUP(LeaveTracker[[#This Row],[Employee Name]],Employees[[Employee Name]:[Office]],6))</f>
        <v>JOBCON</v>
      </c>
      <c r="G5245" s="24">
        <v>45041</v>
      </c>
      <c r="H5245" s="24">
        <v>45041</v>
      </c>
      <c r="I5245" s="19" t="s">
        <v>81</v>
      </c>
      <c r="K5245" s="61"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2244</v>
      </c>
      <c r="E5246" s="19" t="str">
        <f>IF(ISBLANK(LeaveTracker[[#This Row],[Employee Name]]),"-----",VLOOKUP(LeaveTracker[[#This Row],[Employee Name]],Employees[[Employee Name]:[Office]],7))</f>
        <v>SANGGUNIANG PANLUNGSOD</v>
      </c>
      <c r="F5246" s="19">
        <f>IF(ISBLANK(LeaveTracker[[#This Row],[Employee Name]]),"-----",VLOOKUP(LeaveTracker[[#This Row],[Employee Name]],Employees[[Employee Name]:[Office]],6))</f>
        <v>0</v>
      </c>
      <c r="G5246" s="24">
        <v>45035</v>
      </c>
      <c r="H5246" s="24">
        <v>45036</v>
      </c>
      <c r="I5246" s="19" t="s">
        <v>81</v>
      </c>
      <c r="K5246" s="61"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1835</v>
      </c>
      <c r="E5247" s="19" t="str">
        <f>IF(ISBLANK(LeaveTracker[[#This Row],[Employee Name]]),"-----",VLOOKUP(LeaveTracker[[#This Row],[Employee Name]],Employees[[Employee Name]:[Office]],7))</f>
        <v>SP</v>
      </c>
      <c r="F5247" s="19" t="str">
        <f>IF(ISBLANK(LeaveTracker[[#This Row],[Employee Name]]),"-----",VLOOKUP(LeaveTracker[[#This Row],[Employee Name]],Employees[[Employee Name]:[Office]],6))</f>
        <v>CASUAL</v>
      </c>
      <c r="G5247" s="24">
        <v>45027</v>
      </c>
      <c r="H5247" s="24">
        <v>45027</v>
      </c>
      <c r="I5247" s="19" t="s">
        <v>82</v>
      </c>
      <c r="K5247" s="61"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1835</v>
      </c>
      <c r="E5248" s="19" t="str">
        <f>IF(ISBLANK(LeaveTracker[[#This Row],[Employee Name]]),"-----",VLOOKUP(LeaveTracker[[#This Row],[Employee Name]],Employees[[Employee Name]:[Office]],7))</f>
        <v>SP</v>
      </c>
      <c r="F5248" s="19" t="str">
        <f>IF(ISBLANK(LeaveTracker[[#This Row],[Employee Name]]),"-----",VLOOKUP(LeaveTracker[[#This Row],[Employee Name]],Employees[[Employee Name]:[Office]],6))</f>
        <v>CASUAL</v>
      </c>
      <c r="G5248" s="24">
        <v>45029</v>
      </c>
      <c r="H5248" s="24">
        <v>45029</v>
      </c>
      <c r="I5248" s="19" t="s">
        <v>82</v>
      </c>
      <c r="K5248" s="61"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1835</v>
      </c>
      <c r="E5249" s="19" t="str">
        <f>IF(ISBLANK(LeaveTracker[[#This Row],[Employee Name]]),"-----",VLOOKUP(LeaveTracker[[#This Row],[Employee Name]],Employees[[Employee Name]:[Office]],7))</f>
        <v>SP</v>
      </c>
      <c r="F5249" s="19" t="str">
        <f>IF(ISBLANK(LeaveTracker[[#This Row],[Employee Name]]),"-----",VLOOKUP(LeaveTracker[[#This Row],[Employee Name]],Employees[[Employee Name]:[Office]],6))</f>
        <v>CASUAL</v>
      </c>
      <c r="G5249" s="24">
        <v>45035</v>
      </c>
      <c r="H5249" s="24">
        <v>45035</v>
      </c>
      <c r="I5249" s="19" t="s">
        <v>82</v>
      </c>
      <c r="K5249" s="61"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1835</v>
      </c>
      <c r="E5250" s="19" t="str">
        <f>IF(ISBLANK(LeaveTracker[[#This Row],[Employee Name]]),"-----",VLOOKUP(LeaveTracker[[#This Row],[Employee Name]],Employees[[Employee Name]:[Office]],7))</f>
        <v>SP</v>
      </c>
      <c r="F5250" s="19" t="str">
        <f>IF(ISBLANK(LeaveTracker[[#This Row],[Employee Name]]),"-----",VLOOKUP(LeaveTracker[[#This Row],[Employee Name]],Employees[[Employee Name]:[Office]],6))</f>
        <v>CASUAL</v>
      </c>
      <c r="G5250" s="24">
        <v>45042</v>
      </c>
      <c r="H5250" s="24">
        <v>45042</v>
      </c>
      <c r="I5250" s="19" t="s">
        <v>82</v>
      </c>
      <c r="K5250" s="61"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1835</v>
      </c>
      <c r="E5251" s="19" t="str">
        <f>IF(ISBLANK(LeaveTracker[[#This Row],[Employee Name]]),"-----",VLOOKUP(LeaveTracker[[#This Row],[Employee Name]],Employees[[Employee Name]:[Office]],7))</f>
        <v>SP</v>
      </c>
      <c r="F5251" s="19" t="str">
        <f>IF(ISBLANK(LeaveTracker[[#This Row],[Employee Name]]),"-----",VLOOKUP(LeaveTracker[[#This Row],[Employee Name]],Employees[[Employee Name]:[Office]],6))</f>
        <v>CASUAL</v>
      </c>
      <c r="G5251" s="24">
        <v>45044</v>
      </c>
      <c r="H5251" s="24">
        <v>45044</v>
      </c>
      <c r="I5251" s="19" t="s">
        <v>82</v>
      </c>
      <c r="K5251" s="61"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1747</v>
      </c>
      <c r="E5252" s="19">
        <f>IF(ISBLANK(LeaveTracker[[#This Row],[Employee Name]]),"-----",VLOOKUP(LeaveTracker[[#This Row],[Employee Name]],Employees[[Employee Name]:[Office]],7))</f>
        <v>0</v>
      </c>
      <c r="F5252" s="19" t="str">
        <f>IF(ISBLANK(LeaveTracker[[#This Row],[Employee Name]]),"-----",VLOOKUP(LeaveTracker[[#This Row],[Employee Name]],Employees[[Employee Name]:[Office]],6))</f>
        <v>CASUAL</v>
      </c>
      <c r="G5252" s="24">
        <v>45030</v>
      </c>
      <c r="H5252" s="24">
        <v>45030</v>
      </c>
      <c r="I5252" s="19" t="s">
        <v>298</v>
      </c>
      <c r="J5252" s="43" t="s">
        <v>105</v>
      </c>
      <c r="K5252" s="61"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2034</v>
      </c>
      <c r="E5253" s="19" t="str">
        <f>IF(ISBLANK(LeaveTracker[[#This Row],[Employee Name]]),"-----",VLOOKUP(LeaveTracker[[#This Row],[Employee Name]],Employees[[Employee Name]:[Office]],7))</f>
        <v>SP</v>
      </c>
      <c r="F5253" s="19" t="str">
        <f>IF(ISBLANK(LeaveTracker[[#This Row],[Employee Name]]),"-----",VLOOKUP(LeaveTracker[[#This Row],[Employee Name]],Employees[[Employee Name]:[Office]],6))</f>
        <v>CASUAL</v>
      </c>
      <c r="G5253" s="24">
        <v>45042</v>
      </c>
      <c r="H5253" s="24">
        <v>45042</v>
      </c>
      <c r="I5253" s="19" t="s">
        <v>82</v>
      </c>
      <c r="K5253" s="61"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2224</v>
      </c>
      <c r="E5254" s="19" t="str">
        <f>IF(ISBLANK(LeaveTracker[[#This Row],[Employee Name]]),"-----",VLOOKUP(LeaveTracker[[#This Row],[Employee Name]],Employees[[Employee Name]:[Office]],7))</f>
        <v>CENRO</v>
      </c>
      <c r="F5254" s="19">
        <f>IF(ISBLANK(LeaveTracker[[#This Row],[Employee Name]]),"-----",VLOOKUP(LeaveTracker[[#This Row],[Employee Name]],Employees[[Employee Name]:[Office]],6))</f>
        <v>0</v>
      </c>
      <c r="G5254" s="24">
        <v>45021</v>
      </c>
      <c r="H5254" s="24">
        <v>45021</v>
      </c>
      <c r="I5254" s="19" t="s">
        <v>81</v>
      </c>
      <c r="K5254" s="61"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2224</v>
      </c>
      <c r="E5255" s="19" t="str">
        <f>IF(ISBLANK(LeaveTracker[[#This Row],[Employee Name]]),"-----",VLOOKUP(LeaveTracker[[#This Row],[Employee Name]],Employees[[Employee Name]:[Office]],7))</f>
        <v>CENRO</v>
      </c>
      <c r="F5255" s="19">
        <f>IF(ISBLANK(LeaveTracker[[#This Row],[Employee Name]]),"-----",VLOOKUP(LeaveTracker[[#This Row],[Employee Name]],Employees[[Employee Name]:[Office]],6))</f>
        <v>0</v>
      </c>
      <c r="G5255" s="24">
        <v>45030</v>
      </c>
      <c r="H5255" s="24">
        <v>45030</v>
      </c>
      <c r="I5255" s="19" t="s">
        <v>81</v>
      </c>
      <c r="K5255" s="61"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1847</v>
      </c>
      <c r="E5256" s="19" t="str">
        <f>IF(ISBLANK(LeaveTracker[[#This Row],[Employee Name]]),"-----",VLOOKUP(LeaveTracker[[#This Row],[Employee Name]],Employees[[Employee Name]:[Office]],7))</f>
        <v>CCR</v>
      </c>
      <c r="F5256" s="19" t="str">
        <f>IF(ISBLANK(LeaveTracker[[#This Row],[Employee Name]]),"-----",VLOOKUP(LeaveTracker[[#This Row],[Employee Name]],Employees[[Employee Name]:[Office]],6))</f>
        <v>CASUAL</v>
      </c>
      <c r="G5256" s="24">
        <v>45019</v>
      </c>
      <c r="H5256" s="24">
        <v>45021</v>
      </c>
      <c r="I5256" s="19" t="s">
        <v>81</v>
      </c>
      <c r="K5256" s="61"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1831</v>
      </c>
      <c r="E5257" s="19" t="str">
        <f>IF(ISBLANK(LeaveTracker[[#This Row],[Employee Name]]),"-----",VLOOKUP(LeaveTracker[[#This Row],[Employee Name]],Employees[[Employee Name]:[Office]],7))</f>
        <v>CHO</v>
      </c>
      <c r="F5257" s="19" t="str">
        <f>IF(ISBLANK(LeaveTracker[[#This Row],[Employee Name]]),"-----",VLOOKUP(LeaveTracker[[#This Row],[Employee Name]],Employees[[Employee Name]:[Office]],6))</f>
        <v>CASUAL</v>
      </c>
      <c r="G5257" s="24">
        <v>45033</v>
      </c>
      <c r="H5257" s="24">
        <v>45033</v>
      </c>
      <c r="I5257" s="19" t="s">
        <v>81</v>
      </c>
      <c r="K5257" s="61"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1863</v>
      </c>
      <c r="E5258" s="19" t="str">
        <f>IF(ISBLANK(LeaveTracker[[#This Row],[Employee Name]]),"-----",VLOOKUP(LeaveTracker[[#This Row],[Employee Name]],Employees[[Employee Name]:[Office]],7))</f>
        <v>TICC</v>
      </c>
      <c r="F5258" s="19" t="str">
        <f>IF(ISBLANK(LeaveTracker[[#This Row],[Employee Name]]),"-----",VLOOKUP(LeaveTracker[[#This Row],[Employee Name]],Employees[[Employee Name]:[Office]],6))</f>
        <v>CASUAL</v>
      </c>
      <c r="G5258" s="24">
        <v>45030</v>
      </c>
      <c r="H5258" s="24">
        <v>45030</v>
      </c>
      <c r="I5258" s="19" t="s">
        <v>81</v>
      </c>
      <c r="K5258" s="61"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547</v>
      </c>
      <c r="E5259" s="19" t="str">
        <f>IF(ISBLANK(LeaveTracker[[#This Row],[Employee Name]]),"-----",VLOOKUP(LeaveTracker[[#This Row],[Employee Name]],Employees[[Employee Name]:[Office]],7))</f>
        <v>PICNIC GROVE</v>
      </c>
      <c r="F5259" s="19" t="str">
        <f>IF(ISBLANK(LeaveTracker[[#This Row],[Employee Name]]),"-----",VLOOKUP(LeaveTracker[[#This Row],[Employee Name]],Employees[[Employee Name]:[Office]],6))</f>
        <v>REGULAR</v>
      </c>
      <c r="G5259" s="24">
        <v>45030</v>
      </c>
      <c r="H5259" s="24">
        <v>45030</v>
      </c>
      <c r="I5259" s="19" t="s">
        <v>81</v>
      </c>
      <c r="K5259" s="61"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1788</v>
      </c>
      <c r="E5260" s="19" t="str">
        <f>IF(ISBLANK(LeaveTracker[[#This Row],[Employee Name]]),"-----",VLOOKUP(LeaveTracker[[#This Row],[Employee Name]],Employees[[Employee Name]:[Office]],7))</f>
        <v>PICNIC GROVE</v>
      </c>
      <c r="F5260" s="19" t="str">
        <f>IF(ISBLANK(LeaveTracker[[#This Row],[Employee Name]]),"-----",VLOOKUP(LeaveTracker[[#This Row],[Employee Name]],Employees[[Employee Name]:[Office]],6))</f>
        <v>CASUAL</v>
      </c>
      <c r="G5260" s="24">
        <v>45048</v>
      </c>
      <c r="H5260" s="24">
        <v>45058</v>
      </c>
      <c r="I5260" s="19" t="s">
        <v>82</v>
      </c>
      <c r="K5260" s="61"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1755</v>
      </c>
      <c r="E5261" s="19" t="str">
        <f>IF(ISBLANK(LeaveTracker[[#This Row],[Employee Name]]),"-----",VLOOKUP(LeaveTracker[[#This Row],[Employee Name]],Employees[[Employee Name]:[Office]],7))</f>
        <v>MAHOGANY MARKET</v>
      </c>
      <c r="F5261" s="19" t="str">
        <f>IF(ISBLANK(LeaveTracker[[#This Row],[Employee Name]]),"-----",VLOOKUP(LeaveTracker[[#This Row],[Employee Name]],Employees[[Employee Name]:[Office]],6))</f>
        <v>CASUAL</v>
      </c>
      <c r="G5261" s="24">
        <v>45036</v>
      </c>
      <c r="H5261" s="24">
        <v>45036</v>
      </c>
      <c r="I5261" s="19" t="s">
        <v>81</v>
      </c>
      <c r="K5261" s="61"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1893</v>
      </c>
      <c r="E5262" s="19" t="str">
        <f>IF(ISBLANK(LeaveTracker[[#This Row],[Employee Name]]),"-----",VLOOKUP(LeaveTracker[[#This Row],[Employee Name]],Employees[[Employee Name]:[Office]],7))</f>
        <v>CTO-LICENSE</v>
      </c>
      <c r="F5262" s="19" t="str">
        <f>IF(ISBLANK(LeaveTracker[[#This Row],[Employee Name]]),"-----",VLOOKUP(LeaveTracker[[#This Row],[Employee Name]],Employees[[Employee Name]:[Office]],6))</f>
        <v>CASUAL</v>
      </c>
      <c r="G5262" s="24">
        <v>45030</v>
      </c>
      <c r="H5262" s="24">
        <v>45033</v>
      </c>
      <c r="I5262" s="19" t="s">
        <v>81</v>
      </c>
      <c r="K5262" s="61"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2494</v>
      </c>
      <c r="E5263" s="19" t="str">
        <f>IF(ISBLANK(LeaveTracker[[#This Row],[Employee Name]]),"-----",VLOOKUP(LeaveTracker[[#This Row],[Employee Name]],Employees[[Employee Name]:[Office]],7))</f>
        <v>CCT</v>
      </c>
      <c r="F5263" s="19" t="str">
        <f>IF(ISBLANK(LeaveTracker[[#This Row],[Employee Name]]),"-----",VLOOKUP(LeaveTracker[[#This Row],[Employee Name]],Employees[[Employee Name]:[Office]],6))</f>
        <v>CASUAL</v>
      </c>
      <c r="G5263" s="24">
        <v>45036</v>
      </c>
      <c r="H5263" s="24">
        <v>45036</v>
      </c>
      <c r="I5263" s="19" t="s">
        <v>81</v>
      </c>
      <c r="K5263" s="61"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2299</v>
      </c>
      <c r="E5264" s="19" t="str">
        <f>IF(ISBLANK(LeaveTracker[[#This Row],[Employee Name]]),"-----",VLOOKUP(LeaveTracker[[#This Row],[Employee Name]],Employees[[Employee Name]:[Office]],7))</f>
        <v>PEOPLE'S PARK</v>
      </c>
      <c r="F5264" s="19">
        <f>IF(ISBLANK(LeaveTracker[[#This Row],[Employee Name]]),"-----",VLOOKUP(LeaveTracker[[#This Row],[Employee Name]],Employees[[Employee Name]:[Office]],6))</f>
        <v>0</v>
      </c>
      <c r="G5264" s="24">
        <v>45154</v>
      </c>
      <c r="H5264" s="24">
        <v>45156</v>
      </c>
      <c r="I5264" s="19" t="s">
        <v>82</v>
      </c>
      <c r="K5264" s="61"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2299</v>
      </c>
      <c r="E5265" s="19" t="str">
        <f>IF(ISBLANK(LeaveTracker[[#This Row],[Employee Name]]),"-----",VLOOKUP(LeaveTracker[[#This Row],[Employee Name]],Employees[[Employee Name]:[Office]],7))</f>
        <v>PEOPLE'S PARK</v>
      </c>
      <c r="F5265" s="19">
        <f>IF(ISBLANK(LeaveTracker[[#This Row],[Employee Name]]),"-----",VLOOKUP(LeaveTracker[[#This Row],[Employee Name]],Employees[[Employee Name]:[Office]],6))</f>
        <v>0</v>
      </c>
      <c r="G5265" s="24">
        <v>45160</v>
      </c>
      <c r="H5265" s="24">
        <v>45163</v>
      </c>
      <c r="I5265" s="19" t="s">
        <v>82</v>
      </c>
      <c r="K5265" s="61"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2299</v>
      </c>
      <c r="E5266" s="19" t="str">
        <f>IF(ISBLANK(LeaveTracker[[#This Row],[Employee Name]]),"-----",VLOOKUP(LeaveTracker[[#This Row],[Employee Name]],Employees[[Employee Name]:[Office]],7))</f>
        <v>PEOPLE'S PARK</v>
      </c>
      <c r="F5266" s="19">
        <f>IF(ISBLANK(LeaveTracker[[#This Row],[Employee Name]]),"-----",VLOOKUP(LeaveTracker[[#This Row],[Employee Name]],Employees[[Employee Name]:[Office]],6))</f>
        <v>0</v>
      </c>
      <c r="G5266" s="24">
        <v>45167</v>
      </c>
      <c r="H5266" s="24">
        <v>45169</v>
      </c>
      <c r="I5266" s="19" t="s">
        <v>82</v>
      </c>
      <c r="K5266" s="61"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2301</v>
      </c>
      <c r="E5267" s="19" t="str">
        <f>IF(ISBLANK(LeaveTracker[[#This Row],[Employee Name]]),"-----",VLOOKUP(LeaveTracker[[#This Row],[Employee Name]],Employees[[Employee Name]:[Office]],7))</f>
        <v>TOPS</v>
      </c>
      <c r="F5267" s="19">
        <f>IF(ISBLANK(LeaveTracker[[#This Row],[Employee Name]]),"-----",VLOOKUP(LeaveTracker[[#This Row],[Employee Name]],Employees[[Employee Name]:[Office]],6))</f>
        <v>0</v>
      </c>
      <c r="G5267" s="24">
        <v>45050</v>
      </c>
      <c r="H5267" s="24">
        <v>45051</v>
      </c>
      <c r="I5267" s="19" t="s">
        <v>82</v>
      </c>
      <c r="K5267" s="61"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1975</v>
      </c>
      <c r="E5268" s="19" t="str">
        <f>IF(ISBLANK(LeaveTracker[[#This Row],[Employee Name]]),"-----",VLOOKUP(LeaveTracker[[#This Row],[Employee Name]],Employees[[Employee Name]:[Office]],7))</f>
        <v>ONT</v>
      </c>
      <c r="F5268" s="19" t="str">
        <f>IF(ISBLANK(LeaveTracker[[#This Row],[Employee Name]]),"-----",VLOOKUP(LeaveTracker[[#This Row],[Employee Name]],Employees[[Employee Name]:[Office]],6))</f>
        <v>CASUAL</v>
      </c>
      <c r="G5268" s="24">
        <v>45032</v>
      </c>
      <c r="H5268" s="24">
        <v>45077</v>
      </c>
      <c r="I5268" s="19" t="s">
        <v>81</v>
      </c>
      <c r="K5268" s="61"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1919</v>
      </c>
      <c r="E5269" s="19" t="str">
        <f>IF(ISBLANK(LeaveTracker[[#This Row],[Employee Name]]),"-----",VLOOKUP(LeaveTracker[[#This Row],[Employee Name]],Employees[[Employee Name]:[Office]],7))</f>
        <v>CENRO</v>
      </c>
      <c r="F5269" s="19" t="str">
        <f>IF(ISBLANK(LeaveTracker[[#This Row],[Employee Name]]),"-----",VLOOKUP(LeaveTracker[[#This Row],[Employee Name]],Employees[[Employee Name]:[Office]],6))</f>
        <v>CASUAL</v>
      </c>
      <c r="G5269" s="24">
        <v>45043</v>
      </c>
      <c r="H5269" s="24">
        <v>45043</v>
      </c>
      <c r="I5269" s="19" t="s">
        <v>82</v>
      </c>
      <c r="K5269" s="61"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1919</v>
      </c>
      <c r="E5270" s="19" t="str">
        <f>IF(ISBLANK(LeaveTracker[[#This Row],[Employee Name]]),"-----",VLOOKUP(LeaveTracker[[#This Row],[Employee Name]],Employees[[Employee Name]:[Office]],7))</f>
        <v>CENRO</v>
      </c>
      <c r="F5270" s="19" t="str">
        <f>IF(ISBLANK(LeaveTracker[[#This Row],[Employee Name]]),"-----",VLOOKUP(LeaveTracker[[#This Row],[Employee Name]],Employees[[Employee Name]:[Office]],6))</f>
        <v>CASUAL</v>
      </c>
      <c r="G5270" s="24">
        <v>45046</v>
      </c>
      <c r="H5270" s="24">
        <v>45046</v>
      </c>
      <c r="I5270" s="19" t="s">
        <v>82</v>
      </c>
      <c r="K5270" s="61" t="str">
        <f ca="1">LeaveTracker[[#This Row],[Days]]&amp;" "&amp;LeaveTracker[[#This Row],[Type of Leave]]</f>
        <v>0 VL</v>
      </c>
      <c r="L5270" s="23">
        <f ca="1">NETWORKDAYS(LeaveTracker[[#This Row],[Start Date]],LeaveTracker[[#This Row],[End Date]],lstHolidays)</f>
        <v>0</v>
      </c>
      <c r="M5270" s="27"/>
    </row>
    <row r="5271" spans="1:13" ht="30" customHeight="1" x14ac:dyDescent="0.3">
      <c r="A5271" s="27">
        <f t="shared" si="56"/>
        <v>1519</v>
      </c>
      <c r="B5271" s="31">
        <v>45043</v>
      </c>
      <c r="C5271" s="31">
        <v>45040</v>
      </c>
      <c r="D5271" s="19" t="s">
        <v>1829</v>
      </c>
      <c r="E5271" s="19" t="str">
        <f>IF(ISBLANK(LeaveTracker[[#This Row],[Employee Name]]),"-----",VLOOKUP(LeaveTracker[[#This Row],[Employee Name]],Employees[[Employee Name]:[Office]],7))</f>
        <v>CENRO</v>
      </c>
      <c r="F5271" s="19" t="str">
        <f>IF(ISBLANK(LeaveTracker[[#This Row],[Employee Name]]),"-----",VLOOKUP(LeaveTracker[[#This Row],[Employee Name]],Employees[[Employee Name]:[Office]],6))</f>
        <v>CASUAL</v>
      </c>
      <c r="G5271" s="24">
        <v>45036</v>
      </c>
      <c r="H5271" s="24">
        <v>45036</v>
      </c>
      <c r="I5271" s="19" t="s">
        <v>81</v>
      </c>
      <c r="K5271" s="61"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1867</v>
      </c>
      <c r="E5272" s="19" t="str">
        <f>IF(ISBLANK(LeaveTracker[[#This Row],[Employee Name]]),"-----",VLOOKUP(LeaveTracker[[#This Row],[Employee Name]],Employees[[Employee Name]:[Office]],7))</f>
        <v>CHO</v>
      </c>
      <c r="F5272" s="19" t="str">
        <f>IF(ISBLANK(LeaveTracker[[#This Row],[Employee Name]]),"-----",VLOOKUP(LeaveTracker[[#This Row],[Employee Name]],Employees[[Employee Name]:[Office]],6))</f>
        <v>CASUAL</v>
      </c>
      <c r="G5272" s="24">
        <v>44991</v>
      </c>
      <c r="H5272" s="24">
        <v>45021</v>
      </c>
      <c r="I5272" s="19" t="s">
        <v>81</v>
      </c>
      <c r="K5272" s="61" t="str">
        <f>LeaveTracker[[#This Row],[Days]]&amp;" "&amp;LeaveTracker[[#This Row],[Type of Leave]]</f>
        <v>22 SL</v>
      </c>
      <c r="L5272" s="23">
        <v>22</v>
      </c>
      <c r="M5272" s="27"/>
    </row>
    <row r="5273" spans="1:13" ht="30" customHeight="1" x14ac:dyDescent="0.3">
      <c r="A5273" s="27">
        <f t="shared" si="56"/>
        <v>1521</v>
      </c>
      <c r="B5273" s="31">
        <v>45043</v>
      </c>
      <c r="C5273" s="31">
        <v>45041</v>
      </c>
      <c r="D5273" s="19" t="s">
        <v>1881</v>
      </c>
      <c r="E5273" s="19" t="str">
        <f>IF(ISBLANK(LeaveTracker[[#This Row],[Employee Name]]),"-----",VLOOKUP(LeaveTracker[[#This Row],[Employee Name]],Employees[[Employee Name]:[Office]],7))</f>
        <v>CENRO</v>
      </c>
      <c r="F5273" s="19" t="str">
        <f>IF(ISBLANK(LeaveTracker[[#This Row],[Employee Name]]),"-----",VLOOKUP(LeaveTracker[[#This Row],[Employee Name]],Employees[[Employee Name]:[Office]],6))</f>
        <v>CASUAL</v>
      </c>
      <c r="G5273" s="24">
        <v>45040</v>
      </c>
      <c r="H5273" s="24">
        <v>45040</v>
      </c>
      <c r="I5273" s="19" t="s">
        <v>81</v>
      </c>
      <c r="K5273" s="61"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2203</v>
      </c>
      <c r="E5274" s="19" t="str">
        <f>IF(ISBLANK(LeaveTracker[[#This Row],[Employee Name]]),"-----",VLOOKUP(LeaveTracker[[#This Row],[Employee Name]],Employees[[Employee Name]:[Office]],7))</f>
        <v>CENRO</v>
      </c>
      <c r="F5274" s="19">
        <f>IF(ISBLANK(LeaveTracker[[#This Row],[Employee Name]]),"-----",VLOOKUP(LeaveTracker[[#This Row],[Employee Name]],Employees[[Employee Name]:[Office]],6))</f>
        <v>0</v>
      </c>
      <c r="G5274" s="24">
        <v>45041</v>
      </c>
      <c r="H5274" s="24">
        <v>45041</v>
      </c>
      <c r="I5274" s="19" t="s">
        <v>81</v>
      </c>
      <c r="K5274" s="61"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2113</v>
      </c>
      <c r="E5275" s="19" t="str">
        <f>IF(ISBLANK(LeaveTracker[[#This Row],[Employee Name]]),"-----",VLOOKUP(LeaveTracker[[#This Row],[Employee Name]],Employees[[Employee Name]:[Office]],7))</f>
        <v>CENRO</v>
      </c>
      <c r="F5275" s="19">
        <f>IF(ISBLANK(LeaveTracker[[#This Row],[Employee Name]]),"-----",VLOOKUP(LeaveTracker[[#This Row],[Employee Name]],Employees[[Employee Name]:[Office]],6))</f>
        <v>0</v>
      </c>
      <c r="G5275" s="24">
        <v>45017</v>
      </c>
      <c r="H5275" s="24">
        <v>45018</v>
      </c>
      <c r="I5275" s="19" t="s">
        <v>82</v>
      </c>
      <c r="K5275" s="61" t="str">
        <f ca="1">LeaveTracker[[#This Row],[Days]]&amp;" "&amp;LeaveTracker[[#This Row],[Type of Leave]]</f>
        <v>0 VL</v>
      </c>
      <c r="L5275" s="23">
        <f ca="1">NETWORKDAYS(LeaveTracker[[#This Row],[Start Date]],LeaveTracker[[#This Row],[End Date]],lstHolidays)</f>
        <v>0</v>
      </c>
      <c r="M5275" s="27"/>
    </row>
    <row r="5276" spans="1:13" ht="30" customHeight="1" x14ac:dyDescent="0.3">
      <c r="A5276" s="27">
        <f t="shared" si="56"/>
        <v>1524</v>
      </c>
      <c r="B5276" s="31">
        <v>45043</v>
      </c>
      <c r="C5276" s="31">
        <v>45030</v>
      </c>
      <c r="D5276" s="19" t="s">
        <v>1885</v>
      </c>
      <c r="E5276" s="19" t="str">
        <f>IF(ISBLANK(LeaveTracker[[#This Row],[Employee Name]]),"-----",VLOOKUP(LeaveTracker[[#This Row],[Employee Name]],Employees[[Employee Name]:[Office]],7))</f>
        <v>GSO</v>
      </c>
      <c r="F5276" s="19" t="str">
        <f>IF(ISBLANK(LeaveTracker[[#This Row],[Employee Name]]),"-----",VLOOKUP(LeaveTracker[[#This Row],[Employee Name]],Employees[[Employee Name]:[Office]],6))</f>
        <v>CASUAL</v>
      </c>
      <c r="G5276" s="24">
        <v>45027</v>
      </c>
      <c r="H5276" s="24">
        <v>45029</v>
      </c>
      <c r="I5276" s="19" t="s">
        <v>81</v>
      </c>
      <c r="K5276" s="61"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1773</v>
      </c>
      <c r="E5277" s="19" t="str">
        <f>IF(ISBLANK(LeaveTracker[[#This Row],[Employee Name]]),"-----",VLOOKUP(LeaveTracker[[#This Row],[Employee Name]],Employees[[Employee Name]:[Office]],7))</f>
        <v>GSO</v>
      </c>
      <c r="F5277" s="19" t="str">
        <f>IF(ISBLANK(LeaveTracker[[#This Row],[Employee Name]]),"-----",VLOOKUP(LeaveTracker[[#This Row],[Employee Name]],Employees[[Employee Name]:[Office]],6))</f>
        <v>CASUAL</v>
      </c>
      <c r="G5277" s="24">
        <v>45041</v>
      </c>
      <c r="H5277" s="24">
        <v>45041</v>
      </c>
      <c r="I5277" s="19" t="s">
        <v>82</v>
      </c>
      <c r="K5277" s="61"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1773</v>
      </c>
      <c r="E5278" s="19" t="str">
        <f>IF(ISBLANK(LeaveTracker[[#This Row],[Employee Name]]),"-----",VLOOKUP(LeaveTracker[[#This Row],[Employee Name]],Employees[[Employee Name]:[Office]],7))</f>
        <v>GSO</v>
      </c>
      <c r="F5278" s="19" t="str">
        <f>IF(ISBLANK(LeaveTracker[[#This Row],[Employee Name]]),"-----",VLOOKUP(LeaveTracker[[#This Row],[Employee Name]],Employees[[Employee Name]:[Office]],6))</f>
        <v>CASUAL</v>
      </c>
      <c r="G5278" s="24">
        <v>45034</v>
      </c>
      <c r="H5278" s="24">
        <v>45034</v>
      </c>
      <c r="I5278" s="19" t="s">
        <v>81</v>
      </c>
      <c r="K5278" s="61"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1773</v>
      </c>
      <c r="E5279" s="19" t="str">
        <f>IF(ISBLANK(LeaveTracker[[#This Row],[Employee Name]]),"-----",VLOOKUP(LeaveTracker[[#This Row],[Employee Name]],Employees[[Employee Name]:[Office]],7))</f>
        <v>GSO</v>
      </c>
      <c r="F5279" s="19" t="str">
        <f>IF(ISBLANK(LeaveTracker[[#This Row],[Employee Name]]),"-----",VLOOKUP(LeaveTracker[[#This Row],[Employee Name]],Employees[[Employee Name]:[Office]],6))</f>
        <v>CASUAL</v>
      </c>
      <c r="G5279" s="24">
        <v>45029</v>
      </c>
      <c r="H5279" s="24">
        <v>45029</v>
      </c>
      <c r="I5279" s="19" t="s">
        <v>81</v>
      </c>
      <c r="K5279" s="61"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1869</v>
      </c>
      <c r="E5280" s="19" t="str">
        <f>IF(ISBLANK(LeaveTracker[[#This Row],[Employee Name]]),"-----",VLOOKUP(LeaveTracker[[#This Row],[Employee Name]],Employees[[Employee Name]:[Office]],7))</f>
        <v>LCR</v>
      </c>
      <c r="F5280" s="19" t="str">
        <f>IF(ISBLANK(LeaveTracker[[#This Row],[Employee Name]]),"-----",VLOOKUP(LeaveTracker[[#This Row],[Employee Name]],Employees[[Employee Name]:[Office]],6))</f>
        <v>CASUAL</v>
      </c>
      <c r="G5280" s="24">
        <v>45019</v>
      </c>
      <c r="H5280" s="24">
        <v>45019</v>
      </c>
      <c r="I5280" s="19" t="s">
        <v>81</v>
      </c>
      <c r="K5280" s="61"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1869</v>
      </c>
      <c r="E5281" s="19" t="str">
        <f>IF(ISBLANK(LeaveTracker[[#This Row],[Employee Name]]),"-----",VLOOKUP(LeaveTracker[[#This Row],[Employee Name]],Employees[[Employee Name]:[Office]],7))</f>
        <v>LCR</v>
      </c>
      <c r="F5281" s="19" t="str">
        <f>IF(ISBLANK(LeaveTracker[[#This Row],[Employee Name]]),"-----",VLOOKUP(LeaveTracker[[#This Row],[Employee Name]],Employees[[Employee Name]:[Office]],6))</f>
        <v>CASUAL</v>
      </c>
      <c r="G5281" s="24">
        <v>45029</v>
      </c>
      <c r="H5281" s="24">
        <v>45029</v>
      </c>
      <c r="I5281" s="19" t="s">
        <v>81</v>
      </c>
      <c r="K5281" s="61"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1869</v>
      </c>
      <c r="E5282" s="19" t="str">
        <f>IF(ISBLANK(LeaveTracker[[#This Row],[Employee Name]]),"-----",VLOOKUP(LeaveTracker[[#This Row],[Employee Name]],Employees[[Employee Name]:[Office]],7))</f>
        <v>LCR</v>
      </c>
      <c r="F5282" s="19" t="str">
        <f>IF(ISBLANK(LeaveTracker[[#This Row],[Employee Name]]),"-----",VLOOKUP(LeaveTracker[[#This Row],[Employee Name]],Employees[[Employee Name]:[Office]],6))</f>
        <v>CASUAL</v>
      </c>
      <c r="G5282" s="24">
        <v>45033</v>
      </c>
      <c r="H5282" s="24">
        <v>45033</v>
      </c>
      <c r="I5282" s="19" t="s">
        <v>81</v>
      </c>
      <c r="K5282" s="61"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1869</v>
      </c>
      <c r="E5283" s="19" t="str">
        <f>IF(ISBLANK(LeaveTracker[[#This Row],[Employee Name]]),"-----",VLOOKUP(LeaveTracker[[#This Row],[Employee Name]],Employees[[Employee Name]:[Office]],7))</f>
        <v>LCR</v>
      </c>
      <c r="F5283" s="19" t="str">
        <f>IF(ISBLANK(LeaveTracker[[#This Row],[Employee Name]]),"-----",VLOOKUP(LeaveTracker[[#This Row],[Employee Name]],Employees[[Employee Name]:[Office]],6))</f>
        <v>CASUAL</v>
      </c>
      <c r="G5283" s="24">
        <v>45008</v>
      </c>
      <c r="H5283" s="24">
        <v>45008</v>
      </c>
      <c r="I5283" s="19" t="s">
        <v>81</v>
      </c>
      <c r="K5283" s="61"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1869</v>
      </c>
      <c r="E5284" s="19" t="str">
        <f>IF(ISBLANK(LeaveTracker[[#This Row],[Employee Name]]),"-----",VLOOKUP(LeaveTracker[[#This Row],[Employee Name]],Employees[[Employee Name]:[Office]],7))</f>
        <v>LCR</v>
      </c>
      <c r="F5284" s="19" t="str">
        <f>IF(ISBLANK(LeaveTracker[[#This Row],[Employee Name]]),"-----",VLOOKUP(LeaveTracker[[#This Row],[Employee Name]],Employees[[Employee Name]:[Office]],6))</f>
        <v>CASUAL</v>
      </c>
      <c r="G5284" s="24">
        <v>45012</v>
      </c>
      <c r="H5284" s="24">
        <v>45012</v>
      </c>
      <c r="I5284" s="19" t="s">
        <v>81</v>
      </c>
      <c r="K5284" s="61"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1869</v>
      </c>
      <c r="E5285" s="19" t="str">
        <f>IF(ISBLANK(LeaveTracker[[#This Row],[Employee Name]]),"-----",VLOOKUP(LeaveTracker[[#This Row],[Employee Name]],Employees[[Employee Name]:[Office]],7))</f>
        <v>LCR</v>
      </c>
      <c r="F5285" s="19" t="str">
        <f>IF(ISBLANK(LeaveTracker[[#This Row],[Employee Name]]),"-----",VLOOKUP(LeaveTracker[[#This Row],[Employee Name]],Employees[[Employee Name]:[Office]],6))</f>
        <v>CASUAL</v>
      </c>
      <c r="G5285" s="24">
        <v>45015</v>
      </c>
      <c r="H5285" s="24">
        <v>45015</v>
      </c>
      <c r="I5285" s="19" t="s">
        <v>81</v>
      </c>
      <c r="K5285" s="61"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2199</v>
      </c>
      <c r="E5286" s="19" t="str">
        <f>IF(ISBLANK(LeaveTracker[[#This Row],[Employee Name]]),"-----",VLOOKUP(LeaveTracker[[#This Row],[Employee Name]],Employees[[Employee Name]:[Office]],7))</f>
        <v>HALL OF JUSTICE</v>
      </c>
      <c r="F5286" s="19">
        <f>IF(ISBLANK(LeaveTracker[[#This Row],[Employee Name]]),"-----",VLOOKUP(LeaveTracker[[#This Row],[Employee Name]],Employees[[Employee Name]:[Office]],6))</f>
        <v>0</v>
      </c>
      <c r="G5286" s="24">
        <v>45041</v>
      </c>
      <c r="H5286" s="24">
        <v>45042</v>
      </c>
      <c r="I5286" s="19" t="s">
        <v>82</v>
      </c>
      <c r="K5286" s="61"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2199</v>
      </c>
      <c r="E5287" s="19" t="str">
        <f>IF(ISBLANK(LeaveTracker[[#This Row],[Employee Name]]),"-----",VLOOKUP(LeaveTracker[[#This Row],[Employee Name]],Employees[[Employee Name]:[Office]],7))</f>
        <v>HALL OF JUSTICE</v>
      </c>
      <c r="F5287" s="19">
        <f>IF(ISBLANK(LeaveTracker[[#This Row],[Employee Name]]),"-----",VLOOKUP(LeaveTracker[[#This Row],[Employee Name]],Employees[[Employee Name]:[Office]],6))</f>
        <v>0</v>
      </c>
      <c r="G5287" s="24">
        <v>45034</v>
      </c>
      <c r="H5287" s="24">
        <v>45035</v>
      </c>
      <c r="I5287" s="19" t="s">
        <v>81</v>
      </c>
      <c r="K5287" s="61"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1017</v>
      </c>
      <c r="E5288" s="19" t="str">
        <f>IF(ISBLANK(LeaveTracker[[#This Row],[Employee Name]]),"-----",VLOOKUP(LeaveTracker[[#This Row],[Employee Name]],Employees[[Employee Name]:[Office]],7))</f>
        <v>LANDTAX</v>
      </c>
      <c r="F5288" s="19" t="str">
        <f>IF(ISBLANK(LeaveTracker[[#This Row],[Employee Name]]),"-----",VLOOKUP(LeaveTracker[[#This Row],[Employee Name]],Employees[[Employee Name]:[Office]],6))</f>
        <v>REGULAR</v>
      </c>
      <c r="G5288" s="24">
        <v>45044</v>
      </c>
      <c r="H5288" s="24">
        <v>45044</v>
      </c>
      <c r="I5288" s="19" t="s">
        <v>298</v>
      </c>
      <c r="J5288" s="43" t="s">
        <v>105</v>
      </c>
      <c r="K5288" s="61"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1017</v>
      </c>
      <c r="E5289" s="19" t="str">
        <f>IF(ISBLANK(LeaveTracker[[#This Row],[Employee Name]]),"-----",VLOOKUP(LeaveTracker[[#This Row],[Employee Name]],Employees[[Employee Name]:[Office]],7))</f>
        <v>LANDTAX</v>
      </c>
      <c r="F5289" s="19" t="str">
        <f>IF(ISBLANK(LeaveTracker[[#This Row],[Employee Name]]),"-----",VLOOKUP(LeaveTracker[[#This Row],[Employee Name]],Employees[[Employee Name]:[Office]],6))</f>
        <v>REGULAR</v>
      </c>
      <c r="G5289" s="24">
        <v>45027</v>
      </c>
      <c r="H5289" s="24">
        <v>45027</v>
      </c>
      <c r="I5289" s="19" t="s">
        <v>81</v>
      </c>
      <c r="K5289" s="61"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1971</v>
      </c>
      <c r="E5290" s="19" t="str">
        <f>IF(ISBLANK(LeaveTracker[[#This Row],[Employee Name]]),"-----",VLOOKUP(LeaveTracker[[#This Row],[Employee Name]],Employees[[Employee Name]:[Office]],7))</f>
        <v>CENRO</v>
      </c>
      <c r="F5290" s="19">
        <f>IF(ISBLANK(LeaveTracker[[#This Row],[Employee Name]]),"-----",VLOOKUP(LeaveTracker[[#This Row],[Employee Name]],Employees[[Employee Name]:[Office]],6))</f>
        <v>0</v>
      </c>
      <c r="G5290" s="24">
        <v>45041</v>
      </c>
      <c r="H5290" s="24">
        <v>45041</v>
      </c>
      <c r="I5290" s="19" t="s">
        <v>82</v>
      </c>
      <c r="K5290" s="61"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1971</v>
      </c>
      <c r="E5291" s="19" t="str">
        <f>IF(ISBLANK(LeaveTracker[[#This Row],[Employee Name]]),"-----",VLOOKUP(LeaveTracker[[#This Row],[Employee Name]],Employees[[Employee Name]:[Office]],7))</f>
        <v>CENRO</v>
      </c>
      <c r="F5291" s="19">
        <f>IF(ISBLANK(LeaveTracker[[#This Row],[Employee Name]]),"-----",VLOOKUP(LeaveTracker[[#This Row],[Employee Name]],Employees[[Employee Name]:[Office]],6))</f>
        <v>0</v>
      </c>
      <c r="G5291" s="24">
        <v>45037</v>
      </c>
      <c r="H5291" s="24">
        <v>45038</v>
      </c>
      <c r="I5291" s="19" t="s">
        <v>81</v>
      </c>
      <c r="K5291" s="61"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1971</v>
      </c>
      <c r="E5292" s="19" t="str">
        <f>IF(ISBLANK(LeaveTracker[[#This Row],[Employee Name]]),"-----",VLOOKUP(LeaveTracker[[#This Row],[Employee Name]],Employees[[Employee Name]:[Office]],7))</f>
        <v>CENRO</v>
      </c>
      <c r="F5292" s="19">
        <f>IF(ISBLANK(LeaveTracker[[#This Row],[Employee Name]]),"-----",VLOOKUP(LeaveTracker[[#This Row],[Employee Name]],Employees[[Employee Name]:[Office]],6))</f>
        <v>0</v>
      </c>
      <c r="G5292" s="24">
        <v>45029</v>
      </c>
      <c r="H5292" s="24">
        <v>45029</v>
      </c>
      <c r="I5292" s="19" t="s">
        <v>81</v>
      </c>
      <c r="K5292" s="61"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1885</v>
      </c>
      <c r="E5293" s="19" t="str">
        <f>IF(ISBLANK(LeaveTracker[[#This Row],[Employee Name]]),"-----",VLOOKUP(LeaveTracker[[#This Row],[Employee Name]],Employees[[Employee Name]:[Office]],7))</f>
        <v>GSO</v>
      </c>
      <c r="F5293" s="19" t="str">
        <f>IF(ISBLANK(LeaveTracker[[#This Row],[Employee Name]]),"-----",VLOOKUP(LeaveTracker[[#This Row],[Employee Name]],Employees[[Employee Name]:[Office]],6))</f>
        <v>CASUAL</v>
      </c>
      <c r="G5293" s="24">
        <v>45049</v>
      </c>
      <c r="H5293" s="24">
        <v>45050</v>
      </c>
      <c r="I5293" s="19" t="s">
        <v>82</v>
      </c>
      <c r="K5293" s="61"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1885</v>
      </c>
      <c r="E5294" s="19" t="str">
        <f>IF(ISBLANK(LeaveTracker[[#This Row],[Employee Name]]),"-----",VLOOKUP(LeaveTracker[[#This Row],[Employee Name]],Employees[[Employee Name]:[Office]],7))</f>
        <v>GSO</v>
      </c>
      <c r="F5294" s="19" t="str">
        <f>IF(ISBLANK(LeaveTracker[[#This Row],[Employee Name]]),"-----",VLOOKUP(LeaveTracker[[#This Row],[Employee Name]],Employees[[Employee Name]:[Office]],6))</f>
        <v>CASUAL</v>
      </c>
      <c r="G5294" s="24">
        <v>45044</v>
      </c>
      <c r="H5294" s="24">
        <v>45044</v>
      </c>
      <c r="I5294" s="19" t="s">
        <v>82</v>
      </c>
      <c r="K5294" s="61"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1739</v>
      </c>
      <c r="E5295" s="19" t="str">
        <f>IF(ISBLANK(LeaveTracker[[#This Row],[Employee Name]]),"-----",VLOOKUP(LeaveTracker[[#This Row],[Employee Name]],Employees[[Employee Name]:[Office]],7))</f>
        <v>ASSESSOR</v>
      </c>
      <c r="F5295" s="19" t="str">
        <f>IF(ISBLANK(LeaveTracker[[#This Row],[Employee Name]]),"-----",VLOOKUP(LeaveTracker[[#This Row],[Employee Name]],Employees[[Employee Name]:[Office]],6))</f>
        <v>CASUAL</v>
      </c>
      <c r="G5295" s="24">
        <v>45033</v>
      </c>
      <c r="H5295" s="24">
        <v>45033</v>
      </c>
      <c r="I5295" s="19" t="s">
        <v>81</v>
      </c>
      <c r="K5295" s="61"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1739</v>
      </c>
      <c r="E5296" s="19" t="str">
        <f>IF(ISBLANK(LeaveTracker[[#This Row],[Employee Name]]),"-----",VLOOKUP(LeaveTracker[[#This Row],[Employee Name]],Employees[[Employee Name]:[Office]],7))</f>
        <v>ASSESSOR</v>
      </c>
      <c r="F5296" s="19" t="str">
        <f>IF(ISBLANK(LeaveTracker[[#This Row],[Employee Name]]),"-----",VLOOKUP(LeaveTracker[[#This Row],[Employee Name]],Employees[[Employee Name]:[Office]],6))</f>
        <v>CASUAL</v>
      </c>
      <c r="G5296" s="24">
        <v>45036</v>
      </c>
      <c r="H5296" s="24">
        <v>45036</v>
      </c>
      <c r="I5296" s="19" t="s">
        <v>81</v>
      </c>
      <c r="K5296" s="61"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1308</v>
      </c>
      <c r="E5297" s="19" t="str">
        <f>IF(ISBLANK(LeaveTracker[[#This Row],[Employee Name]]),"-----",VLOOKUP(LeaveTracker[[#This Row],[Employee Name]],Employees[[Employee Name]:[Office]],7))</f>
        <v>CTO</v>
      </c>
      <c r="F5297" s="19" t="str">
        <f>IF(ISBLANK(LeaveTracker[[#This Row],[Employee Name]]),"-----",VLOOKUP(LeaveTracker[[#This Row],[Employee Name]],Employees[[Employee Name]:[Office]],6))</f>
        <v>REGULAR</v>
      </c>
      <c r="G5297" s="24">
        <v>45030</v>
      </c>
      <c r="H5297" s="24">
        <v>45033</v>
      </c>
      <c r="I5297" s="19" t="s">
        <v>82</v>
      </c>
      <c r="K5297" s="61"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19" t="str">
        <f>IF(ISBLANK(LeaveTracker[[#This Row],[Employee Name]]),"-----",VLOOKUP(LeaveTracker[[#This Row],[Employee Name]],Employees[[Employee Name]:[Office]],7))</f>
        <v>ONT</v>
      </c>
      <c r="F5298" s="19" t="str">
        <f>IF(ISBLANK(LeaveTracker[[#This Row],[Employee Name]]),"-----",VLOOKUP(LeaveTracker[[#This Row],[Employee Name]],Employees[[Employee Name]:[Office]],6))</f>
        <v>REGULAR</v>
      </c>
      <c r="G5298" s="24">
        <v>45042</v>
      </c>
      <c r="H5298" s="24">
        <v>45042</v>
      </c>
      <c r="I5298" s="19" t="s">
        <v>82</v>
      </c>
      <c r="K5298" s="61"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19" t="str">
        <f>IF(ISBLANK(LeaveTracker[[#This Row],[Employee Name]]),"-----",VLOOKUP(LeaveTracker[[#This Row],[Employee Name]],Employees[[Employee Name]:[Office]],7))</f>
        <v>ONT</v>
      </c>
      <c r="F5299" s="19" t="str">
        <f>IF(ISBLANK(LeaveTracker[[#This Row],[Employee Name]]),"-----",VLOOKUP(LeaveTracker[[#This Row],[Employee Name]],Employees[[Employee Name]:[Office]],6))</f>
        <v>REGULAR</v>
      </c>
      <c r="G5299" s="24">
        <v>45048</v>
      </c>
      <c r="H5299" s="24">
        <v>45048</v>
      </c>
      <c r="I5299" s="19" t="s">
        <v>82</v>
      </c>
      <c r="K5299" s="61"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1190</v>
      </c>
      <c r="E5300" s="19" t="str">
        <f>IF(ISBLANK(LeaveTracker[[#This Row],[Employee Name]]),"-----",VLOOKUP(LeaveTracker[[#This Row],[Employee Name]],Employees[[Employee Name]:[Office]],7))</f>
        <v>BUDGET</v>
      </c>
      <c r="F5300" s="19" t="str">
        <f>IF(ISBLANK(LeaveTracker[[#This Row],[Employee Name]]),"-----",VLOOKUP(LeaveTracker[[#This Row],[Employee Name]],Employees[[Employee Name]:[Office]],6))</f>
        <v>REGULAR</v>
      </c>
      <c r="G5300" s="24">
        <v>45042</v>
      </c>
      <c r="H5300" s="24">
        <v>45042</v>
      </c>
      <c r="I5300" s="19" t="s">
        <v>298</v>
      </c>
      <c r="J5300" s="43" t="s">
        <v>2302</v>
      </c>
      <c r="K5300" s="61"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210</v>
      </c>
      <c r="E5301" s="19" t="str">
        <f>IF(ISBLANK(LeaveTracker[[#This Row],[Employee Name]]),"-----",VLOOKUP(LeaveTracker[[#This Row],[Employee Name]],Employees[[Employee Name]:[Office]],7))</f>
        <v>PDAO</v>
      </c>
      <c r="F5301" s="19" t="str">
        <f>IF(ISBLANK(LeaveTracker[[#This Row],[Employee Name]]),"-----",VLOOKUP(LeaveTracker[[#This Row],[Employee Name]],Employees[[Employee Name]:[Office]],6))</f>
        <v>REGULAR</v>
      </c>
      <c r="G5301" s="24">
        <v>45051</v>
      </c>
      <c r="H5301" s="24">
        <v>45051</v>
      </c>
      <c r="I5301" s="19" t="s">
        <v>298</v>
      </c>
      <c r="J5301" s="43" t="s">
        <v>158</v>
      </c>
      <c r="K5301" s="61"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1049</v>
      </c>
      <c r="E5302" s="19" t="str">
        <f>IF(ISBLANK(LeaveTracker[[#This Row],[Employee Name]]),"-----",VLOOKUP(LeaveTracker[[#This Row],[Employee Name]],Employees[[Employee Name]:[Office]],7))</f>
        <v>PIO</v>
      </c>
      <c r="F5302" s="19" t="str">
        <f>IF(ISBLANK(LeaveTracker[[#This Row],[Employee Name]]),"-----",VLOOKUP(LeaveTracker[[#This Row],[Employee Name]],Employees[[Employee Name]:[Office]],6))</f>
        <v>REGULAR</v>
      </c>
      <c r="G5302" s="24">
        <v>45033</v>
      </c>
      <c r="H5302" s="24">
        <v>45033</v>
      </c>
      <c r="I5302" s="19" t="s">
        <v>81</v>
      </c>
      <c r="K5302" s="61"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1049</v>
      </c>
      <c r="E5303" s="19" t="str">
        <f>IF(ISBLANK(LeaveTracker[[#This Row],[Employee Name]]),"-----",VLOOKUP(LeaveTracker[[#This Row],[Employee Name]],Employees[[Employee Name]:[Office]],7))</f>
        <v>PIO</v>
      </c>
      <c r="F5303" s="19" t="str">
        <f>IF(ISBLANK(LeaveTracker[[#This Row],[Employee Name]]),"-----",VLOOKUP(LeaveTracker[[#This Row],[Employee Name]],Employees[[Employee Name]:[Office]],6))</f>
        <v>REGULAR</v>
      </c>
      <c r="G5303" s="24">
        <v>45036</v>
      </c>
      <c r="H5303" s="24">
        <v>45036</v>
      </c>
      <c r="I5303" s="19" t="s">
        <v>81</v>
      </c>
      <c r="K5303" s="61"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798</v>
      </c>
      <c r="E5304" s="19" t="str">
        <f>IF(ISBLANK(LeaveTracker[[#This Row],[Employee Name]]),"-----",VLOOKUP(LeaveTracker[[#This Row],[Employee Name]],Employees[[Employee Name]:[Office]],7))</f>
        <v>ONT</v>
      </c>
      <c r="F5304" s="19" t="str">
        <f>IF(ISBLANK(LeaveTracker[[#This Row],[Employee Name]]),"-----",VLOOKUP(LeaveTracker[[#This Row],[Employee Name]],Employees[[Employee Name]:[Office]],6))</f>
        <v>REGULAR</v>
      </c>
      <c r="G5304" s="24">
        <v>45036</v>
      </c>
      <c r="H5304" s="24">
        <v>45036</v>
      </c>
      <c r="I5304" s="19" t="s">
        <v>81</v>
      </c>
      <c r="K5304" s="61"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224</v>
      </c>
      <c r="E5305" s="19" t="str">
        <f>IF(ISBLANK(LeaveTracker[[#This Row],[Employee Name]]),"-----",VLOOKUP(LeaveTracker[[#This Row],[Employee Name]],Employees[[Employee Name]:[Office]],7))</f>
        <v>CSWDO</v>
      </c>
      <c r="F5305" s="19" t="str">
        <f>IF(ISBLANK(LeaveTracker[[#This Row],[Employee Name]]),"-----",VLOOKUP(LeaveTracker[[#This Row],[Employee Name]],Employees[[Employee Name]:[Office]],6))</f>
        <v>REGULAR</v>
      </c>
      <c r="G5305" s="24">
        <v>45034</v>
      </c>
      <c r="H5305" s="24">
        <v>45035</v>
      </c>
      <c r="I5305" s="19" t="s">
        <v>81</v>
      </c>
      <c r="K5305" s="61"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2212</v>
      </c>
      <c r="E5306" s="19" t="str">
        <f>IF(ISBLANK(LeaveTracker[[#This Row],[Employee Name]]),"-----",VLOOKUP(LeaveTracker[[#This Row],[Employee Name]],Employees[[Employee Name]:[Office]],7))</f>
        <v>CENRO</v>
      </c>
      <c r="F5306" s="19" t="str">
        <f>IF(ISBLANK(LeaveTracker[[#This Row],[Employee Name]]),"-----",VLOOKUP(LeaveTracker[[#This Row],[Employee Name]],Employees[[Employee Name]:[Office]],6))</f>
        <v>CASUAL</v>
      </c>
      <c r="G5306" s="24">
        <v>45037</v>
      </c>
      <c r="H5306" s="24">
        <v>45037</v>
      </c>
      <c r="I5306" s="19" t="s">
        <v>81</v>
      </c>
      <c r="K5306" s="61"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1972</v>
      </c>
      <c r="E5307" s="19" t="str">
        <f>IF(ISBLANK(LeaveTracker[[#This Row],[Employee Name]]),"-----",VLOOKUP(LeaveTracker[[#This Row],[Employee Name]],Employees[[Employee Name]:[Office]],7))</f>
        <v>CENRO</v>
      </c>
      <c r="F5307" s="19" t="str">
        <f>IF(ISBLANK(LeaveTracker[[#This Row],[Employee Name]]),"-----",VLOOKUP(LeaveTracker[[#This Row],[Employee Name]],Employees[[Employee Name]:[Office]],6))</f>
        <v>CASUAL</v>
      </c>
      <c r="G5307" s="24">
        <v>45044</v>
      </c>
      <c r="H5307" s="24">
        <v>45047</v>
      </c>
      <c r="I5307" s="19" t="s">
        <v>82</v>
      </c>
      <c r="K5307" s="61" t="str">
        <f>LeaveTracker[[#This Row],[Days]]&amp;" "&amp;LeaveTracker[[#This Row],[Type of Leave]]</f>
        <v>3 VL</v>
      </c>
      <c r="L5307" s="23">
        <v>3</v>
      </c>
      <c r="M5307" s="27"/>
    </row>
    <row r="5308" spans="1:13" ht="30" customHeight="1" x14ac:dyDescent="0.3">
      <c r="A5308" s="27">
        <f t="shared" si="57"/>
        <v>1550</v>
      </c>
      <c r="B5308" s="31">
        <v>45043</v>
      </c>
      <c r="C5308" s="31">
        <v>45040</v>
      </c>
      <c r="D5308" s="19" t="s">
        <v>1899</v>
      </c>
      <c r="E5308" s="19" t="str">
        <f>IF(ISBLANK(LeaveTracker[[#This Row],[Employee Name]]),"-----",VLOOKUP(LeaveTracker[[#This Row],[Employee Name]],Employees[[Employee Name]:[Office]],7))</f>
        <v>TICC</v>
      </c>
      <c r="F5308" s="19" t="str">
        <f>IF(ISBLANK(LeaveTracker[[#This Row],[Employee Name]]),"-----",VLOOKUP(LeaveTracker[[#This Row],[Employee Name]],Employees[[Employee Name]:[Office]],6))</f>
        <v>CASUAL</v>
      </c>
      <c r="G5308" s="24">
        <v>45048</v>
      </c>
      <c r="H5308" s="24">
        <v>45048</v>
      </c>
      <c r="I5308" s="19" t="s">
        <v>82</v>
      </c>
      <c r="K5308" s="61"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1899</v>
      </c>
      <c r="E5309" s="19" t="str">
        <f>IF(ISBLANK(LeaveTracker[[#This Row],[Employee Name]]),"-----",VLOOKUP(LeaveTracker[[#This Row],[Employee Name]],Employees[[Employee Name]:[Office]],7))</f>
        <v>TICC</v>
      </c>
      <c r="F5309" s="19" t="str">
        <f>IF(ISBLANK(LeaveTracker[[#This Row],[Employee Name]]),"-----",VLOOKUP(LeaveTracker[[#This Row],[Employee Name]],Employees[[Employee Name]:[Office]],6))</f>
        <v>CASUAL</v>
      </c>
      <c r="G5309" s="24">
        <v>45051</v>
      </c>
      <c r="H5309" s="24">
        <v>45051</v>
      </c>
      <c r="I5309" s="19" t="s">
        <v>82</v>
      </c>
      <c r="K5309" s="61"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1899</v>
      </c>
      <c r="E5310" s="19" t="str">
        <f>IF(ISBLANK(LeaveTracker[[#This Row],[Employee Name]]),"-----",VLOOKUP(LeaveTracker[[#This Row],[Employee Name]],Employees[[Employee Name]:[Office]],7))</f>
        <v>TICC</v>
      </c>
      <c r="F5310" s="19" t="str">
        <f>IF(ISBLANK(LeaveTracker[[#This Row],[Employee Name]]),"-----",VLOOKUP(LeaveTracker[[#This Row],[Employee Name]],Employees[[Employee Name]:[Office]],6))</f>
        <v>CASUAL</v>
      </c>
      <c r="G5310" s="24">
        <v>45061</v>
      </c>
      <c r="H5310" s="24">
        <v>45061</v>
      </c>
      <c r="I5310" s="19" t="s">
        <v>82</v>
      </c>
      <c r="K5310" s="61"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1844</v>
      </c>
      <c r="E5311" s="19" t="str">
        <f>IF(ISBLANK(LeaveTracker[[#This Row],[Employee Name]]),"-----",VLOOKUP(LeaveTracker[[#This Row],[Employee Name]],Employees[[Employee Name]:[Office]],7))</f>
        <v>ACCOUNTING</v>
      </c>
      <c r="F5311" s="19" t="str">
        <f>IF(ISBLANK(LeaveTracker[[#This Row],[Employee Name]]),"-----",VLOOKUP(LeaveTracker[[#This Row],[Employee Name]],Employees[[Employee Name]:[Office]],6))</f>
        <v>CASUAL</v>
      </c>
      <c r="G5311" s="24">
        <v>45027</v>
      </c>
      <c r="H5311" s="24">
        <v>45029</v>
      </c>
      <c r="I5311" s="19" t="s">
        <v>81</v>
      </c>
      <c r="K5311" s="61"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1832</v>
      </c>
      <c r="E5312" s="19" t="str">
        <f>IF(ISBLANK(LeaveTracker[[#This Row],[Employee Name]]),"-----",VLOOKUP(LeaveTracker[[#This Row],[Employee Name]],Employees[[Employee Name]:[Office]],7))</f>
        <v>EEO/CITY MARKET</v>
      </c>
      <c r="F5312" s="19" t="str">
        <f>IF(ISBLANK(LeaveTracker[[#This Row],[Employee Name]]),"-----",VLOOKUP(LeaveTracker[[#This Row],[Employee Name]],Employees[[Employee Name]:[Office]],6))</f>
        <v>CASUAL</v>
      </c>
      <c r="G5312" s="24">
        <v>45035</v>
      </c>
      <c r="H5312" s="24">
        <v>45036</v>
      </c>
      <c r="I5312" s="19" t="s">
        <v>82</v>
      </c>
      <c r="K5312" s="61"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1924</v>
      </c>
      <c r="E5313" s="19" t="str">
        <f>IF(ISBLANK(LeaveTracker[[#This Row],[Employee Name]]),"-----",VLOOKUP(LeaveTracker[[#This Row],[Employee Name]],Employees[[Employee Name]:[Office]],7))</f>
        <v>CSWDO</v>
      </c>
      <c r="F5313" s="19" t="str">
        <f>IF(ISBLANK(LeaveTracker[[#This Row],[Employee Name]]),"-----",VLOOKUP(LeaveTracker[[#This Row],[Employee Name]],Employees[[Employee Name]:[Office]],6))</f>
        <v>CASUAL</v>
      </c>
      <c r="G5313" s="24">
        <v>45041</v>
      </c>
      <c r="H5313" s="24">
        <v>45042</v>
      </c>
      <c r="I5313" s="19" t="s">
        <v>82</v>
      </c>
      <c r="K5313" s="61"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572</v>
      </c>
      <c r="E5314" s="19" t="str">
        <f>IF(ISBLANK(LeaveTracker[[#This Row],[Employee Name]]),"-----",VLOOKUP(LeaveTracker[[#This Row],[Employee Name]],Employees[[Employee Name]:[Office]],7))</f>
        <v>CCT</v>
      </c>
      <c r="F5314" s="19" t="str">
        <f>IF(ISBLANK(LeaveTracker[[#This Row],[Employee Name]]),"-----",VLOOKUP(LeaveTracker[[#This Row],[Employee Name]],Employees[[Employee Name]:[Office]],6))</f>
        <v>REGULAR</v>
      </c>
      <c r="G5314" s="24">
        <v>45036</v>
      </c>
      <c r="H5314" s="24">
        <v>45036</v>
      </c>
      <c r="I5314" s="19" t="s">
        <v>81</v>
      </c>
      <c r="K5314" s="61"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1286</v>
      </c>
      <c r="E5315" s="19" t="str">
        <f>IF(ISBLANK(LeaveTracker[[#This Row],[Employee Name]]),"-----",VLOOKUP(LeaveTracker[[#This Row],[Employee Name]],Employees[[Employee Name]:[Office]],7))</f>
        <v>CTO</v>
      </c>
      <c r="F5315" s="19" t="str">
        <f>IF(ISBLANK(LeaveTracker[[#This Row],[Employee Name]]),"-----",VLOOKUP(LeaveTracker[[#This Row],[Employee Name]],Employees[[Employee Name]:[Office]],6))</f>
        <v>REGULAR</v>
      </c>
      <c r="G5315" s="24">
        <v>45036</v>
      </c>
      <c r="H5315" s="24">
        <v>45036</v>
      </c>
      <c r="I5315" s="19" t="s">
        <v>82</v>
      </c>
      <c r="K5315" s="61"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660</v>
      </c>
      <c r="E5316" s="19" t="str">
        <f>IF(ISBLANK(LeaveTracker[[#This Row],[Employee Name]]),"-----",VLOOKUP(LeaveTracker[[#This Row],[Employee Name]],Employees[[Employee Name]:[Office]],7))</f>
        <v>CTO</v>
      </c>
      <c r="F5316" s="19" t="str">
        <f>IF(ISBLANK(LeaveTracker[[#This Row],[Employee Name]]),"-----",VLOOKUP(LeaveTracker[[#This Row],[Employee Name]],Employees[[Employee Name]:[Office]],6))</f>
        <v>REGULAR</v>
      </c>
      <c r="G5316" s="24">
        <v>45050</v>
      </c>
      <c r="H5316" s="24">
        <v>45050</v>
      </c>
      <c r="I5316" s="19" t="s">
        <v>298</v>
      </c>
      <c r="J5316" s="43" t="s">
        <v>105</v>
      </c>
      <c r="K5316" s="61"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834</v>
      </c>
      <c r="E5317" s="19" t="str">
        <f>IF(ISBLANK(LeaveTracker[[#This Row],[Employee Name]]),"-----",VLOOKUP(LeaveTracker[[#This Row],[Employee Name]],Employees[[Employee Name]:[Office]],7))</f>
        <v>CTO</v>
      </c>
      <c r="F5317" s="19" t="str">
        <f>IF(ISBLANK(LeaveTracker[[#This Row],[Employee Name]]),"-----",VLOOKUP(LeaveTracker[[#This Row],[Employee Name]],Employees[[Employee Name]:[Office]],6))</f>
        <v>REGULAR</v>
      </c>
      <c r="G5317" s="24">
        <v>45042</v>
      </c>
      <c r="H5317" s="24">
        <v>45044</v>
      </c>
      <c r="I5317" s="19" t="s">
        <v>298</v>
      </c>
      <c r="J5317" s="43" t="s">
        <v>105</v>
      </c>
      <c r="K5317" s="61"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1865</v>
      </c>
      <c r="E5318" s="19" t="str">
        <f>IF(ISBLANK(LeaveTracker[[#This Row],[Employee Name]]),"-----",VLOOKUP(LeaveTracker[[#This Row],[Employee Name]],Employees[[Employee Name]:[Office]],7))</f>
        <v>TCSNHS-ISHS</v>
      </c>
      <c r="F5318" s="19" t="str">
        <f>IF(ISBLANK(LeaveTracker[[#This Row],[Employee Name]]),"-----",VLOOKUP(LeaveTracker[[#This Row],[Employee Name]],Employees[[Employee Name]:[Office]],6))</f>
        <v>CASUAL</v>
      </c>
      <c r="G5318" s="24">
        <v>45020</v>
      </c>
      <c r="H5318" s="24">
        <v>45021</v>
      </c>
      <c r="I5318" s="19" t="s">
        <v>81</v>
      </c>
      <c r="K5318" s="61"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1865</v>
      </c>
      <c r="E5319" s="19" t="str">
        <f>IF(ISBLANK(LeaveTracker[[#This Row],[Employee Name]]),"-----",VLOOKUP(LeaveTracker[[#This Row],[Employee Name]],Employees[[Employee Name]:[Office]],7))</f>
        <v>TCSNHS-ISHS</v>
      </c>
      <c r="F5319" s="19" t="str">
        <f>IF(ISBLANK(LeaveTracker[[#This Row],[Employee Name]]),"-----",VLOOKUP(LeaveTracker[[#This Row],[Employee Name]],Employees[[Employee Name]:[Office]],6))</f>
        <v>CASUAL</v>
      </c>
      <c r="G5319" s="24">
        <v>45027</v>
      </c>
      <c r="H5319" s="24">
        <v>45027</v>
      </c>
      <c r="I5319" s="19" t="s">
        <v>81</v>
      </c>
      <c r="K5319" s="61"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618</v>
      </c>
      <c r="E5320" s="19" t="str">
        <f>IF(ISBLANK(LeaveTracker[[#This Row],[Employee Name]]),"-----",VLOOKUP(LeaveTracker[[#This Row],[Employee Name]],Employees[[Employee Name]:[Office]],7))</f>
        <v>EEO/ CITY MARKET</v>
      </c>
      <c r="F5320" s="19" t="str">
        <f>IF(ISBLANK(LeaveTracker[[#This Row],[Employee Name]]),"-----",VLOOKUP(LeaveTracker[[#This Row],[Employee Name]],Employees[[Employee Name]:[Office]],6))</f>
        <v>REGULAR</v>
      </c>
      <c r="G5320" s="24">
        <v>45043</v>
      </c>
      <c r="H5320" s="24">
        <v>45043</v>
      </c>
      <c r="I5320" s="19" t="s">
        <v>298</v>
      </c>
      <c r="J5320" s="43" t="s">
        <v>2097</v>
      </c>
      <c r="K5320" s="61"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466</v>
      </c>
      <c r="E5321" s="19" t="str">
        <f>IF(ISBLANK(LeaveTracker[[#This Row],[Employee Name]]),"-----",VLOOKUP(LeaveTracker[[#This Row],[Employee Name]],Employees[[Employee Name]:[Office]],7))</f>
        <v>ASSESSORS OFFICE</v>
      </c>
      <c r="F5321" s="19" t="str">
        <f>IF(ISBLANK(LeaveTracker[[#This Row],[Employee Name]]),"-----",VLOOKUP(LeaveTracker[[#This Row],[Employee Name]],Employees[[Employee Name]:[Office]],6))</f>
        <v>REGULAR</v>
      </c>
      <c r="G5321" s="24">
        <v>45040</v>
      </c>
      <c r="H5321" s="24">
        <v>45040</v>
      </c>
      <c r="I5321" s="19" t="s">
        <v>81</v>
      </c>
      <c r="K5321" s="61"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2304</v>
      </c>
      <c r="E5322" s="19" t="str">
        <f>IF(ISBLANK(LeaveTracker[[#This Row],[Employee Name]]),"-----",VLOOKUP(LeaveTracker[[#This Row],[Employee Name]],Employees[[Employee Name]:[Office]],7))</f>
        <v>PEOPLE'S PARK</v>
      </c>
      <c r="F5322" s="19">
        <f>IF(ISBLANK(LeaveTracker[[#This Row],[Employee Name]]),"-----",VLOOKUP(LeaveTracker[[#This Row],[Employee Name]],Employees[[Employee Name]:[Office]],6))</f>
        <v>0</v>
      </c>
      <c r="G5322" s="24">
        <v>45041</v>
      </c>
      <c r="H5322" s="24">
        <v>45045</v>
      </c>
      <c r="I5322" s="19" t="s">
        <v>82</v>
      </c>
      <c r="K5322" s="61" t="str">
        <f>LeaveTracker[[#This Row],[Days]]&amp;" "&amp;LeaveTracker[[#This Row],[Type of Leave]]</f>
        <v>5 VL</v>
      </c>
      <c r="L5322" s="23">
        <v>5</v>
      </c>
      <c r="M5322" s="27"/>
    </row>
    <row r="5323" spans="1:13" ht="30" customHeight="1" x14ac:dyDescent="0.3">
      <c r="A5323" s="27">
        <f t="shared" si="57"/>
        <v>1563</v>
      </c>
      <c r="B5323" s="31">
        <v>45043</v>
      </c>
      <c r="C5323" s="31">
        <v>45036</v>
      </c>
      <c r="D5323" s="19" t="s">
        <v>203</v>
      </c>
      <c r="E5323" s="19" t="str">
        <f>IF(ISBLANK(LeaveTracker[[#This Row],[Employee Name]]),"-----",VLOOKUP(LeaveTracker[[#This Row],[Employee Name]],Employees[[Employee Name]:[Office]],7))</f>
        <v>ONT</v>
      </c>
      <c r="F5323" s="19" t="str">
        <f>IF(ISBLANK(LeaveTracker[[#This Row],[Employee Name]]),"-----",VLOOKUP(LeaveTracker[[#This Row],[Employee Name]],Employees[[Employee Name]:[Office]],6))</f>
        <v>REGULAR</v>
      </c>
      <c r="G5323" s="24">
        <v>45028</v>
      </c>
      <c r="H5323" s="24">
        <v>45028</v>
      </c>
      <c r="I5323" s="19" t="s">
        <v>81</v>
      </c>
      <c r="K5323" s="61"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2307</v>
      </c>
      <c r="E5324" s="19" t="str">
        <f>IF(ISBLANK(LeaveTracker[[#This Row],[Employee Name]]),"-----",VLOOKUP(LeaveTracker[[#This Row],[Employee Name]],Employees[[Employee Name]:[Office]],7))</f>
        <v>ONT</v>
      </c>
      <c r="F5324" s="19">
        <f>IF(ISBLANK(LeaveTracker[[#This Row],[Employee Name]]),"-----",VLOOKUP(LeaveTracker[[#This Row],[Employee Name]],Employees[[Employee Name]:[Office]],6))</f>
        <v>0</v>
      </c>
      <c r="G5324" s="24">
        <v>45036</v>
      </c>
      <c r="H5324" s="24">
        <v>45036</v>
      </c>
      <c r="I5324" s="19" t="s">
        <v>81</v>
      </c>
      <c r="K5324" s="61"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541</v>
      </c>
      <c r="E5325" s="19" t="str">
        <f>IF(ISBLANK(LeaveTracker[[#This Row],[Employee Name]]),"-----",VLOOKUP(LeaveTracker[[#This Row],[Employee Name]],Employees[[Employee Name]:[Office]],7))</f>
        <v>LCR</v>
      </c>
      <c r="F5325" s="19" t="str">
        <f>IF(ISBLANK(LeaveTracker[[#This Row],[Employee Name]]),"-----",VLOOKUP(LeaveTracker[[#This Row],[Employee Name]],Employees[[Employee Name]:[Office]],6))</f>
        <v>REGULAR</v>
      </c>
      <c r="G5325" s="24">
        <v>45030</v>
      </c>
      <c r="H5325" s="24">
        <v>45030</v>
      </c>
      <c r="I5325" s="19" t="s">
        <v>81</v>
      </c>
      <c r="K5325" s="61"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541</v>
      </c>
      <c r="E5326" s="19" t="str">
        <f>IF(ISBLANK(LeaveTracker[[#This Row],[Employee Name]]),"-----",VLOOKUP(LeaveTracker[[#This Row],[Employee Name]],Employees[[Employee Name]:[Office]],7))</f>
        <v>LCR</v>
      </c>
      <c r="F5326" s="19" t="str">
        <f>IF(ISBLANK(LeaveTracker[[#This Row],[Employee Name]]),"-----",VLOOKUP(LeaveTracker[[#This Row],[Employee Name]],Employees[[Employee Name]:[Office]],6))</f>
        <v>REGULAR</v>
      </c>
      <c r="G5326" s="24">
        <v>45034</v>
      </c>
      <c r="H5326" s="24">
        <v>45034</v>
      </c>
      <c r="I5326" s="19" t="s">
        <v>81</v>
      </c>
      <c r="K5326" s="61"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855</v>
      </c>
      <c r="E5327" s="19" t="str">
        <f>IF(ISBLANK(LeaveTracker[[#This Row],[Employee Name]]),"-----",VLOOKUP(LeaveTracker[[#This Row],[Employee Name]],Employees[[Employee Name]:[Office]],7))</f>
        <v>LCR</v>
      </c>
      <c r="F5327" s="19" t="str">
        <f>IF(ISBLANK(LeaveTracker[[#This Row],[Employee Name]]),"-----",VLOOKUP(LeaveTracker[[#This Row],[Employee Name]],Employees[[Employee Name]:[Office]],6))</f>
        <v>REGULAR</v>
      </c>
      <c r="G5327" s="24">
        <v>45043</v>
      </c>
      <c r="H5327" s="24">
        <v>45044</v>
      </c>
      <c r="I5327" s="19" t="s">
        <v>82</v>
      </c>
      <c r="K5327" s="61"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708</v>
      </c>
      <c r="E5328" s="19" t="str">
        <f>IF(ISBLANK(LeaveTracker[[#This Row],[Employee Name]]),"-----",VLOOKUP(LeaveTracker[[#This Row],[Employee Name]],Employees[[Employee Name]:[Office]],7))</f>
        <v>ONT</v>
      </c>
      <c r="F5328" s="19" t="str">
        <f>IF(ISBLANK(LeaveTracker[[#This Row],[Employee Name]]),"-----",VLOOKUP(LeaveTracker[[#This Row],[Employee Name]],Employees[[Employee Name]:[Office]],6))</f>
        <v>CASUAL</v>
      </c>
      <c r="G5328" s="24">
        <v>45054</v>
      </c>
      <c r="H5328" s="24">
        <v>45058</v>
      </c>
      <c r="I5328" s="19" t="s">
        <v>82</v>
      </c>
      <c r="K5328" s="61"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1268</v>
      </c>
      <c r="E5329" s="19" t="str">
        <f>IF(ISBLANK(LeaveTracker[[#This Row],[Employee Name]]),"-----",VLOOKUP(LeaveTracker[[#This Row],[Employee Name]],Employees[[Employee Name]:[Office]],7))</f>
        <v>CHO</v>
      </c>
      <c r="F5329" s="19" t="str">
        <f>IF(ISBLANK(LeaveTracker[[#This Row],[Employee Name]]),"-----",VLOOKUP(LeaveTracker[[#This Row],[Employee Name]],Employees[[Employee Name]:[Office]],6))</f>
        <v>REGULAR</v>
      </c>
      <c r="G5329" s="24">
        <v>45044</v>
      </c>
      <c r="H5329" s="24">
        <v>45044</v>
      </c>
      <c r="I5329" s="19" t="s">
        <v>81</v>
      </c>
      <c r="K5329" s="61"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1838</v>
      </c>
      <c r="E5330" s="19" t="str">
        <f>IF(ISBLANK(LeaveTracker[[#This Row],[Employee Name]]),"-----",VLOOKUP(LeaveTracker[[#This Row],[Employee Name]],Employees[[Employee Name]:[Office]],7))</f>
        <v>ONT</v>
      </c>
      <c r="F5330" s="19" t="str">
        <f>IF(ISBLANK(LeaveTracker[[#This Row],[Employee Name]]),"-----",VLOOKUP(LeaveTracker[[#This Row],[Employee Name]],Employees[[Employee Name]:[Office]],6))</f>
        <v>CASUAL</v>
      </c>
      <c r="G5330" s="24">
        <v>45021</v>
      </c>
      <c r="H5330" s="24">
        <v>45023</v>
      </c>
      <c r="I5330" s="19" t="s">
        <v>81</v>
      </c>
      <c r="K5330" s="61"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1745</v>
      </c>
      <c r="E5331" s="19" t="str">
        <f>IF(ISBLANK(LeaveTracker[[#This Row],[Employee Name]]),"-----",VLOOKUP(LeaveTracker[[#This Row],[Employee Name]],Employees[[Employee Name]:[Office]],7))</f>
        <v>ONT</v>
      </c>
      <c r="F5331" s="19" t="str">
        <f>IF(ISBLANK(LeaveTracker[[#This Row],[Employee Name]]),"-----",VLOOKUP(LeaveTracker[[#This Row],[Employee Name]],Employees[[Employee Name]:[Office]],6))</f>
        <v>CASUAL</v>
      </c>
      <c r="G5331" s="24">
        <v>45054</v>
      </c>
      <c r="H5331" s="24">
        <v>45056</v>
      </c>
      <c r="I5331" s="19" t="s">
        <v>82</v>
      </c>
      <c r="K5331" s="61"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708</v>
      </c>
      <c r="E5332" s="19" t="str">
        <f>IF(ISBLANK(LeaveTracker[[#This Row],[Employee Name]]),"-----",VLOOKUP(LeaveTracker[[#This Row],[Employee Name]],Employees[[Employee Name]:[Office]],7))</f>
        <v>ONT</v>
      </c>
      <c r="F5332" s="19" t="str">
        <f>IF(ISBLANK(LeaveTracker[[#This Row],[Employee Name]]),"-----",VLOOKUP(LeaveTracker[[#This Row],[Employee Name]],Employees[[Employee Name]:[Office]],6))</f>
        <v>CASUAL</v>
      </c>
      <c r="G5332" s="24">
        <v>45062</v>
      </c>
      <c r="H5332" s="24">
        <v>45065</v>
      </c>
      <c r="I5332" s="19" t="s">
        <v>82</v>
      </c>
      <c r="K5332" s="61"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860</v>
      </c>
      <c r="E5333" s="19" t="str">
        <f>IF(ISBLANK(LeaveTracker[[#This Row],[Employee Name]]),"-----",VLOOKUP(LeaveTracker[[#This Row],[Employee Name]],Employees[[Employee Name]:[Office]],7))</f>
        <v>ACCOUNTING</v>
      </c>
      <c r="F5333" s="19" t="str">
        <f>IF(ISBLANK(LeaveTracker[[#This Row],[Employee Name]]),"-----",VLOOKUP(LeaveTracker[[#This Row],[Employee Name]],Employees[[Employee Name]:[Office]],6))</f>
        <v>REGULAR</v>
      </c>
      <c r="G5333" s="24">
        <v>45000</v>
      </c>
      <c r="H5333" s="24">
        <v>45000</v>
      </c>
      <c r="I5333" s="19" t="s">
        <v>81</v>
      </c>
      <c r="K5333" s="61"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210</v>
      </c>
      <c r="E5334" s="19" t="str">
        <f>IF(ISBLANK(LeaveTracker[[#This Row],[Employee Name]]),"-----",VLOOKUP(LeaveTracker[[#This Row],[Employee Name]],Employees[[Employee Name]:[Office]],7))</f>
        <v>PDAO</v>
      </c>
      <c r="F5334" s="19" t="str">
        <f>IF(ISBLANK(LeaveTracker[[#This Row],[Employee Name]]),"-----",VLOOKUP(LeaveTracker[[#This Row],[Employee Name]],Employees[[Employee Name]:[Office]],6))</f>
        <v>REGULAR</v>
      </c>
      <c r="G5334" s="24">
        <v>45048</v>
      </c>
      <c r="H5334" s="24">
        <v>45050</v>
      </c>
      <c r="I5334" s="19" t="s">
        <v>82</v>
      </c>
      <c r="K5334" s="61"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435</v>
      </c>
      <c r="E5335" s="19" t="str">
        <f>IF(ISBLANK(LeaveTracker[[#This Row],[Employee Name]]),"-----",VLOOKUP(LeaveTracker[[#This Row],[Employee Name]],Employees[[Employee Name]:[Office]],7))</f>
        <v>INTERNAL</v>
      </c>
      <c r="F5335" s="19" t="str">
        <f>IF(ISBLANK(LeaveTracker[[#This Row],[Employee Name]]),"-----",VLOOKUP(LeaveTracker[[#This Row],[Employee Name]],Employees[[Employee Name]:[Office]],6))</f>
        <v>REGULAR</v>
      </c>
      <c r="G5335" s="24">
        <v>45019</v>
      </c>
      <c r="H5335" s="24">
        <v>45019</v>
      </c>
      <c r="I5335" s="19" t="s">
        <v>81</v>
      </c>
      <c r="K5335" s="61"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435</v>
      </c>
      <c r="E5336" s="19" t="str">
        <f>IF(ISBLANK(LeaveTracker[[#This Row],[Employee Name]]),"-----",VLOOKUP(LeaveTracker[[#This Row],[Employee Name]],Employees[[Employee Name]:[Office]],7))</f>
        <v>INTERNAL</v>
      </c>
      <c r="F5336" s="19" t="str">
        <f>IF(ISBLANK(LeaveTracker[[#This Row],[Employee Name]]),"-----",VLOOKUP(LeaveTracker[[#This Row],[Employee Name]],Employees[[Employee Name]:[Office]],6))</f>
        <v>REGULAR</v>
      </c>
      <c r="G5336" s="24">
        <v>45030</v>
      </c>
      <c r="H5336" s="24">
        <v>45033</v>
      </c>
      <c r="I5336" s="19" t="s">
        <v>81</v>
      </c>
      <c r="K5336" s="61"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435</v>
      </c>
      <c r="E5337" s="19" t="str">
        <f>IF(ISBLANK(LeaveTracker[[#This Row],[Employee Name]]),"-----",VLOOKUP(LeaveTracker[[#This Row],[Employee Name]],Employees[[Employee Name]:[Office]],7))</f>
        <v>INTERNAL</v>
      </c>
      <c r="F5337" s="19" t="str">
        <f>IF(ISBLANK(LeaveTracker[[#This Row],[Employee Name]]),"-----",VLOOKUP(LeaveTracker[[#This Row],[Employee Name]],Employees[[Employee Name]:[Office]],6))</f>
        <v>REGULAR</v>
      </c>
      <c r="G5337" s="24">
        <v>45015</v>
      </c>
      <c r="H5337" s="24">
        <v>45015</v>
      </c>
      <c r="I5337" s="19" t="s">
        <v>81</v>
      </c>
      <c r="K5337" s="61"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708</v>
      </c>
      <c r="E5338" s="19" t="str">
        <f>IF(ISBLANK(LeaveTracker[[#This Row],[Employee Name]]),"-----",VLOOKUP(LeaveTracker[[#This Row],[Employee Name]],Employees[[Employee Name]:[Office]],7))</f>
        <v>ONT</v>
      </c>
      <c r="F5338" s="19" t="str">
        <f>IF(ISBLANK(LeaveTracker[[#This Row],[Employee Name]]),"-----",VLOOKUP(LeaveTracker[[#This Row],[Employee Name]],Employees[[Employee Name]:[Office]],6))</f>
        <v>CASUAL</v>
      </c>
      <c r="G5338" s="24">
        <v>45066</v>
      </c>
      <c r="H5338" s="24">
        <v>45066</v>
      </c>
      <c r="I5338" s="19" t="s">
        <v>298</v>
      </c>
      <c r="J5338" s="43" t="s">
        <v>105</v>
      </c>
      <c r="K5338" s="61" t="str">
        <f ca="1">LeaveTracker[[#This Row],[Days]]&amp;" "&amp;LeaveTracker[[#This Row],[Type of Leave]]</f>
        <v>0 OTHER</v>
      </c>
      <c r="L5338" s="23">
        <f ca="1">NETWORKDAYS(LeaveTracker[[#This Row],[Start Date]],LeaveTracker[[#This Row],[End Date]],lstHolidays)</f>
        <v>0</v>
      </c>
      <c r="M5338" s="27"/>
    </row>
    <row r="5339" spans="1:13" ht="30" customHeight="1" x14ac:dyDescent="0.3">
      <c r="A5339" s="27">
        <f t="shared" si="57"/>
        <v>1578</v>
      </c>
      <c r="B5339" s="31">
        <v>45043</v>
      </c>
      <c r="C5339" s="31">
        <v>45040</v>
      </c>
      <c r="D5339" s="19" t="s">
        <v>1010</v>
      </c>
      <c r="E5339" s="19" t="str">
        <f>IF(ISBLANK(LeaveTracker[[#This Row],[Employee Name]]),"-----",VLOOKUP(LeaveTracker[[#This Row],[Employee Name]],Employees[[Employee Name]:[Office]],7))</f>
        <v>ACCOUNTING</v>
      </c>
      <c r="F5339" s="19" t="str">
        <f>IF(ISBLANK(LeaveTracker[[#This Row],[Employee Name]]),"-----",VLOOKUP(LeaveTracker[[#This Row],[Employee Name]],Employees[[Employee Name]:[Office]],6))</f>
        <v>REGULAR</v>
      </c>
      <c r="G5339" s="24">
        <v>45033</v>
      </c>
      <c r="H5339" s="24">
        <v>45035</v>
      </c>
      <c r="I5339" s="19" t="s">
        <v>82</v>
      </c>
      <c r="K5339" s="61"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2107</v>
      </c>
      <c r="E5340" s="19" t="str">
        <f>IF(ISBLANK(LeaveTracker[[#This Row],[Employee Name]]),"-----",VLOOKUP(LeaveTracker[[#This Row],[Employee Name]],Employees[[Employee Name]:[Office]],7))</f>
        <v>ACCOUNTING</v>
      </c>
      <c r="F5340" s="19">
        <f>IF(ISBLANK(LeaveTracker[[#This Row],[Employee Name]]),"-----",VLOOKUP(LeaveTracker[[#This Row],[Employee Name]],Employees[[Employee Name]:[Office]],6))</f>
        <v>0</v>
      </c>
      <c r="G5340" s="24">
        <v>45035</v>
      </c>
      <c r="H5340" s="24">
        <v>45035</v>
      </c>
      <c r="I5340" s="19" t="s">
        <v>81</v>
      </c>
      <c r="K5340" s="61"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1751</v>
      </c>
      <c r="E5341" s="19" t="str">
        <f>IF(ISBLANK(LeaveTracker[[#This Row],[Employee Name]]),"-----",VLOOKUP(LeaveTracker[[#This Row],[Employee Name]],Employees[[Employee Name]:[Office]],7))</f>
        <v>ACCOUNTING</v>
      </c>
      <c r="F5341" s="19" t="str">
        <f>IF(ISBLANK(LeaveTracker[[#This Row],[Employee Name]]),"-----",VLOOKUP(LeaveTracker[[#This Row],[Employee Name]],Employees[[Employee Name]:[Office]],6))</f>
        <v>CASUAL</v>
      </c>
      <c r="G5341" s="24">
        <v>45034</v>
      </c>
      <c r="H5341" s="24">
        <v>45035</v>
      </c>
      <c r="I5341" s="19" t="s">
        <v>81</v>
      </c>
      <c r="K5341" s="61"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871</v>
      </c>
      <c r="E5342" s="19" t="str">
        <f>IF(ISBLANK(LeaveTracker[[#This Row],[Employee Name]]),"-----",VLOOKUP(LeaveTracker[[#This Row],[Employee Name]],Employees[[Employee Name]:[Office]],7))</f>
        <v>ACCOUNTING</v>
      </c>
      <c r="F5342" s="19" t="str">
        <f>IF(ISBLANK(LeaveTracker[[#This Row],[Employee Name]]),"-----",VLOOKUP(LeaveTracker[[#This Row],[Employee Name]],Employees[[Employee Name]:[Office]],6))</f>
        <v>REGULAR</v>
      </c>
      <c r="G5342" s="24">
        <v>45035</v>
      </c>
      <c r="H5342" s="24">
        <v>45035</v>
      </c>
      <c r="I5342" s="19" t="s">
        <v>298</v>
      </c>
      <c r="J5342" s="43" t="s">
        <v>105</v>
      </c>
      <c r="K5342" s="61"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1798</v>
      </c>
      <c r="E5343" s="19" t="str">
        <f>IF(ISBLANK(LeaveTracker[[#This Row],[Employee Name]]),"-----",VLOOKUP(LeaveTracker[[#This Row],[Employee Name]],Employees[[Employee Name]:[Office]],7))</f>
        <v>GSO</v>
      </c>
      <c r="F5343" s="19" t="str">
        <f>IF(ISBLANK(LeaveTracker[[#This Row],[Employee Name]]),"-----",VLOOKUP(LeaveTracker[[#This Row],[Employee Name]],Employees[[Employee Name]:[Office]],6))</f>
        <v>CASUAL</v>
      </c>
      <c r="G5343" s="24">
        <v>45068</v>
      </c>
      <c r="H5343" s="24">
        <v>45073</v>
      </c>
      <c r="I5343" s="19" t="s">
        <v>82</v>
      </c>
      <c r="K5343" s="61"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283</v>
      </c>
      <c r="E5344" s="19" t="str">
        <f>IF(ISBLANK(LeaveTracker[[#This Row],[Employee Name]]),"-----",VLOOKUP(LeaveTracker[[#This Row],[Employee Name]],Employees[[Employee Name]:[Office]],7))</f>
        <v>PICNIC GROVE</v>
      </c>
      <c r="F5344" s="19" t="str">
        <f>IF(ISBLANK(LeaveTracker[[#This Row],[Employee Name]]),"-----",VLOOKUP(LeaveTracker[[#This Row],[Employee Name]],Employees[[Employee Name]:[Office]],6))</f>
        <v>REGULAR</v>
      </c>
      <c r="G5344" s="24">
        <v>45065</v>
      </c>
      <c r="H5344" s="24">
        <v>45066</v>
      </c>
      <c r="I5344" s="19" t="s">
        <v>81</v>
      </c>
      <c r="K5344" s="61" t="str">
        <f>LeaveTracker[[#This Row],[Days]]&amp;" "&amp;LeaveTracker[[#This Row],[Type of Leave]]</f>
        <v>2 SL</v>
      </c>
      <c r="L5344" s="23">
        <v>2</v>
      </c>
      <c r="M5344" s="27"/>
    </row>
    <row r="5345" spans="1:13" ht="30" customHeight="1" x14ac:dyDescent="0.3">
      <c r="A5345" s="27">
        <f t="shared" si="58"/>
        <v>1584</v>
      </c>
      <c r="B5345" s="31">
        <v>45051</v>
      </c>
      <c r="C5345" s="31">
        <v>45043</v>
      </c>
      <c r="D5345" s="19" t="s">
        <v>405</v>
      </c>
      <c r="E5345" s="19" t="str">
        <f>IF(ISBLANK(LeaveTracker[[#This Row],[Employee Name]]),"-----",VLOOKUP(LeaveTracker[[#This Row],[Employee Name]],Employees[[Employee Name]:[Office]],7))</f>
        <v>CTO</v>
      </c>
      <c r="F5345" s="19" t="str">
        <f>IF(ISBLANK(LeaveTracker[[#This Row],[Employee Name]]),"-----",VLOOKUP(LeaveTracker[[#This Row],[Employee Name]],Employees[[Employee Name]:[Office]],6))</f>
        <v>REGULAR</v>
      </c>
      <c r="G5345" s="24">
        <v>45042</v>
      </c>
      <c r="H5345" s="24">
        <v>45042</v>
      </c>
      <c r="I5345" s="19" t="s">
        <v>81</v>
      </c>
      <c r="K5345" s="61"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624</v>
      </c>
      <c r="E5346" s="19" t="str">
        <f>IF(ISBLANK(LeaveTracker[[#This Row],[Employee Name]]),"-----",VLOOKUP(LeaveTracker[[#This Row],[Employee Name]],Employees[[Employee Name]:[Office]],7))</f>
        <v>CTO</v>
      </c>
      <c r="F5346" s="19" t="str">
        <f>IF(ISBLANK(LeaveTracker[[#This Row],[Employee Name]]),"-----",VLOOKUP(LeaveTracker[[#This Row],[Employee Name]],Employees[[Employee Name]:[Office]],6))</f>
        <v>REGULAR</v>
      </c>
      <c r="G5346" s="24">
        <v>45051</v>
      </c>
      <c r="H5346" s="24">
        <v>45051</v>
      </c>
      <c r="I5346" s="19" t="s">
        <v>82</v>
      </c>
      <c r="K5346" s="61"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407</v>
      </c>
      <c r="E5347" s="19" t="str">
        <f>IF(ISBLANK(LeaveTracker[[#This Row],[Employee Name]]),"-----",VLOOKUP(LeaveTracker[[#This Row],[Employee Name]],Employees[[Employee Name]:[Office]],7))</f>
        <v>CTO</v>
      </c>
      <c r="F5347" s="19" t="str">
        <f>IF(ISBLANK(LeaveTracker[[#This Row],[Employee Name]]),"-----",VLOOKUP(LeaveTracker[[#This Row],[Employee Name]],Employees[[Employee Name]:[Office]],6))</f>
        <v>REGULAR</v>
      </c>
      <c r="G5347" s="24">
        <v>45042</v>
      </c>
      <c r="H5347" s="24">
        <v>45042</v>
      </c>
      <c r="I5347" s="19" t="s">
        <v>81</v>
      </c>
      <c r="K5347" s="61"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1840</v>
      </c>
      <c r="E5348" s="19" t="str">
        <f>IF(ISBLANK(LeaveTracker[[#This Row],[Employee Name]]),"-----",VLOOKUP(LeaveTracker[[#This Row],[Employee Name]],Employees[[Employee Name]:[Office]],7))</f>
        <v>CPDO</v>
      </c>
      <c r="F5348" s="19" t="str">
        <f>IF(ISBLANK(LeaveTracker[[#This Row],[Employee Name]]),"-----",VLOOKUP(LeaveTracker[[#This Row],[Employee Name]],Employees[[Employee Name]:[Office]],6))</f>
        <v>CASUAL</v>
      </c>
      <c r="G5348" s="24">
        <v>45049</v>
      </c>
      <c r="H5348" s="24">
        <v>45049</v>
      </c>
      <c r="I5348" s="19" t="s">
        <v>82</v>
      </c>
      <c r="K5348" s="61"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2014</v>
      </c>
      <c r="E5349" s="19" t="str">
        <f>IF(ISBLANK(LeaveTracker[[#This Row],[Employee Name]]),"-----",VLOOKUP(LeaveTracker[[#This Row],[Employee Name]],Employees[[Employee Name]:[Office]],7))</f>
        <v>HRMO</v>
      </c>
      <c r="F5349" s="19" t="str">
        <f>IF(ISBLANK(LeaveTracker[[#This Row],[Employee Name]]),"-----",VLOOKUP(LeaveTracker[[#This Row],[Employee Name]],Employees[[Employee Name]:[Office]],6))</f>
        <v>REGULAR</v>
      </c>
      <c r="G5349" s="24">
        <v>45061</v>
      </c>
      <c r="H5349" s="24">
        <v>45065</v>
      </c>
      <c r="I5349" s="19" t="s">
        <v>82</v>
      </c>
      <c r="K5349" s="61"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2283</v>
      </c>
      <c r="E5350" s="19" t="str">
        <f>IF(ISBLANK(LeaveTracker[[#This Row],[Employee Name]]),"-----",VLOOKUP(LeaveTracker[[#This Row],[Employee Name]],Employees[[Employee Name]:[Office]],7))</f>
        <v>CHO</v>
      </c>
      <c r="F5350" s="19">
        <f>IF(ISBLANK(LeaveTracker[[#This Row],[Employee Name]]),"-----",VLOOKUP(LeaveTracker[[#This Row],[Employee Name]],Employees[[Employee Name]:[Office]],6))</f>
        <v>0</v>
      </c>
      <c r="G5350" s="24">
        <v>45034</v>
      </c>
      <c r="H5350" s="24">
        <v>45034</v>
      </c>
      <c r="I5350" s="19" t="s">
        <v>81</v>
      </c>
      <c r="K5350" s="61"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2283</v>
      </c>
      <c r="E5351" s="19" t="str">
        <f>IF(ISBLANK(LeaveTracker[[#This Row],[Employee Name]]),"-----",VLOOKUP(LeaveTracker[[#This Row],[Employee Name]],Employees[[Employee Name]:[Office]],7))</f>
        <v>CHO</v>
      </c>
      <c r="F5351" s="19">
        <f>IF(ISBLANK(LeaveTracker[[#This Row],[Employee Name]]),"-----",VLOOKUP(LeaveTracker[[#This Row],[Employee Name]],Employees[[Employee Name]:[Office]],6))</f>
        <v>0</v>
      </c>
      <c r="G5351" s="24">
        <v>45042</v>
      </c>
      <c r="H5351" s="24">
        <v>45042</v>
      </c>
      <c r="I5351" s="19" t="s">
        <v>81</v>
      </c>
      <c r="K5351" s="61"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826</v>
      </c>
      <c r="E5352" s="19" t="str">
        <f>IF(ISBLANK(LeaveTracker[[#This Row],[Employee Name]]),"-----",VLOOKUP(LeaveTracker[[#This Row],[Employee Name]],Employees[[Employee Name]:[Office]],7))</f>
        <v>CHO</v>
      </c>
      <c r="F5352" s="19" t="str">
        <f>IF(ISBLANK(LeaveTracker[[#This Row],[Employee Name]]),"-----",VLOOKUP(LeaveTracker[[#This Row],[Employee Name]],Employees[[Employee Name]:[Office]],6))</f>
        <v>REGULAR</v>
      </c>
      <c r="G5352" s="24">
        <v>45041</v>
      </c>
      <c r="H5352" s="24">
        <v>45041</v>
      </c>
      <c r="I5352" s="19" t="s">
        <v>298</v>
      </c>
      <c r="J5352" s="43" t="s">
        <v>158</v>
      </c>
      <c r="K5352" s="61"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19" t="str">
        <f>IF(ISBLANK(LeaveTracker[[#This Row],[Employee Name]]),"-----",VLOOKUP(LeaveTracker[[#This Row],[Employee Name]],Employees[[Employee Name]:[Office]],7))</f>
        <v>HRMO</v>
      </c>
      <c r="F5353" s="19" t="str">
        <f>IF(ISBLANK(LeaveTracker[[#This Row],[Employee Name]]),"-----",VLOOKUP(LeaveTracker[[#This Row],[Employee Name]],Employees[[Employee Name]:[Office]],6))</f>
        <v>REGULAR</v>
      </c>
      <c r="G5353" s="24">
        <v>45044</v>
      </c>
      <c r="H5353" s="24">
        <v>45044</v>
      </c>
      <c r="I5353" s="19" t="s">
        <v>298</v>
      </c>
      <c r="J5353" s="43" t="s">
        <v>105</v>
      </c>
      <c r="K5353" s="61"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488</v>
      </c>
      <c r="E5354" s="19" t="str">
        <f>IF(ISBLANK(LeaveTracker[[#This Row],[Employee Name]]),"-----",VLOOKUP(LeaveTracker[[#This Row],[Employee Name]],Employees[[Employee Name]:[Office]],7))</f>
        <v>THRDC</v>
      </c>
      <c r="F5354" s="19" t="str">
        <f>IF(ISBLANK(LeaveTracker[[#This Row],[Employee Name]]),"-----",VLOOKUP(LeaveTracker[[#This Row],[Employee Name]],Employees[[Employee Name]:[Office]],6))</f>
        <v>REGULAR</v>
      </c>
      <c r="G5354" s="24">
        <v>45044</v>
      </c>
      <c r="H5354" s="24">
        <v>45044</v>
      </c>
      <c r="I5354" s="19" t="s">
        <v>82</v>
      </c>
      <c r="K5354" s="61"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1080</v>
      </c>
      <c r="E5355" s="19" t="str">
        <f>IF(ISBLANK(LeaveTracker[[#This Row],[Employee Name]]),"-----",VLOOKUP(LeaveTracker[[#This Row],[Employee Name]],Employees[[Employee Name]:[Office]],7))</f>
        <v>CTO</v>
      </c>
      <c r="F5355" s="19" t="str">
        <f>IF(ISBLANK(LeaveTracker[[#This Row],[Employee Name]]),"-----",VLOOKUP(LeaveTracker[[#This Row],[Employee Name]],Employees[[Employee Name]:[Office]],6))</f>
        <v>REGULAR</v>
      </c>
      <c r="G5355" s="24">
        <v>45044</v>
      </c>
      <c r="H5355" s="24">
        <v>45044</v>
      </c>
      <c r="I5355" s="19" t="s">
        <v>82</v>
      </c>
      <c r="K5355" s="61"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1078</v>
      </c>
      <c r="E5356" s="19" t="str">
        <f>IF(ISBLANK(LeaveTracker[[#This Row],[Employee Name]]),"-----",VLOOKUP(LeaveTracker[[#This Row],[Employee Name]],Employees[[Employee Name]:[Office]],7))</f>
        <v>CTO</v>
      </c>
      <c r="F5356" s="19" t="str">
        <f>IF(ISBLANK(LeaveTracker[[#This Row],[Employee Name]]),"-----",VLOOKUP(LeaveTracker[[#This Row],[Employee Name]],Employees[[Employee Name]:[Office]],6))</f>
        <v>REGULAR</v>
      </c>
      <c r="G5356" s="24">
        <v>45040</v>
      </c>
      <c r="H5356" s="24">
        <v>45041</v>
      </c>
      <c r="I5356" s="19" t="s">
        <v>76</v>
      </c>
      <c r="K5356" s="61"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525</v>
      </c>
      <c r="E5357" s="19" t="str">
        <f>IF(ISBLANK(LeaveTracker[[#This Row],[Employee Name]]),"-----",VLOOKUP(LeaveTracker[[#This Row],[Employee Name]],Employees[[Employee Name]:[Office]],7))</f>
        <v>GSO</v>
      </c>
      <c r="F5357" s="19" t="str">
        <f>IF(ISBLANK(LeaveTracker[[#This Row],[Employee Name]]),"-----",VLOOKUP(LeaveTracker[[#This Row],[Employee Name]],Employees[[Employee Name]:[Office]],6))</f>
        <v>REGULAR</v>
      </c>
      <c r="G5357" s="24">
        <v>45061</v>
      </c>
      <c r="H5357" s="24">
        <v>45061</v>
      </c>
      <c r="I5357" s="19" t="s">
        <v>82</v>
      </c>
      <c r="K5357" s="61"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1770</v>
      </c>
      <c r="E5358" s="19" t="str">
        <f>IF(ISBLANK(LeaveTracker[[#This Row],[Employee Name]]),"-----",VLOOKUP(LeaveTracker[[#This Row],[Employee Name]],Employees[[Employee Name]:[Office]],7))</f>
        <v>LIBRARY</v>
      </c>
      <c r="F5358" s="19" t="str">
        <f>IF(ISBLANK(LeaveTracker[[#This Row],[Employee Name]]),"-----",VLOOKUP(LeaveTracker[[#This Row],[Employee Name]],Employees[[Employee Name]:[Office]],6))</f>
        <v>CASUAL</v>
      </c>
      <c r="G5358" s="24">
        <v>45042</v>
      </c>
      <c r="H5358" s="24">
        <v>45042</v>
      </c>
      <c r="I5358" s="19" t="s">
        <v>81</v>
      </c>
      <c r="K5358" s="61"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1770</v>
      </c>
      <c r="E5359" s="19" t="str">
        <f>IF(ISBLANK(LeaveTracker[[#This Row],[Employee Name]]),"-----",VLOOKUP(LeaveTracker[[#This Row],[Employee Name]],Employees[[Employee Name]:[Office]],7))</f>
        <v>LIBRARY</v>
      </c>
      <c r="F5359" s="19" t="str">
        <f>IF(ISBLANK(LeaveTracker[[#This Row],[Employee Name]]),"-----",VLOOKUP(LeaveTracker[[#This Row],[Employee Name]],Employees[[Employee Name]:[Office]],6))</f>
        <v>CASUAL</v>
      </c>
      <c r="G5359" s="24">
        <v>45049</v>
      </c>
      <c r="H5359" s="24">
        <v>45050</v>
      </c>
      <c r="I5359" s="19" t="s">
        <v>82</v>
      </c>
      <c r="K5359" s="61"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574</v>
      </c>
      <c r="E5360" s="19" t="str">
        <f>IF(ISBLANK(LeaveTracker[[#This Row],[Employee Name]]),"-----",VLOOKUP(LeaveTracker[[#This Row],[Employee Name]],Employees[[Employee Name]:[Office]],7))</f>
        <v>CCT</v>
      </c>
      <c r="F5360" s="19" t="str">
        <f>IF(ISBLANK(LeaveTracker[[#This Row],[Employee Name]]),"-----",VLOOKUP(LeaveTracker[[#This Row],[Employee Name]],Employees[[Employee Name]:[Office]],6))</f>
        <v>REGULAR</v>
      </c>
      <c r="G5360" s="24">
        <v>45051</v>
      </c>
      <c r="H5360" s="24">
        <v>45051</v>
      </c>
      <c r="I5360" s="19" t="s">
        <v>298</v>
      </c>
      <c r="J5360" s="43" t="s">
        <v>105</v>
      </c>
      <c r="K5360" s="61"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2160</v>
      </c>
      <c r="E5361" s="19" t="str">
        <f>IF(ISBLANK(LeaveTracker[[#This Row],[Employee Name]]),"-----",VLOOKUP(LeaveTracker[[#This Row],[Employee Name]],Employees[[Employee Name]:[Office]],7))</f>
        <v>GSO</v>
      </c>
      <c r="F5361" s="19">
        <f>IF(ISBLANK(LeaveTracker[[#This Row],[Employee Name]]),"-----",VLOOKUP(LeaveTracker[[#This Row],[Employee Name]],Employees[[Employee Name]:[Office]],6))</f>
        <v>0</v>
      </c>
      <c r="G5361" s="24">
        <v>45048</v>
      </c>
      <c r="H5361" s="24">
        <v>45058</v>
      </c>
      <c r="I5361" s="19" t="s">
        <v>82</v>
      </c>
      <c r="K5361" s="61"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459</v>
      </c>
      <c r="E5362" s="19" t="str">
        <f>IF(ISBLANK(LeaveTracker[[#This Row],[Employee Name]]),"-----",VLOOKUP(LeaveTracker[[#This Row],[Employee Name]],Employees[[Employee Name]:[Office]],7))</f>
        <v>HRMO</v>
      </c>
      <c r="F5362" s="19" t="str">
        <f>IF(ISBLANK(LeaveTracker[[#This Row],[Employee Name]]),"-----",VLOOKUP(LeaveTracker[[#This Row],[Employee Name]],Employees[[Employee Name]:[Office]],6))</f>
        <v>REGULAR</v>
      </c>
      <c r="G5362" s="24">
        <v>45048</v>
      </c>
      <c r="H5362" s="24">
        <v>45048</v>
      </c>
      <c r="I5362" s="19" t="s">
        <v>298</v>
      </c>
      <c r="J5362" s="43" t="s">
        <v>105</v>
      </c>
      <c r="K5362" s="61"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722</v>
      </c>
      <c r="E5363" s="19" t="str">
        <f>IF(ISBLANK(LeaveTracker[[#This Row],[Employee Name]]),"-----",VLOOKUP(LeaveTracker[[#This Row],[Employee Name]],Employees[[Employee Name]:[Office]],7))</f>
        <v>LCR</v>
      </c>
      <c r="F5363" s="19" t="str">
        <f>IF(ISBLANK(LeaveTracker[[#This Row],[Employee Name]]),"-----",VLOOKUP(LeaveTracker[[#This Row],[Employee Name]],Employees[[Employee Name]:[Office]],6))</f>
        <v>REGULAR</v>
      </c>
      <c r="G5363" s="24">
        <v>45061</v>
      </c>
      <c r="H5363" s="24">
        <v>45062</v>
      </c>
      <c r="I5363" s="19" t="s">
        <v>298</v>
      </c>
      <c r="J5363" s="43" t="s">
        <v>105</v>
      </c>
      <c r="K5363" s="61"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722</v>
      </c>
      <c r="E5364" s="19" t="str">
        <f>IF(ISBLANK(LeaveTracker[[#This Row],[Employee Name]]),"-----",VLOOKUP(LeaveTracker[[#This Row],[Employee Name]],Employees[[Employee Name]:[Office]],7))</f>
        <v>LCR</v>
      </c>
      <c r="F5364" s="19" t="str">
        <f>IF(ISBLANK(LeaveTracker[[#This Row],[Employee Name]]),"-----",VLOOKUP(LeaveTracker[[#This Row],[Employee Name]],Employees[[Employee Name]:[Office]],6))</f>
        <v>REGULAR</v>
      </c>
      <c r="G5364" s="24">
        <v>45054</v>
      </c>
      <c r="H5364" s="24">
        <v>45054</v>
      </c>
      <c r="I5364" s="19" t="s">
        <v>82</v>
      </c>
      <c r="K5364" s="61"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1971</v>
      </c>
      <c r="E5365" s="19" t="str">
        <f>IF(ISBLANK(LeaveTracker[[#This Row],[Employee Name]]),"-----",VLOOKUP(LeaveTracker[[#This Row],[Employee Name]],Employees[[Employee Name]:[Office]],7))</f>
        <v>CENRO</v>
      </c>
      <c r="F5365" s="19">
        <f>IF(ISBLANK(LeaveTracker[[#This Row],[Employee Name]]),"-----",VLOOKUP(LeaveTracker[[#This Row],[Employee Name]],Employees[[Employee Name]:[Office]],6))</f>
        <v>0</v>
      </c>
      <c r="G5365" s="24">
        <v>45056</v>
      </c>
      <c r="H5365" s="24">
        <v>45056</v>
      </c>
      <c r="I5365" s="19" t="s">
        <v>82</v>
      </c>
      <c r="K5365" s="61"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1971</v>
      </c>
      <c r="E5366" s="19" t="str">
        <f>IF(ISBLANK(LeaveTracker[[#This Row],[Employee Name]]),"-----",VLOOKUP(LeaveTracker[[#This Row],[Employee Name]],Employees[[Employee Name]:[Office]],7))</f>
        <v>CENRO</v>
      </c>
      <c r="F5366" s="19">
        <f>IF(ISBLANK(LeaveTracker[[#This Row],[Employee Name]]),"-----",VLOOKUP(LeaveTracker[[#This Row],[Employee Name]],Employees[[Employee Name]:[Office]],6))</f>
        <v>0</v>
      </c>
      <c r="G5366" s="24">
        <v>45061</v>
      </c>
      <c r="H5366" s="24">
        <v>45061</v>
      </c>
      <c r="I5366" s="19" t="s">
        <v>82</v>
      </c>
      <c r="K5366" s="61"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1103</v>
      </c>
      <c r="E5367" s="19" t="str">
        <f>IF(ISBLANK(LeaveTracker[[#This Row],[Employee Name]]),"-----",VLOOKUP(LeaveTracker[[#This Row],[Employee Name]],Employees[[Employee Name]:[Office]],7))</f>
        <v>CPDO</v>
      </c>
      <c r="F5367" s="19" t="str">
        <f>IF(ISBLANK(LeaveTracker[[#This Row],[Employee Name]]),"-----",VLOOKUP(LeaveTracker[[#This Row],[Employee Name]],Employees[[Employee Name]:[Office]],6))</f>
        <v>REGULAR</v>
      </c>
      <c r="G5367" s="24">
        <v>45040</v>
      </c>
      <c r="H5367" s="24">
        <v>45041</v>
      </c>
      <c r="I5367" s="19" t="s">
        <v>81</v>
      </c>
      <c r="K5367" s="61"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415</v>
      </c>
      <c r="E5368" s="19" t="str">
        <f>IF(ISBLANK(LeaveTracker[[#This Row],[Employee Name]]),"-----",VLOOKUP(LeaveTracker[[#This Row],[Employee Name]],Employees[[Employee Name]:[Office]],7))</f>
        <v>CTO</v>
      </c>
      <c r="F5368" s="19" t="str">
        <f>IF(ISBLANK(LeaveTracker[[#This Row],[Employee Name]]),"-----",VLOOKUP(LeaveTracker[[#This Row],[Employee Name]],Employees[[Employee Name]:[Office]],6))</f>
        <v>REGULAR</v>
      </c>
      <c r="G5368" s="24">
        <v>45054</v>
      </c>
      <c r="H5368" s="24">
        <v>45056</v>
      </c>
      <c r="I5368" s="19" t="s">
        <v>82</v>
      </c>
      <c r="K5368" s="61"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1080</v>
      </c>
      <c r="E5369" s="19" t="str">
        <f>IF(ISBLANK(LeaveTracker[[#This Row],[Employee Name]]),"-----",VLOOKUP(LeaveTracker[[#This Row],[Employee Name]],Employees[[Employee Name]:[Office]],7))</f>
        <v>CTO</v>
      </c>
      <c r="F5369" s="19" t="str">
        <f>IF(ISBLANK(LeaveTracker[[#This Row],[Employee Name]]),"-----",VLOOKUP(LeaveTracker[[#This Row],[Employee Name]],Employees[[Employee Name]:[Office]],6))</f>
        <v>REGULAR</v>
      </c>
      <c r="G5369" s="24">
        <v>45061</v>
      </c>
      <c r="H5369" s="24">
        <v>45061</v>
      </c>
      <c r="I5369" s="19" t="s">
        <v>82</v>
      </c>
      <c r="K5369" s="61"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407</v>
      </c>
      <c r="E5370" s="19" t="str">
        <f>IF(ISBLANK(LeaveTracker[[#This Row],[Employee Name]]),"-----",VLOOKUP(LeaveTracker[[#This Row],[Employee Name]],Employees[[Employee Name]:[Office]],7))</f>
        <v>CTO</v>
      </c>
      <c r="F5370" s="19" t="str">
        <f>IF(ISBLANK(LeaveTracker[[#This Row],[Employee Name]]),"-----",VLOOKUP(LeaveTracker[[#This Row],[Employee Name]],Employees[[Employee Name]:[Office]],6))</f>
        <v>REGULAR</v>
      </c>
      <c r="G5370" s="24">
        <v>45061</v>
      </c>
      <c r="H5370" s="24">
        <v>45061</v>
      </c>
      <c r="I5370" s="19" t="s">
        <v>82</v>
      </c>
      <c r="K5370" s="61"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2311</v>
      </c>
      <c r="E5371" s="19">
        <f>IF(ISBLANK(LeaveTracker[[#This Row],[Employee Name]]),"-----",VLOOKUP(LeaveTracker[[#This Row],[Employee Name]],Employees[[Employee Name]:[Office]],7))</f>
        <v>0</v>
      </c>
      <c r="F5371" s="19">
        <f>IF(ISBLANK(LeaveTracker[[#This Row],[Employee Name]]),"-----",VLOOKUP(LeaveTracker[[#This Row],[Employee Name]],Employees[[Employee Name]:[Office]],6))</f>
        <v>0</v>
      </c>
      <c r="G5371" s="24">
        <v>45062</v>
      </c>
      <c r="H5371" s="24">
        <v>45063</v>
      </c>
      <c r="I5371" s="19" t="s">
        <v>82</v>
      </c>
      <c r="K5371" s="61"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2203</v>
      </c>
      <c r="E5372" s="19" t="str">
        <f>IF(ISBLANK(LeaveTracker[[#This Row],[Employee Name]]),"-----",VLOOKUP(LeaveTracker[[#This Row],[Employee Name]],Employees[[Employee Name]:[Office]],7))</f>
        <v>CENRO</v>
      </c>
      <c r="F5372" s="19">
        <f>IF(ISBLANK(LeaveTracker[[#This Row],[Employee Name]]),"-----",VLOOKUP(LeaveTracker[[#This Row],[Employee Name]],Employees[[Employee Name]:[Office]],6))</f>
        <v>0</v>
      </c>
      <c r="G5372" s="24">
        <v>45050</v>
      </c>
      <c r="H5372" s="24">
        <v>45051</v>
      </c>
      <c r="I5372" s="19" t="s">
        <v>82</v>
      </c>
      <c r="K5372" s="61"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1800</v>
      </c>
      <c r="E5373" s="19" t="str">
        <f>IF(ISBLANK(LeaveTracker[[#This Row],[Employee Name]]),"-----",VLOOKUP(LeaveTracker[[#This Row],[Employee Name]],Employees[[Employee Name]:[Office]],7))</f>
        <v>CENRO</v>
      </c>
      <c r="F5373" s="19" t="str">
        <f>IF(ISBLANK(LeaveTracker[[#This Row],[Employee Name]]),"-----",VLOOKUP(LeaveTracker[[#This Row],[Employee Name]],Employees[[Employee Name]:[Office]],6))</f>
        <v>CASUAL</v>
      </c>
      <c r="G5373" s="24">
        <v>45043</v>
      </c>
      <c r="H5373" s="24">
        <v>45044</v>
      </c>
      <c r="I5373" s="19" t="s">
        <v>81</v>
      </c>
      <c r="K5373" s="61"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1800</v>
      </c>
      <c r="E5374" s="19" t="str">
        <f>IF(ISBLANK(LeaveTracker[[#This Row],[Employee Name]]),"-----",VLOOKUP(LeaveTracker[[#This Row],[Employee Name]],Employees[[Employee Name]:[Office]],7))</f>
        <v>CENRO</v>
      </c>
      <c r="F5374" s="19" t="str">
        <f>IF(ISBLANK(LeaveTracker[[#This Row],[Employee Name]]),"-----",VLOOKUP(LeaveTracker[[#This Row],[Employee Name]],Employees[[Employee Name]:[Office]],6))</f>
        <v>CASUAL</v>
      </c>
      <c r="G5374" s="24">
        <v>45047</v>
      </c>
      <c r="H5374" s="24">
        <v>45047</v>
      </c>
      <c r="I5374" s="19" t="s">
        <v>81</v>
      </c>
      <c r="K5374" s="61" t="str">
        <f>LeaveTracker[[#This Row],[Days]]&amp;" "&amp;LeaveTracker[[#This Row],[Type of Leave]]</f>
        <v>1 SL</v>
      </c>
      <c r="L5374" s="23">
        <v>1</v>
      </c>
      <c r="M5374" s="27"/>
    </row>
    <row r="5375" spans="1:13" ht="30" customHeight="1" x14ac:dyDescent="0.3">
      <c r="A5375" s="27">
        <f t="shared" si="58"/>
        <v>1611</v>
      </c>
      <c r="B5375" s="31">
        <v>45051</v>
      </c>
      <c r="C5375" s="31">
        <v>45048</v>
      </c>
      <c r="D5375" s="19" t="s">
        <v>1802</v>
      </c>
      <c r="E5375" s="19" t="str">
        <f>IF(ISBLANK(LeaveTracker[[#This Row],[Employee Name]]),"-----",VLOOKUP(LeaveTracker[[#This Row],[Employee Name]],Employees[[Employee Name]:[Office]],7))</f>
        <v>CENRO</v>
      </c>
      <c r="F5375" s="19" t="str">
        <f>IF(ISBLANK(LeaveTracker[[#This Row],[Employee Name]]),"-----",VLOOKUP(LeaveTracker[[#This Row],[Employee Name]],Employees[[Employee Name]:[Office]],6))</f>
        <v>CASUAL</v>
      </c>
      <c r="G5375" s="24">
        <v>45047</v>
      </c>
      <c r="H5375" s="24">
        <v>45047</v>
      </c>
      <c r="I5375" s="19" t="s">
        <v>81</v>
      </c>
      <c r="K5375" s="61" t="str">
        <f>LeaveTracker[[#This Row],[Days]]&amp;" "&amp;LeaveTracker[[#This Row],[Type of Leave]]</f>
        <v>1 SL</v>
      </c>
      <c r="L5375" s="23">
        <v>1</v>
      </c>
      <c r="M5375" s="27"/>
    </row>
    <row r="5376" spans="1:13" ht="30" customHeight="1" x14ac:dyDescent="0.3">
      <c r="A5376" s="27">
        <f t="shared" si="58"/>
        <v>1612</v>
      </c>
      <c r="B5376" s="31">
        <v>45051</v>
      </c>
      <c r="C5376" s="31">
        <v>45044</v>
      </c>
      <c r="D5376" s="19" t="s">
        <v>2212</v>
      </c>
      <c r="E5376" s="19" t="str">
        <f>IF(ISBLANK(LeaveTracker[[#This Row],[Employee Name]]),"-----",VLOOKUP(LeaveTracker[[#This Row],[Employee Name]],Employees[[Employee Name]:[Office]],7))</f>
        <v>CENRO</v>
      </c>
      <c r="F5376" s="19" t="str">
        <f>IF(ISBLANK(LeaveTracker[[#This Row],[Employee Name]]),"-----",VLOOKUP(LeaveTracker[[#This Row],[Employee Name]],Employees[[Employee Name]:[Office]],6))</f>
        <v>CASUAL</v>
      </c>
      <c r="G5376" s="24">
        <v>45050</v>
      </c>
      <c r="H5376" s="24">
        <v>45051</v>
      </c>
      <c r="I5376" s="19" t="s">
        <v>82</v>
      </c>
      <c r="K5376" s="61"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242</v>
      </c>
      <c r="E5377" s="19" t="str">
        <f>IF(ISBLANK(LeaveTracker[[#This Row],[Employee Name]]),"-----",VLOOKUP(LeaveTracker[[#This Row],[Employee Name]],Employees[[Employee Name]:[Office]],7))</f>
        <v>TCCH/TICC</v>
      </c>
      <c r="F5377" s="19" t="str">
        <f>IF(ISBLANK(LeaveTracker[[#This Row],[Employee Name]]),"-----",VLOOKUP(LeaveTracker[[#This Row],[Employee Name]],Employees[[Employee Name]:[Office]],6))</f>
        <v>REGULAR</v>
      </c>
      <c r="G5377" s="24">
        <v>45043</v>
      </c>
      <c r="H5377" s="24">
        <v>45044</v>
      </c>
      <c r="I5377" s="19" t="s">
        <v>81</v>
      </c>
      <c r="K5377" s="61"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612</v>
      </c>
      <c r="E5378" s="19" t="str">
        <f>IF(ISBLANK(LeaveTracker[[#This Row],[Employee Name]]),"-----",VLOOKUP(LeaveTracker[[#This Row],[Employee Name]],Employees[[Employee Name]:[Office]],7))</f>
        <v>CBO</v>
      </c>
      <c r="F5378" s="19" t="str">
        <f>IF(ISBLANK(LeaveTracker[[#This Row],[Employee Name]]),"-----",VLOOKUP(LeaveTracker[[#This Row],[Employee Name]],Employees[[Employee Name]:[Office]],6))</f>
        <v>REGULAR</v>
      </c>
      <c r="G5378" s="24">
        <v>45056</v>
      </c>
      <c r="H5378" s="24">
        <v>45056</v>
      </c>
      <c r="I5378" s="19" t="s">
        <v>82</v>
      </c>
      <c r="K5378" s="61"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609</v>
      </c>
      <c r="E5379" s="19" t="str">
        <f>IF(ISBLANK(LeaveTracker[[#This Row],[Employee Name]]),"-----",VLOOKUP(LeaveTracker[[#This Row],[Employee Name]],Employees[[Employee Name]:[Office]],7))</f>
        <v>CBO</v>
      </c>
      <c r="F5379" s="19" t="str">
        <f>IF(ISBLANK(LeaveTracker[[#This Row],[Employee Name]]),"-----",VLOOKUP(LeaveTracker[[#This Row],[Employee Name]],Employees[[Employee Name]:[Office]],6))</f>
        <v>REGULAR</v>
      </c>
      <c r="G5379" s="24">
        <v>45055</v>
      </c>
      <c r="H5379" s="24">
        <v>45055</v>
      </c>
      <c r="I5379" s="19" t="s">
        <v>298</v>
      </c>
      <c r="J5379" s="43" t="s">
        <v>105</v>
      </c>
      <c r="K5379" s="61"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2312</v>
      </c>
      <c r="E5380" s="19" t="str">
        <f>IF(ISBLANK(LeaveTracker[[#This Row],[Employee Name]]),"-----",VLOOKUP(LeaveTracker[[#This Row],[Employee Name]],Employees[[Employee Name]:[Office]],7))</f>
        <v>CTO</v>
      </c>
      <c r="F5380" s="19">
        <f>IF(ISBLANK(LeaveTracker[[#This Row],[Employee Name]]),"-----",VLOOKUP(LeaveTracker[[#This Row],[Employee Name]],Employees[[Employee Name]:[Office]],6))</f>
        <v>0</v>
      </c>
      <c r="G5380" s="24">
        <v>45057</v>
      </c>
      <c r="H5380" s="24">
        <v>45057</v>
      </c>
      <c r="I5380" s="19" t="s">
        <v>298</v>
      </c>
      <c r="J5380" s="43" t="s">
        <v>105</v>
      </c>
      <c r="K5380" s="61"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19" t="str">
        <f>IF(ISBLANK(LeaveTracker[[#This Row],[Employee Name]]),"-----",VLOOKUP(LeaveTracker[[#This Row],[Employee Name]],Employees[[Employee Name]:[Office]],7))</f>
        <v>CHARACTER OFFICE</v>
      </c>
      <c r="F5381" s="19" t="str">
        <f>IF(ISBLANK(LeaveTracker[[#This Row],[Employee Name]]),"-----",VLOOKUP(LeaveTracker[[#This Row],[Employee Name]],Employees[[Employee Name]:[Office]],6))</f>
        <v>REGULAR</v>
      </c>
      <c r="G5381" s="24">
        <v>45044</v>
      </c>
      <c r="H5381" s="24">
        <v>45044</v>
      </c>
      <c r="I5381" s="19" t="s">
        <v>81</v>
      </c>
      <c r="K5381" s="61"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601</v>
      </c>
      <c r="E5382" s="19" t="str">
        <f>IF(ISBLANK(LeaveTracker[[#This Row],[Employee Name]]),"-----",VLOOKUP(LeaveTracker[[#This Row],[Employee Name]],Employees[[Employee Name]:[Office]],7))</f>
        <v>MAHOGANY MARKET</v>
      </c>
      <c r="F5382" s="19" t="str">
        <f>IF(ISBLANK(LeaveTracker[[#This Row],[Employee Name]]),"-----",VLOOKUP(LeaveTracker[[#This Row],[Employee Name]],Employees[[Employee Name]:[Office]],6))</f>
        <v>REGULAR</v>
      </c>
      <c r="G5382" s="24">
        <v>45046</v>
      </c>
      <c r="H5382" s="24">
        <v>45046</v>
      </c>
      <c r="I5382" s="19" t="s">
        <v>81</v>
      </c>
      <c r="K5382" s="61" t="str">
        <f ca="1">LeaveTracker[[#This Row],[Days]]&amp;" "&amp;LeaveTracker[[#This Row],[Type of Leave]]</f>
        <v>0 SL</v>
      </c>
      <c r="L5382" s="23">
        <f ca="1">NETWORKDAYS(LeaveTracker[[#This Row],[Start Date]],LeaveTracker[[#This Row],[End Date]],lstHolidays)</f>
        <v>0</v>
      </c>
      <c r="M5382" s="27"/>
    </row>
    <row r="5383" spans="1:13" ht="30" customHeight="1" x14ac:dyDescent="0.3">
      <c r="A5383" s="27">
        <f t="shared" si="58"/>
        <v>1619</v>
      </c>
      <c r="B5383" s="31">
        <v>45051</v>
      </c>
      <c r="C5383" s="31">
        <v>45048</v>
      </c>
      <c r="D5383" s="19" t="s">
        <v>501</v>
      </c>
      <c r="E5383" s="19" t="str">
        <f>IF(ISBLANK(LeaveTracker[[#This Row],[Employee Name]]),"-----",VLOOKUP(LeaveTracker[[#This Row],[Employee Name]],Employees[[Employee Name]:[Office]],7))</f>
        <v>COOPERATIVE OFFICE</v>
      </c>
      <c r="F5383" s="19" t="str">
        <f>IF(ISBLANK(LeaveTracker[[#This Row],[Employee Name]]),"-----",VLOOKUP(LeaveTracker[[#This Row],[Employee Name]],Employees[[Employee Name]:[Office]],6))</f>
        <v>REGULAR</v>
      </c>
      <c r="G5383" s="24">
        <v>45044</v>
      </c>
      <c r="H5383" s="24">
        <v>45044</v>
      </c>
      <c r="I5383" s="19" t="s">
        <v>81</v>
      </c>
      <c r="K5383" s="61"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632</v>
      </c>
      <c r="E5384" s="19" t="str">
        <f>IF(ISBLANK(LeaveTracker[[#This Row],[Employee Name]]),"-----",VLOOKUP(LeaveTracker[[#This Row],[Employee Name]],Employees[[Employee Name]:[Office]],7))</f>
        <v>LIBRARY</v>
      </c>
      <c r="F5384" s="19" t="str">
        <f>IF(ISBLANK(LeaveTracker[[#This Row],[Employee Name]]),"-----",VLOOKUP(LeaveTracker[[#This Row],[Employee Name]],Employees[[Employee Name]:[Office]],6))</f>
        <v>REGULAR</v>
      </c>
      <c r="G5384" s="24">
        <v>45043</v>
      </c>
      <c r="H5384" s="24">
        <v>45044</v>
      </c>
      <c r="I5384" s="19" t="s">
        <v>81</v>
      </c>
      <c r="K5384" s="61"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1925</v>
      </c>
      <c r="E5385" s="19" t="str">
        <f>IF(ISBLANK(LeaveTracker[[#This Row],[Employee Name]]),"-----",VLOOKUP(LeaveTracker[[#This Row],[Employee Name]],Employees[[Employee Name]:[Office]],7))</f>
        <v>INTERNAL</v>
      </c>
      <c r="F5385" s="19" t="str">
        <f>IF(ISBLANK(LeaveTracker[[#This Row],[Employee Name]]),"-----",VLOOKUP(LeaveTracker[[#This Row],[Employee Name]],Employees[[Employee Name]:[Office]],6))</f>
        <v>CASUAL</v>
      </c>
      <c r="G5385" s="24">
        <v>45044</v>
      </c>
      <c r="H5385" s="24">
        <v>45044</v>
      </c>
      <c r="I5385" s="19" t="s">
        <v>81</v>
      </c>
      <c r="K5385" s="61"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1766</v>
      </c>
      <c r="E5386" s="19" t="str">
        <f>IF(ISBLANK(LeaveTracker[[#This Row],[Employee Name]]),"-----",VLOOKUP(LeaveTracker[[#This Row],[Employee Name]],Employees[[Employee Name]:[Office]],7))</f>
        <v>GSO</v>
      </c>
      <c r="F5386" s="19" t="str">
        <f>IF(ISBLANK(LeaveTracker[[#This Row],[Employee Name]]),"-----",VLOOKUP(LeaveTracker[[#This Row],[Employee Name]],Employees[[Employee Name]:[Office]],6))</f>
        <v>CASUAL</v>
      </c>
      <c r="G5386" s="24">
        <v>45054</v>
      </c>
      <c r="H5386" s="24">
        <v>45054</v>
      </c>
      <c r="I5386" s="19" t="s">
        <v>82</v>
      </c>
      <c r="K5386" s="61"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1783</v>
      </c>
      <c r="E5387" s="19" t="str">
        <f>IF(ISBLANK(LeaveTracker[[#This Row],[Employee Name]]),"-----",VLOOKUP(LeaveTracker[[#This Row],[Employee Name]],Employees[[Employee Name]:[Office]],7))</f>
        <v>SP</v>
      </c>
      <c r="F5387" s="19" t="str">
        <f>IF(ISBLANK(LeaveTracker[[#This Row],[Employee Name]]),"-----",VLOOKUP(LeaveTracker[[#This Row],[Employee Name]],Employees[[Employee Name]:[Office]],6))</f>
        <v>CASUAL</v>
      </c>
      <c r="G5387" s="24">
        <v>45040</v>
      </c>
      <c r="H5387" s="24">
        <v>45044</v>
      </c>
      <c r="I5387" s="19" t="s">
        <v>81</v>
      </c>
      <c r="K5387" s="61"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355</v>
      </c>
      <c r="E5388" s="19" t="str">
        <f>IF(ISBLANK(LeaveTracker[[#This Row],[Employee Name]]),"-----",VLOOKUP(LeaveTracker[[#This Row],[Employee Name]],Employees[[Employee Name]:[Office]],7))</f>
        <v>LCR</v>
      </c>
      <c r="F5388" s="19" t="str">
        <f>IF(ISBLANK(LeaveTracker[[#This Row],[Employee Name]]),"-----",VLOOKUP(LeaveTracker[[#This Row],[Employee Name]],Employees[[Employee Name]:[Office]],6))</f>
        <v>REGULAR</v>
      </c>
      <c r="G5388" s="24">
        <v>45061</v>
      </c>
      <c r="H5388" s="24">
        <v>45061</v>
      </c>
      <c r="I5388" s="19" t="s">
        <v>298</v>
      </c>
      <c r="J5388" s="43" t="s">
        <v>105</v>
      </c>
      <c r="K5388" s="61"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849</v>
      </c>
      <c r="E5389" s="19" t="str">
        <f>IF(ISBLANK(LeaveTracker[[#This Row],[Employee Name]]),"-----",VLOOKUP(LeaveTracker[[#This Row],[Employee Name]],Employees[[Employee Name]:[Office]],7))</f>
        <v>MO</v>
      </c>
      <c r="F5389" s="19" t="str">
        <f>IF(ISBLANK(LeaveTracker[[#This Row],[Employee Name]]),"-----",VLOOKUP(LeaveTracker[[#This Row],[Employee Name]],Employees[[Employee Name]:[Office]],6))</f>
        <v>REGULAR</v>
      </c>
      <c r="G5389" s="24">
        <v>45048</v>
      </c>
      <c r="H5389" s="24">
        <v>45048</v>
      </c>
      <c r="I5389" s="19" t="s">
        <v>81</v>
      </c>
      <c r="K5389" s="61"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849</v>
      </c>
      <c r="E5390" s="19" t="str">
        <f>IF(ISBLANK(LeaveTracker[[#This Row],[Employee Name]]),"-----",VLOOKUP(LeaveTracker[[#This Row],[Employee Name]],Employees[[Employee Name]:[Office]],7))</f>
        <v>MO</v>
      </c>
      <c r="F5390" s="19" t="str">
        <f>IF(ISBLANK(LeaveTracker[[#This Row],[Employee Name]]),"-----",VLOOKUP(LeaveTracker[[#This Row],[Employee Name]],Employees[[Employee Name]:[Office]],6))</f>
        <v>REGULAR</v>
      </c>
      <c r="G5390" s="24">
        <v>45040</v>
      </c>
      <c r="H5390" s="24">
        <v>45040</v>
      </c>
      <c r="I5390" s="19" t="s">
        <v>81</v>
      </c>
      <c r="K5390" s="61"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464</v>
      </c>
      <c r="E5391" s="19" t="str">
        <f>IF(ISBLANK(LeaveTracker[[#This Row],[Employee Name]]),"-----",VLOOKUP(LeaveTracker[[#This Row],[Employee Name]],Employees[[Employee Name]:[Office]],7))</f>
        <v>ASSESSORS OFFICE</v>
      </c>
      <c r="F5391" s="19" t="str">
        <f>IF(ISBLANK(LeaveTracker[[#This Row],[Employee Name]]),"-----",VLOOKUP(LeaveTracker[[#This Row],[Employee Name]],Employees[[Employee Name]:[Office]],6))</f>
        <v>REGULAR</v>
      </c>
      <c r="G5391" s="24">
        <v>45048</v>
      </c>
      <c r="H5391" s="24">
        <v>45048</v>
      </c>
      <c r="I5391" s="19" t="s">
        <v>81</v>
      </c>
      <c r="K5391" s="61"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1900</v>
      </c>
      <c r="E5392" s="19" t="str">
        <f>IF(ISBLANK(LeaveTracker[[#This Row],[Employee Name]]),"-----",VLOOKUP(LeaveTracker[[#This Row],[Employee Name]],Employees[[Employee Name]:[Office]],7))</f>
        <v>ONT</v>
      </c>
      <c r="F5392" s="19" t="str">
        <f>IF(ISBLANK(LeaveTracker[[#This Row],[Employee Name]]),"-----",VLOOKUP(LeaveTracker[[#This Row],[Employee Name]],Employees[[Employee Name]:[Office]],6))</f>
        <v>REGULAR</v>
      </c>
      <c r="G5392" s="24">
        <v>45055</v>
      </c>
      <c r="H5392" s="24">
        <v>45055</v>
      </c>
      <c r="I5392" s="19" t="s">
        <v>82</v>
      </c>
      <c r="K5392" s="61"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1900</v>
      </c>
      <c r="E5393" s="19" t="str">
        <f>IF(ISBLANK(LeaveTracker[[#This Row],[Employee Name]]),"-----",VLOOKUP(LeaveTracker[[#This Row],[Employee Name]],Employees[[Employee Name]:[Office]],7))</f>
        <v>ONT</v>
      </c>
      <c r="F5393" s="19" t="str">
        <f>IF(ISBLANK(LeaveTracker[[#This Row],[Employee Name]]),"-----",VLOOKUP(LeaveTracker[[#This Row],[Employee Name]],Employees[[Employee Name]:[Office]],6))</f>
        <v>REGULAR</v>
      </c>
      <c r="G5393" s="24">
        <v>45054</v>
      </c>
      <c r="H5393" s="24">
        <v>45054</v>
      </c>
      <c r="I5393" s="19" t="s">
        <v>298</v>
      </c>
      <c r="J5393" s="43" t="s">
        <v>158</v>
      </c>
      <c r="K5393" s="61"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1756</v>
      </c>
      <c r="E5394" s="19" t="str">
        <f>IF(ISBLANK(LeaveTracker[[#This Row],[Employee Name]]),"-----",VLOOKUP(LeaveTracker[[#This Row],[Employee Name]],Employees[[Employee Name]:[Office]],7))</f>
        <v>AGRICULTURE OFFICE</v>
      </c>
      <c r="F5394" s="19" t="str">
        <f>IF(ISBLANK(LeaveTracker[[#This Row],[Employee Name]]),"-----",VLOOKUP(LeaveTracker[[#This Row],[Employee Name]],Employees[[Employee Name]:[Office]],6))</f>
        <v>CASUAL</v>
      </c>
      <c r="G5394" s="24">
        <v>45057</v>
      </c>
      <c r="H5394" s="24">
        <v>45061</v>
      </c>
      <c r="I5394" s="19" t="s">
        <v>82</v>
      </c>
      <c r="K5394" s="61"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1756</v>
      </c>
      <c r="E5395" s="19" t="str">
        <f>IF(ISBLANK(LeaveTracker[[#This Row],[Employee Name]]),"-----",VLOOKUP(LeaveTracker[[#This Row],[Employee Name]],Employees[[Employee Name]:[Office]],7))</f>
        <v>AGRICULTURE OFFICE</v>
      </c>
      <c r="F5395" s="19" t="str">
        <f>IF(ISBLANK(LeaveTracker[[#This Row],[Employee Name]]),"-----",VLOOKUP(LeaveTracker[[#This Row],[Employee Name]],Employees[[Employee Name]:[Office]],6))</f>
        <v>CASUAL</v>
      </c>
      <c r="G5395" s="24">
        <v>45064</v>
      </c>
      <c r="H5395" s="24">
        <v>45065</v>
      </c>
      <c r="I5395" s="19" t="s">
        <v>82</v>
      </c>
      <c r="K5395" s="61"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1848</v>
      </c>
      <c r="E5396" s="19" t="str">
        <f>IF(ISBLANK(LeaveTracker[[#This Row],[Employee Name]]),"-----",VLOOKUP(LeaveTracker[[#This Row],[Employee Name]],Employees[[Employee Name]:[Office]],7))</f>
        <v>CENRO</v>
      </c>
      <c r="F5396" s="19" t="str">
        <f>IF(ISBLANK(LeaveTracker[[#This Row],[Employee Name]]),"-----",VLOOKUP(LeaveTracker[[#This Row],[Employee Name]],Employees[[Employee Name]:[Office]],6))</f>
        <v>CASUAL</v>
      </c>
      <c r="G5396" s="24">
        <v>45042</v>
      </c>
      <c r="H5396" s="24">
        <v>45042</v>
      </c>
      <c r="I5396" s="19" t="s">
        <v>81</v>
      </c>
      <c r="K5396" s="61"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1990</v>
      </c>
      <c r="E5397" s="19" t="str">
        <f>IF(ISBLANK(LeaveTracker[[#This Row],[Employee Name]]),"-----",VLOOKUP(LeaveTracker[[#This Row],[Employee Name]],Employees[[Employee Name]:[Office]],7))</f>
        <v>CHO</v>
      </c>
      <c r="F5397" s="19" t="str">
        <f>IF(ISBLANK(LeaveTracker[[#This Row],[Employee Name]]),"-----",VLOOKUP(LeaveTracker[[#This Row],[Employee Name]],Employees[[Employee Name]:[Office]],6))</f>
        <v>CASUAL</v>
      </c>
      <c r="G5397" s="24">
        <v>45035</v>
      </c>
      <c r="H5397" s="24">
        <v>45036</v>
      </c>
      <c r="I5397" s="19" t="s">
        <v>81</v>
      </c>
      <c r="K5397" s="61"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2314</v>
      </c>
      <c r="E5398" s="19" t="str">
        <f>IF(ISBLANK(LeaveTracker[[#This Row],[Employee Name]]),"-----",VLOOKUP(LeaveTracker[[#This Row],[Employee Name]],Employees[[Employee Name]:[Office]],7))</f>
        <v>PICNIC GROVE</v>
      </c>
      <c r="F5398" s="19">
        <f>IF(ISBLANK(LeaveTracker[[#This Row],[Employee Name]]),"-----",VLOOKUP(LeaveTracker[[#This Row],[Employee Name]],Employees[[Employee Name]:[Office]],6))</f>
        <v>0</v>
      </c>
      <c r="G5398" s="24">
        <v>45047</v>
      </c>
      <c r="H5398" s="24">
        <v>45077</v>
      </c>
      <c r="I5398" s="19" t="s">
        <v>82</v>
      </c>
      <c r="K5398" s="61"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1038</v>
      </c>
      <c r="E5399" s="19" t="str">
        <f>IF(ISBLANK(LeaveTracker[[#This Row],[Employee Name]]),"-----",VLOOKUP(LeaveTracker[[#This Row],[Employee Name]],Employees[[Employee Name]:[Office]],7))</f>
        <v>CENRO</v>
      </c>
      <c r="F5399" s="19" t="str">
        <f>IF(ISBLANK(LeaveTracker[[#This Row],[Employee Name]]),"-----",VLOOKUP(LeaveTracker[[#This Row],[Employee Name]],Employees[[Employee Name]:[Office]],6))</f>
        <v>REGULAR</v>
      </c>
      <c r="G5399" s="24">
        <v>45042</v>
      </c>
      <c r="H5399" s="24">
        <v>45043</v>
      </c>
      <c r="I5399" s="19" t="s">
        <v>81</v>
      </c>
      <c r="K5399" s="61"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2316</v>
      </c>
      <c r="E5400" s="19" t="str">
        <f>IF(ISBLANK(LeaveTracker[[#This Row],[Employee Name]]),"-----",VLOOKUP(LeaveTracker[[#This Row],[Employee Name]],Employees[[Employee Name]:[Office]],7))</f>
        <v>PICNIC GROVE</v>
      </c>
      <c r="F5400" s="19">
        <f>IF(ISBLANK(LeaveTracker[[#This Row],[Employee Name]]),"-----",VLOOKUP(LeaveTracker[[#This Row],[Employee Name]],Employees[[Employee Name]:[Office]],6))</f>
        <v>0</v>
      </c>
      <c r="G5400" s="24">
        <v>45062</v>
      </c>
      <c r="H5400" s="24">
        <v>45077</v>
      </c>
      <c r="I5400" s="19" t="s">
        <v>82</v>
      </c>
      <c r="K5400" s="61"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1789</v>
      </c>
      <c r="E5401" s="19" t="str">
        <f>IF(ISBLANK(LeaveTracker[[#This Row],[Employee Name]]),"-----",VLOOKUP(LeaveTracker[[#This Row],[Employee Name]],Employees[[Employee Name]:[Office]],7))</f>
        <v>PICNIC GROVE</v>
      </c>
      <c r="F5401" s="19" t="str">
        <f>IF(ISBLANK(LeaveTracker[[#This Row],[Employee Name]]),"-----",VLOOKUP(LeaveTracker[[#This Row],[Employee Name]],Employees[[Employee Name]:[Office]],6))</f>
        <v>CASUAL</v>
      </c>
      <c r="G5401" s="24">
        <v>45065</v>
      </c>
      <c r="H5401" s="24">
        <v>45068</v>
      </c>
      <c r="I5401" s="19" t="s">
        <v>82</v>
      </c>
      <c r="K5401" s="61"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1789</v>
      </c>
      <c r="E5402" s="19" t="str">
        <f>IF(ISBLANK(LeaveTracker[[#This Row],[Employee Name]]),"-----",VLOOKUP(LeaveTracker[[#This Row],[Employee Name]],Employees[[Employee Name]:[Office]],7))</f>
        <v>PICNIC GROVE</v>
      </c>
      <c r="F5402" s="19" t="str">
        <f>IF(ISBLANK(LeaveTracker[[#This Row],[Employee Name]]),"-----",VLOOKUP(LeaveTracker[[#This Row],[Employee Name]],Employees[[Employee Name]:[Office]],6))</f>
        <v>CASUAL</v>
      </c>
      <c r="G5402" s="24">
        <v>45072</v>
      </c>
      <c r="H5402" s="24">
        <v>45075</v>
      </c>
      <c r="I5402" s="19" t="s">
        <v>82</v>
      </c>
      <c r="K5402" s="61"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1849</v>
      </c>
      <c r="E5403" s="19" t="str">
        <f>IF(ISBLANK(LeaveTracker[[#This Row],[Employee Name]]),"-----",VLOOKUP(LeaveTracker[[#This Row],[Employee Name]],Employees[[Employee Name]:[Office]],7))</f>
        <v>BIR</v>
      </c>
      <c r="F5403" s="19" t="str">
        <f>IF(ISBLANK(LeaveTracker[[#This Row],[Employee Name]]),"-----",VLOOKUP(LeaveTracker[[#This Row],[Employee Name]],Employees[[Employee Name]:[Office]],6))</f>
        <v>CASUAL</v>
      </c>
      <c r="G5403" s="24">
        <v>45044</v>
      </c>
      <c r="H5403" s="24">
        <v>45044</v>
      </c>
      <c r="I5403" s="19" t="s">
        <v>81</v>
      </c>
      <c r="K5403" s="61"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1797</v>
      </c>
      <c r="E5404" s="19" t="str">
        <f>IF(ISBLANK(LeaveTracker[[#This Row],[Employee Name]]),"-----",VLOOKUP(LeaveTracker[[#This Row],[Employee Name]],Employees[[Employee Name]:[Office]],7))</f>
        <v>CENRO</v>
      </c>
      <c r="F5404" s="19" t="str">
        <f>IF(ISBLANK(LeaveTracker[[#This Row],[Employee Name]]),"-----",VLOOKUP(LeaveTracker[[#This Row],[Employee Name]],Employees[[Employee Name]:[Office]],6))</f>
        <v>CASUAL</v>
      </c>
      <c r="G5404" s="24">
        <v>45038</v>
      </c>
      <c r="H5404" s="24">
        <v>45038</v>
      </c>
      <c r="I5404" s="19" t="s">
        <v>81</v>
      </c>
      <c r="K5404" s="61" t="str">
        <f>LeaveTracker[[#This Row],[Days]]&amp;" "&amp;LeaveTracker[[#This Row],[Type of Leave]]</f>
        <v>1 SL</v>
      </c>
      <c r="L5404" s="23">
        <v>1</v>
      </c>
      <c r="M5404" s="27"/>
    </row>
    <row r="5405" spans="1:13" ht="30" customHeight="1" x14ac:dyDescent="0.3">
      <c r="A5405" s="27">
        <f t="shared" si="58"/>
        <v>1639</v>
      </c>
      <c r="B5405" s="31">
        <v>45051</v>
      </c>
      <c r="C5405" s="31">
        <v>45049</v>
      </c>
      <c r="D5405" s="19" t="s">
        <v>1797</v>
      </c>
      <c r="E5405" s="19" t="str">
        <f>IF(ISBLANK(LeaveTracker[[#This Row],[Employee Name]]),"-----",VLOOKUP(LeaveTracker[[#This Row],[Employee Name]],Employees[[Employee Name]:[Office]],7))</f>
        <v>CENRO</v>
      </c>
      <c r="F5405" s="19" t="str">
        <f>IF(ISBLANK(LeaveTracker[[#This Row],[Employee Name]]),"-----",VLOOKUP(LeaveTracker[[#This Row],[Employee Name]],Employees[[Employee Name]:[Office]],6))</f>
        <v>CASUAL</v>
      </c>
      <c r="G5405" s="24">
        <v>45057</v>
      </c>
      <c r="H5405" s="24">
        <v>45057</v>
      </c>
      <c r="I5405" s="19" t="s">
        <v>82</v>
      </c>
      <c r="K5405" s="61"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1821</v>
      </c>
      <c r="E5406" s="19" t="str">
        <f>IF(ISBLANK(LeaveTracker[[#This Row],[Employee Name]]),"-----",VLOOKUP(LeaveTracker[[#This Row],[Employee Name]],Employees[[Employee Name]:[Office]],7))</f>
        <v>TICC</v>
      </c>
      <c r="F5406" s="19" t="str">
        <f>IF(ISBLANK(LeaveTracker[[#This Row],[Employee Name]]),"-----",VLOOKUP(LeaveTracker[[#This Row],[Employee Name]],Employees[[Employee Name]:[Office]],6))</f>
        <v>CASUAL</v>
      </c>
      <c r="G5406" s="24">
        <v>45061</v>
      </c>
      <c r="H5406" s="24">
        <v>45062</v>
      </c>
      <c r="I5406" s="19" t="s">
        <v>82</v>
      </c>
      <c r="K5406" s="61"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1821</v>
      </c>
      <c r="E5407" s="19" t="str">
        <f>IF(ISBLANK(LeaveTracker[[#This Row],[Employee Name]]),"-----",VLOOKUP(LeaveTracker[[#This Row],[Employee Name]],Employees[[Employee Name]:[Office]],7))</f>
        <v>TICC</v>
      </c>
      <c r="F5407" s="19" t="str">
        <f>IF(ISBLANK(LeaveTracker[[#This Row],[Employee Name]]),"-----",VLOOKUP(LeaveTracker[[#This Row],[Employee Name]],Employees[[Employee Name]:[Office]],6))</f>
        <v>CASUAL</v>
      </c>
      <c r="G5407" s="24">
        <v>45072</v>
      </c>
      <c r="H5407" s="24">
        <v>45073</v>
      </c>
      <c r="I5407" s="19" t="s">
        <v>82</v>
      </c>
      <c r="K5407" s="61"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1863</v>
      </c>
      <c r="E5408" s="19" t="str">
        <f>IF(ISBLANK(LeaveTracker[[#This Row],[Employee Name]]),"-----",VLOOKUP(LeaveTracker[[#This Row],[Employee Name]],Employees[[Employee Name]:[Office]],7))</f>
        <v>TICC</v>
      </c>
      <c r="F5408" s="19" t="str">
        <f>IF(ISBLANK(LeaveTracker[[#This Row],[Employee Name]]),"-----",VLOOKUP(LeaveTracker[[#This Row],[Employee Name]],Employees[[Employee Name]:[Office]],6))</f>
        <v>CASUAL</v>
      </c>
      <c r="G5408" s="24">
        <v>45054</v>
      </c>
      <c r="H5408" s="24">
        <v>45058</v>
      </c>
      <c r="I5408" s="19" t="s">
        <v>82</v>
      </c>
      <c r="K5408" s="61"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252</v>
      </c>
      <c r="E5409" s="19" t="str">
        <f>IF(ISBLANK(LeaveTracker[[#This Row],[Employee Name]]),"-----",VLOOKUP(LeaveTracker[[#This Row],[Employee Name]],Employees[[Employee Name]:[Office]],7))</f>
        <v>TCCH/TICC</v>
      </c>
      <c r="F5409" s="19" t="str">
        <f>IF(ISBLANK(LeaveTracker[[#This Row],[Employee Name]]),"-----",VLOOKUP(LeaveTracker[[#This Row],[Employee Name]],Employees[[Employee Name]:[Office]],6))</f>
        <v>REGULAR</v>
      </c>
      <c r="G5409" s="24">
        <v>45103</v>
      </c>
      <c r="H5409" s="24">
        <v>45103</v>
      </c>
      <c r="I5409" s="19" t="s">
        <v>298</v>
      </c>
      <c r="J5409" s="43" t="s">
        <v>158</v>
      </c>
      <c r="K5409" s="61"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1877</v>
      </c>
      <c r="E5410" s="19" t="str">
        <f>IF(ISBLANK(LeaveTracker[[#This Row],[Employee Name]]),"-----",VLOOKUP(LeaveTracker[[#This Row],[Employee Name]],Employees[[Employee Name]:[Office]],7))</f>
        <v>TICC</v>
      </c>
      <c r="F5410" s="19" t="str">
        <f>IF(ISBLANK(LeaveTracker[[#This Row],[Employee Name]]),"-----",VLOOKUP(LeaveTracker[[#This Row],[Employee Name]],Employees[[Employee Name]:[Office]],6))</f>
        <v>CASUAL</v>
      </c>
      <c r="G5410" s="24">
        <v>45061</v>
      </c>
      <c r="H5410" s="24">
        <v>45063</v>
      </c>
      <c r="I5410" s="19" t="s">
        <v>82</v>
      </c>
      <c r="K5410" s="61"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1773</v>
      </c>
      <c r="E5411" s="19" t="str">
        <f>IF(ISBLANK(LeaveTracker[[#This Row],[Employee Name]]),"-----",VLOOKUP(LeaveTracker[[#This Row],[Employee Name]],Employees[[Employee Name]:[Office]],7))</f>
        <v>GSO</v>
      </c>
      <c r="F5411" s="19" t="str">
        <f>IF(ISBLANK(LeaveTracker[[#This Row],[Employee Name]]),"-----",VLOOKUP(LeaveTracker[[#This Row],[Employee Name]],Employees[[Employee Name]:[Office]],6))</f>
        <v>CASUAL</v>
      </c>
      <c r="G5411" s="24">
        <v>45057</v>
      </c>
      <c r="H5411" s="24">
        <v>45058</v>
      </c>
      <c r="I5411" s="19" t="s">
        <v>82</v>
      </c>
      <c r="K5411" s="61"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1739</v>
      </c>
      <c r="E5412" s="19" t="str">
        <f>IF(ISBLANK(LeaveTracker[[#This Row],[Employee Name]]),"-----",VLOOKUP(LeaveTracker[[#This Row],[Employee Name]],Employees[[Employee Name]:[Office]],7))</f>
        <v>ASSESSOR</v>
      </c>
      <c r="F5412" s="19" t="str">
        <f>IF(ISBLANK(LeaveTracker[[#This Row],[Employee Name]]),"-----",VLOOKUP(LeaveTracker[[#This Row],[Employee Name]],Employees[[Employee Name]:[Office]],6))</f>
        <v>CASUAL</v>
      </c>
      <c r="G5412" s="24">
        <v>45051</v>
      </c>
      <c r="H5412" s="24">
        <v>45051</v>
      </c>
      <c r="I5412" s="19" t="s">
        <v>298</v>
      </c>
      <c r="J5412" s="43" t="s">
        <v>105</v>
      </c>
      <c r="K5412" s="61"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1739</v>
      </c>
      <c r="E5413" s="19" t="str">
        <f>IF(ISBLANK(LeaveTracker[[#This Row],[Employee Name]]),"-----",VLOOKUP(LeaveTracker[[#This Row],[Employee Name]],Employees[[Employee Name]:[Office]],7))</f>
        <v>ASSESSOR</v>
      </c>
      <c r="F5413" s="19" t="str">
        <f>IF(ISBLANK(LeaveTracker[[#This Row],[Employee Name]]),"-----",VLOOKUP(LeaveTracker[[#This Row],[Employee Name]],Employees[[Employee Name]:[Office]],6))</f>
        <v>CASUAL</v>
      </c>
      <c r="G5413" s="24">
        <v>45044</v>
      </c>
      <c r="H5413" s="24">
        <v>45044</v>
      </c>
      <c r="I5413" s="19" t="s">
        <v>81</v>
      </c>
      <c r="K5413" s="61"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1795</v>
      </c>
      <c r="E5414" s="19" t="str">
        <f>IF(ISBLANK(LeaveTracker[[#This Row],[Employee Name]]),"-----",VLOOKUP(LeaveTracker[[#This Row],[Employee Name]],Employees[[Employee Name]:[Office]],7))</f>
        <v>ONT</v>
      </c>
      <c r="F5414" s="19" t="str">
        <f>IF(ISBLANK(LeaveTracker[[#This Row],[Employee Name]]),"-----",VLOOKUP(LeaveTracker[[#This Row],[Employee Name]],Employees[[Employee Name]:[Office]],6))</f>
        <v>CASUAL</v>
      </c>
      <c r="G5414" s="24">
        <v>45064</v>
      </c>
      <c r="H5414" s="24">
        <v>45066</v>
      </c>
      <c r="I5414" s="19" t="s">
        <v>82</v>
      </c>
      <c r="K5414" s="61"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1034</v>
      </c>
      <c r="E5415" s="19" t="str">
        <f>IF(ISBLANK(LeaveTracker[[#This Row],[Employee Name]]),"-----",VLOOKUP(LeaveTracker[[#This Row],[Employee Name]],Employees[[Employee Name]:[Office]],7))</f>
        <v>ONT</v>
      </c>
      <c r="F5415" s="19" t="str">
        <f>IF(ISBLANK(LeaveTracker[[#This Row],[Employee Name]]),"-----",VLOOKUP(LeaveTracker[[#This Row],[Employee Name]],Employees[[Employee Name]:[Office]],6))</f>
        <v>REGULAR</v>
      </c>
      <c r="G5415" s="24">
        <v>45070</v>
      </c>
      <c r="H5415" s="24">
        <v>45072</v>
      </c>
      <c r="I5415" s="19" t="s">
        <v>298</v>
      </c>
      <c r="J5415" s="43" t="s">
        <v>105</v>
      </c>
      <c r="K5415" s="61"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385</v>
      </c>
      <c r="E5416" s="19" t="str">
        <f>IF(ISBLANK(LeaveTracker[[#This Row],[Employee Name]]),"-----",VLOOKUP(LeaveTracker[[#This Row],[Employee Name]],Employees[[Employee Name]:[Office]],7))</f>
        <v>ONT</v>
      </c>
      <c r="F5416" s="19" t="str">
        <f>IF(ISBLANK(LeaveTracker[[#This Row],[Employee Name]]),"-----",VLOOKUP(LeaveTracker[[#This Row],[Employee Name]],Employees[[Employee Name]:[Office]],6))</f>
        <v>REGULAR</v>
      </c>
      <c r="G5416" s="24">
        <v>45064</v>
      </c>
      <c r="H5416" s="24">
        <v>45064</v>
      </c>
      <c r="I5416" s="19" t="s">
        <v>298</v>
      </c>
      <c r="J5416" s="43" t="s">
        <v>105</v>
      </c>
      <c r="K5416" s="61"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385</v>
      </c>
      <c r="E5417" s="19" t="str">
        <f>IF(ISBLANK(LeaveTracker[[#This Row],[Employee Name]]),"-----",VLOOKUP(LeaveTracker[[#This Row],[Employee Name]],Employees[[Employee Name]:[Office]],7))</f>
        <v>ONT</v>
      </c>
      <c r="F5417" s="19" t="str">
        <f>IF(ISBLANK(LeaveTracker[[#This Row],[Employee Name]]),"-----",VLOOKUP(LeaveTracker[[#This Row],[Employee Name]],Employees[[Employee Name]:[Office]],6))</f>
        <v>REGULAR</v>
      </c>
      <c r="G5417" s="24">
        <v>45065</v>
      </c>
      <c r="H5417" s="24">
        <v>45066</v>
      </c>
      <c r="I5417" s="19" t="s">
        <v>82</v>
      </c>
      <c r="K5417" s="61"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630</v>
      </c>
      <c r="E5418" s="19" t="str">
        <f>IF(ISBLANK(LeaveTracker[[#This Row],[Employee Name]]),"-----",VLOOKUP(LeaveTracker[[#This Row],[Employee Name]],Employees[[Employee Name]:[Office]],7))</f>
        <v>CCT</v>
      </c>
      <c r="F5418" s="19" t="str">
        <f>IF(ISBLANK(LeaveTracker[[#This Row],[Employee Name]]),"-----",VLOOKUP(LeaveTracker[[#This Row],[Employee Name]],Employees[[Employee Name]:[Office]],6))</f>
        <v>REGULAR</v>
      </c>
      <c r="G5418" s="24">
        <v>45061</v>
      </c>
      <c r="H5418" s="24">
        <v>45061</v>
      </c>
      <c r="I5418" s="19" t="s">
        <v>298</v>
      </c>
      <c r="J5418" s="43" t="s">
        <v>274</v>
      </c>
      <c r="K5418" s="61"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578</v>
      </c>
      <c r="E5419" s="19" t="str">
        <f>IF(ISBLANK(LeaveTracker[[#This Row],[Employee Name]]),"-----",VLOOKUP(LeaveTracker[[#This Row],[Employee Name]],Employees[[Employee Name]:[Office]],7))</f>
        <v>CCT</v>
      </c>
      <c r="F5419" s="19" t="str">
        <f>IF(ISBLANK(LeaveTracker[[#This Row],[Employee Name]]),"-----",VLOOKUP(LeaveTracker[[#This Row],[Employee Name]],Employees[[Employee Name]:[Office]],6))</f>
        <v>REGULAR</v>
      </c>
      <c r="G5419" s="24">
        <v>45061</v>
      </c>
      <c r="H5419" s="24">
        <v>45062</v>
      </c>
      <c r="I5419" s="19" t="s">
        <v>82</v>
      </c>
      <c r="K5419" s="61"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375</v>
      </c>
      <c r="E5420" s="19" t="str">
        <f>IF(ISBLANK(LeaveTracker[[#This Row],[Employee Name]]),"-----",VLOOKUP(LeaveTracker[[#This Row],[Employee Name]],Employees[[Employee Name]:[Office]],7))</f>
        <v>CCT</v>
      </c>
      <c r="F5420" s="19" t="str">
        <f>IF(ISBLANK(LeaveTracker[[#This Row],[Employee Name]]),"-----",VLOOKUP(LeaveTracker[[#This Row],[Employee Name]],Employees[[Employee Name]:[Office]],6))</f>
        <v>REGULAR</v>
      </c>
      <c r="G5420" s="24">
        <v>45061</v>
      </c>
      <c r="H5420" s="24">
        <v>45062</v>
      </c>
      <c r="I5420" s="19" t="s">
        <v>82</v>
      </c>
      <c r="K5420" s="61"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1830</v>
      </c>
      <c r="E5421" s="19" t="str">
        <f>IF(ISBLANK(LeaveTracker[[#This Row],[Employee Name]]),"-----",VLOOKUP(LeaveTracker[[#This Row],[Employee Name]],Employees[[Employee Name]:[Office]],7))</f>
        <v>CCT</v>
      </c>
      <c r="F5421" s="19" t="str">
        <f>IF(ISBLANK(LeaveTracker[[#This Row],[Employee Name]]),"-----",VLOOKUP(LeaveTracker[[#This Row],[Employee Name]],Employees[[Employee Name]:[Office]],6))</f>
        <v>CASUAL</v>
      </c>
      <c r="G5421" s="24">
        <v>45048</v>
      </c>
      <c r="H5421" s="24">
        <v>45048</v>
      </c>
      <c r="I5421" s="19" t="s">
        <v>81</v>
      </c>
      <c r="K5421" s="61"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1830</v>
      </c>
      <c r="E5422" s="19" t="str">
        <f>IF(ISBLANK(LeaveTracker[[#This Row],[Employee Name]]),"-----",VLOOKUP(LeaveTracker[[#This Row],[Employee Name]],Employees[[Employee Name]:[Office]],7))</f>
        <v>CCT</v>
      </c>
      <c r="F5422" s="19" t="str">
        <f>IF(ISBLANK(LeaveTracker[[#This Row],[Employee Name]]),"-----",VLOOKUP(LeaveTracker[[#This Row],[Employee Name]],Employees[[Employee Name]:[Office]],6))</f>
        <v>CASUAL</v>
      </c>
      <c r="G5422" s="24">
        <v>45055</v>
      </c>
      <c r="H5422" s="24">
        <v>45055</v>
      </c>
      <c r="I5422" s="19" t="s">
        <v>298</v>
      </c>
      <c r="J5422" s="43" t="s">
        <v>105</v>
      </c>
      <c r="K5422" s="61"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1803</v>
      </c>
      <c r="E5423" s="19" t="str">
        <f>IF(ISBLANK(LeaveTracker[[#This Row],[Employee Name]]),"-----",VLOOKUP(LeaveTracker[[#This Row],[Employee Name]],Employees[[Employee Name]:[Office]],7))</f>
        <v>CENRO</v>
      </c>
      <c r="F5423" s="19" t="str">
        <f>IF(ISBLANK(LeaveTracker[[#This Row],[Employee Name]]),"-----",VLOOKUP(LeaveTracker[[#This Row],[Employee Name]],Employees[[Employee Name]:[Office]],6))</f>
        <v>CASUAL</v>
      </c>
      <c r="G5423" s="24">
        <v>45049</v>
      </c>
      <c r="H5423" s="24">
        <v>45049</v>
      </c>
      <c r="I5423" s="19" t="s">
        <v>81</v>
      </c>
      <c r="K5423" s="61"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541</v>
      </c>
      <c r="E5424" s="19" t="str">
        <f>IF(ISBLANK(LeaveTracker[[#This Row],[Employee Name]]),"-----",VLOOKUP(LeaveTracker[[#This Row],[Employee Name]],Employees[[Employee Name]:[Office]],7))</f>
        <v>LCR</v>
      </c>
      <c r="F5424" s="19" t="str">
        <f>IF(ISBLANK(LeaveTracker[[#This Row],[Employee Name]]),"-----",VLOOKUP(LeaveTracker[[#This Row],[Employee Name]],Employees[[Employee Name]:[Office]],6))</f>
        <v>REGULAR</v>
      </c>
      <c r="G5424" s="24">
        <v>45043</v>
      </c>
      <c r="H5424" s="24">
        <v>45043</v>
      </c>
      <c r="I5424" s="19" t="s">
        <v>81</v>
      </c>
      <c r="K5424" s="61"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2260</v>
      </c>
      <c r="E5425" s="19" t="str">
        <f>IF(ISBLANK(LeaveTracker[[#This Row],[Employee Name]]),"-----",VLOOKUP(LeaveTracker[[#This Row],[Employee Name]],Employees[[Employee Name]:[Office]],7))</f>
        <v>LCR</v>
      </c>
      <c r="F5425" s="19" t="str">
        <f>IF(ISBLANK(LeaveTracker[[#This Row],[Employee Name]]),"-----",VLOOKUP(LeaveTracker[[#This Row],[Employee Name]],Employees[[Employee Name]:[Office]],6))</f>
        <v>CO TERM</v>
      </c>
      <c r="G5425" s="24">
        <v>45061</v>
      </c>
      <c r="H5425" s="24">
        <v>45065</v>
      </c>
      <c r="I5425" s="19" t="s">
        <v>82</v>
      </c>
      <c r="K5425" s="61"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538</v>
      </c>
      <c r="E5426" s="19" t="str">
        <f>IF(ISBLANK(LeaveTracker[[#This Row],[Employee Name]]),"-----",VLOOKUP(LeaveTracker[[#This Row],[Employee Name]],Employees[[Employee Name]:[Office]],7))</f>
        <v>LCR</v>
      </c>
      <c r="F5426" s="19" t="str">
        <f>IF(ISBLANK(LeaveTracker[[#This Row],[Employee Name]]),"-----",VLOOKUP(LeaveTracker[[#This Row],[Employee Name]],Employees[[Employee Name]:[Office]],6))</f>
        <v>REGULAR</v>
      </c>
      <c r="G5426" s="24">
        <v>45044</v>
      </c>
      <c r="H5426" s="24">
        <v>45048</v>
      </c>
      <c r="I5426" s="19" t="s">
        <v>81</v>
      </c>
      <c r="K5426" s="61"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2199</v>
      </c>
      <c r="E5427" s="19" t="str">
        <f>IF(ISBLANK(LeaveTracker[[#This Row],[Employee Name]]),"-----",VLOOKUP(LeaveTracker[[#This Row],[Employee Name]],Employees[[Employee Name]:[Office]],7))</f>
        <v>HALL OF JUSTICE</v>
      </c>
      <c r="F5427" s="19">
        <f>IF(ISBLANK(LeaveTracker[[#This Row],[Employee Name]]),"-----",VLOOKUP(LeaveTracker[[#This Row],[Employee Name]],Employees[[Employee Name]:[Office]],6))</f>
        <v>0</v>
      </c>
      <c r="G5427" s="24">
        <v>45057</v>
      </c>
      <c r="H5427" s="24">
        <v>45057</v>
      </c>
      <c r="I5427" s="19" t="s">
        <v>82</v>
      </c>
      <c r="K5427" s="61"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2318</v>
      </c>
      <c r="E5428" s="19" t="str">
        <f>IF(ISBLANK(LeaveTracker[[#This Row],[Employee Name]]),"-----",VLOOKUP(LeaveTracker[[#This Row],[Employee Name]],Employees[[Employee Name]:[Office]],7))</f>
        <v>TICC</v>
      </c>
      <c r="F5428" s="19">
        <f>IF(ISBLANK(LeaveTracker[[#This Row],[Employee Name]]),"-----",VLOOKUP(LeaveTracker[[#This Row],[Employee Name]],Employees[[Employee Name]:[Office]],6))</f>
        <v>0</v>
      </c>
      <c r="G5428" s="24">
        <v>45033</v>
      </c>
      <c r="H5428" s="24">
        <v>45033</v>
      </c>
      <c r="I5428" s="19" t="s">
        <v>81</v>
      </c>
      <c r="K5428" s="61"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2039</v>
      </c>
      <c r="E5429" s="19" t="str">
        <f>IF(ISBLANK(LeaveTracker[[#This Row],[Employee Name]]),"-----",VLOOKUP(LeaveTracker[[#This Row],[Employee Name]],Employees[[Employee Name]:[Office]],7))</f>
        <v>INTERNAL</v>
      </c>
      <c r="F5429" s="19" t="str">
        <f>IF(ISBLANK(LeaveTracker[[#This Row],[Employee Name]]),"-----",VLOOKUP(LeaveTracker[[#This Row],[Employee Name]],Employees[[Employee Name]:[Office]],6))</f>
        <v>REGULAR</v>
      </c>
      <c r="G5429" s="24">
        <v>45040</v>
      </c>
      <c r="H5429" s="24">
        <v>45042</v>
      </c>
      <c r="I5429" s="19" t="s">
        <v>298</v>
      </c>
      <c r="J5429" s="43" t="s">
        <v>105</v>
      </c>
      <c r="K5429" s="61"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779</v>
      </c>
      <c r="E5430" s="19" t="str">
        <f>IF(ISBLANK(LeaveTracker[[#This Row],[Employee Name]]),"-----",VLOOKUP(LeaveTracker[[#This Row],[Employee Name]],Employees[[Employee Name]:[Office]],7))</f>
        <v>AGRICULTURE OFFICE</v>
      </c>
      <c r="F5430" s="19" t="str">
        <f>IF(ISBLANK(LeaveTracker[[#This Row],[Employee Name]]),"-----",VLOOKUP(LeaveTracker[[#This Row],[Employee Name]],Employees[[Employee Name]:[Office]],6))</f>
        <v>REGULAR</v>
      </c>
      <c r="G5430" s="24">
        <v>45049</v>
      </c>
      <c r="H5430" s="24">
        <v>45049</v>
      </c>
      <c r="I5430" s="19" t="s">
        <v>298</v>
      </c>
      <c r="J5430" s="43" t="s">
        <v>105</v>
      </c>
      <c r="K5430" s="61"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871</v>
      </c>
      <c r="E5431" s="19" t="str">
        <f>IF(ISBLANK(LeaveTracker[[#This Row],[Employee Name]]),"-----",VLOOKUP(LeaveTracker[[#This Row],[Employee Name]],Employees[[Employee Name]:[Office]],7))</f>
        <v>ACCOUNTING</v>
      </c>
      <c r="F5431" s="19" t="str">
        <f>IF(ISBLANK(LeaveTracker[[#This Row],[Employee Name]]),"-----",VLOOKUP(LeaveTracker[[#This Row],[Employee Name]],Employees[[Employee Name]:[Office]],6))</f>
        <v>REGULAR</v>
      </c>
      <c r="G5431" s="24">
        <v>45044</v>
      </c>
      <c r="H5431" s="24">
        <v>45044</v>
      </c>
      <c r="I5431" s="19" t="s">
        <v>81</v>
      </c>
      <c r="K5431" s="61"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519</v>
      </c>
      <c r="E5432" s="19" t="str">
        <f>IF(ISBLANK(LeaveTracker[[#This Row],[Employee Name]]),"-----",VLOOKUP(LeaveTracker[[#This Row],[Employee Name]],Employees[[Employee Name]:[Office]],7))</f>
        <v>ACCOUNTING</v>
      </c>
      <c r="F5432" s="19" t="str">
        <f>IF(ISBLANK(LeaveTracker[[#This Row],[Employee Name]]),"-----",VLOOKUP(LeaveTracker[[#This Row],[Employee Name]],Employees[[Employee Name]:[Office]],6))</f>
        <v>REGULAR</v>
      </c>
      <c r="G5432" s="24">
        <v>45036</v>
      </c>
      <c r="H5432" s="24">
        <v>45036</v>
      </c>
      <c r="I5432" s="19" t="s">
        <v>81</v>
      </c>
      <c r="K5432" s="61"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519</v>
      </c>
      <c r="E5433" s="19" t="str">
        <f>IF(ISBLANK(LeaveTracker[[#This Row],[Employee Name]]),"-----",VLOOKUP(LeaveTracker[[#This Row],[Employee Name]],Employees[[Employee Name]:[Office]],7))</f>
        <v>ACCOUNTING</v>
      </c>
      <c r="F5433" s="19" t="str">
        <f>IF(ISBLANK(LeaveTracker[[#This Row],[Employee Name]]),"-----",VLOOKUP(LeaveTracker[[#This Row],[Employee Name]],Employees[[Employee Name]:[Office]],6))</f>
        <v>REGULAR</v>
      </c>
      <c r="G5433" s="24">
        <v>45042</v>
      </c>
      <c r="H5433" s="24">
        <v>45042</v>
      </c>
      <c r="I5433" s="19" t="s">
        <v>81</v>
      </c>
      <c r="K5433" s="61"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520</v>
      </c>
      <c r="E5434" s="19" t="str">
        <f>IF(ISBLANK(LeaveTracker[[#This Row],[Employee Name]]),"-----",VLOOKUP(LeaveTracker[[#This Row],[Employee Name]],Employees[[Employee Name]:[Office]],7))</f>
        <v>ACCOUNTING</v>
      </c>
      <c r="F5434" s="19" t="str">
        <f>IF(ISBLANK(LeaveTracker[[#This Row],[Employee Name]]),"-----",VLOOKUP(LeaveTracker[[#This Row],[Employee Name]],Employees[[Employee Name]:[Office]],6))</f>
        <v>REGULAR</v>
      </c>
      <c r="G5434" s="24">
        <v>45034</v>
      </c>
      <c r="H5434" s="24">
        <v>45034</v>
      </c>
      <c r="I5434" s="19" t="s">
        <v>81</v>
      </c>
      <c r="K5434" s="61"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398</v>
      </c>
      <c r="E5435" s="19" t="str">
        <f>IF(ISBLANK(LeaveTracker[[#This Row],[Employee Name]]),"-----",VLOOKUP(LeaveTracker[[#This Row],[Employee Name]],Employees[[Employee Name]:[Office]],7))</f>
        <v>CTO</v>
      </c>
      <c r="F5435" s="19" t="str">
        <f>IF(ISBLANK(LeaveTracker[[#This Row],[Employee Name]]),"-----",VLOOKUP(LeaveTracker[[#This Row],[Employee Name]],Employees[[Employee Name]:[Office]],6))</f>
        <v>REGULAR</v>
      </c>
      <c r="G5435" s="24">
        <v>45068</v>
      </c>
      <c r="H5435" s="24">
        <v>45069</v>
      </c>
      <c r="I5435" s="19" t="s">
        <v>82</v>
      </c>
      <c r="K5435" s="61"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405</v>
      </c>
      <c r="E5436" s="19" t="str">
        <f>IF(ISBLANK(LeaveTracker[[#This Row],[Employee Name]]),"-----",VLOOKUP(LeaveTracker[[#This Row],[Employee Name]],Employees[[Employee Name]:[Office]],7))</f>
        <v>CTO</v>
      </c>
      <c r="F5436" s="19" t="str">
        <f>IF(ISBLANK(LeaveTracker[[#This Row],[Employee Name]]),"-----",VLOOKUP(LeaveTracker[[#This Row],[Employee Name]],Employees[[Employee Name]:[Office]],6))</f>
        <v>REGULAR</v>
      </c>
      <c r="G5436" s="24">
        <v>45054</v>
      </c>
      <c r="H5436" s="24">
        <v>45054</v>
      </c>
      <c r="I5436" s="19" t="s">
        <v>81</v>
      </c>
      <c r="K5436" s="61"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195</v>
      </c>
      <c r="E5437" s="19" t="str">
        <f>IF(ISBLANK(LeaveTracker[[#This Row],[Employee Name]]),"-----",VLOOKUP(LeaveTracker[[#This Row],[Employee Name]],Employees[[Employee Name]:[Office]],7))</f>
        <v>CCT</v>
      </c>
      <c r="F5437" s="19" t="str">
        <f>IF(ISBLANK(LeaveTracker[[#This Row],[Employee Name]]),"-----",VLOOKUP(LeaveTracker[[#This Row],[Employee Name]],Employees[[Employee Name]:[Office]],6))</f>
        <v>REGULAR</v>
      </c>
      <c r="G5437" s="24">
        <v>45049</v>
      </c>
      <c r="H5437" s="24">
        <v>45051</v>
      </c>
      <c r="I5437" s="19" t="s">
        <v>81</v>
      </c>
      <c r="K5437" s="61"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338</v>
      </c>
      <c r="E5438" s="19" t="str">
        <f>IF(ISBLANK(LeaveTracker[[#This Row],[Employee Name]]),"-----",VLOOKUP(LeaveTracker[[#This Row],[Employee Name]],Employees[[Employee Name]:[Office]],7))</f>
        <v>COMELEC</v>
      </c>
      <c r="F5438" s="19" t="str">
        <f>IF(ISBLANK(LeaveTracker[[#This Row],[Employee Name]]),"-----",VLOOKUP(LeaveTracker[[#This Row],[Employee Name]],Employees[[Employee Name]:[Office]],6))</f>
        <v>REGULAR</v>
      </c>
      <c r="G5438" s="24">
        <v>45040</v>
      </c>
      <c r="H5438" s="24">
        <v>45051</v>
      </c>
      <c r="I5438" s="19" t="s">
        <v>81</v>
      </c>
      <c r="K5438" s="61"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338</v>
      </c>
      <c r="E5439" s="19" t="str">
        <f>IF(ISBLANK(LeaveTracker[[#This Row],[Employee Name]]),"-----",VLOOKUP(LeaveTracker[[#This Row],[Employee Name]],Employees[[Employee Name]:[Office]],7))</f>
        <v>COMELEC</v>
      </c>
      <c r="F5439" s="19" t="str">
        <f>IF(ISBLANK(LeaveTracker[[#This Row],[Employee Name]]),"-----",VLOOKUP(LeaveTracker[[#This Row],[Employee Name]],Employees[[Employee Name]:[Office]],6))</f>
        <v>REGULAR</v>
      </c>
      <c r="G5439" s="24">
        <v>45064</v>
      </c>
      <c r="H5439" s="24">
        <v>45065</v>
      </c>
      <c r="I5439" s="19" t="s">
        <v>82</v>
      </c>
      <c r="K5439" s="61"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2014</v>
      </c>
      <c r="E5440" s="19" t="str">
        <f>IF(ISBLANK(LeaveTracker[[#This Row],[Employee Name]]),"-----",VLOOKUP(LeaveTracker[[#This Row],[Employee Name]],Employees[[Employee Name]:[Office]],7))</f>
        <v>HRMO</v>
      </c>
      <c r="F5440" s="19" t="str">
        <f>IF(ISBLANK(LeaveTracker[[#This Row],[Employee Name]]),"-----",VLOOKUP(LeaveTracker[[#This Row],[Employee Name]],Employees[[Employee Name]:[Office]],6))</f>
        <v>REGULAR</v>
      </c>
      <c r="G5440" s="24">
        <v>45051</v>
      </c>
      <c r="H5440" s="24">
        <v>45051</v>
      </c>
      <c r="I5440" s="19" t="s">
        <v>81</v>
      </c>
      <c r="K5440" s="61"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396</v>
      </c>
      <c r="E5441" s="19" t="str">
        <f>IF(ISBLANK(LeaveTracker[[#This Row],[Employee Name]]),"-----",VLOOKUP(LeaveTracker[[#This Row],[Employee Name]],Employees[[Employee Name]:[Office]],7))</f>
        <v>CTO</v>
      </c>
      <c r="F5441" s="19" t="str">
        <f>IF(ISBLANK(LeaveTracker[[#This Row],[Employee Name]]),"-----",VLOOKUP(LeaveTracker[[#This Row],[Employee Name]],Employees[[Employee Name]:[Office]],6))</f>
        <v>REGULAR</v>
      </c>
      <c r="G5441" s="24">
        <v>45048</v>
      </c>
      <c r="H5441" s="24">
        <v>45048</v>
      </c>
      <c r="I5441" s="19" t="s">
        <v>81</v>
      </c>
      <c r="K5441" s="61"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1060</v>
      </c>
      <c r="E5442" s="19" t="str">
        <f>IF(ISBLANK(LeaveTracker[[#This Row],[Employee Name]]),"-----",VLOOKUP(LeaveTracker[[#This Row],[Employee Name]],Employees[[Employee Name]:[Office]],7))</f>
        <v>CTO</v>
      </c>
      <c r="F5442" s="19" t="str">
        <f>IF(ISBLANK(LeaveTracker[[#This Row],[Employee Name]]),"-----",VLOOKUP(LeaveTracker[[#This Row],[Employee Name]],Employees[[Employee Name]:[Office]],6))</f>
        <v>REGULAR</v>
      </c>
      <c r="G5442" s="24">
        <v>45058</v>
      </c>
      <c r="H5442" s="24">
        <v>45058</v>
      </c>
      <c r="I5442" s="19" t="s">
        <v>298</v>
      </c>
      <c r="J5442" s="43" t="s">
        <v>105</v>
      </c>
      <c r="K5442" s="61"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1060</v>
      </c>
      <c r="E5443" s="19" t="str">
        <f>IF(ISBLANK(LeaveTracker[[#This Row],[Employee Name]]),"-----",VLOOKUP(LeaveTracker[[#This Row],[Employee Name]],Employees[[Employee Name]:[Office]],7))</f>
        <v>CTO</v>
      </c>
      <c r="F5443" s="19" t="str">
        <f>IF(ISBLANK(LeaveTracker[[#This Row],[Employee Name]]),"-----",VLOOKUP(LeaveTracker[[#This Row],[Employee Name]],Employees[[Employee Name]:[Office]],6))</f>
        <v>REGULAR</v>
      </c>
      <c r="G5443" s="24">
        <v>45069</v>
      </c>
      <c r="H5443" s="24">
        <v>45069</v>
      </c>
      <c r="I5443" s="19" t="s">
        <v>298</v>
      </c>
      <c r="J5443" s="43" t="s">
        <v>105</v>
      </c>
      <c r="K5443" s="61"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371</v>
      </c>
      <c r="E5444" s="19" t="str">
        <f>IF(ISBLANK(LeaveTracker[[#This Row],[Employee Name]]),"-----",VLOOKUP(LeaveTracker[[#This Row],[Employee Name]],Employees[[Employee Name]:[Office]],7))</f>
        <v>LIBRARY</v>
      </c>
      <c r="F5444" s="19" t="str">
        <f>IF(ISBLANK(LeaveTracker[[#This Row],[Employee Name]]),"-----",VLOOKUP(LeaveTracker[[#This Row],[Employee Name]],Employees[[Employee Name]:[Office]],6))</f>
        <v>REGULAR</v>
      </c>
      <c r="G5444" s="24">
        <v>45048</v>
      </c>
      <c r="H5444" s="24">
        <v>45049</v>
      </c>
      <c r="I5444" s="19" t="s">
        <v>81</v>
      </c>
      <c r="K5444" s="61"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418</v>
      </c>
      <c r="E5445" s="19" t="str">
        <f>IF(ISBLANK(LeaveTracker[[#This Row],[Employee Name]]),"-----",VLOOKUP(LeaveTracker[[#This Row],[Employee Name]],Employees[[Employee Name]:[Office]],7))</f>
        <v>CTO</v>
      </c>
      <c r="F5445" s="19" t="str">
        <f>IF(ISBLANK(LeaveTracker[[#This Row],[Employee Name]]),"-----",VLOOKUP(LeaveTracker[[#This Row],[Employee Name]],Employees[[Employee Name]:[Office]],6))</f>
        <v>REGULAR</v>
      </c>
      <c r="G5445" s="24">
        <v>45051</v>
      </c>
      <c r="H5445" s="24">
        <v>45051</v>
      </c>
      <c r="I5445" s="19" t="s">
        <v>82</v>
      </c>
      <c r="K5445" s="61"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418</v>
      </c>
      <c r="E5446" s="19" t="str">
        <f>IF(ISBLANK(LeaveTracker[[#This Row],[Employee Name]]),"-----",VLOOKUP(LeaveTracker[[#This Row],[Employee Name]],Employees[[Employee Name]:[Office]],7))</f>
        <v>CTO</v>
      </c>
      <c r="F5446" s="19" t="str">
        <f>IF(ISBLANK(LeaveTracker[[#This Row],[Employee Name]]),"-----",VLOOKUP(LeaveTracker[[#This Row],[Employee Name]],Employees[[Employee Name]:[Office]],6))</f>
        <v>REGULAR</v>
      </c>
      <c r="G5446" s="24">
        <v>45061</v>
      </c>
      <c r="H5446" s="24">
        <v>45061</v>
      </c>
      <c r="I5446" s="19" t="s">
        <v>82</v>
      </c>
      <c r="K5446" s="61"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1056</v>
      </c>
      <c r="E5447" s="19" t="str">
        <f>IF(ISBLANK(LeaveTracker[[#This Row],[Employee Name]]),"-----",VLOOKUP(LeaveTracker[[#This Row],[Employee Name]],Employees[[Employee Name]:[Office]],7))</f>
        <v>CTO</v>
      </c>
      <c r="F5447" s="19" t="str">
        <f>IF(ISBLANK(LeaveTracker[[#This Row],[Employee Name]]),"-----",VLOOKUP(LeaveTracker[[#This Row],[Employee Name]],Employees[[Employee Name]:[Office]],6))</f>
        <v>REGULAR</v>
      </c>
      <c r="G5447" s="24">
        <v>45058</v>
      </c>
      <c r="H5447" s="24">
        <v>45058</v>
      </c>
      <c r="I5447" s="19" t="s">
        <v>82</v>
      </c>
      <c r="K5447" s="61"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1039</v>
      </c>
      <c r="E5448" s="19" t="str">
        <f>IF(ISBLANK(LeaveTracker[[#This Row],[Employee Name]]),"-----",VLOOKUP(LeaveTracker[[#This Row],[Employee Name]],Employees[[Employee Name]:[Office]],7))</f>
        <v>ONT</v>
      </c>
      <c r="F5448" s="19" t="str">
        <f>IF(ISBLANK(LeaveTracker[[#This Row],[Employee Name]]),"-----",VLOOKUP(LeaveTracker[[#This Row],[Employee Name]],Employees[[Employee Name]:[Office]],6))</f>
        <v>REGULAR</v>
      </c>
      <c r="G5448" s="24">
        <v>45075</v>
      </c>
      <c r="H5448" s="24">
        <v>45075</v>
      </c>
      <c r="I5448" s="19" t="s">
        <v>82</v>
      </c>
      <c r="K5448" s="61"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1039</v>
      </c>
      <c r="E5449" s="19" t="str">
        <f>IF(ISBLANK(LeaveTracker[[#This Row],[Employee Name]]),"-----",VLOOKUP(LeaveTracker[[#This Row],[Employee Name]],Employees[[Employee Name]:[Office]],7))</f>
        <v>ONT</v>
      </c>
      <c r="F5449" s="19" t="str">
        <f>IF(ISBLANK(LeaveTracker[[#This Row],[Employee Name]]),"-----",VLOOKUP(LeaveTracker[[#This Row],[Employee Name]],Employees[[Employee Name]:[Office]],6))</f>
        <v>REGULAR</v>
      </c>
      <c r="G5449" s="24">
        <v>45079</v>
      </c>
      <c r="H5449" s="24">
        <v>45082</v>
      </c>
      <c r="I5449" s="19" t="s">
        <v>298</v>
      </c>
      <c r="J5449" s="43" t="s">
        <v>105</v>
      </c>
      <c r="K5449" s="61"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1039</v>
      </c>
      <c r="E5450" s="19" t="str">
        <f>IF(ISBLANK(LeaveTracker[[#This Row],[Employee Name]]),"-----",VLOOKUP(LeaveTracker[[#This Row],[Employee Name]],Employees[[Employee Name]:[Office]],7))</f>
        <v>ONT</v>
      </c>
      <c r="F5450" s="19" t="str">
        <f>IF(ISBLANK(LeaveTracker[[#This Row],[Employee Name]]),"-----",VLOOKUP(LeaveTracker[[#This Row],[Employee Name]],Employees[[Employee Name]:[Office]],6))</f>
        <v>REGULAR</v>
      </c>
      <c r="G5450" s="24">
        <v>45083</v>
      </c>
      <c r="H5450" s="24">
        <v>45083</v>
      </c>
      <c r="I5450" s="19" t="s">
        <v>82</v>
      </c>
      <c r="K5450" s="61"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591</v>
      </c>
      <c r="E5451" s="19" t="str">
        <f>IF(ISBLANK(LeaveTracker[[#This Row],[Employee Name]]),"-----",VLOOKUP(LeaveTracker[[#This Row],[Employee Name]],Employees[[Employee Name]:[Office]],7))</f>
        <v>MAHOGANY MARKET</v>
      </c>
      <c r="F5451" s="19" t="str">
        <f>IF(ISBLANK(LeaveTracker[[#This Row],[Employee Name]]),"-----",VLOOKUP(LeaveTracker[[#This Row],[Employee Name]],Employees[[Employee Name]:[Office]],6))</f>
        <v>REGULAR</v>
      </c>
      <c r="G5451" s="24">
        <v>45044</v>
      </c>
      <c r="H5451" s="24">
        <v>45044</v>
      </c>
      <c r="I5451" s="19" t="s">
        <v>81</v>
      </c>
      <c r="K5451" s="61"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1813</v>
      </c>
      <c r="E5452" s="19" t="str">
        <f>IF(ISBLANK(LeaveTracker[[#This Row],[Employee Name]]),"-----",VLOOKUP(LeaveTracker[[#This Row],[Employee Name]],Employees[[Employee Name]:[Office]],7))</f>
        <v>CSWDO</v>
      </c>
      <c r="F5452" s="19" t="str">
        <f>IF(ISBLANK(LeaveTracker[[#This Row],[Employee Name]]),"-----",VLOOKUP(LeaveTracker[[#This Row],[Employee Name]],Employees[[Employee Name]:[Office]],6))</f>
        <v>CASUAL</v>
      </c>
      <c r="G5452" s="24">
        <v>45043</v>
      </c>
      <c r="H5452" s="24">
        <v>45049</v>
      </c>
      <c r="I5452" s="19" t="s">
        <v>81</v>
      </c>
      <c r="K5452" s="61"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1321</v>
      </c>
      <c r="E5453" s="19" t="str">
        <f>IF(ISBLANK(LeaveTracker[[#This Row],[Employee Name]]),"-----",VLOOKUP(LeaveTracker[[#This Row],[Employee Name]],Employees[[Employee Name]:[Office]],7))</f>
        <v>CHO</v>
      </c>
      <c r="F5453" s="19" t="str">
        <f>IF(ISBLANK(LeaveTracker[[#This Row],[Employee Name]]),"-----",VLOOKUP(LeaveTracker[[#This Row],[Employee Name]],Employees[[Employee Name]:[Office]],6))</f>
        <v>REGULAR</v>
      </c>
      <c r="G5453" s="24">
        <v>45058</v>
      </c>
      <c r="H5453" s="24">
        <v>45058</v>
      </c>
      <c r="I5453" s="19" t="s">
        <v>298</v>
      </c>
      <c r="J5453" s="43" t="s">
        <v>158</v>
      </c>
      <c r="K5453" s="61"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826</v>
      </c>
      <c r="E5454" s="19" t="str">
        <f>IF(ISBLANK(LeaveTracker[[#This Row],[Employee Name]]),"-----",VLOOKUP(LeaveTracker[[#This Row],[Employee Name]],Employees[[Employee Name]:[Office]],7))</f>
        <v>CHO</v>
      </c>
      <c r="F5454" s="19" t="str">
        <f>IF(ISBLANK(LeaveTracker[[#This Row],[Employee Name]]),"-----",VLOOKUP(LeaveTracker[[#This Row],[Employee Name]],Employees[[Employee Name]:[Office]],6))</f>
        <v>REGULAR</v>
      </c>
      <c r="G5454" s="24">
        <v>45055</v>
      </c>
      <c r="H5454" s="24">
        <v>45056</v>
      </c>
      <c r="I5454" s="19" t="s">
        <v>82</v>
      </c>
      <c r="K5454" s="61"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19" t="str">
        <f>IF(ISBLANK(LeaveTracker[[#This Row],[Employee Name]]),"-----",VLOOKUP(LeaveTracker[[#This Row],[Employee Name]],Employees[[Employee Name]:[Office]],7))</f>
        <v>HRMO</v>
      </c>
      <c r="F5455" s="19" t="str">
        <f>IF(ISBLANK(LeaveTracker[[#This Row],[Employee Name]]),"-----",VLOOKUP(LeaveTracker[[#This Row],[Employee Name]],Employees[[Employee Name]:[Office]],6))</f>
        <v>REGULAR</v>
      </c>
      <c r="G5455" s="24">
        <v>45043</v>
      </c>
      <c r="H5455" s="24">
        <v>45053</v>
      </c>
      <c r="I5455" s="19" t="s">
        <v>298</v>
      </c>
      <c r="J5455" s="43" t="s">
        <v>1954</v>
      </c>
      <c r="K5455" s="61"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509</v>
      </c>
      <c r="E5456" s="19" t="str">
        <f>IF(ISBLANK(LeaveTracker[[#This Row],[Employee Name]]),"-----",VLOOKUP(LeaveTracker[[#This Row],[Employee Name]],Employees[[Employee Name]:[Office]],7))</f>
        <v>ACCOUNTING</v>
      </c>
      <c r="F5456" s="19" t="str">
        <f>IF(ISBLANK(LeaveTracker[[#This Row],[Employee Name]]),"-----",VLOOKUP(LeaveTracker[[#This Row],[Employee Name]],Employees[[Employee Name]:[Office]],6))</f>
        <v>REGULAR</v>
      </c>
      <c r="G5456" s="24">
        <v>45041</v>
      </c>
      <c r="H5456" s="24">
        <v>45041</v>
      </c>
      <c r="I5456" s="19" t="s">
        <v>298</v>
      </c>
      <c r="J5456" s="43" t="s">
        <v>105</v>
      </c>
      <c r="K5456" s="61"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509</v>
      </c>
      <c r="E5457" s="19" t="str">
        <f>IF(ISBLANK(LeaveTracker[[#This Row],[Employee Name]]),"-----",VLOOKUP(LeaveTracker[[#This Row],[Employee Name]],Employees[[Employee Name]:[Office]],7))</f>
        <v>ACCOUNTING</v>
      </c>
      <c r="F5457" s="19" t="str">
        <f>IF(ISBLANK(LeaveTracker[[#This Row],[Employee Name]]),"-----",VLOOKUP(LeaveTracker[[#This Row],[Employee Name]],Employees[[Employee Name]:[Office]],6))</f>
        <v>REGULAR</v>
      </c>
      <c r="G5457" s="24">
        <v>45061</v>
      </c>
      <c r="H5457" s="24">
        <v>45061</v>
      </c>
      <c r="I5457" s="19" t="s">
        <v>82</v>
      </c>
      <c r="K5457" s="61"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1008</v>
      </c>
      <c r="E5458" s="19" t="str">
        <f>IF(ISBLANK(LeaveTracker[[#This Row],[Employee Name]]),"-----",VLOOKUP(LeaveTracker[[#This Row],[Employee Name]],Employees[[Employee Name]:[Office]],7))</f>
        <v>ACCOUNTING</v>
      </c>
      <c r="F5458" s="19" t="str">
        <f>IF(ISBLANK(LeaveTracker[[#This Row],[Employee Name]]),"-----",VLOOKUP(LeaveTracker[[#This Row],[Employee Name]],Employees[[Employee Name]:[Office]],6))</f>
        <v>REGULAR</v>
      </c>
      <c r="G5458" s="24">
        <v>45068</v>
      </c>
      <c r="H5458" s="24">
        <v>45069</v>
      </c>
      <c r="I5458" s="19" t="s">
        <v>82</v>
      </c>
      <c r="K5458" s="61"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519</v>
      </c>
      <c r="E5459" s="19" t="str">
        <f>IF(ISBLANK(LeaveTracker[[#This Row],[Employee Name]]),"-----",VLOOKUP(LeaveTracker[[#This Row],[Employee Name]],Employees[[Employee Name]:[Office]],7))</f>
        <v>ACCOUNTING</v>
      </c>
      <c r="F5459" s="19" t="str">
        <f>IF(ISBLANK(LeaveTracker[[#This Row],[Employee Name]]),"-----",VLOOKUP(LeaveTracker[[#This Row],[Employee Name]],Employees[[Employee Name]:[Office]],6))</f>
        <v>REGULAR</v>
      </c>
      <c r="G5459" s="24">
        <v>45061</v>
      </c>
      <c r="H5459" s="24">
        <v>45061</v>
      </c>
      <c r="I5459" s="19" t="s">
        <v>82</v>
      </c>
      <c r="K5459" s="61"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868</v>
      </c>
      <c r="E5460" s="19" t="str">
        <f>IF(ISBLANK(LeaveTracker[[#This Row],[Employee Name]]),"-----",VLOOKUP(LeaveTracker[[#This Row],[Employee Name]],Employees[[Employee Name]:[Office]],7))</f>
        <v>ACCOUNTING</v>
      </c>
      <c r="F5460" s="19" t="str">
        <f>IF(ISBLANK(LeaveTracker[[#This Row],[Employee Name]]),"-----",VLOOKUP(LeaveTracker[[#This Row],[Employee Name]],Employees[[Employee Name]:[Office]],6))</f>
        <v>REGULAR</v>
      </c>
      <c r="G5460" s="24">
        <v>45044</v>
      </c>
      <c r="H5460" s="24">
        <v>45044</v>
      </c>
      <c r="I5460" s="19" t="s">
        <v>81</v>
      </c>
      <c r="K5460" s="61"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711</v>
      </c>
      <c r="E5461" s="19" t="str">
        <f>IF(ISBLANK(LeaveTracker[[#This Row],[Employee Name]]),"-----",VLOOKUP(LeaveTracker[[#This Row],[Employee Name]],Employees[[Employee Name]:[Office]],7))</f>
        <v>CBO</v>
      </c>
      <c r="F5461" s="19" t="str">
        <f>IF(ISBLANK(LeaveTracker[[#This Row],[Employee Name]]),"-----",VLOOKUP(LeaveTracker[[#This Row],[Employee Name]],Employees[[Employee Name]:[Office]],6))</f>
        <v>REGULAR</v>
      </c>
      <c r="G5461" s="24">
        <v>45061</v>
      </c>
      <c r="H5461" s="24">
        <v>45062</v>
      </c>
      <c r="I5461" s="19" t="s">
        <v>82</v>
      </c>
      <c r="K5461" s="61"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711</v>
      </c>
      <c r="E5462" s="19" t="str">
        <f>IF(ISBLANK(LeaveTracker[[#This Row],[Employee Name]]),"-----",VLOOKUP(LeaveTracker[[#This Row],[Employee Name]],Employees[[Employee Name]:[Office]],7))</f>
        <v>CBO</v>
      </c>
      <c r="F5462" s="19" t="str">
        <f>IF(ISBLANK(LeaveTracker[[#This Row],[Employee Name]]),"-----",VLOOKUP(LeaveTracker[[#This Row],[Employee Name]],Employees[[Employee Name]:[Office]],6))</f>
        <v>REGULAR</v>
      </c>
      <c r="G5462" s="24">
        <v>45058</v>
      </c>
      <c r="H5462" s="24">
        <v>45058</v>
      </c>
      <c r="I5462" s="19" t="s">
        <v>298</v>
      </c>
      <c r="J5462" s="43" t="s">
        <v>105</v>
      </c>
      <c r="K5462" s="61"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1265</v>
      </c>
      <c r="E5463" s="19" t="str">
        <f>IF(ISBLANK(LeaveTracker[[#This Row],[Employee Name]]),"-----",VLOOKUP(LeaveTracker[[#This Row],[Employee Name]],Employees[[Employee Name]:[Office]],7))</f>
        <v>BUDGET</v>
      </c>
      <c r="F5463" s="19" t="str">
        <f>IF(ISBLANK(LeaveTracker[[#This Row],[Employee Name]]),"-----",VLOOKUP(LeaveTracker[[#This Row],[Employee Name]],Employees[[Employee Name]:[Office]],6))</f>
        <v>REGULAR</v>
      </c>
      <c r="G5463" s="24">
        <v>45061</v>
      </c>
      <c r="H5463" s="24">
        <v>45062</v>
      </c>
      <c r="I5463" s="19" t="s">
        <v>82</v>
      </c>
      <c r="K5463" s="61"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506</v>
      </c>
      <c r="E5464" s="19" t="str">
        <f>IF(ISBLANK(LeaveTracker[[#This Row],[Employee Name]]),"-----",VLOOKUP(LeaveTracker[[#This Row],[Employee Name]],Employees[[Employee Name]:[Office]],7))</f>
        <v>ACCOUNTING</v>
      </c>
      <c r="F5464" s="19" t="str">
        <f>IF(ISBLANK(LeaveTracker[[#This Row],[Employee Name]]),"-----",VLOOKUP(LeaveTracker[[#This Row],[Employee Name]],Employees[[Employee Name]:[Office]],6))</f>
        <v>REGULAR</v>
      </c>
      <c r="G5464" s="24">
        <v>45044</v>
      </c>
      <c r="H5464" s="24">
        <v>45044</v>
      </c>
      <c r="I5464" s="19" t="s">
        <v>81</v>
      </c>
      <c r="K5464" s="61"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1010</v>
      </c>
      <c r="E5465" s="19" t="str">
        <f>IF(ISBLANK(LeaveTracker[[#This Row],[Employee Name]]),"-----",VLOOKUP(LeaveTracker[[#This Row],[Employee Name]],Employees[[Employee Name]:[Office]],7))</f>
        <v>ACCOUNTING</v>
      </c>
      <c r="F5465" s="19" t="str">
        <f>IF(ISBLANK(LeaveTracker[[#This Row],[Employee Name]]),"-----",VLOOKUP(LeaveTracker[[#This Row],[Employee Name]],Employees[[Employee Name]:[Office]],6))</f>
        <v>REGULAR</v>
      </c>
      <c r="G5465" s="24">
        <v>45078</v>
      </c>
      <c r="H5465" s="24">
        <v>45079</v>
      </c>
      <c r="I5465" s="19" t="s">
        <v>82</v>
      </c>
      <c r="K5465" s="61"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1010</v>
      </c>
      <c r="E5466" s="19" t="str">
        <f>IF(ISBLANK(LeaveTracker[[#This Row],[Employee Name]]),"-----",VLOOKUP(LeaveTracker[[#This Row],[Employee Name]],Employees[[Employee Name]:[Office]],7))</f>
        <v>ACCOUNTING</v>
      </c>
      <c r="F5466" s="19" t="str">
        <f>IF(ISBLANK(LeaveTracker[[#This Row],[Employee Name]]),"-----",VLOOKUP(LeaveTracker[[#This Row],[Employee Name]],Employees[[Employee Name]:[Office]],6))</f>
        <v>REGULAR</v>
      </c>
      <c r="G5466" s="24">
        <v>45041</v>
      </c>
      <c r="H5466" s="24">
        <v>45041</v>
      </c>
      <c r="I5466" s="19" t="s">
        <v>81</v>
      </c>
      <c r="K5466" s="61"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583</v>
      </c>
      <c r="E5467" s="19" t="str">
        <f>IF(ISBLANK(LeaveTracker[[#This Row],[Employee Name]]),"-----",VLOOKUP(LeaveTracker[[#This Row],[Employee Name]],Employees[[Employee Name]:[Office]],7))</f>
        <v>CCT</v>
      </c>
      <c r="F5467" s="19" t="str">
        <f>IF(ISBLANK(LeaveTracker[[#This Row],[Employee Name]]),"-----",VLOOKUP(LeaveTracker[[#This Row],[Employee Name]],Employees[[Employee Name]:[Office]],6))</f>
        <v>REGULAR</v>
      </c>
      <c r="G5467" s="24">
        <v>45044</v>
      </c>
      <c r="H5467" s="24">
        <v>45049</v>
      </c>
      <c r="I5467" s="19" t="s">
        <v>81</v>
      </c>
      <c r="K5467" s="61"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583</v>
      </c>
      <c r="E5468" s="19" t="str">
        <f>IF(ISBLANK(LeaveTracker[[#This Row],[Employee Name]]),"-----",VLOOKUP(LeaveTracker[[#This Row],[Employee Name]],Employees[[Employee Name]:[Office]],7))</f>
        <v>CCT</v>
      </c>
      <c r="F5468" s="19" t="str">
        <f>IF(ISBLANK(LeaveTracker[[#This Row],[Employee Name]]),"-----",VLOOKUP(LeaveTracker[[#This Row],[Employee Name]],Employees[[Employee Name]:[Office]],6))</f>
        <v>REGULAR</v>
      </c>
      <c r="G5468" s="24">
        <v>45041</v>
      </c>
      <c r="H5468" s="24">
        <v>45043</v>
      </c>
      <c r="I5468" s="19" t="s">
        <v>81</v>
      </c>
      <c r="K5468" s="61"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1798</v>
      </c>
      <c r="E5469" s="19" t="str">
        <f>IF(ISBLANK(LeaveTracker[[#This Row],[Employee Name]]),"-----",VLOOKUP(LeaveTracker[[#This Row],[Employee Name]],Employees[[Employee Name]:[Office]],7))</f>
        <v>GSO</v>
      </c>
      <c r="F5469" s="19" t="str">
        <f>IF(ISBLANK(LeaveTracker[[#This Row],[Employee Name]]),"-----",VLOOKUP(LeaveTracker[[#This Row],[Employee Name]],Employees[[Employee Name]:[Office]],6))</f>
        <v>CASUAL</v>
      </c>
      <c r="G5469" s="24">
        <v>45049</v>
      </c>
      <c r="H5469" s="24">
        <v>45051</v>
      </c>
      <c r="I5469" s="19" t="s">
        <v>81</v>
      </c>
      <c r="K5469" s="61"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1286</v>
      </c>
      <c r="E5470" s="19" t="str">
        <f>IF(ISBLANK(LeaveTracker[[#This Row],[Employee Name]]),"-----",VLOOKUP(LeaveTracker[[#This Row],[Employee Name]],Employees[[Employee Name]:[Office]],7))</f>
        <v>CTO</v>
      </c>
      <c r="F5470" s="19" t="str">
        <f>IF(ISBLANK(LeaveTracker[[#This Row],[Employee Name]]),"-----",VLOOKUP(LeaveTracker[[#This Row],[Employee Name]],Employees[[Employee Name]:[Office]],6))</f>
        <v>REGULAR</v>
      </c>
      <c r="G5470" s="21">
        <v>45051</v>
      </c>
      <c r="H5470" s="21">
        <v>45051</v>
      </c>
      <c r="I5470" s="19" t="s">
        <v>82</v>
      </c>
      <c r="K5470" s="61"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488</v>
      </c>
      <c r="E5471" s="19" t="str">
        <f>IF(ISBLANK(LeaveTracker[[#This Row],[Employee Name]]),"-----",VLOOKUP(LeaveTracker[[#This Row],[Employee Name]],Employees[[Employee Name]:[Office]],7))</f>
        <v>THRDC</v>
      </c>
      <c r="F5471" s="19" t="str">
        <f>IF(ISBLANK(LeaveTracker[[#This Row],[Employee Name]]),"-----",VLOOKUP(LeaveTracker[[#This Row],[Employee Name]],Employees[[Employee Name]:[Office]],6))</f>
        <v>REGULAR</v>
      </c>
      <c r="G5471" s="24">
        <v>45055</v>
      </c>
      <c r="H5471" s="24">
        <v>45055</v>
      </c>
      <c r="I5471" s="19" t="s">
        <v>82</v>
      </c>
      <c r="K5471" s="61"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2241</v>
      </c>
      <c r="E5472" s="19" t="str">
        <f>IF(ISBLANK(LeaveTracker[[#This Row],[Employee Name]]),"-----",VLOOKUP(LeaveTracker[[#This Row],[Employee Name]],Employees[[Employee Name]:[Office]],7))</f>
        <v>PICNIC GROVE</v>
      </c>
      <c r="F5472" s="19">
        <f>IF(ISBLANK(LeaveTracker[[#This Row],[Employee Name]]),"-----",VLOOKUP(LeaveTracker[[#This Row],[Employee Name]],Employees[[Employee Name]:[Office]],6))</f>
        <v>0</v>
      </c>
      <c r="G5472" s="24">
        <v>45062</v>
      </c>
      <c r="H5472" s="24">
        <v>45077</v>
      </c>
      <c r="I5472" s="19" t="s">
        <v>82</v>
      </c>
      <c r="K5472" s="61"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1898</v>
      </c>
      <c r="E5473" s="19" t="str">
        <f>IF(ISBLANK(LeaveTracker[[#This Row],[Employee Name]]),"-----",VLOOKUP(LeaveTracker[[#This Row],[Employee Name]],Employees[[Employee Name]:[Office]],7))</f>
        <v>TICC</v>
      </c>
      <c r="F5473" s="19" t="str">
        <f>IF(ISBLANK(LeaveTracker[[#This Row],[Employee Name]]),"-----",VLOOKUP(LeaveTracker[[#This Row],[Employee Name]],Employees[[Employee Name]:[Office]],6))</f>
        <v>CASUAL</v>
      </c>
      <c r="G5473" s="24">
        <v>45063</v>
      </c>
      <c r="H5473" s="24">
        <v>45063</v>
      </c>
      <c r="I5473" s="19" t="s">
        <v>298</v>
      </c>
      <c r="J5473" s="43" t="s">
        <v>105</v>
      </c>
      <c r="K5473" s="61"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1912</v>
      </c>
      <c r="E5474" s="19" t="str">
        <f>IF(ISBLANK(LeaveTracker[[#This Row],[Employee Name]]),"-----",VLOOKUP(LeaveTracker[[#This Row],[Employee Name]],Employees[[Employee Name]:[Office]],7))</f>
        <v>TICC</v>
      </c>
      <c r="F5474" s="19" t="str">
        <f>IF(ISBLANK(LeaveTracker[[#This Row],[Employee Name]]),"-----",VLOOKUP(LeaveTracker[[#This Row],[Employee Name]],Employees[[Employee Name]:[Office]],6))</f>
        <v>CASUAL</v>
      </c>
      <c r="G5474" s="24">
        <v>45068</v>
      </c>
      <c r="H5474" s="24">
        <v>45077</v>
      </c>
      <c r="I5474" s="19" t="s">
        <v>82</v>
      </c>
      <c r="K5474" s="61"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1819</v>
      </c>
      <c r="E5475" s="19" t="str">
        <f>IF(ISBLANK(LeaveTracker[[#This Row],[Employee Name]]),"-----",VLOOKUP(LeaveTracker[[#This Row],[Employee Name]],Employees[[Employee Name]:[Office]],7))</f>
        <v>TICC/TCCH</v>
      </c>
      <c r="F5475" s="19" t="str">
        <f>IF(ISBLANK(LeaveTracker[[#This Row],[Employee Name]]),"-----",VLOOKUP(LeaveTracker[[#This Row],[Employee Name]],Employees[[Employee Name]:[Office]],6))</f>
        <v>CASUAL</v>
      </c>
      <c r="G5475" s="24">
        <v>45051</v>
      </c>
      <c r="H5475" s="24">
        <v>45051</v>
      </c>
      <c r="I5475" s="19" t="s">
        <v>81</v>
      </c>
      <c r="K5475" s="61"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1912</v>
      </c>
      <c r="E5476" s="19" t="str">
        <f>IF(ISBLANK(LeaveTracker[[#This Row],[Employee Name]]),"-----",VLOOKUP(LeaveTracker[[#This Row],[Employee Name]],Employees[[Employee Name]:[Office]],7))</f>
        <v>TICC</v>
      </c>
      <c r="F5476" s="19" t="str">
        <f>IF(ISBLANK(LeaveTracker[[#This Row],[Employee Name]]),"-----",VLOOKUP(LeaveTracker[[#This Row],[Employee Name]],Employees[[Employee Name]:[Office]],6))</f>
        <v>CASUAL</v>
      </c>
      <c r="G5476" s="24">
        <v>45089</v>
      </c>
      <c r="H5476" s="24">
        <v>45093</v>
      </c>
      <c r="I5476" s="19" t="s">
        <v>82</v>
      </c>
      <c r="K5476" s="61"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1817</v>
      </c>
      <c r="E5477" s="19" t="str">
        <f>IF(ISBLANK(LeaveTracker[[#This Row],[Employee Name]]),"-----",VLOOKUP(LeaveTracker[[#This Row],[Employee Name]],Employees[[Employee Name]:[Office]],7))</f>
        <v>TICC</v>
      </c>
      <c r="F5477" s="19" t="str">
        <f>IF(ISBLANK(LeaveTracker[[#This Row],[Employee Name]]),"-----",VLOOKUP(LeaveTracker[[#This Row],[Employee Name]],Employees[[Employee Name]:[Office]],6))</f>
        <v>CASUAL</v>
      </c>
      <c r="G5477" s="24">
        <v>45049</v>
      </c>
      <c r="H5477" s="24">
        <v>45050</v>
      </c>
      <c r="I5477" s="19" t="s">
        <v>298</v>
      </c>
      <c r="J5477" s="43" t="s">
        <v>105</v>
      </c>
      <c r="K5477" s="61"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1893</v>
      </c>
      <c r="E5478" s="19" t="str">
        <f>IF(ISBLANK(LeaveTracker[[#This Row],[Employee Name]]),"-----",VLOOKUP(LeaveTracker[[#This Row],[Employee Name]],Employees[[Employee Name]:[Office]],7))</f>
        <v>CTO-LICENSE</v>
      </c>
      <c r="F5478" s="19" t="str">
        <f>IF(ISBLANK(LeaveTracker[[#This Row],[Employee Name]]),"-----",VLOOKUP(LeaveTracker[[#This Row],[Employee Name]],Employees[[Employee Name]:[Office]],6))</f>
        <v>CASUAL</v>
      </c>
      <c r="G5478" s="24">
        <v>45043</v>
      </c>
      <c r="H5478" s="24">
        <v>45043</v>
      </c>
      <c r="I5478" s="19" t="s">
        <v>81</v>
      </c>
      <c r="K5478" s="61"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1893</v>
      </c>
      <c r="E5479" s="19" t="str">
        <f>IF(ISBLANK(LeaveTracker[[#This Row],[Employee Name]]),"-----",VLOOKUP(LeaveTracker[[#This Row],[Employee Name]],Employees[[Employee Name]:[Office]],7))</f>
        <v>CTO-LICENSE</v>
      </c>
      <c r="F5479" s="19" t="str">
        <f>IF(ISBLANK(LeaveTracker[[#This Row],[Employee Name]]),"-----",VLOOKUP(LeaveTracker[[#This Row],[Employee Name]],Employees[[Employee Name]:[Office]],6))</f>
        <v>CASUAL</v>
      </c>
      <c r="G5479" s="24">
        <v>45048</v>
      </c>
      <c r="H5479" s="24">
        <v>45048</v>
      </c>
      <c r="I5479" s="19" t="s">
        <v>81</v>
      </c>
      <c r="K5479" s="61"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1755</v>
      </c>
      <c r="E5480" s="19" t="str">
        <f>IF(ISBLANK(LeaveTracker[[#This Row],[Employee Name]]),"-----",VLOOKUP(LeaveTracker[[#This Row],[Employee Name]],Employees[[Employee Name]:[Office]],7))</f>
        <v>MAHOGANY MARKET</v>
      </c>
      <c r="F5480" s="19" t="str">
        <f>IF(ISBLANK(LeaveTracker[[#This Row],[Employee Name]]),"-----",VLOOKUP(LeaveTracker[[#This Row],[Employee Name]],Employees[[Employee Name]:[Office]],6))</f>
        <v>CASUAL</v>
      </c>
      <c r="G5480" s="24">
        <v>45048</v>
      </c>
      <c r="H5480" s="24">
        <v>45048</v>
      </c>
      <c r="I5480" s="19" t="s">
        <v>81</v>
      </c>
      <c r="K5480" s="61"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1758</v>
      </c>
      <c r="E5481" s="19" t="str">
        <f>IF(ISBLANK(LeaveTracker[[#This Row],[Employee Name]]),"-----",VLOOKUP(LeaveTracker[[#This Row],[Employee Name]],Employees[[Employee Name]:[Office]],7))</f>
        <v>BPLO</v>
      </c>
      <c r="F5481" s="19" t="str">
        <f>IF(ISBLANK(LeaveTracker[[#This Row],[Employee Name]]),"-----",VLOOKUP(LeaveTracker[[#This Row],[Employee Name]],Employees[[Employee Name]:[Office]],6))</f>
        <v>CASUAL</v>
      </c>
      <c r="G5481" s="24">
        <v>45040</v>
      </c>
      <c r="H5481" s="24">
        <v>45041</v>
      </c>
      <c r="I5481" s="19" t="s">
        <v>81</v>
      </c>
      <c r="K5481" s="61"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1758</v>
      </c>
      <c r="E5482" s="19" t="str">
        <f>IF(ISBLANK(LeaveTracker[[#This Row],[Employee Name]]),"-----",VLOOKUP(LeaveTracker[[#This Row],[Employee Name]],Employees[[Employee Name]:[Office]],7))</f>
        <v>BPLO</v>
      </c>
      <c r="F5482" s="19" t="str">
        <f>IF(ISBLANK(LeaveTracker[[#This Row],[Employee Name]]),"-----",VLOOKUP(LeaveTracker[[#This Row],[Employee Name]],Employees[[Employee Name]:[Office]],6))</f>
        <v>CASUAL</v>
      </c>
      <c r="G5482" s="24">
        <v>45051</v>
      </c>
      <c r="H5482" s="24">
        <v>45051</v>
      </c>
      <c r="I5482" s="19" t="s">
        <v>81</v>
      </c>
      <c r="K5482" s="61"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471</v>
      </c>
      <c r="E5483" s="19" t="str">
        <f>IF(ISBLANK(LeaveTracker[[#This Row],[Employee Name]]),"-----",VLOOKUP(LeaveTracker[[#This Row],[Employee Name]],Employees[[Employee Name]:[Office]],7))</f>
        <v>PIO</v>
      </c>
      <c r="F5483" s="19" t="str">
        <f>IF(ISBLANK(LeaveTracker[[#This Row],[Employee Name]]),"-----",VLOOKUP(LeaveTracker[[#This Row],[Employee Name]],Employees[[Employee Name]:[Office]],6))</f>
        <v>REGULAR</v>
      </c>
      <c r="G5483" s="24">
        <v>45033</v>
      </c>
      <c r="H5483" s="24">
        <v>45033</v>
      </c>
      <c r="I5483" s="19" t="s">
        <v>81</v>
      </c>
      <c r="K5483" s="61"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471</v>
      </c>
      <c r="E5484" s="19" t="str">
        <f>IF(ISBLANK(LeaveTracker[[#This Row],[Employee Name]]),"-----",VLOOKUP(LeaveTracker[[#This Row],[Employee Name]],Employees[[Employee Name]:[Office]],7))</f>
        <v>PIO</v>
      </c>
      <c r="F5484" s="19" t="str">
        <f>IF(ISBLANK(LeaveTracker[[#This Row],[Employee Name]]),"-----",VLOOKUP(LeaveTracker[[#This Row],[Employee Name]],Employees[[Employee Name]:[Office]],6))</f>
        <v>REGULAR</v>
      </c>
      <c r="G5484" s="24">
        <v>45048</v>
      </c>
      <c r="H5484" s="24">
        <v>45048</v>
      </c>
      <c r="I5484" s="19" t="s">
        <v>82</v>
      </c>
      <c r="K5484" s="61"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1070</v>
      </c>
      <c r="E5485" s="19" t="str">
        <f>IF(ISBLANK(LeaveTracker[[#This Row],[Employee Name]]),"-----",VLOOKUP(LeaveTracker[[#This Row],[Employee Name]],Employees[[Employee Name]:[Office]],7))</f>
        <v>PIO</v>
      </c>
      <c r="F5485" s="19" t="str">
        <f>IF(ISBLANK(LeaveTracker[[#This Row],[Employee Name]]),"-----",VLOOKUP(LeaveTracker[[#This Row],[Employee Name]],Employees[[Employee Name]:[Office]],6))</f>
        <v>REGULAR</v>
      </c>
      <c r="G5485" s="24">
        <v>45040</v>
      </c>
      <c r="H5485" s="24">
        <v>45040</v>
      </c>
      <c r="I5485" s="19" t="s">
        <v>81</v>
      </c>
      <c r="K5485" s="61"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2083</v>
      </c>
      <c r="E5486" s="19" t="str">
        <f>IF(ISBLANK(LeaveTracker[[#This Row],[Employee Name]]),"-----",VLOOKUP(LeaveTracker[[#This Row],[Employee Name]],Employees[[Employee Name]:[Office]],7))</f>
        <v>PIO</v>
      </c>
      <c r="F5486" s="19" t="str">
        <f>IF(ISBLANK(LeaveTracker[[#This Row],[Employee Name]]),"-----",VLOOKUP(LeaveTracker[[#This Row],[Employee Name]],Employees[[Employee Name]:[Office]],6))</f>
        <v>REGULAR</v>
      </c>
      <c r="G5486" s="24">
        <v>45048</v>
      </c>
      <c r="H5486" s="24">
        <v>45048</v>
      </c>
      <c r="I5486" s="19" t="s">
        <v>81</v>
      </c>
      <c r="K5486" s="61"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471</v>
      </c>
      <c r="E5487" s="19" t="str">
        <f>IF(ISBLANK(LeaveTracker[[#This Row],[Employee Name]]),"-----",VLOOKUP(LeaveTracker[[#This Row],[Employee Name]],Employees[[Employee Name]:[Office]],7))</f>
        <v>PIO</v>
      </c>
      <c r="F5487" s="19" t="str">
        <f>IF(ISBLANK(LeaveTracker[[#This Row],[Employee Name]]),"-----",VLOOKUP(LeaveTracker[[#This Row],[Employee Name]],Employees[[Employee Name]:[Office]],6))</f>
        <v>REGULAR</v>
      </c>
      <c r="G5487" s="24">
        <v>45051</v>
      </c>
      <c r="H5487" s="24">
        <v>45051</v>
      </c>
      <c r="I5487" s="19" t="s">
        <v>81</v>
      </c>
      <c r="K5487" s="61"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473</v>
      </c>
      <c r="E5488" s="19" t="str">
        <f>IF(ISBLANK(LeaveTracker[[#This Row],[Employee Name]]),"-----",VLOOKUP(LeaveTracker[[#This Row],[Employee Name]],Employees[[Employee Name]:[Office]],7))</f>
        <v>PIO</v>
      </c>
      <c r="F5488" s="19" t="str">
        <f>IF(ISBLANK(LeaveTracker[[#This Row],[Employee Name]]),"-----",VLOOKUP(LeaveTracker[[#This Row],[Employee Name]],Employees[[Employee Name]:[Office]],6))</f>
        <v>REGULAR</v>
      </c>
      <c r="G5488" s="24">
        <v>45051</v>
      </c>
      <c r="H5488" s="24">
        <v>45051</v>
      </c>
      <c r="I5488" s="19" t="s">
        <v>81</v>
      </c>
      <c r="K5488" s="61"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1049</v>
      </c>
      <c r="E5489" s="19" t="str">
        <f>IF(ISBLANK(LeaveTracker[[#This Row],[Employee Name]]),"-----",VLOOKUP(LeaveTracker[[#This Row],[Employee Name]],Employees[[Employee Name]:[Office]],7))</f>
        <v>PIO</v>
      </c>
      <c r="F5489" s="19" t="str">
        <f>IF(ISBLANK(LeaveTracker[[#This Row],[Employee Name]]),"-----",VLOOKUP(LeaveTracker[[#This Row],[Employee Name]],Employees[[Employee Name]:[Office]],6))</f>
        <v>REGULAR</v>
      </c>
      <c r="G5489" s="24">
        <v>45044</v>
      </c>
      <c r="H5489" s="24">
        <v>45044</v>
      </c>
      <c r="I5489" s="19" t="s">
        <v>81</v>
      </c>
      <c r="K5489" s="61"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341</v>
      </c>
      <c r="E5490" s="19" t="str">
        <f>IF(ISBLANK(LeaveTracker[[#This Row],[Employee Name]]),"-----",VLOOKUP(LeaveTracker[[#This Row],[Employee Name]],Employees[[Employee Name]:[Office]],7))</f>
        <v>MO</v>
      </c>
      <c r="F5490" s="19" t="str">
        <f>IF(ISBLANK(LeaveTracker[[#This Row],[Employee Name]]),"-----",VLOOKUP(LeaveTracker[[#This Row],[Employee Name]],Employees[[Employee Name]:[Office]],6))</f>
        <v>REGULAR</v>
      </c>
      <c r="G5490" s="24">
        <v>45048</v>
      </c>
      <c r="H5490" s="24">
        <v>45051</v>
      </c>
      <c r="I5490" s="19" t="s">
        <v>81</v>
      </c>
      <c r="K5490" s="61"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283</v>
      </c>
      <c r="E5491" s="19" t="str">
        <f>IF(ISBLANK(LeaveTracker[[#This Row],[Employee Name]]),"-----",VLOOKUP(LeaveTracker[[#This Row],[Employee Name]],Employees[[Employee Name]:[Office]],7))</f>
        <v>PICNIC GROVE</v>
      </c>
      <c r="F5491" s="19" t="str">
        <f>IF(ISBLANK(LeaveTracker[[#This Row],[Employee Name]]),"-----",VLOOKUP(LeaveTracker[[#This Row],[Employee Name]],Employees[[Employee Name]:[Office]],6))</f>
        <v>REGULAR</v>
      </c>
      <c r="G5491" s="24">
        <v>45061</v>
      </c>
      <c r="H5491" s="24">
        <v>45061</v>
      </c>
      <c r="I5491" s="19" t="s">
        <v>298</v>
      </c>
      <c r="J5491" s="43" t="s">
        <v>105</v>
      </c>
      <c r="K5491" s="61"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513</v>
      </c>
      <c r="E5492" s="19" t="str">
        <f>IF(ISBLANK(LeaveTracker[[#This Row],[Employee Name]]),"-----",VLOOKUP(LeaveTracker[[#This Row],[Employee Name]],Employees[[Employee Name]:[Office]],7))</f>
        <v>ACCOUNTING</v>
      </c>
      <c r="F5492" s="19" t="str">
        <f>IF(ISBLANK(LeaveTracker[[#This Row],[Employee Name]]),"-----",VLOOKUP(LeaveTracker[[#This Row],[Employee Name]],Employees[[Employee Name]:[Office]],6))</f>
        <v>REGULAR</v>
      </c>
      <c r="G5492" s="24">
        <v>45050</v>
      </c>
      <c r="H5492" s="24">
        <v>45050</v>
      </c>
      <c r="I5492" s="19" t="s">
        <v>81</v>
      </c>
      <c r="K5492" s="61"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863</v>
      </c>
      <c r="E5493" s="19" t="str">
        <f>IF(ISBLANK(LeaveTracker[[#This Row],[Employee Name]]),"-----",VLOOKUP(LeaveTracker[[#This Row],[Employee Name]],Employees[[Employee Name]:[Office]],7))</f>
        <v>ACCOUNTING</v>
      </c>
      <c r="F5493" s="19" t="str">
        <f>IF(ISBLANK(LeaveTracker[[#This Row],[Employee Name]]),"-----",VLOOKUP(LeaveTracker[[#This Row],[Employee Name]],Employees[[Employee Name]:[Office]],6))</f>
        <v>REGULAR</v>
      </c>
      <c r="G5493" s="24">
        <v>45027</v>
      </c>
      <c r="H5493" s="24">
        <v>45058</v>
      </c>
      <c r="I5493" s="19" t="s">
        <v>81</v>
      </c>
      <c r="K5493" s="61" t="str">
        <f>LeaveTracker[[#This Row],[Days]]&amp;" "&amp;LeaveTracker[[#This Row],[Type of Leave]]</f>
        <v>22 SL</v>
      </c>
      <c r="L5493" s="23">
        <v>22</v>
      </c>
      <c r="M5493" s="27"/>
    </row>
    <row r="5494" spans="1:13" ht="30" customHeight="1" x14ac:dyDescent="0.3">
      <c r="A5494" s="27">
        <f t="shared" si="60"/>
        <v>1723</v>
      </c>
      <c r="B5494" s="31">
        <v>45056</v>
      </c>
      <c r="C5494" s="31">
        <v>45054</v>
      </c>
      <c r="D5494" s="19" t="s">
        <v>1844</v>
      </c>
      <c r="E5494" s="19" t="str">
        <f>IF(ISBLANK(LeaveTracker[[#This Row],[Employee Name]]),"-----",VLOOKUP(LeaveTracker[[#This Row],[Employee Name]],Employees[[Employee Name]:[Office]],7))</f>
        <v>ACCOUNTING</v>
      </c>
      <c r="F5494" s="19" t="str">
        <f>IF(ISBLANK(LeaveTracker[[#This Row],[Employee Name]]),"-----",VLOOKUP(LeaveTracker[[#This Row],[Employee Name]],Employees[[Employee Name]:[Office]],6))</f>
        <v>CASUAL</v>
      </c>
      <c r="G5494" s="24">
        <v>45061</v>
      </c>
      <c r="H5494" s="24">
        <v>45061</v>
      </c>
      <c r="I5494" s="19" t="s">
        <v>82</v>
      </c>
      <c r="K5494" s="61"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1844</v>
      </c>
      <c r="E5495" s="19" t="str">
        <f>IF(ISBLANK(LeaveTracker[[#This Row],[Employee Name]]),"-----",VLOOKUP(LeaveTracker[[#This Row],[Employee Name]],Employees[[Employee Name]:[Office]],7))</f>
        <v>ACCOUNTING</v>
      </c>
      <c r="F5495" s="19" t="str">
        <f>IF(ISBLANK(LeaveTracker[[#This Row],[Employee Name]]),"-----",VLOOKUP(LeaveTracker[[#This Row],[Employee Name]],Employees[[Employee Name]:[Office]],6))</f>
        <v>CASUAL</v>
      </c>
      <c r="G5495" s="24">
        <v>45069</v>
      </c>
      <c r="H5495" s="24">
        <v>45069</v>
      </c>
      <c r="I5495" s="19" t="s">
        <v>82</v>
      </c>
      <c r="K5495" s="61"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2107</v>
      </c>
      <c r="E5496" s="19" t="str">
        <f>IF(ISBLANK(LeaveTracker[[#This Row],[Employee Name]]),"-----",VLOOKUP(LeaveTracker[[#This Row],[Employee Name]],Employees[[Employee Name]:[Office]],7))</f>
        <v>ACCOUNTING</v>
      </c>
      <c r="F5496" s="19">
        <f>IF(ISBLANK(LeaveTracker[[#This Row],[Employee Name]]),"-----",VLOOKUP(LeaveTracker[[#This Row],[Employee Name]],Employees[[Employee Name]:[Office]],6))</f>
        <v>0</v>
      </c>
      <c r="G5496" s="24">
        <v>45054</v>
      </c>
      <c r="H5496" s="24">
        <v>45054</v>
      </c>
      <c r="I5496" s="19" t="s">
        <v>81</v>
      </c>
      <c r="K5496" s="61"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569</v>
      </c>
      <c r="E5497" s="19" t="str">
        <f>IF(ISBLANK(LeaveTracker[[#This Row],[Employee Name]]),"-----",VLOOKUP(LeaveTracker[[#This Row],[Employee Name]],Employees[[Employee Name]:[Office]],7))</f>
        <v>CENRO</v>
      </c>
      <c r="F5497" s="19" t="str">
        <f>IF(ISBLANK(LeaveTracker[[#This Row],[Employee Name]]),"-----",VLOOKUP(LeaveTracker[[#This Row],[Employee Name]],Employees[[Employee Name]:[Office]],6))</f>
        <v>REGULAR</v>
      </c>
      <c r="G5497" s="24">
        <v>45050</v>
      </c>
      <c r="H5497" s="24">
        <v>45051</v>
      </c>
      <c r="I5497" s="19" t="s">
        <v>81</v>
      </c>
      <c r="K5497" s="61"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559</v>
      </c>
      <c r="E5498" s="19" t="str">
        <f>IF(ISBLANK(LeaveTracker[[#This Row],[Employee Name]]),"-----",VLOOKUP(LeaveTracker[[#This Row],[Employee Name]],Employees[[Employee Name]:[Office]],7))</f>
        <v>CENRO</v>
      </c>
      <c r="F5498" s="19" t="str">
        <f>IF(ISBLANK(LeaveTracker[[#This Row],[Employee Name]]),"-----",VLOOKUP(LeaveTracker[[#This Row],[Employee Name]],Employees[[Employee Name]:[Office]],6))</f>
        <v>REGULAR</v>
      </c>
      <c r="G5498" s="24">
        <v>45056</v>
      </c>
      <c r="H5498" s="24">
        <v>45057</v>
      </c>
      <c r="I5498" s="19" t="s">
        <v>82</v>
      </c>
      <c r="K5498" s="61"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290</v>
      </c>
      <c r="E5499" s="19" t="str">
        <f>IF(ISBLANK(LeaveTracker[[#This Row],[Employee Name]]),"-----",VLOOKUP(LeaveTracker[[#This Row],[Employee Name]],Employees[[Employee Name]:[Office]],7))</f>
        <v>CENRO</v>
      </c>
      <c r="F5499" s="19" t="str">
        <f>IF(ISBLANK(LeaveTracker[[#This Row],[Employee Name]]),"-----",VLOOKUP(LeaveTracker[[#This Row],[Employee Name]],Employees[[Employee Name]:[Office]],6))</f>
        <v>REGULAR</v>
      </c>
      <c r="G5499" s="24">
        <v>45061</v>
      </c>
      <c r="H5499" s="24">
        <v>45062</v>
      </c>
      <c r="I5499" s="19" t="s">
        <v>82</v>
      </c>
      <c r="K5499" s="61"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2203</v>
      </c>
      <c r="E5500" s="19" t="str">
        <f>IF(ISBLANK(LeaveTracker[[#This Row],[Employee Name]]),"-----",VLOOKUP(LeaveTracker[[#This Row],[Employee Name]],Employees[[Employee Name]:[Office]],7))</f>
        <v>CENRO</v>
      </c>
      <c r="F5500" s="19">
        <f>IF(ISBLANK(LeaveTracker[[#This Row],[Employee Name]]),"-----",VLOOKUP(LeaveTracker[[#This Row],[Employee Name]],Employees[[Employee Name]:[Office]],6))</f>
        <v>0</v>
      </c>
      <c r="G5500" s="24">
        <v>45060</v>
      </c>
      <c r="H5500" s="24">
        <v>45062</v>
      </c>
      <c r="I5500" s="19" t="s">
        <v>82</v>
      </c>
      <c r="K5500" s="61"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2212</v>
      </c>
      <c r="E5501" s="19" t="str">
        <f>IF(ISBLANK(LeaveTracker[[#This Row],[Employee Name]]),"-----",VLOOKUP(LeaveTracker[[#This Row],[Employee Name]],Employees[[Employee Name]:[Office]],7))</f>
        <v>CENRO</v>
      </c>
      <c r="F5501" s="19" t="str">
        <f>IF(ISBLANK(LeaveTracker[[#This Row],[Employee Name]]),"-----",VLOOKUP(LeaveTracker[[#This Row],[Employee Name]],Employees[[Employee Name]:[Office]],6))</f>
        <v>CASUAL</v>
      </c>
      <c r="G5501" s="24">
        <v>45060</v>
      </c>
      <c r="H5501" s="24">
        <v>45062</v>
      </c>
      <c r="I5501" s="19" t="s">
        <v>82</v>
      </c>
      <c r="K5501" s="61"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1802</v>
      </c>
      <c r="E5502" s="19" t="str">
        <f>IF(ISBLANK(LeaveTracker[[#This Row],[Employee Name]]),"-----",VLOOKUP(LeaveTracker[[#This Row],[Employee Name]],Employees[[Employee Name]:[Office]],7))</f>
        <v>CENRO</v>
      </c>
      <c r="F5502" s="19" t="str">
        <f>IF(ISBLANK(LeaveTracker[[#This Row],[Employee Name]]),"-----",VLOOKUP(LeaveTracker[[#This Row],[Employee Name]],Employees[[Employee Name]:[Office]],6))</f>
        <v>CASUAL</v>
      </c>
      <c r="G5502" s="24">
        <v>45061</v>
      </c>
      <c r="H5502" s="24">
        <v>45062</v>
      </c>
      <c r="I5502" s="19" t="s">
        <v>82</v>
      </c>
      <c r="K5502" s="61"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1911</v>
      </c>
      <c r="E5503" s="19" t="str">
        <f>IF(ISBLANK(LeaveTracker[[#This Row],[Employee Name]]),"-----",VLOOKUP(LeaveTracker[[#This Row],[Employee Name]],Employees[[Employee Name]:[Office]],7))</f>
        <v>CENRO</v>
      </c>
      <c r="F5503" s="19" t="str">
        <f>IF(ISBLANK(LeaveTracker[[#This Row],[Employee Name]]),"-----",VLOOKUP(LeaveTracker[[#This Row],[Employee Name]],Employees[[Employee Name]:[Office]],6))</f>
        <v>CASUAL</v>
      </c>
      <c r="G5503" s="24">
        <v>45051</v>
      </c>
      <c r="H5503" s="24">
        <v>45052</v>
      </c>
      <c r="I5503" s="19" t="s">
        <v>81</v>
      </c>
      <c r="K5503" s="61" t="str">
        <f>LeaveTracker[[#This Row],[Days]]&amp;" "&amp;LeaveTracker[[#This Row],[Type of Leave]]</f>
        <v>2 SL</v>
      </c>
      <c r="L5503" s="23">
        <v>2</v>
      </c>
      <c r="M5503" s="27"/>
    </row>
    <row r="5504" spans="1:13" ht="30" customHeight="1" x14ac:dyDescent="0.3">
      <c r="A5504" s="27">
        <f t="shared" si="60"/>
        <v>1732</v>
      </c>
      <c r="B5504" s="31">
        <v>45056</v>
      </c>
      <c r="C5504" s="31">
        <v>45054</v>
      </c>
      <c r="D5504" s="19" t="s">
        <v>1911</v>
      </c>
      <c r="E5504" s="19" t="str">
        <f>IF(ISBLANK(LeaveTracker[[#This Row],[Employee Name]]),"-----",VLOOKUP(LeaveTracker[[#This Row],[Employee Name]],Employees[[Employee Name]:[Office]],7))</f>
        <v>CENRO</v>
      </c>
      <c r="F5504" s="19" t="str">
        <f>IF(ISBLANK(LeaveTracker[[#This Row],[Employee Name]]),"-----",VLOOKUP(LeaveTracker[[#This Row],[Employee Name]],Employees[[Employee Name]:[Office]],6))</f>
        <v>CASUAL</v>
      </c>
      <c r="G5504" s="24">
        <v>45048</v>
      </c>
      <c r="H5504" s="24">
        <v>45050</v>
      </c>
      <c r="I5504" s="19" t="s">
        <v>298</v>
      </c>
      <c r="J5504" s="43" t="s">
        <v>842</v>
      </c>
      <c r="K5504" s="61"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2494</v>
      </c>
      <c r="E5505" s="19" t="str">
        <f>IF(ISBLANK(LeaveTracker[[#This Row],[Employee Name]]),"-----",VLOOKUP(LeaveTracker[[#This Row],[Employee Name]],Employees[[Employee Name]:[Office]],7))</f>
        <v>CCT</v>
      </c>
      <c r="F5505" s="19" t="str">
        <f>IF(ISBLANK(LeaveTracker[[#This Row],[Employee Name]]),"-----",VLOOKUP(LeaveTracker[[#This Row],[Employee Name]],Employees[[Employee Name]:[Office]],6))</f>
        <v>CASUAL</v>
      </c>
      <c r="G5505" s="24">
        <v>45050</v>
      </c>
      <c r="H5505" s="24">
        <v>45051</v>
      </c>
      <c r="I5505" s="19" t="s">
        <v>81</v>
      </c>
      <c r="K5505" s="61"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1883</v>
      </c>
      <c r="E5506" s="19" t="str">
        <f>IF(ISBLANK(LeaveTracker[[#This Row],[Employee Name]]),"-----",VLOOKUP(LeaveTracker[[#This Row],[Employee Name]],Employees[[Employee Name]:[Office]],7))</f>
        <v>CSWDO</v>
      </c>
      <c r="F5506" s="19" t="str">
        <f>IF(ISBLANK(LeaveTracker[[#This Row],[Employee Name]]),"-----",VLOOKUP(LeaveTracker[[#This Row],[Employee Name]],Employees[[Employee Name]:[Office]],6))</f>
        <v>CASUAL</v>
      </c>
      <c r="G5506" s="24">
        <v>45054</v>
      </c>
      <c r="H5506" s="24">
        <v>45054</v>
      </c>
      <c r="I5506" s="19" t="s">
        <v>81</v>
      </c>
      <c r="K5506" s="61"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1950</v>
      </c>
      <c r="E5507" s="19" t="str">
        <f>IF(ISBLANK(LeaveTracker[[#This Row],[Employee Name]]),"-----",VLOOKUP(LeaveTracker[[#This Row],[Employee Name]],Employees[[Employee Name]:[Office]],7))</f>
        <v>CSWDO</v>
      </c>
      <c r="F5507" s="19" t="str">
        <f>IF(ISBLANK(LeaveTracker[[#This Row],[Employee Name]]),"-----",VLOOKUP(LeaveTracker[[#This Row],[Employee Name]],Employees[[Employee Name]:[Office]],6))</f>
        <v>CASUAL</v>
      </c>
      <c r="G5507" s="24">
        <v>45048</v>
      </c>
      <c r="H5507" s="24">
        <v>45051</v>
      </c>
      <c r="I5507" s="19" t="s">
        <v>298</v>
      </c>
      <c r="J5507" s="43" t="s">
        <v>274</v>
      </c>
      <c r="K5507" s="61"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566</v>
      </c>
      <c r="E5508" s="19" t="str">
        <f>IF(ISBLANK(LeaveTracker[[#This Row],[Employee Name]]),"-----",VLOOKUP(LeaveTracker[[#This Row],[Employee Name]],Employees[[Employee Name]:[Office]],7))</f>
        <v>CENRO</v>
      </c>
      <c r="F5508" s="19" t="str">
        <f>IF(ISBLANK(LeaveTracker[[#This Row],[Employee Name]]),"-----",VLOOKUP(LeaveTracker[[#This Row],[Employee Name]],Employees[[Employee Name]:[Office]],6))</f>
        <v>REGULAR</v>
      </c>
      <c r="G5508" s="24">
        <v>45057</v>
      </c>
      <c r="H5508" s="24">
        <v>45063</v>
      </c>
      <c r="I5508" s="19" t="s">
        <v>82</v>
      </c>
      <c r="K5508" s="61"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391</v>
      </c>
      <c r="E5509" s="19" t="str">
        <f>IF(ISBLANK(LeaveTracker[[#This Row],[Employee Name]]),"-----",VLOOKUP(LeaveTracker[[#This Row],[Employee Name]],Employees[[Employee Name]:[Office]],7))</f>
        <v>CTO</v>
      </c>
      <c r="F5509" s="19" t="str">
        <f>IF(ISBLANK(LeaveTracker[[#This Row],[Employee Name]]),"-----",VLOOKUP(LeaveTracker[[#This Row],[Employee Name]],Employees[[Employee Name]:[Office]],6))</f>
        <v>REGULAR</v>
      </c>
      <c r="G5509" s="24">
        <v>45040</v>
      </c>
      <c r="H5509" s="24">
        <v>45051</v>
      </c>
      <c r="I5509" s="19" t="s">
        <v>81</v>
      </c>
      <c r="K5509" s="61"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2321</v>
      </c>
      <c r="E5510" s="19" t="str">
        <f>IF(ISBLANK(LeaveTracker[[#This Row],[Employee Name]]),"-----",VLOOKUP(LeaveTracker[[#This Row],[Employee Name]],Employees[[Employee Name]:[Office]],7))</f>
        <v>ONT</v>
      </c>
      <c r="F5510" s="19">
        <f>IF(ISBLANK(LeaveTracker[[#This Row],[Employee Name]]),"-----",VLOOKUP(LeaveTracker[[#This Row],[Employee Name]],Employees[[Employee Name]:[Office]],6))</f>
        <v>0</v>
      </c>
      <c r="G5510" s="24">
        <v>45082</v>
      </c>
      <c r="H5510" s="24">
        <v>45099</v>
      </c>
      <c r="I5510" s="19" t="s">
        <v>82</v>
      </c>
      <c r="K5510" s="61" t="str">
        <f>LeaveTracker[[#This Row],[Days]]&amp;" "&amp;LeaveTracker[[#This Row],[Type of Leave]]</f>
        <v>13 VL</v>
      </c>
      <c r="L5510" s="23">
        <v>13</v>
      </c>
      <c r="M5510" s="27"/>
    </row>
    <row r="5511" spans="1:13" ht="30" customHeight="1" x14ac:dyDescent="0.3">
      <c r="A5511" s="27">
        <f t="shared" si="60"/>
        <v>1739</v>
      </c>
      <c r="B5511" s="31">
        <v>45056</v>
      </c>
      <c r="C5511" s="31">
        <v>45062</v>
      </c>
      <c r="D5511" s="19" t="s">
        <v>428</v>
      </c>
      <c r="E5511" s="19" t="str">
        <f>IF(ISBLANK(LeaveTracker[[#This Row],[Employee Name]]),"-----",VLOOKUP(LeaveTracker[[#This Row],[Employee Name]],Employees[[Employee Name]:[Office]],7))</f>
        <v>HRMO</v>
      </c>
      <c r="F5511" s="19" t="str">
        <f>IF(ISBLANK(LeaveTracker[[#This Row],[Employee Name]]),"-----",VLOOKUP(LeaveTracker[[#This Row],[Employee Name]],Employees[[Employee Name]:[Office]],6))</f>
        <v>REGULAR</v>
      </c>
      <c r="G5511" s="24"/>
      <c r="H5511" s="24"/>
      <c r="I5511" s="19" t="s">
        <v>298</v>
      </c>
      <c r="J5511" s="43" t="s">
        <v>691</v>
      </c>
      <c r="K5511" s="61"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2325</v>
      </c>
      <c r="E5512" s="19" t="s">
        <v>2323</v>
      </c>
      <c r="F5512" s="19"/>
      <c r="G5512" s="24"/>
      <c r="H5512" s="24"/>
      <c r="I5512" s="19" t="s">
        <v>298</v>
      </c>
      <c r="J5512" s="43" t="s">
        <v>691</v>
      </c>
      <c r="K5512" s="61"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612</v>
      </c>
      <c r="E5513" s="19" t="str">
        <f>IF(ISBLANK(LeaveTracker[[#This Row],[Employee Name]]),"-----",VLOOKUP(LeaveTracker[[#This Row],[Employee Name]],Employees[[Employee Name]:[Office]],7))</f>
        <v>CBO</v>
      </c>
      <c r="F5513" s="19" t="str">
        <f>IF(ISBLANK(LeaveTracker[[#This Row],[Employee Name]]),"-----",VLOOKUP(LeaveTracker[[#This Row],[Employee Name]],Employees[[Employee Name]:[Office]],6))</f>
        <v>REGULAR</v>
      </c>
      <c r="G5513" s="24">
        <v>45061</v>
      </c>
      <c r="H5513" s="24">
        <v>45061</v>
      </c>
      <c r="I5513" s="19" t="s">
        <v>81</v>
      </c>
      <c r="K5513" s="61"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380</v>
      </c>
      <c r="E5514" s="19" t="str">
        <f>IF(ISBLANK(LeaveTracker[[#This Row],[Employee Name]]),"-----",VLOOKUP(LeaveTracker[[#This Row],[Employee Name]],Employees[[Employee Name]:[Office]],7))</f>
        <v>CCT</v>
      </c>
      <c r="F5514" s="19" t="str">
        <f>IF(ISBLANK(LeaveTracker[[#This Row],[Employee Name]]),"-----",VLOOKUP(LeaveTracker[[#This Row],[Employee Name]],Employees[[Employee Name]:[Office]],6))</f>
        <v>REGULAR</v>
      </c>
      <c r="G5514" s="24">
        <v>45058</v>
      </c>
      <c r="H5514" s="24">
        <v>45058</v>
      </c>
      <c r="I5514" s="19" t="s">
        <v>81</v>
      </c>
      <c r="K5514" s="61"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2328</v>
      </c>
      <c r="E5515" s="19" t="str">
        <f>IF(ISBLANK(LeaveTracker[[#This Row],[Employee Name]]),"-----",VLOOKUP(LeaveTracker[[#This Row],[Employee Name]],Employees[[Employee Name]:[Office]],7))</f>
        <v>TICC</v>
      </c>
      <c r="F5515" s="19" t="str">
        <f>IF(ISBLANK(LeaveTracker[[#This Row],[Employee Name]]),"-----",VLOOKUP(LeaveTracker[[#This Row],[Employee Name]],Employees[[Employee Name]:[Office]],6))</f>
        <v>REGULAR</v>
      </c>
      <c r="G5515" s="24">
        <v>45062</v>
      </c>
      <c r="H5515" s="24">
        <v>45063</v>
      </c>
      <c r="I5515" s="19" t="s">
        <v>81</v>
      </c>
      <c r="K5515" s="61"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2330</v>
      </c>
      <c r="E5516" s="19" t="str">
        <f>IF(ISBLANK(LeaveTracker[[#This Row],[Employee Name]]),"-----",VLOOKUP(LeaveTracker[[#This Row],[Employee Name]],Employees[[Employee Name]:[Office]],7))</f>
        <v>CHO</v>
      </c>
      <c r="F5516" s="19" t="str">
        <f>IF(ISBLANK(LeaveTracker[[#This Row],[Employee Name]]),"-----",VLOOKUP(LeaveTracker[[#This Row],[Employee Name]],Employees[[Employee Name]:[Office]],6))</f>
        <v>REGULAR</v>
      </c>
      <c r="G5516" s="24">
        <v>45057</v>
      </c>
      <c r="H5516" s="24">
        <v>45058</v>
      </c>
      <c r="I5516" s="19" t="s">
        <v>82</v>
      </c>
      <c r="K5516" s="61"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1796</v>
      </c>
      <c r="E5517" s="19" t="str">
        <f>IF(ISBLANK(LeaveTracker[[#This Row],[Employee Name]]),"-----",VLOOKUP(LeaveTracker[[#This Row],[Employee Name]],Employees[[Employee Name]:[Office]],7))</f>
        <v>CTO-LICENSE</v>
      </c>
      <c r="F5517" s="19" t="str">
        <f>IF(ISBLANK(LeaveTracker[[#This Row],[Employee Name]]),"-----",VLOOKUP(LeaveTracker[[#This Row],[Employee Name]],Employees[[Employee Name]:[Office]],6))</f>
        <v>CASUAL</v>
      </c>
      <c r="G5517" s="24">
        <v>45016</v>
      </c>
      <c r="H5517" s="24">
        <v>45019</v>
      </c>
      <c r="I5517" s="19" t="s">
        <v>81</v>
      </c>
      <c r="K5517" s="61"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497</v>
      </c>
      <c r="E5518" s="19" t="str">
        <f>IF(ISBLANK(LeaveTracker[[#This Row],[Employee Name]]),"-----",VLOOKUP(LeaveTracker[[#This Row],[Employee Name]],Employees[[Employee Name]:[Office]],7))</f>
        <v>COOPERATIVE OFFICE</v>
      </c>
      <c r="F5518" s="19" t="str">
        <f>IF(ISBLANK(LeaveTracker[[#This Row],[Employee Name]]),"-----",VLOOKUP(LeaveTracker[[#This Row],[Employee Name]],Employees[[Employee Name]:[Office]],6))</f>
        <v>REGULAR</v>
      </c>
      <c r="G5518" s="24">
        <v>45063</v>
      </c>
      <c r="H5518" s="24">
        <v>45063</v>
      </c>
      <c r="I5518" s="19" t="s">
        <v>81</v>
      </c>
      <c r="K5518" s="61"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2331</v>
      </c>
      <c r="E5519" s="19" t="str">
        <f>IF(ISBLANK(LeaveTracker[[#This Row],[Employee Name]]),"-----",VLOOKUP(LeaveTracker[[#This Row],[Employee Name]],Employees[[Employee Name]:[Office]],7))</f>
        <v>CCT</v>
      </c>
      <c r="F5519" s="19" t="str">
        <f>IF(ISBLANK(LeaveTracker[[#This Row],[Employee Name]]),"-----",VLOOKUP(LeaveTracker[[#This Row],[Employee Name]],Employees[[Employee Name]:[Office]],6))</f>
        <v>CASUAL</v>
      </c>
      <c r="G5519" s="24">
        <v>45050</v>
      </c>
      <c r="H5519" s="24">
        <v>45051</v>
      </c>
      <c r="I5519" s="19" t="s">
        <v>81</v>
      </c>
      <c r="K5519" s="61"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871</v>
      </c>
      <c r="E5520" s="19" t="str">
        <f>IF(ISBLANK(LeaveTracker[[#This Row],[Employee Name]]),"-----",VLOOKUP(LeaveTracker[[#This Row],[Employee Name]],Employees[[Employee Name]:[Office]],7))</f>
        <v>ACCOUNTING</v>
      </c>
      <c r="F5520" s="19" t="str">
        <f>IF(ISBLANK(LeaveTracker[[#This Row],[Employee Name]]),"-----",VLOOKUP(LeaveTracker[[#This Row],[Employee Name]],Employees[[Employee Name]:[Office]],6))</f>
        <v>REGULAR</v>
      </c>
      <c r="G5520" s="24">
        <v>45056</v>
      </c>
      <c r="H5520" s="24">
        <v>45056</v>
      </c>
      <c r="I5520" s="19" t="s">
        <v>81</v>
      </c>
      <c r="K5520" s="61"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863</v>
      </c>
      <c r="E5521" s="19" t="str">
        <f>IF(ISBLANK(LeaveTracker[[#This Row],[Employee Name]]),"-----",VLOOKUP(LeaveTracker[[#This Row],[Employee Name]],Employees[[Employee Name]:[Office]],7))</f>
        <v>ACCOUNTING</v>
      </c>
      <c r="F5521" s="19" t="str">
        <f>IF(ISBLANK(LeaveTracker[[#This Row],[Employee Name]]),"-----",VLOOKUP(LeaveTracker[[#This Row],[Employee Name]],Employees[[Employee Name]:[Office]],6))</f>
        <v>REGULAR</v>
      </c>
      <c r="G5521" s="24">
        <v>45062</v>
      </c>
      <c r="H5521" s="24">
        <v>45063</v>
      </c>
      <c r="I5521" s="19" t="s">
        <v>81</v>
      </c>
      <c r="K5521" s="61"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553</v>
      </c>
      <c r="E5522" s="19" t="str">
        <f>IF(ISBLANK(LeaveTracker[[#This Row],[Employee Name]]),"-----",VLOOKUP(LeaveTracker[[#This Row],[Employee Name]],Employees[[Employee Name]:[Office]],7))</f>
        <v>CENRO</v>
      </c>
      <c r="F5522" s="19" t="str">
        <f>IF(ISBLANK(LeaveTracker[[#This Row],[Employee Name]]),"-----",VLOOKUP(LeaveTracker[[#This Row],[Employee Name]],Employees[[Employee Name]:[Office]],6))</f>
        <v>REGULAR</v>
      </c>
      <c r="G5522" s="24">
        <v>45061</v>
      </c>
      <c r="H5522" s="24">
        <v>45062</v>
      </c>
      <c r="I5522" s="19" t="s">
        <v>81</v>
      </c>
      <c r="K5522" s="61"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1059</v>
      </c>
      <c r="E5523" s="19" t="str">
        <f>IF(ISBLANK(LeaveTracker[[#This Row],[Employee Name]]),"-----",VLOOKUP(LeaveTracker[[#This Row],[Employee Name]],Employees[[Employee Name]:[Office]],7))</f>
        <v>CTO</v>
      </c>
      <c r="F5523" s="19" t="str">
        <f>IF(ISBLANK(LeaveTracker[[#This Row],[Employee Name]]),"-----",VLOOKUP(LeaveTracker[[#This Row],[Employee Name]],Employees[[Employee Name]:[Office]],6))</f>
        <v>REGULAR</v>
      </c>
      <c r="G5523" s="24">
        <v>45065</v>
      </c>
      <c r="H5523" s="24">
        <v>45065</v>
      </c>
      <c r="I5523" s="19" t="s">
        <v>298</v>
      </c>
      <c r="J5523" s="43" t="s">
        <v>1003</v>
      </c>
      <c r="K5523" s="61"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834</v>
      </c>
      <c r="E5524" s="19" t="str">
        <f>IF(ISBLANK(LeaveTracker[[#This Row],[Employee Name]]),"-----",VLOOKUP(LeaveTracker[[#This Row],[Employee Name]],Employees[[Employee Name]:[Office]],7))</f>
        <v>CTO</v>
      </c>
      <c r="F5524" s="19" t="str">
        <f>IF(ISBLANK(LeaveTracker[[#This Row],[Employee Name]]),"-----",VLOOKUP(LeaveTracker[[#This Row],[Employee Name]],Employees[[Employee Name]:[Office]],6))</f>
        <v>REGULAR</v>
      </c>
      <c r="G5524" s="24">
        <v>45061</v>
      </c>
      <c r="H5524" s="24">
        <v>45063</v>
      </c>
      <c r="I5524" s="19" t="s">
        <v>81</v>
      </c>
      <c r="K5524" s="61"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242</v>
      </c>
      <c r="E5525" s="19" t="str">
        <f>IF(ISBLANK(LeaveTracker[[#This Row],[Employee Name]]),"-----",VLOOKUP(LeaveTracker[[#This Row],[Employee Name]],Employees[[Employee Name]:[Office]],7))</f>
        <v>TCCH/TICC</v>
      </c>
      <c r="F5525" s="19" t="str">
        <f>IF(ISBLANK(LeaveTracker[[#This Row],[Employee Name]]),"-----",VLOOKUP(LeaveTracker[[#This Row],[Employee Name]],Employees[[Employee Name]:[Office]],6))</f>
        <v>REGULAR</v>
      </c>
      <c r="G5525" s="24">
        <v>45061</v>
      </c>
      <c r="H5525" s="24">
        <v>45062</v>
      </c>
      <c r="I5525" s="19" t="s">
        <v>298</v>
      </c>
      <c r="J5525" s="43" t="s">
        <v>1003</v>
      </c>
      <c r="K5525" s="61"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19" t="str">
        <f>IF(ISBLANK(LeaveTracker[[#This Row],[Employee Name]]),"-----",VLOOKUP(LeaveTracker[[#This Row],[Employee Name]],Employees[[Employee Name]:[Office]],7))</f>
        <v>ADMIN OFFICE</v>
      </c>
      <c r="F5526" s="19" t="str">
        <f>IF(ISBLANK(LeaveTracker[[#This Row],[Employee Name]]),"-----",VLOOKUP(LeaveTracker[[#This Row],[Employee Name]],Employees[[Employee Name]:[Office]],6))</f>
        <v>REGULAR</v>
      </c>
      <c r="G5526" s="24">
        <v>45061</v>
      </c>
      <c r="H5526" s="24">
        <v>45061</v>
      </c>
      <c r="I5526" s="19" t="s">
        <v>298</v>
      </c>
      <c r="J5526" s="43" t="s">
        <v>1003</v>
      </c>
      <c r="K5526" s="61"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1990</v>
      </c>
      <c r="E5527" s="19" t="str">
        <f>IF(ISBLANK(LeaveTracker[[#This Row],[Employee Name]]),"-----",VLOOKUP(LeaveTracker[[#This Row],[Employee Name]],Employees[[Employee Name]:[Office]],7))</f>
        <v>CHO</v>
      </c>
      <c r="F5527" s="19" t="str">
        <f>IF(ISBLANK(LeaveTracker[[#This Row],[Employee Name]]),"-----",VLOOKUP(LeaveTracker[[#This Row],[Employee Name]],Employees[[Employee Name]:[Office]],6))</f>
        <v>CASUAL</v>
      </c>
      <c r="G5527" s="24">
        <v>45058</v>
      </c>
      <c r="H5527" s="24">
        <v>45058</v>
      </c>
      <c r="I5527" s="19" t="s">
        <v>81</v>
      </c>
      <c r="K5527" s="61"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1930</v>
      </c>
      <c r="E5528" s="19" t="str">
        <f>IF(ISBLANK(LeaveTracker[[#This Row],[Employee Name]]),"-----",VLOOKUP(LeaveTracker[[#This Row],[Employee Name]],Employees[[Employee Name]:[Office]],7))</f>
        <v>PICNIC GROVE</v>
      </c>
      <c r="F5528" s="19" t="str">
        <f>IF(ISBLANK(LeaveTracker[[#This Row],[Employee Name]]),"-----",VLOOKUP(LeaveTracker[[#This Row],[Employee Name]],Employees[[Employee Name]:[Office]],6))</f>
        <v>CASUAL</v>
      </c>
      <c r="G5528" s="24">
        <v>45062</v>
      </c>
      <c r="H5528" s="24">
        <v>45062</v>
      </c>
      <c r="I5528" s="19" t="s">
        <v>81</v>
      </c>
      <c r="K5528" s="61"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1008</v>
      </c>
      <c r="E5529" s="19" t="str">
        <f>IF(ISBLANK(LeaveTracker[[#This Row],[Employee Name]]),"-----",VLOOKUP(LeaveTracker[[#This Row],[Employee Name]],Employees[[Employee Name]:[Office]],7))</f>
        <v>ACCOUNTING</v>
      </c>
      <c r="F5529" s="19" t="str">
        <f>IF(ISBLANK(LeaveTracker[[#This Row],[Employee Name]]),"-----",VLOOKUP(LeaveTracker[[#This Row],[Employee Name]],Employees[[Employee Name]:[Office]],6))</f>
        <v>REGULAR</v>
      </c>
      <c r="G5529" s="24">
        <v>45061</v>
      </c>
      <c r="H5529" s="24">
        <v>45065</v>
      </c>
      <c r="I5529" s="19" t="s">
        <v>81</v>
      </c>
      <c r="K5529" s="61"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1008</v>
      </c>
      <c r="E5530" s="19" t="str">
        <f>IF(ISBLANK(LeaveTracker[[#This Row],[Employee Name]]),"-----",VLOOKUP(LeaveTracker[[#This Row],[Employee Name]],Employees[[Employee Name]:[Office]],7))</f>
        <v>ACCOUNTING</v>
      </c>
      <c r="F5530" s="19" t="str">
        <f>IF(ISBLANK(LeaveTracker[[#This Row],[Employee Name]]),"-----",VLOOKUP(LeaveTracker[[#This Row],[Employee Name]],Employees[[Employee Name]:[Office]],6))</f>
        <v>REGULAR</v>
      </c>
      <c r="G5530" s="24">
        <v>45070</v>
      </c>
      <c r="H5530" s="24">
        <v>45070</v>
      </c>
      <c r="I5530" s="19" t="s">
        <v>81</v>
      </c>
      <c r="K5530" s="61"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519</v>
      </c>
      <c r="E5531" s="19" t="str">
        <f>IF(ISBLANK(LeaveTracker[[#This Row],[Employee Name]]),"-----",VLOOKUP(LeaveTracker[[#This Row],[Employee Name]],Employees[[Employee Name]:[Office]],7))</f>
        <v>ACCOUNTING</v>
      </c>
      <c r="F5531" s="19" t="str">
        <f>IF(ISBLANK(LeaveTracker[[#This Row],[Employee Name]]),"-----",VLOOKUP(LeaveTracker[[#This Row],[Employee Name]],Employees[[Employee Name]:[Office]],6))</f>
        <v>REGULAR</v>
      </c>
      <c r="G5531" s="24">
        <v>45057</v>
      </c>
      <c r="H5531" s="24">
        <v>45057</v>
      </c>
      <c r="I5531" s="19" t="s">
        <v>81</v>
      </c>
      <c r="K5531" s="61"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19" t="str">
        <f>IF(ISBLANK(LeaveTracker[[#This Row],[Employee Name]]),"-----",VLOOKUP(LeaveTracker[[#This Row],[Employee Name]],Employees[[Employee Name]:[Office]],7))</f>
        <v>CTO</v>
      </c>
      <c r="F5532" s="19" t="str">
        <f>IF(ISBLANK(LeaveTracker[[#This Row],[Employee Name]]),"-----",VLOOKUP(LeaveTracker[[#This Row],[Employee Name]],Employees[[Employee Name]:[Office]],6))</f>
        <v>REGULAR</v>
      </c>
      <c r="G5532" s="24">
        <v>45061</v>
      </c>
      <c r="H5532" s="24">
        <v>45061</v>
      </c>
      <c r="I5532" s="19" t="s">
        <v>298</v>
      </c>
      <c r="J5532" s="43" t="s">
        <v>1003</v>
      </c>
      <c r="K5532" s="61"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1894</v>
      </c>
      <c r="E5533" s="19" t="str">
        <f>IF(ISBLANK(LeaveTracker[[#This Row],[Employee Name]]),"-----",VLOOKUP(LeaveTracker[[#This Row],[Employee Name]],Employees[[Employee Name]:[Office]],7))</f>
        <v>CTO</v>
      </c>
      <c r="F5533" s="19" t="str">
        <f>IF(ISBLANK(LeaveTracker[[#This Row],[Employee Name]]),"-----",VLOOKUP(LeaveTracker[[#This Row],[Employee Name]],Employees[[Employee Name]:[Office]],6))</f>
        <v>JOBCON</v>
      </c>
      <c r="G5533" s="24">
        <v>45061</v>
      </c>
      <c r="H5533" s="24">
        <v>45062</v>
      </c>
      <c r="I5533" s="19" t="s">
        <v>81</v>
      </c>
      <c r="J5533" s="43" t="s">
        <v>1895</v>
      </c>
      <c r="K5533" s="61"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405</v>
      </c>
      <c r="E5534" s="19" t="str">
        <f>IF(ISBLANK(LeaveTracker[[#This Row],[Employee Name]]),"-----",VLOOKUP(LeaveTracker[[#This Row],[Employee Name]],Employees[[Employee Name]:[Office]],7))</f>
        <v>CTO</v>
      </c>
      <c r="F5534" s="19" t="str">
        <f>IF(ISBLANK(LeaveTracker[[#This Row],[Employee Name]]),"-----",VLOOKUP(LeaveTracker[[#This Row],[Employee Name]],Employees[[Employee Name]:[Office]],6))</f>
        <v>REGULAR</v>
      </c>
      <c r="G5534" s="24">
        <v>45075</v>
      </c>
      <c r="H5534" s="24">
        <v>45078</v>
      </c>
      <c r="I5534" s="19" t="s">
        <v>82</v>
      </c>
      <c r="K5534" s="61"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1816</v>
      </c>
      <c r="E5535" s="19" t="str">
        <f>IF(ISBLANK(LeaveTracker[[#This Row],[Employee Name]]),"-----",VLOOKUP(LeaveTracker[[#This Row],[Employee Name]],Employees[[Employee Name]:[Office]],7))</f>
        <v>ONT</v>
      </c>
      <c r="F5535" s="19" t="str">
        <f>IF(ISBLANK(LeaveTracker[[#This Row],[Employee Name]]),"-----",VLOOKUP(LeaveTracker[[#This Row],[Employee Name]],Employees[[Employee Name]:[Office]],6))</f>
        <v>CASUAL</v>
      </c>
      <c r="G5535" s="24">
        <v>45057</v>
      </c>
      <c r="H5535" s="24">
        <v>45058</v>
      </c>
      <c r="I5535" s="19" t="s">
        <v>81</v>
      </c>
      <c r="K5535" s="61"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1770</v>
      </c>
      <c r="E5536" s="19" t="str">
        <f>IF(ISBLANK(LeaveTracker[[#This Row],[Employee Name]]),"-----",VLOOKUP(LeaveTracker[[#This Row],[Employee Name]],Employees[[Employee Name]:[Office]],7))</f>
        <v>LIBRARY</v>
      </c>
      <c r="F5536" s="19" t="str">
        <f>IF(ISBLANK(LeaveTracker[[#This Row],[Employee Name]]),"-----",VLOOKUP(LeaveTracker[[#This Row],[Employee Name]],Employees[[Employee Name]:[Office]],6))</f>
        <v>CASUAL</v>
      </c>
      <c r="G5536" s="24">
        <v>45063</v>
      </c>
      <c r="H5536" s="24">
        <v>45063</v>
      </c>
      <c r="I5536" s="19" t="s">
        <v>82</v>
      </c>
      <c r="K5536" s="61"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1770</v>
      </c>
      <c r="E5537" s="19" t="str">
        <f>IF(ISBLANK(LeaveTracker[[#This Row],[Employee Name]]),"-----",VLOOKUP(LeaveTracker[[#This Row],[Employee Name]],Employees[[Employee Name]:[Office]],7))</f>
        <v>LIBRARY</v>
      </c>
      <c r="F5537" s="19" t="str">
        <f>IF(ISBLANK(LeaveTracker[[#This Row],[Employee Name]]),"-----",VLOOKUP(LeaveTracker[[#This Row],[Employee Name]],Employees[[Employee Name]:[Office]],6))</f>
        <v>CASUAL</v>
      </c>
      <c r="G5537" s="24">
        <v>45056</v>
      </c>
      <c r="H5537" s="24">
        <v>45056</v>
      </c>
      <c r="I5537" s="19" t="s">
        <v>81</v>
      </c>
      <c r="K5537" s="61"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1840</v>
      </c>
      <c r="E5538" s="19" t="str">
        <f>IF(ISBLANK(LeaveTracker[[#This Row],[Employee Name]]),"-----",VLOOKUP(LeaveTracker[[#This Row],[Employee Name]],Employees[[Employee Name]:[Office]],7))</f>
        <v>CPDO</v>
      </c>
      <c r="F5538" s="19" t="str">
        <f>IF(ISBLANK(LeaveTracker[[#This Row],[Employee Name]]),"-----",VLOOKUP(LeaveTracker[[#This Row],[Employee Name]],Employees[[Employee Name]:[Office]],6))</f>
        <v>CASUAL</v>
      </c>
      <c r="G5538" s="24">
        <v>45064</v>
      </c>
      <c r="H5538" s="24">
        <v>45064</v>
      </c>
      <c r="I5538" s="19" t="s">
        <v>82</v>
      </c>
      <c r="K5538" s="61"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224</v>
      </c>
      <c r="E5539" s="19" t="str">
        <f>IF(ISBLANK(LeaveTracker[[#This Row],[Employee Name]]),"-----",VLOOKUP(LeaveTracker[[#This Row],[Employee Name]],Employees[[Employee Name]:[Office]],7))</f>
        <v>CSWDO</v>
      </c>
      <c r="F5539" s="19" t="str">
        <f>IF(ISBLANK(LeaveTracker[[#This Row],[Employee Name]]),"-----",VLOOKUP(LeaveTracker[[#This Row],[Employee Name]],Employees[[Employee Name]:[Office]],6))</f>
        <v>REGULAR</v>
      </c>
      <c r="G5539" s="24">
        <v>45071</v>
      </c>
      <c r="H5539" s="24">
        <v>45071</v>
      </c>
      <c r="I5539" s="19" t="s">
        <v>298</v>
      </c>
      <c r="J5539" s="43" t="s">
        <v>1003</v>
      </c>
      <c r="K5539" s="61"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258</v>
      </c>
      <c r="E5540" s="19" t="str">
        <f>IF(ISBLANK(LeaveTracker[[#This Row],[Employee Name]]),"-----",VLOOKUP(LeaveTracker[[#This Row],[Employee Name]],Employees[[Employee Name]:[Office]],7))</f>
        <v>NUTRITION OFFICE</v>
      </c>
      <c r="F5540" s="19" t="str">
        <f>IF(ISBLANK(LeaveTracker[[#This Row],[Employee Name]]),"-----",VLOOKUP(LeaveTracker[[#This Row],[Employee Name]],Employees[[Employee Name]:[Office]],6))</f>
        <v>REGULAR</v>
      </c>
      <c r="G5540" s="24">
        <v>45061</v>
      </c>
      <c r="H5540" s="24">
        <v>45061</v>
      </c>
      <c r="I5540" s="19" t="s">
        <v>81</v>
      </c>
      <c r="K5540" s="61"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754</v>
      </c>
      <c r="E5541" s="19" t="str">
        <f>IF(ISBLANK(LeaveTracker[[#This Row],[Employee Name]]),"-----",VLOOKUP(LeaveTracker[[#This Row],[Employee Name]],Employees[[Employee Name]:[Office]],7))</f>
        <v>NUTRITION OFFICE</v>
      </c>
      <c r="F5541" s="19" t="str">
        <f>IF(ISBLANK(LeaveTracker[[#This Row],[Employee Name]]),"-----",VLOOKUP(LeaveTracker[[#This Row],[Employee Name]],Employees[[Employee Name]:[Office]],6))</f>
        <v>REGULAR</v>
      </c>
      <c r="G5541" s="24">
        <v>45065</v>
      </c>
      <c r="H5541" s="24">
        <v>45065</v>
      </c>
      <c r="I5541" s="19" t="s">
        <v>298</v>
      </c>
      <c r="J5541" s="43" t="s">
        <v>1003</v>
      </c>
      <c r="K5541" s="61"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261</v>
      </c>
      <c r="E5542" s="19" t="str">
        <f>IF(ISBLANK(LeaveTracker[[#This Row],[Employee Name]]),"-----",VLOOKUP(LeaveTracker[[#This Row],[Employee Name]],Employees[[Employee Name]:[Office]],7))</f>
        <v>NUTRITION OFFICE</v>
      </c>
      <c r="F5542" s="19" t="str">
        <f>IF(ISBLANK(LeaveTracker[[#This Row],[Employee Name]]),"-----",VLOOKUP(LeaveTracker[[#This Row],[Employee Name]],Employees[[Employee Name]:[Office]],6))</f>
        <v>REGULAR</v>
      </c>
      <c r="G5542" s="24">
        <v>45063</v>
      </c>
      <c r="H5542" s="24">
        <v>45063</v>
      </c>
      <c r="I5542" s="19" t="s">
        <v>298</v>
      </c>
      <c r="J5542" s="43" t="s">
        <v>1003</v>
      </c>
      <c r="K5542" s="61"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466</v>
      </c>
      <c r="E5543" s="19" t="str">
        <f>IF(ISBLANK(LeaveTracker[[#This Row],[Employee Name]]),"-----",VLOOKUP(LeaveTracker[[#This Row],[Employee Name]],Employees[[Employee Name]:[Office]],7))</f>
        <v>ASSESSORS OFFICE</v>
      </c>
      <c r="F5543" s="19" t="str">
        <f>IF(ISBLANK(LeaveTracker[[#This Row],[Employee Name]]),"-----",VLOOKUP(LeaveTracker[[#This Row],[Employee Name]],Employees[[Employee Name]:[Office]],6))</f>
        <v>REGULAR</v>
      </c>
      <c r="G5543" s="24">
        <v>45061</v>
      </c>
      <c r="H5543" s="24">
        <v>45061</v>
      </c>
      <c r="I5543" s="19" t="s">
        <v>81</v>
      </c>
      <c r="K5543" s="61"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323</v>
      </c>
      <c r="E5544" s="19" t="str">
        <f>IF(ISBLANK(LeaveTracker[[#This Row],[Employee Name]]),"-----",VLOOKUP(LeaveTracker[[#This Row],[Employee Name]],Employees[[Employee Name]:[Office]],7))</f>
        <v>CEO</v>
      </c>
      <c r="F5544" s="19" t="str">
        <f>IF(ISBLANK(LeaveTracker[[#This Row],[Employee Name]]),"-----",VLOOKUP(LeaveTracker[[#This Row],[Employee Name]],Employees[[Employee Name]:[Office]],6))</f>
        <v>REGULAR</v>
      </c>
      <c r="G5544" s="24">
        <v>45058</v>
      </c>
      <c r="H5544" s="24">
        <v>45058</v>
      </c>
      <c r="I5544" s="19" t="s">
        <v>81</v>
      </c>
      <c r="K5544" s="61"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482</v>
      </c>
      <c r="E5545" s="19" t="str">
        <f>IF(ISBLANK(LeaveTracker[[#This Row],[Employee Name]]),"-----",VLOOKUP(LeaveTracker[[#This Row],[Employee Name]],Employees[[Employee Name]:[Office]],7))</f>
        <v>COOPERATIVE OFFICE</v>
      </c>
      <c r="F5545" s="19" t="str">
        <f>IF(ISBLANK(LeaveTracker[[#This Row],[Employee Name]]),"-----",VLOOKUP(LeaveTracker[[#This Row],[Employee Name]],Employees[[Employee Name]:[Office]],6))</f>
        <v>REGULAR</v>
      </c>
      <c r="G5545" s="24">
        <v>45065</v>
      </c>
      <c r="H5545" s="24">
        <v>45065</v>
      </c>
      <c r="I5545" s="19" t="s">
        <v>298</v>
      </c>
      <c r="J5545" s="43" t="s">
        <v>1003</v>
      </c>
      <c r="K5545" s="61"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1311</v>
      </c>
      <c r="E5546" s="19" t="str">
        <f>IF(ISBLANK(LeaveTracker[[#This Row],[Employee Name]]),"-----",VLOOKUP(LeaveTracker[[#This Row],[Employee Name]],Employees[[Employee Name]:[Office]],7))</f>
        <v>CEO</v>
      </c>
      <c r="F5546" s="19" t="str">
        <f>IF(ISBLANK(LeaveTracker[[#This Row],[Employee Name]]),"-----",VLOOKUP(LeaveTracker[[#This Row],[Employee Name]],Employees[[Employee Name]:[Office]],6))</f>
        <v>REGULAR</v>
      </c>
      <c r="G5546" s="24">
        <v>45051</v>
      </c>
      <c r="H5546" s="24">
        <v>45051</v>
      </c>
      <c r="I5546" s="19" t="s">
        <v>81</v>
      </c>
      <c r="K5546" s="61"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720</v>
      </c>
      <c r="E5547" s="19" t="str">
        <f>IF(ISBLANK(LeaveTracker[[#This Row],[Employee Name]]),"-----",VLOOKUP(LeaveTracker[[#This Row],[Employee Name]],Employees[[Employee Name]:[Office]],7))</f>
        <v>LCR</v>
      </c>
      <c r="F5547" s="19" t="str">
        <f>IF(ISBLANK(LeaveTracker[[#This Row],[Employee Name]]),"-----",VLOOKUP(LeaveTracker[[#This Row],[Employee Name]],Employees[[Employee Name]:[Office]],6))</f>
        <v>REGULAR</v>
      </c>
      <c r="G5547" s="24">
        <v>45064</v>
      </c>
      <c r="H5547" s="24">
        <v>45064</v>
      </c>
      <c r="I5547" s="19" t="s">
        <v>298</v>
      </c>
      <c r="J5547" s="43" t="s">
        <v>1003</v>
      </c>
      <c r="K5547" s="61"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528</v>
      </c>
      <c r="E5548" s="19" t="str">
        <f>IF(ISBLANK(LeaveTracker[[#This Row],[Employee Name]]),"-----",VLOOKUP(LeaveTracker[[#This Row],[Employee Name]],Employees[[Employee Name]:[Office]],7))</f>
        <v>TIPID IMPOK</v>
      </c>
      <c r="F5548" s="19" t="str">
        <f>IF(ISBLANK(LeaveTracker[[#This Row],[Employee Name]]),"-----",VLOOKUP(LeaveTracker[[#This Row],[Employee Name]],Employees[[Employee Name]:[Office]],6))</f>
        <v>REGULAR</v>
      </c>
      <c r="G5548" s="24">
        <v>45065</v>
      </c>
      <c r="H5548" s="24">
        <v>45065</v>
      </c>
      <c r="I5548" s="19" t="s">
        <v>82</v>
      </c>
      <c r="K5548" s="61"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422</v>
      </c>
      <c r="E5549" s="19" t="str">
        <f>IF(ISBLANK(LeaveTracker[[#This Row],[Employee Name]]),"-----",VLOOKUP(LeaveTracker[[#This Row],[Employee Name]],Employees[[Employee Name]:[Office]],7))</f>
        <v>CTO</v>
      </c>
      <c r="F5549" s="19" t="str">
        <f>IF(ISBLANK(LeaveTracker[[#This Row],[Employee Name]]),"-----",VLOOKUP(LeaveTracker[[#This Row],[Employee Name]],Employees[[Employee Name]:[Office]],6))</f>
        <v>REGULAR</v>
      </c>
      <c r="G5549" s="24">
        <v>45054</v>
      </c>
      <c r="H5549" s="24">
        <v>45058</v>
      </c>
      <c r="I5549" s="19" t="s">
        <v>81</v>
      </c>
      <c r="K5549" s="61"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1046</v>
      </c>
      <c r="E5550" s="19" t="str">
        <f>IF(ISBLANK(LeaveTracker[[#This Row],[Employee Name]]),"-----",VLOOKUP(LeaveTracker[[#This Row],[Employee Name]],Employees[[Employee Name]:[Office]],7))</f>
        <v>CENRO</v>
      </c>
      <c r="F5550" s="19" t="str">
        <f>IF(ISBLANK(LeaveTracker[[#This Row],[Employee Name]]),"-----",VLOOKUP(LeaveTracker[[#This Row],[Employee Name]],Employees[[Employee Name]:[Office]],6))</f>
        <v>REGULAR</v>
      </c>
      <c r="G5550" s="24">
        <v>45047</v>
      </c>
      <c r="H5550" s="24">
        <v>45077</v>
      </c>
      <c r="I5550" s="19" t="s">
        <v>81</v>
      </c>
      <c r="K5550" s="61"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278</v>
      </c>
      <c r="E5551" s="19" t="str">
        <f>IF(ISBLANK(LeaveTracker[[#This Row],[Employee Name]]),"-----",VLOOKUP(LeaveTracker[[#This Row],[Employee Name]],Employees[[Employee Name]:[Office]],7))</f>
        <v>PICNIC GROVE</v>
      </c>
      <c r="F5551" s="19" t="str">
        <f>IF(ISBLANK(LeaveTracker[[#This Row],[Employee Name]]),"-----",VLOOKUP(LeaveTracker[[#This Row],[Employee Name]],Employees[[Employee Name]:[Office]],6))</f>
        <v>REGULAR</v>
      </c>
      <c r="G5551" s="24">
        <v>45034</v>
      </c>
      <c r="H5551" s="24">
        <v>45055</v>
      </c>
      <c r="I5551" s="19" t="s">
        <v>298</v>
      </c>
      <c r="J5551" s="43" t="s">
        <v>2332</v>
      </c>
      <c r="K5551" s="61"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1059</v>
      </c>
      <c r="E5552" s="19" t="str">
        <f>IF(ISBLANK(LeaveTracker[[#This Row],[Employee Name]]),"-----",VLOOKUP(LeaveTracker[[#This Row],[Employee Name]],Employees[[Employee Name]:[Office]],7))</f>
        <v>CTO</v>
      </c>
      <c r="F5552" s="19" t="str">
        <f>IF(ISBLANK(LeaveTracker[[#This Row],[Employee Name]]),"-----",VLOOKUP(LeaveTracker[[#This Row],[Employee Name]],Employees[[Employee Name]:[Office]],6))</f>
        <v>REGULAR</v>
      </c>
      <c r="G5552" s="24">
        <v>45061</v>
      </c>
      <c r="H5552" s="24">
        <v>45061</v>
      </c>
      <c r="I5552" s="19" t="s">
        <v>82</v>
      </c>
      <c r="K5552" s="61"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371</v>
      </c>
      <c r="E5553" s="19" t="str">
        <f>IF(ISBLANK(LeaveTracker[[#This Row],[Employee Name]]),"-----",VLOOKUP(LeaveTracker[[#This Row],[Employee Name]],Employees[[Employee Name]:[Office]],7))</f>
        <v>LIBRARY</v>
      </c>
      <c r="F5553" s="19" t="str">
        <f>IF(ISBLANK(LeaveTracker[[#This Row],[Employee Name]]),"-----",VLOOKUP(LeaveTracker[[#This Row],[Employee Name]],Employees[[Employee Name]:[Office]],6))</f>
        <v>REGULAR</v>
      </c>
      <c r="G5553" s="24">
        <v>45056</v>
      </c>
      <c r="H5553" s="24">
        <v>45056</v>
      </c>
      <c r="I5553" s="19" t="s">
        <v>81</v>
      </c>
      <c r="K5553" s="61"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1870</v>
      </c>
      <c r="E5554" s="19" t="str">
        <f>IF(ISBLANK(LeaveTracker[[#This Row],[Employee Name]]),"-----",VLOOKUP(LeaveTracker[[#This Row],[Employee Name]],Employees[[Employee Name]:[Office]],7))</f>
        <v>BPLO</v>
      </c>
      <c r="F5554" s="19" t="str">
        <f>IF(ISBLANK(LeaveTracker[[#This Row],[Employee Name]]),"-----",VLOOKUP(LeaveTracker[[#This Row],[Employee Name]],Employees[[Employee Name]:[Office]],6))</f>
        <v>CASUAL</v>
      </c>
      <c r="G5554" s="24">
        <v>45051</v>
      </c>
      <c r="H5554" s="24">
        <v>45051</v>
      </c>
      <c r="I5554" s="19" t="s">
        <v>81</v>
      </c>
      <c r="K5554" s="61"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1870</v>
      </c>
      <c r="E5555" s="19" t="str">
        <f>IF(ISBLANK(LeaveTracker[[#This Row],[Employee Name]]),"-----",VLOOKUP(LeaveTracker[[#This Row],[Employee Name]],Employees[[Employee Name]:[Office]],7))</f>
        <v>BPLO</v>
      </c>
      <c r="F5555" s="19" t="str">
        <f>IF(ISBLANK(LeaveTracker[[#This Row],[Employee Name]]),"-----",VLOOKUP(LeaveTracker[[#This Row],[Employee Name]],Employees[[Employee Name]:[Office]],6))</f>
        <v>CASUAL</v>
      </c>
      <c r="G5555" s="24">
        <v>45044</v>
      </c>
      <c r="H5555" s="24">
        <v>45044</v>
      </c>
      <c r="I5555" s="19" t="s">
        <v>81</v>
      </c>
      <c r="K5555" s="61"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388</v>
      </c>
      <c r="E5556" s="19" t="str">
        <f>IF(ISBLANK(LeaveTracker[[#This Row],[Employee Name]]),"-----",VLOOKUP(LeaveTracker[[#This Row],[Employee Name]],Employees[[Employee Name]:[Office]],7))</f>
        <v>ONT</v>
      </c>
      <c r="F5556" s="19" t="str">
        <f>IF(ISBLANK(LeaveTracker[[#This Row],[Employee Name]]),"-----",VLOOKUP(LeaveTracker[[#This Row],[Employee Name]],Employees[[Employee Name]:[Office]],6))</f>
        <v>REGULAR</v>
      </c>
      <c r="G5556" s="24">
        <v>45033</v>
      </c>
      <c r="H5556" s="24">
        <v>45036</v>
      </c>
      <c r="I5556" s="19" t="s">
        <v>81</v>
      </c>
      <c r="K5556" s="61"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388</v>
      </c>
      <c r="E5557" s="19" t="str">
        <f>IF(ISBLANK(LeaveTracker[[#This Row],[Employee Name]]),"-----",VLOOKUP(LeaveTracker[[#This Row],[Employee Name]],Employees[[Employee Name]:[Office]],7))</f>
        <v>ONT</v>
      </c>
      <c r="F5557" s="19" t="str">
        <f>IF(ISBLANK(LeaveTracker[[#This Row],[Employee Name]]),"-----",VLOOKUP(LeaveTracker[[#This Row],[Employee Name]],Employees[[Employee Name]:[Office]],6))</f>
        <v>REGULAR</v>
      </c>
      <c r="G5557" s="24">
        <v>45040</v>
      </c>
      <c r="H5557" s="24">
        <v>45044</v>
      </c>
      <c r="I5557" s="19" t="s">
        <v>81</v>
      </c>
      <c r="K5557" s="61"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388</v>
      </c>
      <c r="E5558" s="19" t="str">
        <f>IF(ISBLANK(LeaveTracker[[#This Row],[Employee Name]]),"-----",VLOOKUP(LeaveTracker[[#This Row],[Employee Name]],Employees[[Employee Name]:[Office]],7))</f>
        <v>ONT</v>
      </c>
      <c r="F5558" s="19" t="str">
        <f>IF(ISBLANK(LeaveTracker[[#This Row],[Employee Name]]),"-----",VLOOKUP(LeaveTracker[[#This Row],[Employee Name]],Employees[[Employee Name]:[Office]],6))</f>
        <v>REGULAR</v>
      </c>
      <c r="G5558" s="24">
        <v>45022</v>
      </c>
      <c r="H5558" s="24">
        <v>45026</v>
      </c>
      <c r="I5558" s="19" t="s">
        <v>81</v>
      </c>
      <c r="K5558" s="61"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382</v>
      </c>
      <c r="E5559" s="19" t="str">
        <f>IF(ISBLANK(LeaveTracker[[#This Row],[Employee Name]]),"-----",VLOOKUP(LeaveTracker[[#This Row],[Employee Name]],Employees[[Employee Name]:[Office]],7))</f>
        <v>ONT</v>
      </c>
      <c r="F5559" s="19" t="str">
        <f>IF(ISBLANK(LeaveTracker[[#This Row],[Employee Name]]),"-----",VLOOKUP(LeaveTracker[[#This Row],[Employee Name]],Employees[[Employee Name]:[Office]],6))</f>
        <v>REGULAR</v>
      </c>
      <c r="G5559" s="24">
        <v>45075</v>
      </c>
      <c r="H5559" s="24">
        <v>45076</v>
      </c>
      <c r="I5559" s="19" t="s">
        <v>82</v>
      </c>
      <c r="K5559" s="61"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1777</v>
      </c>
      <c r="E5560" s="19" t="str">
        <f>IF(ISBLANK(LeaveTracker[[#This Row],[Employee Name]]),"-----",VLOOKUP(LeaveTracker[[#This Row],[Employee Name]],Employees[[Employee Name]:[Office]],7))</f>
        <v>ONT</v>
      </c>
      <c r="F5560" s="19" t="str">
        <f>IF(ISBLANK(LeaveTracker[[#This Row],[Employee Name]]),"-----",VLOOKUP(LeaveTracker[[#This Row],[Employee Name]],Employees[[Employee Name]:[Office]],6))</f>
        <v>CASUAL</v>
      </c>
      <c r="G5560" s="24">
        <v>45075</v>
      </c>
      <c r="H5560" s="24">
        <v>45076</v>
      </c>
      <c r="I5560" s="19" t="s">
        <v>82</v>
      </c>
      <c r="K5560" s="61"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1189</v>
      </c>
      <c r="E5561" s="19" t="str">
        <f>IF(ISBLANK(LeaveTracker[[#This Row],[Employee Name]]),"-----",VLOOKUP(LeaveTracker[[#This Row],[Employee Name]],Employees[[Employee Name]:[Office]],7))</f>
        <v>ONT</v>
      </c>
      <c r="F5561" s="19" t="str">
        <f>IF(ISBLANK(LeaveTracker[[#This Row],[Employee Name]]),"-----",VLOOKUP(LeaveTracker[[#This Row],[Employee Name]],Employees[[Employee Name]:[Office]],6))</f>
        <v>REGULAR</v>
      </c>
      <c r="G5561" s="24">
        <v>45033</v>
      </c>
      <c r="H5561" s="24">
        <v>45035</v>
      </c>
      <c r="I5561" s="19" t="s">
        <v>298</v>
      </c>
      <c r="J5561" s="43" t="s">
        <v>1003</v>
      </c>
      <c r="K5561" s="61"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1794</v>
      </c>
      <c r="E5562" s="19" t="str">
        <f>IF(ISBLANK(LeaveTracker[[#This Row],[Employee Name]]),"-----",VLOOKUP(LeaveTracker[[#This Row],[Employee Name]],Employees[[Employee Name]:[Office]],7))</f>
        <v>PICNIC GROVE</v>
      </c>
      <c r="F5562" s="19" t="str">
        <f>IF(ISBLANK(LeaveTracker[[#This Row],[Employee Name]]),"-----",VLOOKUP(LeaveTracker[[#This Row],[Employee Name]],Employees[[Employee Name]:[Office]],6))</f>
        <v>CASUAL</v>
      </c>
      <c r="G5562" s="24">
        <v>45050</v>
      </c>
      <c r="H5562" s="24">
        <v>45052</v>
      </c>
      <c r="I5562" s="19" t="s">
        <v>81</v>
      </c>
      <c r="K5562" s="61" t="str">
        <f>LeaveTracker[[#This Row],[Days]]&amp;" "&amp;LeaveTracker[[#This Row],[Type of Leave]]</f>
        <v>3 SL</v>
      </c>
      <c r="L5562" s="23">
        <v>3</v>
      </c>
      <c r="M5562" s="27"/>
    </row>
    <row r="5563" spans="1:13" ht="30" customHeight="1" x14ac:dyDescent="0.3">
      <c r="A5563" s="27">
        <f t="shared" si="61"/>
        <v>1789</v>
      </c>
      <c r="B5563" s="31">
        <v>45068</v>
      </c>
      <c r="C5563" s="31">
        <v>45054</v>
      </c>
      <c r="D5563" s="19" t="s">
        <v>347</v>
      </c>
      <c r="E5563" s="19" t="str">
        <f>IF(ISBLANK(LeaveTracker[[#This Row],[Employee Name]]),"-----",VLOOKUP(LeaveTracker[[#This Row],[Employee Name]],Employees[[Employee Name]:[Office]],7))</f>
        <v>PICNIC GROVE</v>
      </c>
      <c r="F5563" s="19" t="str">
        <f>IF(ISBLANK(LeaveTracker[[#This Row],[Employee Name]]),"-----",VLOOKUP(LeaveTracker[[#This Row],[Employee Name]],Employees[[Employee Name]:[Office]],6))</f>
        <v>REGULAR</v>
      </c>
      <c r="G5563" s="24">
        <v>45043</v>
      </c>
      <c r="H5563" s="24">
        <v>45048</v>
      </c>
      <c r="I5563" s="19" t="s">
        <v>81</v>
      </c>
      <c r="K5563" s="61" t="str">
        <f>LeaveTracker[[#This Row],[Days]]&amp;" "&amp;LeaveTracker[[#This Row],[Type of Leave]]</f>
        <v>5 SL</v>
      </c>
      <c r="L5563" s="23">
        <v>5</v>
      </c>
      <c r="M5563" s="27"/>
    </row>
    <row r="5564" spans="1:13" ht="30" customHeight="1" x14ac:dyDescent="0.3">
      <c r="A5564" s="27">
        <f t="shared" si="61"/>
        <v>1790</v>
      </c>
      <c r="B5564" s="31">
        <v>45068</v>
      </c>
      <c r="C5564" s="31">
        <v>45049</v>
      </c>
      <c r="D5564" s="19" t="s">
        <v>1884</v>
      </c>
      <c r="E5564" s="19" t="str">
        <f>IF(ISBLANK(LeaveTracker[[#This Row],[Employee Name]]),"-----",VLOOKUP(LeaveTracker[[#This Row],[Employee Name]],Employees[[Employee Name]:[Office]],7))</f>
        <v>CEO</v>
      </c>
      <c r="F5564" s="19" t="str">
        <f>IF(ISBLANK(LeaveTracker[[#This Row],[Employee Name]]),"-----",VLOOKUP(LeaveTracker[[#This Row],[Employee Name]],Employees[[Employee Name]:[Office]],6))</f>
        <v>CASUAL</v>
      </c>
      <c r="G5564" s="24">
        <v>45044</v>
      </c>
      <c r="H5564" s="24">
        <v>45044</v>
      </c>
      <c r="I5564" s="19" t="s">
        <v>81</v>
      </c>
      <c r="K5564" s="61"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1951</v>
      </c>
      <c r="E5565" s="19" t="str">
        <f>IF(ISBLANK(LeaveTracker[[#This Row],[Employee Name]]),"-----",VLOOKUP(LeaveTracker[[#This Row],[Employee Name]],Employees[[Employee Name]:[Office]],7))</f>
        <v>GSO</v>
      </c>
      <c r="F5565" s="19" t="str">
        <f>IF(ISBLANK(LeaveTracker[[#This Row],[Employee Name]]),"-----",VLOOKUP(LeaveTracker[[#This Row],[Employee Name]],Employees[[Employee Name]:[Office]],6))</f>
        <v>CASUAL</v>
      </c>
      <c r="G5565" s="24">
        <v>45061</v>
      </c>
      <c r="H5565" s="24">
        <v>45062</v>
      </c>
      <c r="I5565" s="19" t="s">
        <v>82</v>
      </c>
      <c r="K5565" s="61"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19" t="str">
        <f>IF(ISBLANK(LeaveTracker[[#This Row],[Employee Name]]),"-----",VLOOKUP(LeaveTracker[[#This Row],[Employee Name]],Employees[[Employee Name]:[Office]],7))</f>
        <v>CHARACTER OFFICE</v>
      </c>
      <c r="F5566" s="19" t="str">
        <f>IF(ISBLANK(LeaveTracker[[#This Row],[Employee Name]]),"-----",VLOOKUP(LeaveTracker[[#This Row],[Employee Name]],Employees[[Employee Name]:[Office]],6))</f>
        <v>REGULAR</v>
      </c>
      <c r="G5566" s="24">
        <v>45054</v>
      </c>
      <c r="H5566" s="24">
        <v>45056</v>
      </c>
      <c r="I5566" s="19" t="s">
        <v>81</v>
      </c>
      <c r="K5566" s="61"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1326</v>
      </c>
      <c r="E5567" s="19" t="str">
        <f>IF(ISBLANK(LeaveTracker[[#This Row],[Employee Name]]),"-----",VLOOKUP(LeaveTracker[[#This Row],[Employee Name]],Employees[[Employee Name]:[Office]],7))</f>
        <v>CHO</v>
      </c>
      <c r="F5567" s="19" t="str">
        <f>IF(ISBLANK(LeaveTracker[[#This Row],[Employee Name]]),"-----",VLOOKUP(LeaveTracker[[#This Row],[Employee Name]],Employees[[Employee Name]:[Office]],6))</f>
        <v>REGULAR</v>
      </c>
      <c r="G5567" s="24">
        <v>45061</v>
      </c>
      <c r="H5567" s="24">
        <v>45062</v>
      </c>
      <c r="I5567" s="19" t="s">
        <v>298</v>
      </c>
      <c r="J5567" s="43" t="s">
        <v>1003</v>
      </c>
      <c r="K5567" s="61"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1097</v>
      </c>
      <c r="E5568" s="19" t="str">
        <f>IF(ISBLANK(LeaveTracker[[#This Row],[Employee Name]]),"-----",VLOOKUP(LeaveTracker[[#This Row],[Employee Name]],Employees[[Employee Name]:[Office]],7))</f>
        <v>ADMIN OFFICE</v>
      </c>
      <c r="F5568" s="19" t="str">
        <f>IF(ISBLANK(LeaveTracker[[#This Row],[Employee Name]]),"-----",VLOOKUP(LeaveTracker[[#This Row],[Employee Name]],Employees[[Employee Name]:[Office]],6))</f>
        <v>REGULAR</v>
      </c>
      <c r="G5568" s="24">
        <v>45076</v>
      </c>
      <c r="H5568" s="24">
        <v>45076</v>
      </c>
      <c r="I5568" s="19" t="s">
        <v>82</v>
      </c>
      <c r="K5568" s="61"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1759</v>
      </c>
      <c r="E5569" s="19" t="str">
        <f>IF(ISBLANK(LeaveTracker[[#This Row],[Employee Name]]),"-----",VLOOKUP(LeaveTracker[[#This Row],[Employee Name]],Employees[[Employee Name]:[Office]],7))</f>
        <v>CSWDO</v>
      </c>
      <c r="F5569" s="19" t="str">
        <f>IF(ISBLANK(LeaveTracker[[#This Row],[Employee Name]]),"-----",VLOOKUP(LeaveTracker[[#This Row],[Employee Name]],Employees[[Employee Name]:[Office]],6))</f>
        <v>CASUAL</v>
      </c>
      <c r="G5569" s="24">
        <v>45048</v>
      </c>
      <c r="H5569" s="24">
        <v>45050</v>
      </c>
      <c r="I5569" s="19" t="s">
        <v>81</v>
      </c>
      <c r="K5569" s="61"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744</v>
      </c>
      <c r="E5570" s="19" t="str">
        <f>IF(ISBLANK(LeaveTracker[[#This Row],[Employee Name]]),"-----",VLOOKUP(LeaveTracker[[#This Row],[Employee Name]],Employees[[Employee Name]:[Office]],7))</f>
        <v>CSWDO</v>
      </c>
      <c r="F5570" s="19" t="str">
        <f>IF(ISBLANK(LeaveTracker[[#This Row],[Employee Name]]),"-----",VLOOKUP(LeaveTracker[[#This Row],[Employee Name]],Employees[[Employee Name]:[Office]],6))</f>
        <v>REGULAR</v>
      </c>
      <c r="G5570" s="24">
        <v>45063</v>
      </c>
      <c r="H5570" s="24">
        <v>45063</v>
      </c>
      <c r="I5570" s="19" t="s">
        <v>298</v>
      </c>
      <c r="J5570" s="43" t="s">
        <v>1003</v>
      </c>
      <c r="K5570" s="61"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525</v>
      </c>
      <c r="E5571" s="19" t="str">
        <f>IF(ISBLANK(LeaveTracker[[#This Row],[Employee Name]]),"-----",VLOOKUP(LeaveTracker[[#This Row],[Employee Name]],Employees[[Employee Name]:[Office]],7))</f>
        <v>GSO</v>
      </c>
      <c r="F5571" s="19" t="str">
        <f>IF(ISBLANK(LeaveTracker[[#This Row],[Employee Name]]),"-----",VLOOKUP(LeaveTracker[[#This Row],[Employee Name]],Employees[[Employee Name]:[Office]],6))</f>
        <v>REGULAR</v>
      </c>
      <c r="G5571" s="24">
        <v>45056</v>
      </c>
      <c r="H5571" s="24">
        <v>45056</v>
      </c>
      <c r="I5571" s="19" t="s">
        <v>81</v>
      </c>
      <c r="K5571" s="61"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2126</v>
      </c>
      <c r="E5572" s="19" t="str">
        <f>IF(ISBLANK(LeaveTracker[[#This Row],[Employee Name]]),"-----",VLOOKUP(LeaveTracker[[#This Row],[Employee Name]],Employees[[Employee Name]:[Office]],7))</f>
        <v>CEO</v>
      </c>
      <c r="F5572" s="19">
        <f>IF(ISBLANK(LeaveTracker[[#This Row],[Employee Name]]),"-----",VLOOKUP(LeaveTracker[[#This Row],[Employee Name]],Employees[[Employee Name]:[Office]],6))</f>
        <v>0</v>
      </c>
      <c r="G5572" s="24">
        <v>45055</v>
      </c>
      <c r="H5572" s="24">
        <v>45055</v>
      </c>
      <c r="I5572" s="19" t="s">
        <v>81</v>
      </c>
      <c r="K5572" s="61"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583</v>
      </c>
      <c r="E5573" s="19" t="str">
        <f>IF(ISBLANK(LeaveTracker[[#This Row],[Employee Name]]),"-----",VLOOKUP(LeaveTracker[[#This Row],[Employee Name]],Employees[[Employee Name]:[Office]],7))</f>
        <v>CCT</v>
      </c>
      <c r="F5573" s="19" t="str">
        <f>IF(ISBLANK(LeaveTracker[[#This Row],[Employee Name]]),"-----",VLOOKUP(LeaveTracker[[#This Row],[Employee Name]],Employees[[Employee Name]:[Office]],6))</f>
        <v>REGULAR</v>
      </c>
      <c r="G5573" s="24">
        <v>45050</v>
      </c>
      <c r="H5573" s="24">
        <v>45051</v>
      </c>
      <c r="I5573" s="19" t="s">
        <v>81</v>
      </c>
      <c r="K5573" s="61"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367</v>
      </c>
      <c r="E5574" s="19" t="str">
        <f>IF(ISBLANK(LeaveTracker[[#This Row],[Employee Name]]),"-----",VLOOKUP(LeaveTracker[[#This Row],[Employee Name]],Employees[[Employee Name]:[Office]],7))</f>
        <v>CCT</v>
      </c>
      <c r="F5574" s="19" t="str">
        <f>IF(ISBLANK(LeaveTracker[[#This Row],[Employee Name]]),"-----",VLOOKUP(LeaveTracker[[#This Row],[Employee Name]],Employees[[Employee Name]:[Office]],6))</f>
        <v>REGULAR</v>
      </c>
      <c r="G5574" s="24">
        <v>45054</v>
      </c>
      <c r="H5574" s="24">
        <v>45054</v>
      </c>
      <c r="I5574" s="19" t="s">
        <v>81</v>
      </c>
      <c r="K5574" s="61"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2336</v>
      </c>
      <c r="E5575" s="19" t="str">
        <f>IF(ISBLANK(LeaveTracker[[#This Row],[Employee Name]]),"-----",VLOOKUP(LeaveTracker[[#This Row],[Employee Name]],Employees[[Employee Name]:[Office]],7))</f>
        <v>CROSSING ELEM SCH</v>
      </c>
      <c r="F5575" s="19" t="str">
        <f>IF(ISBLANK(LeaveTracker[[#This Row],[Employee Name]]),"-----",VLOOKUP(LeaveTracker[[#This Row],[Employee Name]],Employees[[Employee Name]:[Office]],6))</f>
        <v>REGULAR</v>
      </c>
      <c r="G5575" s="24">
        <v>45048</v>
      </c>
      <c r="H5575" s="24">
        <v>45051</v>
      </c>
      <c r="I5575" s="19" t="s">
        <v>81</v>
      </c>
      <c r="K5575" s="61"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2336</v>
      </c>
      <c r="E5576" s="19" t="str">
        <f>IF(ISBLANK(LeaveTracker[[#This Row],[Employee Name]]),"-----",VLOOKUP(LeaveTracker[[#This Row],[Employee Name]],Employees[[Employee Name]:[Office]],7))</f>
        <v>CROSSING ELEM SCH</v>
      </c>
      <c r="F5576" s="19" t="str">
        <f>IF(ISBLANK(LeaveTracker[[#This Row],[Employee Name]]),"-----",VLOOKUP(LeaveTracker[[#This Row],[Employee Name]],Employees[[Employee Name]:[Office]],6))</f>
        <v>REGULAR</v>
      </c>
      <c r="G5576" s="24">
        <v>45040</v>
      </c>
      <c r="H5576" s="24">
        <v>45044</v>
      </c>
      <c r="I5576" s="19" t="s">
        <v>81</v>
      </c>
      <c r="K5576" s="61"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726</v>
      </c>
      <c r="E5577" s="19" t="str">
        <f>IF(ISBLANK(LeaveTracker[[#This Row],[Employee Name]]),"-----",VLOOKUP(LeaveTracker[[#This Row],[Employee Name]],Employees[[Employee Name]:[Office]],7))</f>
        <v>SP</v>
      </c>
      <c r="F5577" s="19" t="str">
        <f>IF(ISBLANK(LeaveTracker[[#This Row],[Employee Name]]),"-----",VLOOKUP(LeaveTracker[[#This Row],[Employee Name]],Employees[[Employee Name]:[Office]],6))</f>
        <v>REGULAR</v>
      </c>
      <c r="G5577" s="24">
        <v>45055</v>
      </c>
      <c r="H5577" s="24">
        <v>45055</v>
      </c>
      <c r="I5577" s="19" t="s">
        <v>81</v>
      </c>
      <c r="K5577" s="61"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878</v>
      </c>
      <c r="E5578" s="19" t="str">
        <f>IF(ISBLANK(LeaveTracker[[#This Row],[Employee Name]]),"-----",VLOOKUP(LeaveTracker[[#This Row],[Employee Name]],Employees[[Employee Name]:[Office]],7))</f>
        <v>GSO</v>
      </c>
      <c r="F5578" s="19" t="str">
        <f>IF(ISBLANK(LeaveTracker[[#This Row],[Employee Name]]),"-----",VLOOKUP(LeaveTracker[[#This Row],[Employee Name]],Employees[[Employee Name]:[Office]],6))</f>
        <v>REGULAR</v>
      </c>
      <c r="G5578" s="24">
        <v>45064</v>
      </c>
      <c r="H5578" s="24">
        <v>45064</v>
      </c>
      <c r="I5578" s="19" t="s">
        <v>82</v>
      </c>
      <c r="K5578" s="61"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1080</v>
      </c>
      <c r="E5579" s="19" t="str">
        <f>IF(ISBLANK(LeaveTracker[[#This Row],[Employee Name]]),"-----",VLOOKUP(LeaveTracker[[#This Row],[Employee Name]],Employees[[Employee Name]:[Office]],7))</f>
        <v>CTO</v>
      </c>
      <c r="F5579" s="19" t="str">
        <f>IF(ISBLANK(LeaveTracker[[#This Row],[Employee Name]]),"-----",VLOOKUP(LeaveTracker[[#This Row],[Employee Name]],Employees[[Employee Name]:[Office]],6))</f>
        <v>REGULAR</v>
      </c>
      <c r="G5579" s="24">
        <v>45055</v>
      </c>
      <c r="H5579" s="24">
        <v>45055</v>
      </c>
      <c r="I5579" s="19" t="s">
        <v>81</v>
      </c>
      <c r="K5579" s="61"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618</v>
      </c>
      <c r="E5580" s="19" t="str">
        <f>IF(ISBLANK(LeaveTracker[[#This Row],[Employee Name]]),"-----",VLOOKUP(LeaveTracker[[#This Row],[Employee Name]],Employees[[Employee Name]:[Office]],7))</f>
        <v>EEO/ CITY MARKET</v>
      </c>
      <c r="F5580" s="19" t="str">
        <f>IF(ISBLANK(LeaveTracker[[#This Row],[Employee Name]]),"-----",VLOOKUP(LeaveTracker[[#This Row],[Employee Name]],Employees[[Employee Name]:[Office]],6))</f>
        <v>REGULAR</v>
      </c>
      <c r="G5580" s="24">
        <v>45077</v>
      </c>
      <c r="H5580" s="24">
        <v>45078</v>
      </c>
      <c r="I5580" s="19" t="s">
        <v>82</v>
      </c>
      <c r="K5580" s="61"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618</v>
      </c>
      <c r="E5581" s="19" t="str">
        <f>IF(ISBLANK(LeaveTracker[[#This Row],[Employee Name]]),"-----",VLOOKUP(LeaveTracker[[#This Row],[Employee Name]],Employees[[Employee Name]:[Office]],7))</f>
        <v>EEO/ CITY MARKET</v>
      </c>
      <c r="F5581" s="19" t="str">
        <f>IF(ISBLANK(LeaveTracker[[#This Row],[Employee Name]]),"-----",VLOOKUP(LeaveTracker[[#This Row],[Employee Name]],Employees[[Employee Name]:[Office]],6))</f>
        <v>REGULAR</v>
      </c>
      <c r="G5581" s="24">
        <v>45080</v>
      </c>
      <c r="H5581" s="24">
        <v>45080</v>
      </c>
      <c r="I5581" s="19" t="s">
        <v>82</v>
      </c>
      <c r="K5581" s="61" t="str">
        <f ca="1">LeaveTracker[[#This Row],[Days]]&amp;" "&amp;LeaveTracker[[#This Row],[Type of Leave]]</f>
        <v>0 VL</v>
      </c>
      <c r="L5581" s="23">
        <f ca="1">NETWORKDAYS(LeaveTracker[[#This Row],[Start Date]],LeaveTracker[[#This Row],[End Date]],lstHolidays)</f>
        <v>0</v>
      </c>
      <c r="M5581" s="27"/>
    </row>
    <row r="5582" spans="1:13" ht="30" customHeight="1" x14ac:dyDescent="0.3">
      <c r="A5582" s="27">
        <f t="shared" si="61"/>
        <v>1807</v>
      </c>
      <c r="B5582" s="31">
        <v>45068</v>
      </c>
      <c r="C5582" s="31">
        <v>45056</v>
      </c>
      <c r="D5582" s="19" t="s">
        <v>626</v>
      </c>
      <c r="E5582" s="19" t="str">
        <f>IF(ISBLANK(LeaveTracker[[#This Row],[Employee Name]]),"-----",VLOOKUP(LeaveTracker[[#This Row],[Employee Name]],Employees[[Employee Name]:[Office]],7))</f>
        <v>EEO/ CITY MARKET</v>
      </c>
      <c r="F5582" s="19" t="str">
        <f>IF(ISBLANK(LeaveTracker[[#This Row],[Employee Name]]),"-----",VLOOKUP(LeaveTracker[[#This Row],[Employee Name]],Employees[[Employee Name]:[Office]],6))</f>
        <v>REGULAR</v>
      </c>
      <c r="G5582" s="24">
        <v>45130</v>
      </c>
      <c r="H5582" s="24">
        <v>45150</v>
      </c>
      <c r="I5582" s="19" t="s">
        <v>82</v>
      </c>
      <c r="K5582" s="61"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402</v>
      </c>
      <c r="E5583" s="19" t="str">
        <f>IF(ISBLANK(LeaveTracker[[#This Row],[Employee Name]]),"-----",VLOOKUP(LeaveTracker[[#This Row],[Employee Name]],Employees[[Employee Name]:[Office]],7))</f>
        <v>CTO</v>
      </c>
      <c r="F5583" s="19" t="str">
        <f>IF(ISBLANK(LeaveTracker[[#This Row],[Employee Name]]),"-----",VLOOKUP(LeaveTracker[[#This Row],[Employee Name]],Employees[[Employee Name]:[Office]],6))</f>
        <v>REGULAR</v>
      </c>
      <c r="G5583" s="24">
        <v>45054</v>
      </c>
      <c r="H5583" s="24">
        <v>45054</v>
      </c>
      <c r="I5583" s="19" t="s">
        <v>81</v>
      </c>
      <c r="K5583" s="61"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1268</v>
      </c>
      <c r="E5584" s="19" t="str">
        <f>IF(ISBLANK(LeaveTracker[[#This Row],[Employee Name]]),"-----",VLOOKUP(LeaveTracker[[#This Row],[Employee Name]],Employees[[Employee Name]:[Office]],7))</f>
        <v>CHO</v>
      </c>
      <c r="F5584" s="19" t="str">
        <f>IF(ISBLANK(LeaveTracker[[#This Row],[Employee Name]]),"-----",VLOOKUP(LeaveTracker[[#This Row],[Employee Name]],Employees[[Employee Name]:[Office]],6))</f>
        <v>REGULAR</v>
      </c>
      <c r="G5584" s="24">
        <v>45066</v>
      </c>
      <c r="H5584" s="24">
        <v>45066</v>
      </c>
      <c r="I5584" s="19" t="s">
        <v>298</v>
      </c>
      <c r="J5584" s="43" t="s">
        <v>1003</v>
      </c>
      <c r="K5584" s="61" t="str">
        <f ca="1">LeaveTracker[[#This Row],[Days]]&amp;" "&amp;LeaveTracker[[#This Row],[Type of Leave]]</f>
        <v>0 OTHER</v>
      </c>
      <c r="L5584" s="23">
        <f ca="1">NETWORKDAYS(LeaveTracker[[#This Row],[Start Date]],LeaveTracker[[#This Row],[End Date]],lstHolidays)</f>
        <v>0</v>
      </c>
      <c r="M5584" s="27"/>
    </row>
    <row r="5585" spans="1:13" ht="30" customHeight="1" x14ac:dyDescent="0.3">
      <c r="A5585" s="27">
        <f t="shared" si="61"/>
        <v>1810</v>
      </c>
      <c r="B5585" s="31">
        <v>45068</v>
      </c>
      <c r="C5585" s="31">
        <v>45054</v>
      </c>
      <c r="D5585" s="19" t="s">
        <v>932</v>
      </c>
      <c r="E5585" s="19" t="str">
        <f>IF(ISBLANK(LeaveTracker[[#This Row],[Employee Name]]),"-----",VLOOKUP(LeaveTracker[[#This Row],[Employee Name]],Employees[[Employee Name]:[Office]],7))</f>
        <v>ONT</v>
      </c>
      <c r="F5585" s="19" t="str">
        <f>IF(ISBLANK(LeaveTracker[[#This Row],[Employee Name]]),"-----",VLOOKUP(LeaveTracker[[#This Row],[Employee Name]],Employees[[Employee Name]:[Office]],6))</f>
        <v>REGULAR</v>
      </c>
      <c r="G5585" s="24">
        <v>45041</v>
      </c>
      <c r="H5585" s="24">
        <v>45041</v>
      </c>
      <c r="I5585" s="19" t="s">
        <v>81</v>
      </c>
      <c r="K5585" s="61"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1329</v>
      </c>
      <c r="E5586" s="19" t="str">
        <f>IF(ISBLANK(LeaveTracker[[#This Row],[Employee Name]]),"-----",VLOOKUP(LeaveTracker[[#This Row],[Employee Name]],Employees[[Employee Name]:[Office]],7))</f>
        <v>ONT</v>
      </c>
      <c r="F5586" s="19" t="str">
        <f>IF(ISBLANK(LeaveTracker[[#This Row],[Employee Name]]),"-----",VLOOKUP(LeaveTracker[[#This Row],[Employee Name]],Employees[[Employee Name]:[Office]],6))</f>
        <v>REGULAR</v>
      </c>
      <c r="G5586" s="24">
        <v>45064</v>
      </c>
      <c r="H5586" s="24">
        <v>45064</v>
      </c>
      <c r="I5586" s="19" t="s">
        <v>298</v>
      </c>
      <c r="J5586" s="43" t="s">
        <v>1003</v>
      </c>
      <c r="K5586" s="61"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1034</v>
      </c>
      <c r="E5587" s="19" t="str">
        <f>IF(ISBLANK(LeaveTracker[[#This Row],[Employee Name]]),"-----",VLOOKUP(LeaveTracker[[#This Row],[Employee Name]],Employees[[Employee Name]:[Office]],7))</f>
        <v>ONT</v>
      </c>
      <c r="F5587" s="19" t="str">
        <f>IF(ISBLANK(LeaveTracker[[#This Row],[Employee Name]]),"-----",VLOOKUP(LeaveTracker[[#This Row],[Employee Name]],Employees[[Employee Name]:[Office]],6))</f>
        <v>REGULAR</v>
      </c>
      <c r="G5587" s="24">
        <v>45054</v>
      </c>
      <c r="H5587" s="24">
        <v>45056</v>
      </c>
      <c r="I5587" s="19" t="s">
        <v>81</v>
      </c>
      <c r="K5587" s="61"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849</v>
      </c>
      <c r="E5588" s="19" t="str">
        <f>IF(ISBLANK(LeaveTracker[[#This Row],[Employee Name]]),"-----",VLOOKUP(LeaveTracker[[#This Row],[Employee Name]],Employees[[Employee Name]:[Office]],7))</f>
        <v>MO</v>
      </c>
      <c r="F5588" s="19" t="str">
        <f>IF(ISBLANK(LeaveTracker[[#This Row],[Employee Name]]),"-----",VLOOKUP(LeaveTracker[[#This Row],[Employee Name]],Employees[[Employee Name]:[Office]],6))</f>
        <v>REGULAR</v>
      </c>
      <c r="G5588" s="24">
        <v>45055</v>
      </c>
      <c r="H5588" s="24">
        <v>45055</v>
      </c>
      <c r="I5588" s="19" t="s">
        <v>81</v>
      </c>
      <c r="K5588" s="61"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1164</v>
      </c>
      <c r="E5589" s="19" t="str">
        <f>IF(ISBLANK(LeaveTracker[[#This Row],[Employee Name]]),"-----",VLOOKUP(LeaveTracker[[#This Row],[Employee Name]],Employees[[Employee Name]:[Office]],7))</f>
        <v>CSWDO</v>
      </c>
      <c r="F5589" s="19" t="str">
        <f>IF(ISBLANK(LeaveTracker[[#This Row],[Employee Name]]),"-----",VLOOKUP(LeaveTracker[[#This Row],[Employee Name]],Employees[[Employee Name]:[Office]],6))</f>
        <v>REGULAR</v>
      </c>
      <c r="G5589" s="24">
        <v>45057</v>
      </c>
      <c r="H5589" s="24">
        <v>45061</v>
      </c>
      <c r="I5589" s="19" t="s">
        <v>81</v>
      </c>
      <c r="K5589" s="61"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748</v>
      </c>
      <c r="E5590" s="19" t="str">
        <f>IF(ISBLANK(LeaveTracker[[#This Row],[Employee Name]]),"-----",VLOOKUP(LeaveTracker[[#This Row],[Employee Name]],Employees[[Employee Name]:[Office]],7))</f>
        <v>CSWDO</v>
      </c>
      <c r="F5590" s="19" t="str">
        <f>IF(ISBLANK(LeaveTracker[[#This Row],[Employee Name]]),"-----",VLOOKUP(LeaveTracker[[#This Row],[Employee Name]],Employees[[Employee Name]:[Office]],6))</f>
        <v>REGULAR</v>
      </c>
      <c r="G5590" s="24">
        <v>45058</v>
      </c>
      <c r="H5590" s="24">
        <v>45058</v>
      </c>
      <c r="I5590" s="19" t="s">
        <v>81</v>
      </c>
      <c r="K5590" s="61"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2338</v>
      </c>
      <c r="E5591" s="19" t="str">
        <f>IF(ISBLANK(LeaveTracker[[#This Row],[Employee Name]]),"-----",VLOOKUP(LeaveTracker[[#This Row],[Employee Name]],Employees[[Employee Name]:[Office]],7))</f>
        <v>DA</v>
      </c>
      <c r="F5591" s="19" t="str">
        <f>IF(ISBLANK(LeaveTracker[[#This Row],[Employee Name]]),"-----",VLOOKUP(LeaveTracker[[#This Row],[Employee Name]],Employees[[Employee Name]:[Office]],6))</f>
        <v>CASUAL</v>
      </c>
      <c r="G5591" s="24">
        <v>45075</v>
      </c>
      <c r="H5591" s="24">
        <v>45079</v>
      </c>
      <c r="I5591" s="19" t="s">
        <v>82</v>
      </c>
      <c r="K5591" s="61"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960</v>
      </c>
      <c r="E5592" s="19" t="str">
        <f>IF(ISBLANK(LeaveTracker[[#This Row],[Employee Name]]),"-----",VLOOKUP(LeaveTracker[[#This Row],[Employee Name]],Employees[[Employee Name]:[Office]],7))</f>
        <v>ASSESSORS OFFICE</v>
      </c>
      <c r="F5592" s="19" t="str">
        <f>IF(ISBLANK(LeaveTracker[[#This Row],[Employee Name]]),"-----",VLOOKUP(LeaveTracker[[#This Row],[Employee Name]],Employees[[Employee Name]:[Office]],6))</f>
        <v>REGULAR</v>
      </c>
      <c r="G5592" s="24">
        <v>45061</v>
      </c>
      <c r="H5592" s="24">
        <v>45061</v>
      </c>
      <c r="I5592" s="19" t="s">
        <v>81</v>
      </c>
      <c r="K5592" s="61"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473</v>
      </c>
      <c r="E5593" s="19" t="str">
        <f>IF(ISBLANK(LeaveTracker[[#This Row],[Employee Name]]),"-----",VLOOKUP(LeaveTracker[[#This Row],[Employee Name]],Employees[[Employee Name]:[Office]],7))</f>
        <v>PIO</v>
      </c>
      <c r="F5593" s="19" t="str">
        <f>IF(ISBLANK(LeaveTracker[[#This Row],[Employee Name]]),"-----",VLOOKUP(LeaveTracker[[#This Row],[Employee Name]],Employees[[Employee Name]:[Office]],6))</f>
        <v>REGULAR</v>
      </c>
      <c r="G5593" s="24">
        <v>45061</v>
      </c>
      <c r="H5593" s="24">
        <v>45061</v>
      </c>
      <c r="I5593" s="19" t="s">
        <v>81</v>
      </c>
      <c r="K5593" s="61"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1017</v>
      </c>
      <c r="E5594" s="19" t="str">
        <f>IF(ISBLANK(LeaveTracker[[#This Row],[Employee Name]]),"-----",VLOOKUP(LeaveTracker[[#This Row],[Employee Name]],Employees[[Employee Name]:[Office]],7))</f>
        <v>LANDTAX</v>
      </c>
      <c r="F5594" s="19" t="str">
        <f>IF(ISBLANK(LeaveTracker[[#This Row],[Employee Name]]),"-----",VLOOKUP(LeaveTracker[[#This Row],[Employee Name]],Employees[[Employee Name]:[Office]],6))</f>
        <v>REGULAR</v>
      </c>
      <c r="G5594" s="24">
        <v>45057</v>
      </c>
      <c r="H5594" s="24">
        <v>45058</v>
      </c>
      <c r="I5594" s="19" t="s">
        <v>81</v>
      </c>
      <c r="K5594" s="61"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405</v>
      </c>
      <c r="E5595" s="19" t="str">
        <f>IF(ISBLANK(LeaveTracker[[#This Row],[Employee Name]]),"-----",VLOOKUP(LeaveTracker[[#This Row],[Employee Name]],Employees[[Employee Name]:[Office]],7))</f>
        <v>CTO</v>
      </c>
      <c r="F5595" s="19" t="str">
        <f>IF(ISBLANK(LeaveTracker[[#This Row],[Employee Name]]),"-----",VLOOKUP(LeaveTracker[[#This Row],[Employee Name]],Employees[[Employee Name]:[Office]],6))</f>
        <v>REGULAR</v>
      </c>
      <c r="G5595" s="24">
        <v>45061</v>
      </c>
      <c r="H5595" s="24">
        <v>45061</v>
      </c>
      <c r="I5595" s="19" t="s">
        <v>81</v>
      </c>
      <c r="K5595" s="61"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19" t="str">
        <f>IF(ISBLANK(LeaveTracker[[#This Row],[Employee Name]]),"-----",VLOOKUP(LeaveTracker[[#This Row],[Employee Name]],Employees[[Employee Name]:[Office]],7))</f>
        <v>CHARACTER OFFICE</v>
      </c>
      <c r="F5596" s="19" t="str">
        <f>IF(ISBLANK(LeaveTracker[[#This Row],[Employee Name]]),"-----",VLOOKUP(LeaveTracker[[#This Row],[Employee Name]],Employees[[Employee Name]:[Office]],6))</f>
        <v>REGULAR</v>
      </c>
      <c r="G5596" s="24">
        <v>45057</v>
      </c>
      <c r="H5596" s="24">
        <v>45061</v>
      </c>
      <c r="I5596" s="19" t="s">
        <v>81</v>
      </c>
      <c r="K5596" s="61"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2160</v>
      </c>
      <c r="E5597" s="19" t="str">
        <f>IF(ISBLANK(LeaveTracker[[#This Row],[Employee Name]]),"-----",VLOOKUP(LeaveTracker[[#This Row],[Employee Name]],Employees[[Employee Name]:[Office]],7))</f>
        <v>GSO</v>
      </c>
      <c r="F5597" s="19">
        <f>IF(ISBLANK(LeaveTracker[[#This Row],[Employee Name]]),"-----",VLOOKUP(LeaveTracker[[#This Row],[Employee Name]],Employees[[Employee Name]:[Office]],6))</f>
        <v>0</v>
      </c>
      <c r="G5597" s="24">
        <v>45061</v>
      </c>
      <c r="H5597" s="24">
        <v>45072</v>
      </c>
      <c r="I5597" s="19" t="s">
        <v>81</v>
      </c>
      <c r="K5597" s="61"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344</v>
      </c>
      <c r="E5598" s="19" t="str">
        <f>IF(ISBLANK(LeaveTracker[[#This Row],[Employee Name]]),"-----",VLOOKUP(LeaveTracker[[#This Row],[Employee Name]],Employees[[Employee Name]:[Office]],7))</f>
        <v>ONT</v>
      </c>
      <c r="F5598" s="19" t="str">
        <f>IF(ISBLANK(LeaveTracker[[#This Row],[Employee Name]]),"-----",VLOOKUP(LeaveTracker[[#This Row],[Employee Name]],Employees[[Employee Name]:[Office]],6))</f>
        <v>REGULAR</v>
      </c>
      <c r="G5598" s="24">
        <v>45071</v>
      </c>
      <c r="H5598" s="24">
        <v>45075</v>
      </c>
      <c r="I5598" s="19" t="s">
        <v>82</v>
      </c>
      <c r="K5598" s="61"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1039</v>
      </c>
      <c r="E5599" s="19" t="str">
        <f>IF(ISBLANK(LeaveTracker[[#This Row],[Employee Name]]),"-----",VLOOKUP(LeaveTracker[[#This Row],[Employee Name]],Employees[[Employee Name]:[Office]],7))</f>
        <v>ONT</v>
      </c>
      <c r="F5599" s="19" t="str">
        <f>IF(ISBLANK(LeaveTracker[[#This Row],[Employee Name]]),"-----",VLOOKUP(LeaveTracker[[#This Row],[Employee Name]],Employees[[Employee Name]:[Office]],6))</f>
        <v>REGULAR</v>
      </c>
      <c r="G5599" s="24">
        <v>45072</v>
      </c>
      <c r="H5599" s="24">
        <v>45072</v>
      </c>
      <c r="I5599" s="19" t="s">
        <v>82</v>
      </c>
      <c r="K5599" s="61"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1039</v>
      </c>
      <c r="E5600" s="19" t="str">
        <f>IF(ISBLANK(LeaveTracker[[#This Row],[Employee Name]]),"-----",VLOOKUP(LeaveTracker[[#This Row],[Employee Name]],Employees[[Employee Name]:[Office]],7))</f>
        <v>ONT</v>
      </c>
      <c r="F5600" s="19" t="str">
        <f>IF(ISBLANK(LeaveTracker[[#This Row],[Employee Name]]),"-----",VLOOKUP(LeaveTracker[[#This Row],[Employee Name]],Employees[[Employee Name]:[Office]],6))</f>
        <v>REGULAR</v>
      </c>
      <c r="G5600" s="24">
        <v>45076</v>
      </c>
      <c r="H5600" s="24">
        <v>45076</v>
      </c>
      <c r="I5600" s="19" t="s">
        <v>82</v>
      </c>
      <c r="K5600" s="61"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1268</v>
      </c>
      <c r="E5601" s="19" t="str">
        <f>IF(ISBLANK(LeaveTracker[[#This Row],[Employee Name]]),"-----",VLOOKUP(LeaveTracker[[#This Row],[Employee Name]],Employees[[Employee Name]:[Office]],7))</f>
        <v>CHO</v>
      </c>
      <c r="F5601" s="19" t="str">
        <f>IF(ISBLANK(LeaveTracker[[#This Row],[Employee Name]]),"-----",VLOOKUP(LeaveTracker[[#This Row],[Employee Name]],Employees[[Employee Name]:[Office]],6))</f>
        <v>REGULAR</v>
      </c>
      <c r="G5601" s="24">
        <v>45067</v>
      </c>
      <c r="H5601" s="24">
        <v>45067</v>
      </c>
      <c r="I5601" s="19" t="s">
        <v>82</v>
      </c>
      <c r="K5601" s="61" t="str">
        <f ca="1">LeaveTracker[[#This Row],[Days]]&amp;" "&amp;LeaveTracker[[#This Row],[Type of Leave]]</f>
        <v>0 VL</v>
      </c>
      <c r="L5601" s="23">
        <f ca="1">NETWORKDAYS(LeaveTracker[[#This Row],[Start Date]],LeaveTracker[[#This Row],[End Date]],lstHolidays)</f>
        <v>0</v>
      </c>
      <c r="M5601" s="27"/>
    </row>
    <row r="5602" spans="1:13" ht="30" customHeight="1" x14ac:dyDescent="0.3">
      <c r="A5602" s="27">
        <v>1825</v>
      </c>
      <c r="B5602" s="31">
        <v>45068</v>
      </c>
      <c r="C5602" s="31">
        <v>45054</v>
      </c>
      <c r="D5602" s="19" t="s">
        <v>1268</v>
      </c>
      <c r="E5602" s="19" t="str">
        <f>IF(ISBLANK(LeaveTracker[[#This Row],[Employee Name]]),"-----",VLOOKUP(LeaveTracker[[#This Row],[Employee Name]],Employees[[Employee Name]:[Office]],7))</f>
        <v>CHO</v>
      </c>
      <c r="F5602" s="19" t="str">
        <f>IF(ISBLANK(LeaveTracker[[#This Row],[Employee Name]]),"-----",VLOOKUP(LeaveTracker[[#This Row],[Employee Name]],Employees[[Employee Name]:[Office]],6))</f>
        <v>REGULAR</v>
      </c>
      <c r="G5602" s="24">
        <v>45070</v>
      </c>
      <c r="H5602" s="24">
        <v>45070</v>
      </c>
      <c r="I5602" s="19" t="s">
        <v>82</v>
      </c>
      <c r="K5602" s="61"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2087</v>
      </c>
      <c r="E5603" s="19" t="str">
        <f>IF(ISBLANK(LeaveTracker[[#This Row],[Employee Name]]),"-----",VLOOKUP(LeaveTracker[[#This Row],[Employee Name]],Employees[[Employee Name]:[Office]],7))</f>
        <v>OSPITAL NG TAGAYTAY</v>
      </c>
      <c r="F5603" s="19">
        <f>IF(ISBLANK(LeaveTracker[[#This Row],[Employee Name]]),"-----",VLOOKUP(LeaveTracker[[#This Row],[Employee Name]],Employees[[Employee Name]:[Office]],6))</f>
        <v>0</v>
      </c>
      <c r="G5603" s="24">
        <v>45054</v>
      </c>
      <c r="H5603" s="24">
        <v>45058</v>
      </c>
      <c r="I5603" s="19" t="s">
        <v>81</v>
      </c>
      <c r="K5603" s="61"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1968</v>
      </c>
      <c r="E5604" s="19" t="str">
        <f>IF(ISBLANK(LeaveTracker[[#This Row],[Employee Name]]),"-----",VLOOKUP(LeaveTracker[[#This Row],[Employee Name]],Employees[[Employee Name]:[Office]],7))</f>
        <v>EEO/CITY MARKET</v>
      </c>
      <c r="F5604" s="19" t="str">
        <f>IF(ISBLANK(LeaveTracker[[#This Row],[Employee Name]]),"-----",VLOOKUP(LeaveTracker[[#This Row],[Employee Name]],Employees[[Employee Name]:[Office]],6))</f>
        <v>CASUAL</v>
      </c>
      <c r="G5604" s="24">
        <v>45051</v>
      </c>
      <c r="H5604" s="24">
        <v>45051</v>
      </c>
      <c r="I5604" s="19" t="s">
        <v>81</v>
      </c>
      <c r="K5604" s="61"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1776</v>
      </c>
      <c r="E5605" s="19" t="str">
        <f>IF(ISBLANK(LeaveTracker[[#This Row],[Employee Name]]),"-----",VLOOKUP(LeaveTracker[[#This Row],[Employee Name]],Employees[[Employee Name]:[Office]],7))</f>
        <v>ONT</v>
      </c>
      <c r="F5605" s="19" t="str">
        <f>IF(ISBLANK(LeaveTracker[[#This Row],[Employee Name]]),"-----",VLOOKUP(LeaveTracker[[#This Row],[Employee Name]],Employees[[Employee Name]:[Office]],6))</f>
        <v>CASUAL</v>
      </c>
      <c r="G5605" s="24">
        <v>45039</v>
      </c>
      <c r="H5605" s="24">
        <v>45039</v>
      </c>
      <c r="I5605" s="19" t="s">
        <v>81</v>
      </c>
      <c r="K5605" s="61" t="str">
        <f ca="1">LeaveTracker[[#This Row],[Days]]&amp;" "&amp;LeaveTracker[[#This Row],[Type of Leave]]</f>
        <v>0 SL</v>
      </c>
      <c r="L5605" s="23">
        <f ca="1">NETWORKDAYS(LeaveTracker[[#This Row],[Start Date]],LeaveTracker[[#This Row],[End Date]],lstHolidays)</f>
        <v>0</v>
      </c>
      <c r="M5605" s="27"/>
    </row>
    <row r="5606" spans="1:13" ht="30" customHeight="1" x14ac:dyDescent="0.3">
      <c r="A5606" s="27">
        <v>1828</v>
      </c>
      <c r="B5606" s="31">
        <v>45068</v>
      </c>
      <c r="C5606" s="31">
        <v>45039</v>
      </c>
      <c r="D5606" s="19" t="s">
        <v>1776</v>
      </c>
      <c r="E5606" s="19" t="str">
        <f>IF(ISBLANK(LeaveTracker[[#This Row],[Employee Name]]),"-----",VLOOKUP(LeaveTracker[[#This Row],[Employee Name]],Employees[[Employee Name]:[Office]],7))</f>
        <v>ONT</v>
      </c>
      <c r="F5606" s="19" t="str">
        <f>IF(ISBLANK(LeaveTracker[[#This Row],[Employee Name]]),"-----",VLOOKUP(LeaveTracker[[#This Row],[Employee Name]],Employees[[Employee Name]:[Office]],6))</f>
        <v>CASUAL</v>
      </c>
      <c r="G5606" s="24">
        <v>45046</v>
      </c>
      <c r="H5606" s="24">
        <v>45046</v>
      </c>
      <c r="I5606" s="19" t="s">
        <v>81</v>
      </c>
      <c r="K5606" s="61" t="str">
        <f ca="1">LeaveTracker[[#This Row],[Days]]&amp;" "&amp;LeaveTracker[[#This Row],[Type of Leave]]</f>
        <v>0 SL</v>
      </c>
      <c r="L5606" s="23">
        <f ca="1">NETWORKDAYS(LeaveTracker[[#This Row],[Start Date]],LeaveTracker[[#This Row],[End Date]],lstHolidays)</f>
        <v>0</v>
      </c>
      <c r="M5606" s="27"/>
    </row>
    <row r="5607" spans="1:13" ht="30" customHeight="1" x14ac:dyDescent="0.3">
      <c r="A5607" s="27">
        <f t="shared" si="62"/>
        <v>1829</v>
      </c>
      <c r="B5607" s="31">
        <v>45068</v>
      </c>
      <c r="C5607" s="31">
        <v>45055</v>
      </c>
      <c r="D5607" s="19" t="s">
        <v>1826</v>
      </c>
      <c r="E5607" s="19" t="str">
        <f>IF(ISBLANK(LeaveTracker[[#This Row],[Employee Name]]),"-----",VLOOKUP(LeaveTracker[[#This Row],[Employee Name]],Employees[[Employee Name]:[Office]],7))</f>
        <v>ONT</v>
      </c>
      <c r="F5607" s="19" t="str">
        <f>IF(ISBLANK(LeaveTracker[[#This Row],[Employee Name]]),"-----",VLOOKUP(LeaveTracker[[#This Row],[Employee Name]],Employees[[Employee Name]:[Office]],6))</f>
        <v>CASUAL</v>
      </c>
      <c r="G5607" s="24">
        <v>45077</v>
      </c>
      <c r="H5607" s="24">
        <v>45080</v>
      </c>
      <c r="I5607" s="19" t="s">
        <v>82</v>
      </c>
      <c r="K5607" s="61" t="str">
        <f>LeaveTracker[[#This Row],[Days]]&amp;" "&amp;LeaveTracker[[#This Row],[Type of Leave]]</f>
        <v>4 VL</v>
      </c>
      <c r="L5607" s="23">
        <v>4</v>
      </c>
      <c r="M5607" s="27"/>
    </row>
    <row r="5608" spans="1:13" ht="30" customHeight="1" x14ac:dyDescent="0.3">
      <c r="A5608" s="27">
        <v>1829</v>
      </c>
      <c r="B5608" s="31">
        <v>45068</v>
      </c>
      <c r="C5608" s="31">
        <v>45055</v>
      </c>
      <c r="D5608" s="19" t="s">
        <v>1826</v>
      </c>
      <c r="E5608" s="19" t="str">
        <f>IF(ISBLANK(LeaveTracker[[#This Row],[Employee Name]]),"-----",VLOOKUP(LeaveTracker[[#This Row],[Employee Name]],Employees[[Employee Name]:[Office]],7))</f>
        <v>ONT</v>
      </c>
      <c r="F5608" s="19" t="str">
        <f>IF(ISBLANK(LeaveTracker[[#This Row],[Employee Name]]),"-----",VLOOKUP(LeaveTracker[[#This Row],[Employee Name]],Employees[[Employee Name]:[Office]],6))</f>
        <v>CASUAL</v>
      </c>
      <c r="G5608" s="24">
        <v>45082</v>
      </c>
      <c r="H5608" s="24">
        <v>45082</v>
      </c>
      <c r="I5608" s="19" t="s">
        <v>82</v>
      </c>
      <c r="K5608" s="61"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1826</v>
      </c>
      <c r="E5609" s="19" t="str">
        <f>IF(ISBLANK(LeaveTracker[[#This Row],[Employee Name]]),"-----",VLOOKUP(LeaveTracker[[#This Row],[Employee Name]],Employees[[Employee Name]:[Office]],7))</f>
        <v>ONT</v>
      </c>
      <c r="F5609" s="19" t="str">
        <f>IF(ISBLANK(LeaveTracker[[#This Row],[Employee Name]]),"-----",VLOOKUP(LeaveTracker[[#This Row],[Employee Name]],Employees[[Employee Name]:[Office]],6))</f>
        <v>CASUAL</v>
      </c>
      <c r="G5609" s="24">
        <v>45044</v>
      </c>
      <c r="H5609" s="24">
        <v>45044</v>
      </c>
      <c r="I5609" s="19" t="s">
        <v>81</v>
      </c>
      <c r="K5609" s="61"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1826</v>
      </c>
      <c r="E5610" s="19" t="str">
        <f>IF(ISBLANK(LeaveTracker[[#This Row],[Employee Name]]),"-----",VLOOKUP(LeaveTracker[[#This Row],[Employee Name]],Employees[[Employee Name]:[Office]],7))</f>
        <v>ONT</v>
      </c>
      <c r="F5610" s="19" t="str">
        <f>IF(ISBLANK(LeaveTracker[[#This Row],[Employee Name]]),"-----",VLOOKUP(LeaveTracker[[#This Row],[Employee Name]],Employees[[Employee Name]:[Office]],6))</f>
        <v>CASUAL</v>
      </c>
      <c r="G5610" s="24">
        <v>45025</v>
      </c>
      <c r="H5610" s="24">
        <v>45025</v>
      </c>
      <c r="I5610" s="19" t="s">
        <v>81</v>
      </c>
      <c r="K5610" s="61" t="str">
        <f ca="1">LeaveTracker[[#This Row],[Days]]&amp;" "&amp;LeaveTracker[[#This Row],[Type of Leave]]</f>
        <v>0 SL</v>
      </c>
      <c r="L5610" s="23">
        <f ca="1">NETWORKDAYS(LeaveTracker[[#This Row],[Start Date]],LeaveTracker[[#This Row],[End Date]],lstHolidays)</f>
        <v>0</v>
      </c>
      <c r="M5610" s="27"/>
    </row>
    <row r="5611" spans="1:13" ht="30" customHeight="1" x14ac:dyDescent="0.3">
      <c r="A5611" s="27">
        <v>1831</v>
      </c>
      <c r="B5611" s="31">
        <v>45068</v>
      </c>
      <c r="C5611" s="31">
        <v>45055</v>
      </c>
      <c r="D5611" s="19" t="s">
        <v>1826</v>
      </c>
      <c r="E5611" s="19" t="str">
        <f>IF(ISBLANK(LeaveTracker[[#This Row],[Employee Name]]),"-----",VLOOKUP(LeaveTracker[[#This Row],[Employee Name]],Employees[[Employee Name]:[Office]],7))</f>
        <v>ONT</v>
      </c>
      <c r="F5611" s="19" t="str">
        <f>IF(ISBLANK(LeaveTracker[[#This Row],[Employee Name]]),"-----",VLOOKUP(LeaveTracker[[#This Row],[Employee Name]],Employees[[Employee Name]:[Office]],6))</f>
        <v>CASUAL</v>
      </c>
      <c r="G5611" s="24">
        <v>45032</v>
      </c>
      <c r="H5611" s="24">
        <v>45032</v>
      </c>
      <c r="I5611" s="19" t="s">
        <v>81</v>
      </c>
      <c r="K5611" s="61" t="str">
        <f ca="1">LeaveTracker[[#This Row],[Days]]&amp;" "&amp;LeaveTracker[[#This Row],[Type of Leave]]</f>
        <v>0 SL</v>
      </c>
      <c r="L5611" s="23">
        <f ca="1">NETWORKDAYS(LeaveTracker[[#This Row],[Start Date]],LeaveTracker[[#This Row],[End Date]],lstHolidays)</f>
        <v>0</v>
      </c>
      <c r="M5611" s="27"/>
    </row>
    <row r="5612" spans="1:13" ht="30" customHeight="1" x14ac:dyDescent="0.3">
      <c r="A5612" s="27">
        <f t="shared" si="62"/>
        <v>1832</v>
      </c>
      <c r="B5612" s="31">
        <v>45068</v>
      </c>
      <c r="C5612" s="31">
        <v>45055</v>
      </c>
      <c r="D5612" s="19" t="s">
        <v>1826</v>
      </c>
      <c r="E5612" s="19" t="str">
        <f>IF(ISBLANK(LeaveTracker[[#This Row],[Employee Name]]),"-----",VLOOKUP(LeaveTracker[[#This Row],[Employee Name]],Employees[[Employee Name]:[Office]],7))</f>
        <v>ONT</v>
      </c>
      <c r="F5612" s="19" t="str">
        <f>IF(ISBLANK(LeaveTracker[[#This Row],[Employee Name]]),"-----",VLOOKUP(LeaveTracker[[#This Row],[Employee Name]],Employees[[Employee Name]:[Office]],6))</f>
        <v>CASUAL</v>
      </c>
      <c r="G5612" s="24">
        <v>45017</v>
      </c>
      <c r="H5612" s="24">
        <v>45021</v>
      </c>
      <c r="I5612" s="19" t="s">
        <v>81</v>
      </c>
      <c r="K5612" s="61"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1826</v>
      </c>
      <c r="E5613" s="19" t="str">
        <f>IF(ISBLANK(LeaveTracker[[#This Row],[Employee Name]]),"-----",VLOOKUP(LeaveTracker[[#This Row],[Employee Name]],Employees[[Employee Name]:[Office]],7))</f>
        <v>ONT</v>
      </c>
      <c r="F5613" s="19" t="str">
        <f>IF(ISBLANK(LeaveTracker[[#This Row],[Employee Name]]),"-----",VLOOKUP(LeaveTracker[[#This Row],[Employee Name]],Employees[[Employee Name]:[Office]],6))</f>
        <v>CASUAL</v>
      </c>
      <c r="G5613" s="24">
        <v>45023</v>
      </c>
      <c r="H5613" s="24">
        <v>45023</v>
      </c>
      <c r="I5613" s="19" t="s">
        <v>81</v>
      </c>
      <c r="K5613" s="61"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1953</v>
      </c>
      <c r="E5614" s="19" t="str">
        <f>IF(ISBLANK(LeaveTracker[[#This Row],[Employee Name]]),"-----",VLOOKUP(LeaveTracker[[#This Row],[Employee Name]],Employees[[Employee Name]:[Office]],7))</f>
        <v>BPLO</v>
      </c>
      <c r="F5614" s="19" t="str">
        <f>IF(ISBLANK(LeaveTracker[[#This Row],[Employee Name]]),"-----",VLOOKUP(LeaveTracker[[#This Row],[Employee Name]],Employees[[Employee Name]:[Office]],6))</f>
        <v>JOBCON</v>
      </c>
      <c r="G5614" s="24">
        <v>45056</v>
      </c>
      <c r="H5614" s="24">
        <v>45056</v>
      </c>
      <c r="I5614" s="19" t="s">
        <v>298</v>
      </c>
      <c r="J5614" s="43" t="s">
        <v>1895</v>
      </c>
      <c r="K5614" s="61"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1953</v>
      </c>
      <c r="E5615" s="19" t="str">
        <f>IF(ISBLANK(LeaveTracker[[#This Row],[Employee Name]]),"-----",VLOOKUP(LeaveTracker[[#This Row],[Employee Name]],Employees[[Employee Name]:[Office]],7))</f>
        <v>BPLO</v>
      </c>
      <c r="F5615" s="19" t="str">
        <f>IF(ISBLANK(LeaveTracker[[#This Row],[Employee Name]]),"-----",VLOOKUP(LeaveTracker[[#This Row],[Employee Name]],Employees[[Employee Name]:[Office]],6))</f>
        <v>JOBCON</v>
      </c>
      <c r="G5615" s="24">
        <v>45068</v>
      </c>
      <c r="H5615" s="24">
        <v>45068</v>
      </c>
      <c r="I5615" s="20" t="s">
        <v>298</v>
      </c>
      <c r="J5615" s="43" t="s">
        <v>1895</v>
      </c>
      <c r="K5615" s="61"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2342</v>
      </c>
      <c r="E5616" s="19" t="str">
        <f>IF(ISBLANK(LeaveTracker[[#This Row],[Employee Name]]),"-----",VLOOKUP(LeaveTracker[[#This Row],[Employee Name]],Employees[[Employee Name]:[Office]],7))</f>
        <v>BPLO</v>
      </c>
      <c r="F5616" s="19" t="str">
        <f>IF(ISBLANK(LeaveTracker[[#This Row],[Employee Name]]),"-----",VLOOKUP(LeaveTracker[[#This Row],[Employee Name]],Employees[[Employee Name]:[Office]],6))</f>
        <v>JOBCON</v>
      </c>
      <c r="G5616" s="24">
        <v>45056</v>
      </c>
      <c r="H5616" s="24">
        <v>45058</v>
      </c>
      <c r="I5616" s="20" t="s">
        <v>81</v>
      </c>
      <c r="K5616" s="61"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1953</v>
      </c>
      <c r="E5617" s="19" t="str">
        <f>IF(ISBLANK(LeaveTracker[[#This Row],[Employee Name]]),"-----",VLOOKUP(LeaveTracker[[#This Row],[Employee Name]],Employees[[Employee Name]:[Office]],7))</f>
        <v>BPLO</v>
      </c>
      <c r="F5617" s="19" t="str">
        <f>IF(ISBLANK(LeaveTracker[[#This Row],[Employee Name]]),"-----",VLOOKUP(LeaveTracker[[#This Row],[Employee Name]],Employees[[Employee Name]:[Office]],6))</f>
        <v>JOBCON</v>
      </c>
      <c r="G5617" s="24">
        <v>45050</v>
      </c>
      <c r="H5617" s="24">
        <v>45052</v>
      </c>
      <c r="I5617" s="20" t="s">
        <v>81</v>
      </c>
      <c r="K5617" s="61"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2027</v>
      </c>
      <c r="E5618" s="19" t="str">
        <f>IF(ISBLANK(LeaveTracker[[#This Row],[Employee Name]]),"-----",VLOOKUP(LeaveTracker[[#This Row],[Employee Name]],Employees[[Employee Name]:[Office]],7))</f>
        <v>EDP</v>
      </c>
      <c r="F5618" s="19" t="str">
        <f>IF(ISBLANK(LeaveTracker[[#This Row],[Employee Name]]),"-----",VLOOKUP(LeaveTracker[[#This Row],[Employee Name]],Employees[[Employee Name]:[Office]],6))</f>
        <v>CASUAL</v>
      </c>
      <c r="G5618" s="24">
        <v>45051</v>
      </c>
      <c r="H5618" s="24">
        <v>45051</v>
      </c>
      <c r="I5618" s="20" t="s">
        <v>81</v>
      </c>
      <c r="K5618" s="61"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2027</v>
      </c>
      <c r="E5619" s="19" t="str">
        <f>IF(ISBLANK(LeaveTracker[[#This Row],[Employee Name]]),"-----",VLOOKUP(LeaveTracker[[#This Row],[Employee Name]],Employees[[Employee Name]:[Office]],7))</f>
        <v>EDP</v>
      </c>
      <c r="F5619" s="19" t="str">
        <f>IF(ISBLANK(LeaveTracker[[#This Row],[Employee Name]]),"-----",VLOOKUP(LeaveTracker[[#This Row],[Employee Name]],Employees[[Employee Name]:[Office]],6))</f>
        <v>CASUAL</v>
      </c>
      <c r="G5619" s="24">
        <v>45054</v>
      </c>
      <c r="H5619" s="24">
        <v>45054</v>
      </c>
      <c r="I5619" s="20" t="s">
        <v>81</v>
      </c>
      <c r="K5619" s="61"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1813</v>
      </c>
      <c r="E5620" s="19" t="str">
        <f>IF(ISBLANK(LeaveTracker[[#This Row],[Employee Name]]),"-----",VLOOKUP(LeaveTracker[[#This Row],[Employee Name]],Employees[[Employee Name]:[Office]],7))</f>
        <v>CSWDO</v>
      </c>
      <c r="F5620" s="19" t="str">
        <f>IF(ISBLANK(LeaveTracker[[#This Row],[Employee Name]]),"-----",VLOOKUP(LeaveTracker[[#This Row],[Employee Name]],Employees[[Employee Name]:[Office]],6))</f>
        <v>CASUAL</v>
      </c>
      <c r="G5620" s="24">
        <v>45056</v>
      </c>
      <c r="H5620" s="24">
        <v>45070</v>
      </c>
      <c r="I5620" s="20" t="s">
        <v>81</v>
      </c>
      <c r="K5620" s="61"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1909</v>
      </c>
      <c r="E5621" s="19"/>
      <c r="F5621" s="19"/>
      <c r="G5621" s="24">
        <v>45051</v>
      </c>
      <c r="H5621" s="24">
        <v>45054</v>
      </c>
      <c r="I5621" s="20" t="s">
        <v>81</v>
      </c>
      <c r="K5621" s="61"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1971</v>
      </c>
      <c r="E5622" s="19"/>
      <c r="F5622" s="19"/>
      <c r="G5622" s="24">
        <v>45064</v>
      </c>
      <c r="H5622" s="24">
        <v>45066</v>
      </c>
      <c r="I5622" s="20" t="s">
        <v>82</v>
      </c>
      <c r="K5622" s="61"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1971</v>
      </c>
      <c r="E5623" s="19" t="str">
        <f>IF(ISBLANK(LeaveTracker[[#This Row],[Employee Name]]),"-----",VLOOKUP(LeaveTracker[[#This Row],[Employee Name]],Employees[[Employee Name]:[Office]],7))</f>
        <v>CENRO</v>
      </c>
      <c r="F5623" s="19">
        <f>IF(ISBLANK(LeaveTracker[[#This Row],[Employee Name]]),"-----",VLOOKUP(LeaveTracker[[#This Row],[Employee Name]],Employees[[Employee Name]:[Office]],6))</f>
        <v>0</v>
      </c>
      <c r="G5623" s="24">
        <v>45070</v>
      </c>
      <c r="H5623" s="24">
        <v>45071</v>
      </c>
      <c r="I5623" s="20" t="s">
        <v>82</v>
      </c>
      <c r="K5623" s="61"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1971</v>
      </c>
      <c r="E5624" s="19" t="str">
        <f>IF(ISBLANK(LeaveTracker[[#This Row],[Employee Name]]),"-----",VLOOKUP(LeaveTracker[[#This Row],[Employee Name]],Employees[[Employee Name]:[Office]],7))</f>
        <v>CENRO</v>
      </c>
      <c r="F5624" s="19">
        <f>IF(ISBLANK(LeaveTracker[[#This Row],[Employee Name]]),"-----",VLOOKUP(LeaveTracker[[#This Row],[Employee Name]],Employees[[Employee Name]:[Office]],6))</f>
        <v>0</v>
      </c>
      <c r="G5624" s="24">
        <v>45073</v>
      </c>
      <c r="H5624" s="24">
        <v>45076</v>
      </c>
      <c r="I5624" s="20" t="s">
        <v>82</v>
      </c>
      <c r="K5624" s="61"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1971</v>
      </c>
      <c r="E5625" s="19" t="str">
        <f>IF(ISBLANK(LeaveTracker[[#This Row],[Employee Name]]),"-----",VLOOKUP(LeaveTracker[[#This Row],[Employee Name]],Employees[[Employee Name]:[Office]],7))</f>
        <v>CENRO</v>
      </c>
      <c r="F5625" s="19">
        <f>IF(ISBLANK(LeaveTracker[[#This Row],[Employee Name]]),"-----",VLOOKUP(LeaveTracker[[#This Row],[Employee Name]],Employees[[Employee Name]:[Office]],6))</f>
        <v>0</v>
      </c>
      <c r="G5625" s="24">
        <v>45050</v>
      </c>
      <c r="H5625" s="24">
        <v>45052</v>
      </c>
      <c r="I5625" s="20" t="s">
        <v>81</v>
      </c>
      <c r="K5625" s="61"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1798</v>
      </c>
      <c r="E5626" s="19" t="str">
        <f>IF(ISBLANK(LeaveTracker[[#This Row],[Employee Name]]),"-----",VLOOKUP(LeaveTracker[[#This Row],[Employee Name]],Employees[[Employee Name]:[Office]],7))</f>
        <v>GSO</v>
      </c>
      <c r="F5626" s="19" t="str">
        <f>IF(ISBLANK(LeaveTracker[[#This Row],[Employee Name]]),"-----",VLOOKUP(LeaveTracker[[#This Row],[Employee Name]],Employees[[Employee Name]:[Office]],6))</f>
        <v>CASUAL</v>
      </c>
      <c r="G5626" s="24">
        <v>45055</v>
      </c>
      <c r="H5626" s="24">
        <v>45056</v>
      </c>
      <c r="I5626" s="20" t="s">
        <v>81</v>
      </c>
      <c r="K5626" s="61"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1876</v>
      </c>
      <c r="E5627" s="19" t="str">
        <f>IF(ISBLANK(LeaveTracker[[#This Row],[Employee Name]]),"-----",VLOOKUP(LeaveTracker[[#This Row],[Employee Name]],Employees[[Employee Name]:[Office]],7))</f>
        <v>MAHOGANY MARKET</v>
      </c>
      <c r="F5627" s="19" t="str">
        <f>IF(ISBLANK(LeaveTracker[[#This Row],[Employee Name]]),"-----",VLOOKUP(LeaveTracker[[#This Row],[Employee Name]],Employees[[Employee Name]:[Office]],6))</f>
        <v>REGULAR</v>
      </c>
      <c r="G5627" s="24">
        <v>45058</v>
      </c>
      <c r="H5627" s="24">
        <v>45062</v>
      </c>
      <c r="I5627" s="20" t="s">
        <v>82</v>
      </c>
      <c r="K5627" s="61"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1812</v>
      </c>
      <c r="E5628" s="19" t="str">
        <f>IF(ISBLANK(LeaveTracker[[#This Row],[Employee Name]]),"-----",VLOOKUP(LeaveTracker[[#This Row],[Employee Name]],Employees[[Employee Name]:[Office]],7))</f>
        <v>HOUSING</v>
      </c>
      <c r="F5628" s="19" t="str">
        <f>IF(ISBLANK(LeaveTracker[[#This Row],[Employee Name]]),"-----",VLOOKUP(LeaveTracker[[#This Row],[Employee Name]],Employees[[Employee Name]:[Office]],6))</f>
        <v>CASUAL</v>
      </c>
      <c r="G5628" s="24">
        <v>45054</v>
      </c>
      <c r="H5628" s="24">
        <v>45055</v>
      </c>
      <c r="I5628" s="20" t="s">
        <v>81</v>
      </c>
      <c r="K5628" s="61"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1812</v>
      </c>
      <c r="E5629" s="19" t="str">
        <f>IF(ISBLANK(LeaveTracker[[#This Row],[Employee Name]]),"-----",VLOOKUP(LeaveTracker[[#This Row],[Employee Name]],Employees[[Employee Name]:[Office]],7))</f>
        <v>HOUSING</v>
      </c>
      <c r="F5629" s="19" t="str">
        <f>IF(ISBLANK(LeaveTracker[[#This Row],[Employee Name]]),"-----",VLOOKUP(LeaveTracker[[#This Row],[Employee Name]],Employees[[Employee Name]:[Office]],6))</f>
        <v>CASUAL</v>
      </c>
      <c r="G5629" s="24">
        <v>45048</v>
      </c>
      <c r="H5629" s="24">
        <v>45050</v>
      </c>
      <c r="I5629" s="20" t="s">
        <v>81</v>
      </c>
      <c r="K5629" s="61"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1849</v>
      </c>
      <c r="E5630" s="19" t="str">
        <f>IF(ISBLANK(LeaveTracker[[#This Row],[Employee Name]]),"-----",VLOOKUP(LeaveTracker[[#This Row],[Employee Name]],Employees[[Employee Name]:[Office]],7))</f>
        <v>BIR</v>
      </c>
      <c r="F5630" s="19" t="str">
        <f>IF(ISBLANK(LeaveTracker[[#This Row],[Employee Name]]),"-----",VLOOKUP(LeaveTracker[[#This Row],[Employee Name]],Employees[[Employee Name]:[Office]],6))</f>
        <v>CASUAL</v>
      </c>
      <c r="G5630" s="24">
        <v>45054</v>
      </c>
      <c r="H5630" s="24">
        <v>45055</v>
      </c>
      <c r="I5630" s="20" t="s">
        <v>81</v>
      </c>
      <c r="K5630" s="61"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2344</v>
      </c>
      <c r="E5631" s="19" t="str">
        <f>IF(ISBLANK(LeaveTracker[[#This Row],[Employee Name]]),"-----",VLOOKUP(LeaveTracker[[#This Row],[Employee Name]],Employees[[Employee Name]:[Office]],7))</f>
        <v>CENRO</v>
      </c>
      <c r="F5631" s="19" t="str">
        <f>IF(ISBLANK(LeaveTracker[[#This Row],[Employee Name]]),"-----",VLOOKUP(LeaveTracker[[#This Row],[Employee Name]],Employees[[Employee Name]:[Office]],6))</f>
        <v>CASUAL</v>
      </c>
      <c r="G5631" s="24">
        <v>45059</v>
      </c>
      <c r="H5631" s="24">
        <v>45065</v>
      </c>
      <c r="I5631" s="19" t="s">
        <v>77</v>
      </c>
      <c r="K5631" s="61"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210</v>
      </c>
      <c r="E5632" s="19" t="str">
        <f>IF(ISBLANK(LeaveTracker[[#This Row],[Employee Name]]),"-----",VLOOKUP(LeaveTracker[[#This Row],[Employee Name]],Employees[[Employee Name]:[Office]],7))</f>
        <v>PDAO</v>
      </c>
      <c r="F5632" s="19" t="str">
        <f>IF(ISBLANK(LeaveTracker[[#This Row],[Employee Name]]),"-----",VLOOKUP(LeaveTracker[[#This Row],[Employee Name]],Employees[[Employee Name]:[Office]],6))</f>
        <v>REGULAR</v>
      </c>
      <c r="G5632" s="24">
        <v>45055</v>
      </c>
      <c r="H5632" s="24">
        <v>45055</v>
      </c>
      <c r="I5632" s="20" t="s">
        <v>81</v>
      </c>
      <c r="K5632" s="61"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210</v>
      </c>
      <c r="E5633" s="19" t="str">
        <f>IF(ISBLANK(LeaveTracker[[#This Row],[Employee Name]]),"-----",VLOOKUP(LeaveTracker[[#This Row],[Employee Name]],Employees[[Employee Name]:[Office]],7))</f>
        <v>PDAO</v>
      </c>
      <c r="F5633" s="19" t="str">
        <f>IF(ISBLANK(LeaveTracker[[#This Row],[Employee Name]]),"-----",VLOOKUP(LeaveTracker[[#This Row],[Employee Name]],Employees[[Employee Name]:[Office]],6))</f>
        <v>REGULAR</v>
      </c>
      <c r="G5633" s="24">
        <v>45054</v>
      </c>
      <c r="H5633" s="24">
        <v>45054</v>
      </c>
      <c r="I5633" s="19" t="s">
        <v>298</v>
      </c>
      <c r="J5633" s="43" t="s">
        <v>2345</v>
      </c>
      <c r="K5633" s="61"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210</v>
      </c>
      <c r="E5634" s="19" t="str">
        <f>IF(ISBLANK(LeaveTracker[[#This Row],[Employee Name]]),"-----",VLOOKUP(LeaveTracker[[#This Row],[Employee Name]],Employees[[Employee Name]:[Office]],7))</f>
        <v>PDAO</v>
      </c>
      <c r="F5634" s="19" t="str">
        <f>IF(ISBLANK(LeaveTracker[[#This Row],[Employee Name]]),"-----",VLOOKUP(LeaveTracker[[#This Row],[Employee Name]],Employees[[Employee Name]:[Office]],6))</f>
        <v>REGULAR</v>
      </c>
      <c r="G5634" s="24">
        <v>45044</v>
      </c>
      <c r="H5634" s="24">
        <v>45044</v>
      </c>
      <c r="I5634" s="19" t="s">
        <v>298</v>
      </c>
      <c r="J5634" s="43" t="s">
        <v>2346</v>
      </c>
      <c r="K5634" s="61"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1936</v>
      </c>
      <c r="E5635" s="19" t="str">
        <f>IF(ISBLANK(LeaveTracker[[#This Row],[Employee Name]]),"-----",VLOOKUP(LeaveTracker[[#This Row],[Employee Name]],Employees[[Employee Name]:[Office]],7))</f>
        <v>HOUSING</v>
      </c>
      <c r="F5635" s="19" t="str">
        <f>IF(ISBLANK(LeaveTracker[[#This Row],[Employee Name]]),"-----",VLOOKUP(LeaveTracker[[#This Row],[Employee Name]],Employees[[Employee Name]:[Office]],6))</f>
        <v>CASUAL</v>
      </c>
      <c r="G5635" s="24">
        <v>45069</v>
      </c>
      <c r="H5635" s="24">
        <v>45069</v>
      </c>
      <c r="I5635" s="20" t="s">
        <v>81</v>
      </c>
      <c r="K5635" s="61"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1936</v>
      </c>
      <c r="E5636" s="19" t="str">
        <f>IF(ISBLANK(LeaveTracker[[#This Row],[Employee Name]]),"-----",VLOOKUP(LeaveTracker[[#This Row],[Employee Name]],Employees[[Employee Name]:[Office]],7))</f>
        <v>HOUSING</v>
      </c>
      <c r="F5636" s="19" t="str">
        <f>IF(ISBLANK(LeaveTracker[[#This Row],[Employee Name]]),"-----",VLOOKUP(LeaveTracker[[#This Row],[Employee Name]],Employees[[Employee Name]:[Office]],6))</f>
        <v>CASUAL</v>
      </c>
      <c r="G5636" s="24">
        <v>45051</v>
      </c>
      <c r="H5636" s="24">
        <v>45051</v>
      </c>
      <c r="I5636" s="20" t="s">
        <v>81</v>
      </c>
      <c r="K5636" s="61"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1936</v>
      </c>
      <c r="E5637" s="19" t="str">
        <f>IF(ISBLANK(LeaveTracker[[#This Row],[Employee Name]]),"-----",VLOOKUP(LeaveTracker[[#This Row],[Employee Name]],Employees[[Employee Name]:[Office]],7))</f>
        <v>HOUSING</v>
      </c>
      <c r="F5637" s="19" t="str">
        <f>IF(ISBLANK(LeaveTracker[[#This Row],[Employee Name]]),"-----",VLOOKUP(LeaveTracker[[#This Row],[Employee Name]],Employees[[Employee Name]:[Office]],6))</f>
        <v>CASUAL</v>
      </c>
      <c r="G5637" s="24">
        <v>45057</v>
      </c>
      <c r="H5637" s="24">
        <v>45058</v>
      </c>
      <c r="I5637" s="20" t="s">
        <v>81</v>
      </c>
      <c r="K5637" s="61"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1800</v>
      </c>
      <c r="E5638" s="19" t="str">
        <f>IF(ISBLANK(LeaveTracker[[#This Row],[Employee Name]]),"-----",VLOOKUP(LeaveTracker[[#This Row],[Employee Name]],Employees[[Employee Name]:[Office]],7))</f>
        <v>CENRO</v>
      </c>
      <c r="F5638" s="19" t="str">
        <f>IF(ISBLANK(LeaveTracker[[#This Row],[Employee Name]]),"-----",VLOOKUP(LeaveTracker[[#This Row],[Employee Name]],Employees[[Employee Name]:[Office]],6))</f>
        <v>CASUAL</v>
      </c>
      <c r="G5638" s="24">
        <v>45056</v>
      </c>
      <c r="H5638" s="24">
        <v>45058</v>
      </c>
      <c r="I5638" s="20" t="s">
        <v>81</v>
      </c>
      <c r="K5638" s="61"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1899</v>
      </c>
      <c r="E5639" s="19" t="str">
        <f>IF(ISBLANK(LeaveTracker[[#This Row],[Employee Name]]),"-----",VLOOKUP(LeaveTracker[[#This Row],[Employee Name]],Employees[[Employee Name]:[Office]],7))</f>
        <v>TICC</v>
      </c>
      <c r="F5639" s="19" t="str">
        <f>IF(ISBLANK(LeaveTracker[[#This Row],[Employee Name]]),"-----",VLOOKUP(LeaveTracker[[#This Row],[Employee Name]],Employees[[Employee Name]:[Office]],6))</f>
        <v>CASUAL</v>
      </c>
      <c r="G5639" s="24">
        <v>45062</v>
      </c>
      <c r="H5639" s="24">
        <v>45062</v>
      </c>
      <c r="I5639" s="20" t="s">
        <v>81</v>
      </c>
      <c r="K5639" s="61"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1863</v>
      </c>
      <c r="E5640" s="19" t="str">
        <f>IF(ISBLANK(LeaveTracker[[#This Row],[Employee Name]]),"-----",VLOOKUP(LeaveTracker[[#This Row],[Employee Name]],Employees[[Employee Name]:[Office]],7))</f>
        <v>TICC</v>
      </c>
      <c r="F5640" s="19" t="str">
        <f>IF(ISBLANK(LeaveTracker[[#This Row],[Employee Name]]),"-----",VLOOKUP(LeaveTracker[[#This Row],[Employee Name]],Employees[[Employee Name]:[Office]],6))</f>
        <v>CASUAL</v>
      </c>
      <c r="G5640" s="24">
        <v>45061</v>
      </c>
      <c r="H5640" s="24">
        <v>45061</v>
      </c>
      <c r="I5640" s="20" t="s">
        <v>81</v>
      </c>
      <c r="K5640" s="61"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1819</v>
      </c>
      <c r="E5641" s="19" t="str">
        <f>IF(ISBLANK(LeaveTracker[[#This Row],[Employee Name]]),"-----",VLOOKUP(LeaveTracker[[#This Row],[Employee Name]],Employees[[Employee Name]:[Office]],7))</f>
        <v>TICC/TCCH</v>
      </c>
      <c r="F5641" s="19" t="str">
        <f>IF(ISBLANK(LeaveTracker[[#This Row],[Employee Name]]),"-----",VLOOKUP(LeaveTracker[[#This Row],[Employee Name]],Employees[[Employee Name]:[Office]],6))</f>
        <v>CASUAL</v>
      </c>
      <c r="G5641" s="24">
        <v>45058</v>
      </c>
      <c r="H5641" s="24">
        <v>45061</v>
      </c>
      <c r="I5641" s="20" t="s">
        <v>81</v>
      </c>
      <c r="K5641" s="61"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1862</v>
      </c>
      <c r="E5642" s="19" t="str">
        <f>IF(ISBLANK(LeaveTracker[[#This Row],[Employee Name]]),"-----",VLOOKUP(LeaveTracker[[#This Row],[Employee Name]],Employees[[Employee Name]:[Office]],7))</f>
        <v>TICC</v>
      </c>
      <c r="F5642" s="19" t="str">
        <f>IF(ISBLANK(LeaveTracker[[#This Row],[Employee Name]]),"-----",VLOOKUP(LeaveTracker[[#This Row],[Employee Name]],Employees[[Employee Name]:[Office]],6))</f>
        <v>CASUAL</v>
      </c>
      <c r="G5642" s="24">
        <v>45071</v>
      </c>
      <c r="H5642" s="24">
        <v>45072</v>
      </c>
      <c r="I5642" s="20" t="s">
        <v>82</v>
      </c>
      <c r="K5642" s="61"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1865</v>
      </c>
      <c r="E5643" s="19" t="str">
        <f>IF(ISBLANK(LeaveTracker[[#This Row],[Employee Name]]),"-----",VLOOKUP(LeaveTracker[[#This Row],[Employee Name]],Employees[[Employee Name]:[Office]],7))</f>
        <v>TCSNHS-ISHS</v>
      </c>
      <c r="F5643" s="19" t="str">
        <f>IF(ISBLANK(LeaveTracker[[#This Row],[Employee Name]]),"-----",VLOOKUP(LeaveTracker[[#This Row],[Employee Name]],Employees[[Employee Name]:[Office]],6))</f>
        <v>CASUAL</v>
      </c>
      <c r="G5643" s="24">
        <v>45061</v>
      </c>
      <c r="H5643" s="24">
        <v>45062</v>
      </c>
      <c r="I5643" s="20" t="s">
        <v>81</v>
      </c>
      <c r="K5643" s="61"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1865</v>
      </c>
      <c r="E5644" s="19" t="str">
        <f>IF(ISBLANK(LeaveTracker[[#This Row],[Employee Name]]),"-----",VLOOKUP(LeaveTracker[[#This Row],[Employee Name]],Employees[[Employee Name]:[Office]],7))</f>
        <v>TCSNHS-ISHS</v>
      </c>
      <c r="F5644" s="19" t="str">
        <f>IF(ISBLANK(LeaveTracker[[#This Row],[Employee Name]]),"-----",VLOOKUP(LeaveTracker[[#This Row],[Employee Name]],Employees[[Employee Name]:[Office]],6))</f>
        <v>CASUAL</v>
      </c>
      <c r="G5644" s="24">
        <v>45054</v>
      </c>
      <c r="H5644" s="24">
        <v>45058</v>
      </c>
      <c r="I5644" s="20" t="s">
        <v>81</v>
      </c>
      <c r="K5644" s="61"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1878</v>
      </c>
      <c r="E5645" s="19" t="str">
        <f>IF(ISBLANK(LeaveTracker[[#This Row],[Employee Name]]),"-----",VLOOKUP(LeaveTracker[[#This Row],[Employee Name]],Employees[[Employee Name]:[Office]],7))</f>
        <v>TICC</v>
      </c>
      <c r="F5645" s="19" t="str">
        <f>IF(ISBLANK(LeaveTracker[[#This Row],[Employee Name]]),"-----",VLOOKUP(LeaveTracker[[#This Row],[Employee Name]],Employees[[Employee Name]:[Office]],6))</f>
        <v>CASUAL</v>
      </c>
      <c r="G5645" s="24">
        <v>45056</v>
      </c>
      <c r="H5645" s="24">
        <v>45056</v>
      </c>
      <c r="I5645" s="20" t="s">
        <v>81</v>
      </c>
      <c r="K5645" s="61"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2348</v>
      </c>
      <c r="E5646" s="19" t="str">
        <f>IF(ISBLANK(LeaveTracker[[#This Row],[Employee Name]]),"-----",VLOOKUP(LeaveTracker[[#This Row],[Employee Name]],Employees[[Employee Name]:[Office]],7))</f>
        <v>CTO</v>
      </c>
      <c r="F5646" s="19" t="str">
        <f>IF(ISBLANK(LeaveTracker[[#This Row],[Employee Name]]),"-----",VLOOKUP(LeaveTracker[[#This Row],[Employee Name]],Employees[[Employee Name]:[Office]],6))</f>
        <v>CASUAL</v>
      </c>
      <c r="G5646" s="24">
        <v>45072</v>
      </c>
      <c r="H5646" s="24">
        <v>45075</v>
      </c>
      <c r="I5646" s="19" t="s">
        <v>82</v>
      </c>
      <c r="K5646" s="61"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2348</v>
      </c>
      <c r="E5647" s="19" t="str">
        <f>IF(ISBLANK(LeaveTracker[[#This Row],[Employee Name]]),"-----",VLOOKUP(LeaveTracker[[#This Row],[Employee Name]],Employees[[Employee Name]:[Office]],7))</f>
        <v>CTO</v>
      </c>
      <c r="F5647" s="19" t="str">
        <f>IF(ISBLANK(LeaveTracker[[#This Row],[Employee Name]]),"-----",VLOOKUP(LeaveTracker[[#This Row],[Employee Name]],Employees[[Employee Name]:[Office]],6))</f>
        <v>CASUAL</v>
      </c>
      <c r="G5647" s="24">
        <v>45049</v>
      </c>
      <c r="H5647" s="24">
        <v>45049</v>
      </c>
      <c r="I5647" s="20" t="s">
        <v>81</v>
      </c>
      <c r="K5647" s="61"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2348</v>
      </c>
      <c r="E5648" s="19" t="str">
        <f>IF(ISBLANK(LeaveTracker[[#This Row],[Employee Name]]),"-----",VLOOKUP(LeaveTracker[[#This Row],[Employee Name]],Employees[[Employee Name]:[Office]],7))</f>
        <v>CTO</v>
      </c>
      <c r="F5648" s="19" t="str">
        <f>IF(ISBLANK(LeaveTracker[[#This Row],[Employee Name]]),"-----",VLOOKUP(LeaveTracker[[#This Row],[Employee Name]],Employees[[Employee Name]:[Office]],6))</f>
        <v>CASUAL</v>
      </c>
      <c r="G5648" s="21">
        <v>45051</v>
      </c>
      <c r="H5648" s="24">
        <v>45051</v>
      </c>
      <c r="I5648" s="20" t="s">
        <v>81</v>
      </c>
      <c r="K5648" s="61"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2348</v>
      </c>
      <c r="E5649" s="19" t="str">
        <f>IF(ISBLANK(LeaveTracker[[#This Row],[Employee Name]]),"-----",VLOOKUP(LeaveTracker[[#This Row],[Employee Name]],Employees[[Employee Name]:[Office]],7))</f>
        <v>CTO</v>
      </c>
      <c r="F5649" s="19" t="str">
        <f>IF(ISBLANK(LeaveTracker[[#This Row],[Employee Name]]),"-----",VLOOKUP(LeaveTracker[[#This Row],[Employee Name]],Employees[[Employee Name]:[Office]],6))</f>
        <v>CASUAL</v>
      </c>
      <c r="G5649" s="24">
        <v>45054</v>
      </c>
      <c r="H5649" s="24">
        <v>45058</v>
      </c>
      <c r="I5649" s="20" t="s">
        <v>81</v>
      </c>
      <c r="K5649" s="61"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2350</v>
      </c>
      <c r="E5650" s="19" t="str">
        <f>IF(ISBLANK(LeaveTracker[[#This Row],[Employee Name]]),"-----",VLOOKUP(LeaveTracker[[#This Row],[Employee Name]],Employees[[Employee Name]:[Office]],7))</f>
        <v>CEO</v>
      </c>
      <c r="F5650" s="19" t="str">
        <f>IF(ISBLANK(LeaveTracker[[#This Row],[Employee Name]]),"-----",VLOOKUP(LeaveTracker[[#This Row],[Employee Name]],Employees[[Employee Name]:[Office]],6))</f>
        <v>CASUAL</v>
      </c>
      <c r="G5650" s="24">
        <v>45062</v>
      </c>
      <c r="H5650" s="24">
        <v>45062</v>
      </c>
      <c r="I5650" s="19" t="s">
        <v>298</v>
      </c>
      <c r="J5650" s="43" t="s">
        <v>1003</v>
      </c>
      <c r="K5650" s="61"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671</v>
      </c>
      <c r="E5651" s="19" t="str">
        <f>IF(ISBLANK(LeaveTracker[[#This Row],[Employee Name]]),"-----",VLOOKUP(LeaveTracker[[#This Row],[Employee Name]],Employees[[Employee Name]:[Office]],7))</f>
        <v>SP</v>
      </c>
      <c r="F5651" s="19" t="str">
        <f>IF(ISBLANK(LeaveTracker[[#This Row],[Employee Name]]),"-----",VLOOKUP(LeaveTracker[[#This Row],[Employee Name]],Employees[[Employee Name]:[Office]],6))</f>
        <v>REGULAR</v>
      </c>
      <c r="G5651" s="24">
        <v>45064</v>
      </c>
      <c r="H5651" s="24">
        <v>45064</v>
      </c>
      <c r="I5651" s="20" t="s">
        <v>81</v>
      </c>
      <c r="K5651" s="61"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2027</v>
      </c>
      <c r="E5652" s="19" t="str">
        <f>IF(ISBLANK(LeaveTracker[[#This Row],[Employee Name]]),"-----",VLOOKUP(LeaveTracker[[#This Row],[Employee Name]],Employees[[Employee Name]:[Office]],7))</f>
        <v>EDP</v>
      </c>
      <c r="F5652" s="19" t="str">
        <f>IF(ISBLANK(LeaveTracker[[#This Row],[Employee Name]]),"-----",VLOOKUP(LeaveTracker[[#This Row],[Employee Name]],Employees[[Employee Name]:[Office]],6))</f>
        <v>CASUAL</v>
      </c>
      <c r="G5652" s="24">
        <v>45063</v>
      </c>
      <c r="H5652" s="24">
        <v>45063</v>
      </c>
      <c r="I5652" s="20" t="s">
        <v>81</v>
      </c>
      <c r="K5652" s="61"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2224</v>
      </c>
      <c r="E5653" s="19" t="str">
        <f>IF(ISBLANK(LeaveTracker[[#This Row],[Employee Name]]),"-----",VLOOKUP(LeaveTracker[[#This Row],[Employee Name]],Employees[[Employee Name]:[Office]],7))</f>
        <v>CENRO</v>
      </c>
      <c r="F5653" s="19">
        <f>IF(ISBLANK(LeaveTracker[[#This Row],[Employee Name]]),"-----",VLOOKUP(LeaveTracker[[#This Row],[Employee Name]],Employees[[Employee Name]:[Office]],6))</f>
        <v>0</v>
      </c>
      <c r="G5653" s="24">
        <v>45049</v>
      </c>
      <c r="H5653" s="24">
        <v>45049</v>
      </c>
      <c r="I5653" s="20" t="s">
        <v>82</v>
      </c>
      <c r="K5653" s="61"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2224</v>
      </c>
      <c r="E5654" s="19" t="str">
        <f>IF(ISBLANK(LeaveTracker[[#This Row],[Employee Name]]),"-----",VLOOKUP(LeaveTracker[[#This Row],[Employee Name]],Employees[[Employee Name]:[Office]],7))</f>
        <v>CENRO</v>
      </c>
      <c r="F5654" s="19">
        <f>IF(ISBLANK(LeaveTracker[[#This Row],[Employee Name]]),"-----",VLOOKUP(LeaveTracker[[#This Row],[Employee Name]],Employees[[Employee Name]:[Office]],6))</f>
        <v>0</v>
      </c>
      <c r="G5654" s="24">
        <v>45051</v>
      </c>
      <c r="H5654" s="21">
        <v>45051</v>
      </c>
      <c r="I5654" s="20" t="s">
        <v>82</v>
      </c>
      <c r="K5654" s="61"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2224</v>
      </c>
      <c r="E5655" s="19" t="str">
        <f>IF(ISBLANK(LeaveTracker[[#This Row],[Employee Name]]),"-----",VLOOKUP(LeaveTracker[[#This Row],[Employee Name]],Employees[[Employee Name]:[Office]],7))</f>
        <v>CENRO</v>
      </c>
      <c r="F5655" s="19">
        <f>IF(ISBLANK(LeaveTracker[[#This Row],[Employee Name]]),"-----",VLOOKUP(LeaveTracker[[#This Row],[Employee Name]],Employees[[Employee Name]:[Office]],6))</f>
        <v>0</v>
      </c>
      <c r="G5655" s="24">
        <v>45055</v>
      </c>
      <c r="H5655" s="24">
        <v>45055</v>
      </c>
      <c r="I5655" s="20" t="s">
        <v>82</v>
      </c>
      <c r="K5655" s="61"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2224</v>
      </c>
      <c r="E5656" s="19" t="str">
        <f>IF(ISBLANK(LeaveTracker[[#This Row],[Employee Name]]),"-----",VLOOKUP(LeaveTracker[[#This Row],[Employee Name]],Employees[[Employee Name]:[Office]],7))</f>
        <v>CENRO</v>
      </c>
      <c r="F5656" s="19">
        <f>IF(ISBLANK(LeaveTracker[[#This Row],[Employee Name]]),"-----",VLOOKUP(LeaveTracker[[#This Row],[Employee Name]],Employees[[Employee Name]:[Office]],6))</f>
        <v>0</v>
      </c>
      <c r="G5656" s="24">
        <v>45058</v>
      </c>
      <c r="H5656" s="24">
        <v>45058</v>
      </c>
      <c r="I5656" s="20" t="s">
        <v>82</v>
      </c>
      <c r="K5656" s="61"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2224</v>
      </c>
      <c r="E5657" s="19" t="str">
        <f>IF(ISBLANK(LeaveTracker[[#This Row],[Employee Name]]),"-----",VLOOKUP(LeaveTracker[[#This Row],[Employee Name]],Employees[[Employee Name]:[Office]],7))</f>
        <v>CENRO</v>
      </c>
      <c r="F5657" s="19">
        <f>IF(ISBLANK(LeaveTracker[[#This Row],[Employee Name]]),"-----",VLOOKUP(LeaveTracker[[#This Row],[Employee Name]],Employees[[Employee Name]:[Office]],6))</f>
        <v>0</v>
      </c>
      <c r="G5657" s="24">
        <v>45063</v>
      </c>
      <c r="H5657" s="24">
        <v>45063</v>
      </c>
      <c r="I5657" s="20" t="s">
        <v>82</v>
      </c>
      <c r="K5657" s="61"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2224</v>
      </c>
      <c r="E5658" s="19" t="str">
        <f>IF(ISBLANK(LeaveTracker[[#This Row],[Employee Name]]),"-----",VLOOKUP(LeaveTracker[[#This Row],[Employee Name]],Employees[[Employee Name]:[Office]],7))</f>
        <v>CENRO</v>
      </c>
      <c r="F5658" s="19">
        <f>IF(ISBLANK(LeaveTracker[[#This Row],[Employee Name]]),"-----",VLOOKUP(LeaveTracker[[#This Row],[Employee Name]],Employees[[Employee Name]:[Office]],6))</f>
        <v>0</v>
      </c>
      <c r="G5658" s="24">
        <v>45065</v>
      </c>
      <c r="H5658" s="24">
        <v>45065</v>
      </c>
      <c r="I5658" s="20" t="s">
        <v>82</v>
      </c>
      <c r="K5658" s="61"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2224</v>
      </c>
      <c r="E5659" s="19" t="str">
        <f>IF(ISBLANK(LeaveTracker[[#This Row],[Employee Name]]),"-----",VLOOKUP(LeaveTracker[[#This Row],[Employee Name]],Employees[[Employee Name]:[Office]],7))</f>
        <v>CENRO</v>
      </c>
      <c r="F5659" s="19">
        <f>IF(ISBLANK(LeaveTracker[[#This Row],[Employee Name]]),"-----",VLOOKUP(LeaveTracker[[#This Row],[Employee Name]],Employees[[Employee Name]:[Office]],6))</f>
        <v>0</v>
      </c>
      <c r="G5659" s="24">
        <v>45069</v>
      </c>
      <c r="H5659" s="24">
        <v>45069</v>
      </c>
      <c r="I5659" s="20" t="s">
        <v>82</v>
      </c>
      <c r="K5659" s="61"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2224</v>
      </c>
      <c r="E5660" s="19" t="str">
        <f>IF(ISBLANK(LeaveTracker[[#This Row],[Employee Name]]),"-----",VLOOKUP(LeaveTracker[[#This Row],[Employee Name]],Employees[[Employee Name]:[Office]],7))</f>
        <v>CENRO</v>
      </c>
      <c r="F5660" s="19">
        <f>IF(ISBLANK(LeaveTracker[[#This Row],[Employee Name]]),"-----",VLOOKUP(LeaveTracker[[#This Row],[Employee Name]],Employees[[Employee Name]:[Office]],6))</f>
        <v>0</v>
      </c>
      <c r="G5660" s="24">
        <v>45072</v>
      </c>
      <c r="H5660" s="24">
        <v>45072</v>
      </c>
      <c r="I5660" s="20" t="s">
        <v>82</v>
      </c>
      <c r="K5660" s="61"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2224</v>
      </c>
      <c r="E5661" s="19" t="str">
        <f>IF(ISBLANK(LeaveTracker[[#This Row],[Employee Name]]),"-----",VLOOKUP(LeaveTracker[[#This Row],[Employee Name]],Employees[[Employee Name]:[Office]],7))</f>
        <v>CENRO</v>
      </c>
      <c r="F5661" s="19">
        <f>IF(ISBLANK(LeaveTracker[[#This Row],[Employee Name]]),"-----",VLOOKUP(LeaveTracker[[#This Row],[Employee Name]],Employees[[Employee Name]:[Office]],6))</f>
        <v>0</v>
      </c>
      <c r="G5661" s="24">
        <v>45066</v>
      </c>
      <c r="H5661" s="24">
        <v>45066</v>
      </c>
      <c r="I5661" s="20" t="s">
        <v>82</v>
      </c>
      <c r="K5661" s="61" t="str">
        <f>LeaveTracker[[#This Row],[Days]]&amp;" "&amp;LeaveTracker[[#This Row],[Type of Leave]]</f>
        <v>1 VL</v>
      </c>
      <c r="L5661" s="23">
        <v>1</v>
      </c>
      <c r="M5661" s="27"/>
    </row>
    <row r="5662" spans="1:13" ht="30" customHeight="1" x14ac:dyDescent="0.3">
      <c r="A5662" s="27">
        <v>1867</v>
      </c>
      <c r="B5662" s="31">
        <v>45068</v>
      </c>
      <c r="C5662" s="31">
        <v>45047</v>
      </c>
      <c r="D5662" s="19" t="s">
        <v>2224</v>
      </c>
      <c r="E5662" s="19" t="str">
        <f>IF(ISBLANK(LeaveTracker[[#This Row],[Employee Name]]),"-----",VLOOKUP(LeaveTracker[[#This Row],[Employee Name]],Employees[[Employee Name]:[Office]],7))</f>
        <v>CENRO</v>
      </c>
      <c r="F5662" s="19">
        <f>IF(ISBLANK(LeaveTracker[[#This Row],[Employee Name]]),"-----",VLOOKUP(LeaveTracker[[#This Row],[Employee Name]],Employees[[Employee Name]:[Office]],6))</f>
        <v>0</v>
      </c>
      <c r="G5662" s="24">
        <v>45074</v>
      </c>
      <c r="H5662" s="24">
        <v>45074</v>
      </c>
      <c r="I5662" s="20" t="s">
        <v>82</v>
      </c>
      <c r="K5662" s="61" t="str">
        <f>LeaveTracker[[#This Row],[Days]]&amp;" "&amp;LeaveTracker[[#This Row],[Type of Leave]]</f>
        <v>1 VL</v>
      </c>
      <c r="L5662" s="23">
        <v>1</v>
      </c>
      <c r="M5662" s="27"/>
    </row>
    <row r="5663" spans="1:13" ht="30" customHeight="1" x14ac:dyDescent="0.3">
      <c r="A5663" s="27">
        <f t="shared" si="62"/>
        <v>1868</v>
      </c>
      <c r="B5663" s="31">
        <v>45068</v>
      </c>
      <c r="C5663" s="31">
        <v>45063</v>
      </c>
      <c r="D5663" s="19" t="s">
        <v>1971</v>
      </c>
      <c r="E5663" s="19" t="str">
        <f>IF(ISBLANK(LeaveTracker[[#This Row],[Employee Name]]),"-----",VLOOKUP(LeaveTracker[[#This Row],[Employee Name]],Employees[[Employee Name]:[Office]],7))</f>
        <v>CENRO</v>
      </c>
      <c r="F5663" s="19">
        <f>IF(ISBLANK(LeaveTracker[[#This Row],[Employee Name]]),"-----",VLOOKUP(LeaveTracker[[#This Row],[Employee Name]],Employees[[Employee Name]:[Office]],6))</f>
        <v>0</v>
      </c>
      <c r="G5663" s="24">
        <v>45062</v>
      </c>
      <c r="H5663" s="24">
        <v>45062</v>
      </c>
      <c r="I5663" s="20" t="s">
        <v>81</v>
      </c>
      <c r="K5663" s="61"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1971</v>
      </c>
      <c r="E5664" s="19" t="str">
        <f>IF(ISBLANK(LeaveTracker[[#This Row],[Employee Name]]),"-----",VLOOKUP(LeaveTracker[[#This Row],[Employee Name]],Employees[[Employee Name]:[Office]],7))</f>
        <v>CENRO</v>
      </c>
      <c r="F5664" s="19">
        <f>IF(ISBLANK(LeaveTracker[[#This Row],[Employee Name]]),"-----",VLOOKUP(LeaveTracker[[#This Row],[Employee Name]],Employees[[Employee Name]:[Office]],6))</f>
        <v>0</v>
      </c>
      <c r="G5664" s="24">
        <v>45057</v>
      </c>
      <c r="H5664" s="24">
        <v>45059</v>
      </c>
      <c r="I5664" s="20" t="s">
        <v>81</v>
      </c>
      <c r="K5664" s="61"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1881</v>
      </c>
      <c r="E5665" s="19" t="str">
        <f>IF(ISBLANK(LeaveTracker[[#This Row],[Employee Name]]),"-----",VLOOKUP(LeaveTracker[[#This Row],[Employee Name]],Employees[[Employee Name]:[Office]],7))</f>
        <v>CENRO</v>
      </c>
      <c r="F5665" s="19" t="str">
        <f>IF(ISBLANK(LeaveTracker[[#This Row],[Employee Name]]),"-----",VLOOKUP(LeaveTracker[[#This Row],[Employee Name]],Employees[[Employee Name]:[Office]],6))</f>
        <v>CASUAL</v>
      </c>
      <c r="G5665" s="24">
        <v>45059</v>
      </c>
      <c r="H5665" s="24">
        <v>45061</v>
      </c>
      <c r="I5665" s="20" t="s">
        <v>81</v>
      </c>
      <c r="K5665" s="61"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735</v>
      </c>
      <c r="E5666" s="19" t="str">
        <f>IF(ISBLANK(LeaveTracker[[#This Row],[Employee Name]]),"-----",VLOOKUP(LeaveTracker[[#This Row],[Employee Name]],Employees[[Employee Name]:[Office]],7))</f>
        <v>SP</v>
      </c>
      <c r="F5666" s="19" t="str">
        <f>IF(ISBLANK(LeaveTracker[[#This Row],[Employee Name]]),"-----",VLOOKUP(LeaveTracker[[#This Row],[Employee Name]],Employees[[Employee Name]:[Office]],6))</f>
        <v>REGULAR</v>
      </c>
      <c r="G5666" s="24">
        <v>45055</v>
      </c>
      <c r="H5666" s="24">
        <v>45056</v>
      </c>
      <c r="I5666" s="20" t="s">
        <v>81</v>
      </c>
      <c r="K5666" s="61"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2286</v>
      </c>
      <c r="E5667" s="19" t="str">
        <f>IF(ISBLANK(LeaveTracker[[#This Row],[Employee Name]]),"-----",VLOOKUP(LeaveTracker[[#This Row],[Employee Name]],Employees[[Employee Name]:[Office]],7))</f>
        <v>OSP</v>
      </c>
      <c r="F5667" s="19">
        <f>IF(ISBLANK(LeaveTracker[[#This Row],[Employee Name]]),"-----",VLOOKUP(LeaveTracker[[#This Row],[Employee Name]],Employees[[Employee Name]:[Office]],6))</f>
        <v>0</v>
      </c>
      <c r="G5667" s="24">
        <v>45057</v>
      </c>
      <c r="H5667" s="24">
        <v>45058</v>
      </c>
      <c r="I5667" s="20" t="s">
        <v>81</v>
      </c>
      <c r="K5667" s="61"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2352</v>
      </c>
      <c r="E5668" s="19" t="str">
        <f>IF(ISBLANK(LeaveTracker[[#This Row],[Employee Name]]),"-----",VLOOKUP(LeaveTracker[[#This Row],[Employee Name]],Employees[[Employee Name]:[Office]],7))</f>
        <v>SP</v>
      </c>
      <c r="F5668" s="19" t="str">
        <f>IF(ISBLANK(LeaveTracker[[#This Row],[Employee Name]]),"-----",VLOOKUP(LeaveTracker[[#This Row],[Employee Name]],Employees[[Employee Name]:[Office]],6))</f>
        <v>CASUAL</v>
      </c>
      <c r="G5668" s="24">
        <v>45058</v>
      </c>
      <c r="H5668" s="24">
        <v>45058</v>
      </c>
      <c r="I5668" s="20" t="s">
        <v>81</v>
      </c>
      <c r="K5668" s="61"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362</v>
      </c>
      <c r="E5669" s="19" t="str">
        <f>IF(ISBLANK(LeaveTracker[[#This Row],[Employee Name]]),"-----",VLOOKUP(LeaveTracker[[#This Row],[Employee Name]],Employees[[Employee Name]:[Office]],7))</f>
        <v>SP</v>
      </c>
      <c r="F5669" s="19" t="str">
        <f>IF(ISBLANK(LeaveTracker[[#This Row],[Employee Name]]),"-----",VLOOKUP(LeaveTracker[[#This Row],[Employee Name]],Employees[[Employee Name]:[Office]],6))</f>
        <v>REGULAR</v>
      </c>
      <c r="G5669" s="24">
        <v>45057</v>
      </c>
      <c r="H5669" s="24">
        <v>45057</v>
      </c>
      <c r="I5669" s="20" t="s">
        <v>81</v>
      </c>
      <c r="K5669" s="61"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730</v>
      </c>
      <c r="E5670" s="19" t="str">
        <f>IF(ISBLANK(LeaveTracker[[#This Row],[Employee Name]]),"-----",VLOOKUP(LeaveTracker[[#This Row],[Employee Name]],Employees[[Employee Name]:[Office]],7))</f>
        <v>SP</v>
      </c>
      <c r="F5670" s="19" t="str">
        <f>IF(ISBLANK(LeaveTracker[[#This Row],[Employee Name]]),"-----",VLOOKUP(LeaveTracker[[#This Row],[Employee Name]],Employees[[Employee Name]:[Office]],6))</f>
        <v>REGULAR</v>
      </c>
      <c r="G5670" s="24">
        <v>45051</v>
      </c>
      <c r="H5670" s="24">
        <v>45055</v>
      </c>
      <c r="I5670" s="20" t="s">
        <v>81</v>
      </c>
      <c r="K5670" s="61"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1762</v>
      </c>
      <c r="E5671" s="19" t="str">
        <f>IF(ISBLANK(LeaveTracker[[#This Row],[Employee Name]]),"-----",VLOOKUP(LeaveTracker[[#This Row],[Employee Name]],Employees[[Employee Name]:[Office]],7))</f>
        <v>SP</v>
      </c>
      <c r="F5671" s="19" t="str">
        <f>IF(ISBLANK(LeaveTracker[[#This Row],[Employee Name]]),"-----",VLOOKUP(LeaveTracker[[#This Row],[Employee Name]],Employees[[Employee Name]:[Office]],6))</f>
        <v>CASUAL</v>
      </c>
      <c r="G5671" s="24">
        <v>45054</v>
      </c>
      <c r="H5671" s="24">
        <v>45058</v>
      </c>
      <c r="I5671" s="20" t="s">
        <v>82</v>
      </c>
      <c r="K5671" s="61"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1762</v>
      </c>
      <c r="E5672" s="19" t="str">
        <f>IF(ISBLANK(LeaveTracker[[#This Row],[Employee Name]]),"-----",VLOOKUP(LeaveTracker[[#This Row],[Employee Name]],Employees[[Employee Name]:[Office]],7))</f>
        <v>SP</v>
      </c>
      <c r="F5672" s="19" t="str">
        <f>IF(ISBLANK(LeaveTracker[[#This Row],[Employee Name]]),"-----",VLOOKUP(LeaveTracker[[#This Row],[Employee Name]],Employees[[Employee Name]:[Office]],6))</f>
        <v>CASUAL</v>
      </c>
      <c r="G5672" s="24">
        <v>45036</v>
      </c>
      <c r="H5672" s="24">
        <v>45036</v>
      </c>
      <c r="I5672" s="20" t="s">
        <v>81</v>
      </c>
      <c r="K5672" s="61"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1762</v>
      </c>
      <c r="E5673" s="19" t="str">
        <f>IF(ISBLANK(LeaveTracker[[#This Row],[Employee Name]]),"-----",VLOOKUP(LeaveTracker[[#This Row],[Employee Name]],Employees[[Employee Name]:[Office]],7))</f>
        <v>SP</v>
      </c>
      <c r="F5673" s="19" t="str">
        <f>IF(ISBLANK(LeaveTracker[[#This Row],[Employee Name]]),"-----",VLOOKUP(LeaveTracker[[#This Row],[Employee Name]],Employees[[Employee Name]:[Office]],6))</f>
        <v>CASUAL</v>
      </c>
      <c r="G5673" s="24">
        <v>45040</v>
      </c>
      <c r="H5673" s="24">
        <v>45044</v>
      </c>
      <c r="I5673" s="20" t="s">
        <v>81</v>
      </c>
      <c r="K5673" s="61"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1762</v>
      </c>
      <c r="E5674" s="19" t="str">
        <f>IF(ISBLANK(LeaveTracker[[#This Row],[Employee Name]]),"-----",VLOOKUP(LeaveTracker[[#This Row],[Employee Name]],Employees[[Employee Name]:[Office]],7))</f>
        <v>SP</v>
      </c>
      <c r="F5674" s="19" t="str">
        <f>IF(ISBLANK(LeaveTracker[[#This Row],[Employee Name]]),"-----",VLOOKUP(LeaveTracker[[#This Row],[Employee Name]],Employees[[Employee Name]:[Office]],6))</f>
        <v>CASUAL</v>
      </c>
      <c r="G5674" s="24">
        <v>45048</v>
      </c>
      <c r="H5674" s="24">
        <v>45051</v>
      </c>
      <c r="I5674" s="20" t="s">
        <v>81</v>
      </c>
      <c r="K5674" s="61"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1835</v>
      </c>
      <c r="E5675" s="19" t="str">
        <f>IF(ISBLANK(LeaveTracker[[#This Row],[Employee Name]]),"-----",VLOOKUP(LeaveTracker[[#This Row],[Employee Name]],Employees[[Employee Name]:[Office]],7))</f>
        <v>SP</v>
      </c>
      <c r="F5675" s="19" t="str">
        <f>IF(ISBLANK(LeaveTracker[[#This Row],[Employee Name]]),"-----",VLOOKUP(LeaveTracker[[#This Row],[Employee Name]],Employees[[Employee Name]:[Office]],6))</f>
        <v>CASUAL</v>
      </c>
      <c r="G5675" s="24">
        <v>45057</v>
      </c>
      <c r="H5675" s="24">
        <v>45057</v>
      </c>
      <c r="I5675" s="20" t="s">
        <v>82</v>
      </c>
      <c r="K5675" s="61"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1835</v>
      </c>
      <c r="E5676" s="19" t="str">
        <f>IF(ISBLANK(LeaveTracker[[#This Row],[Employee Name]]),"-----",VLOOKUP(LeaveTracker[[#This Row],[Employee Name]],Employees[[Employee Name]:[Office]],7))</f>
        <v>SP</v>
      </c>
      <c r="F5676" s="19" t="str">
        <f>IF(ISBLANK(LeaveTracker[[#This Row],[Employee Name]]),"-----",VLOOKUP(LeaveTracker[[#This Row],[Employee Name]],Employees[[Employee Name]:[Office]],6))</f>
        <v>CASUAL</v>
      </c>
      <c r="G5676" s="24">
        <v>45064</v>
      </c>
      <c r="H5676" s="24">
        <v>45065</v>
      </c>
      <c r="I5676" s="20" t="s">
        <v>82</v>
      </c>
      <c r="K5676" s="61"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1835</v>
      </c>
      <c r="E5677" s="19" t="str">
        <f>IF(ISBLANK(LeaveTracker[[#This Row],[Employee Name]]),"-----",VLOOKUP(LeaveTracker[[#This Row],[Employee Name]],Employees[[Employee Name]:[Office]],7))</f>
        <v>SP</v>
      </c>
      <c r="F5677" s="19" t="str">
        <f>IF(ISBLANK(LeaveTracker[[#This Row],[Employee Name]]),"-----",VLOOKUP(LeaveTracker[[#This Row],[Employee Name]],Employees[[Employee Name]:[Office]],6))</f>
        <v>CASUAL</v>
      </c>
      <c r="G5677" s="24">
        <v>45070</v>
      </c>
      <c r="H5677" s="24">
        <v>45070</v>
      </c>
      <c r="I5677" s="20" t="s">
        <v>82</v>
      </c>
      <c r="K5677" s="61"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2352</v>
      </c>
      <c r="E5678" s="19" t="str">
        <f>IF(ISBLANK(LeaveTracker[[#This Row],[Employee Name]]),"-----",VLOOKUP(LeaveTracker[[#This Row],[Employee Name]],Employees[[Employee Name]:[Office]],7))</f>
        <v>SP</v>
      </c>
      <c r="F5678" s="19" t="str">
        <f>IF(ISBLANK(LeaveTracker[[#This Row],[Employee Name]]),"-----",VLOOKUP(LeaveTracker[[#This Row],[Employee Name]],Employees[[Employee Name]:[Office]],6))</f>
        <v>CASUAL</v>
      </c>
      <c r="G5678" s="24">
        <v>45061</v>
      </c>
      <c r="H5678" s="24">
        <v>45062</v>
      </c>
      <c r="I5678" s="20" t="s">
        <v>82</v>
      </c>
      <c r="K5678" s="61"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362</v>
      </c>
      <c r="E5679" s="19" t="str">
        <f>IF(ISBLANK(LeaveTracker[[#This Row],[Employee Name]]),"-----",VLOOKUP(LeaveTracker[[#This Row],[Employee Name]],Employees[[Employee Name]:[Office]],7))</f>
        <v>SP</v>
      </c>
      <c r="F5679" s="19" t="str">
        <f>IF(ISBLANK(LeaveTracker[[#This Row],[Employee Name]]),"-----",VLOOKUP(LeaveTracker[[#This Row],[Employee Name]],Employees[[Employee Name]:[Office]],6))</f>
        <v>REGULAR</v>
      </c>
      <c r="G5679" s="24">
        <v>45058</v>
      </c>
      <c r="H5679" s="24">
        <v>45058</v>
      </c>
      <c r="I5679" s="20" t="s">
        <v>82</v>
      </c>
      <c r="K5679" s="61"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730</v>
      </c>
      <c r="E5680" s="19" t="str">
        <f>IF(ISBLANK(LeaveTracker[[#This Row],[Employee Name]]),"-----",VLOOKUP(LeaveTracker[[#This Row],[Employee Name]],Employees[[Employee Name]:[Office]],7))</f>
        <v>SP</v>
      </c>
      <c r="F5680" s="19" t="str">
        <f>IF(ISBLANK(LeaveTracker[[#This Row],[Employee Name]]),"-----",VLOOKUP(LeaveTracker[[#This Row],[Employee Name]],Employees[[Employee Name]:[Office]],6))</f>
        <v>REGULAR</v>
      </c>
      <c r="G5680" s="24">
        <v>45041</v>
      </c>
      <c r="H5680" s="24">
        <v>45041</v>
      </c>
      <c r="I5680" s="20" t="s">
        <v>81</v>
      </c>
      <c r="K5680" s="61"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730</v>
      </c>
      <c r="E5681" s="19" t="str">
        <f>IF(ISBLANK(LeaveTracker[[#This Row],[Employee Name]]),"-----",VLOOKUP(LeaveTracker[[#This Row],[Employee Name]],Employees[[Employee Name]:[Office]],7))</f>
        <v>SP</v>
      </c>
      <c r="F5681" s="19" t="str">
        <f>IF(ISBLANK(LeaveTracker[[#This Row],[Employee Name]]),"-----",VLOOKUP(LeaveTracker[[#This Row],[Employee Name]],Employees[[Employee Name]:[Office]],6))</f>
        <v>REGULAR</v>
      </c>
      <c r="G5681" s="24">
        <v>45043</v>
      </c>
      <c r="H5681" s="24">
        <v>45044</v>
      </c>
      <c r="I5681" s="20" t="s">
        <v>81</v>
      </c>
      <c r="K5681" s="61"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730</v>
      </c>
      <c r="E5682" s="19" t="str">
        <f>IF(ISBLANK(LeaveTracker[[#This Row],[Employee Name]]),"-----",VLOOKUP(LeaveTracker[[#This Row],[Employee Name]],Employees[[Employee Name]:[Office]],7))</f>
        <v>SP</v>
      </c>
      <c r="F5682" s="19" t="str">
        <f>IF(ISBLANK(LeaveTracker[[#This Row],[Employee Name]]),"-----",VLOOKUP(LeaveTracker[[#This Row],[Employee Name]],Employees[[Employee Name]:[Office]],6))</f>
        <v>REGULAR</v>
      </c>
      <c r="G5682" s="24">
        <v>45048</v>
      </c>
      <c r="H5682" s="24">
        <v>45049</v>
      </c>
      <c r="I5682" s="20" t="s">
        <v>82</v>
      </c>
      <c r="K5682" s="61"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1764</v>
      </c>
      <c r="E5683" s="19" t="str">
        <f>IF(ISBLANK(LeaveTracker[[#This Row],[Employee Name]]),"-----",VLOOKUP(LeaveTracker[[#This Row],[Employee Name]],Employees[[Employee Name]:[Office]],7))</f>
        <v>SP</v>
      </c>
      <c r="F5683" s="19" t="str">
        <f>IF(ISBLANK(LeaveTracker[[#This Row],[Employee Name]]),"-----",VLOOKUP(LeaveTracker[[#This Row],[Employee Name]],Employees[[Employee Name]:[Office]],6))</f>
        <v>CASUAL</v>
      </c>
      <c r="G5683" s="24">
        <v>45044</v>
      </c>
      <c r="H5683" s="24">
        <v>45044</v>
      </c>
      <c r="I5683" s="20" t="s">
        <v>81</v>
      </c>
      <c r="K5683" s="61"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2244</v>
      </c>
      <c r="E5684" s="19" t="str">
        <f>IF(ISBLANK(LeaveTracker[[#This Row],[Employee Name]]),"-----",VLOOKUP(LeaveTracker[[#This Row],[Employee Name]],Employees[[Employee Name]:[Office]],7))</f>
        <v>SANGGUNIANG PANLUNGSOD</v>
      </c>
      <c r="F5684" s="19">
        <f>IF(ISBLANK(LeaveTracker[[#This Row],[Employee Name]]),"-----",VLOOKUP(LeaveTracker[[#This Row],[Employee Name]],Employees[[Employee Name]:[Office]],6))</f>
        <v>0</v>
      </c>
      <c r="G5684" s="24">
        <v>45043</v>
      </c>
      <c r="H5684" s="24">
        <v>45043</v>
      </c>
      <c r="I5684" s="19" t="s">
        <v>298</v>
      </c>
      <c r="J5684" s="43" t="s">
        <v>1003</v>
      </c>
      <c r="K5684" s="61"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1851</v>
      </c>
      <c r="E5685" s="19" t="str">
        <f>IF(ISBLANK(LeaveTracker[[#This Row],[Employee Name]]),"-----",VLOOKUP(LeaveTracker[[#This Row],[Employee Name]],Employees[[Employee Name]:[Office]],7))</f>
        <v>VMO/SP</v>
      </c>
      <c r="F5685" s="19" t="str">
        <f>IF(ISBLANK(LeaveTracker[[#This Row],[Employee Name]]),"-----",VLOOKUP(LeaveTracker[[#This Row],[Employee Name]],Employees[[Employee Name]:[Office]],6))</f>
        <v>CASUAL</v>
      </c>
      <c r="G5685" s="24">
        <v>45042</v>
      </c>
      <c r="H5685" s="24">
        <v>45043</v>
      </c>
      <c r="I5685" s="20" t="s">
        <v>81</v>
      </c>
      <c r="K5685" s="61"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1095</v>
      </c>
      <c r="E5686" s="19" t="str">
        <f>IF(ISBLANK(LeaveTracker[[#This Row],[Employee Name]]),"-----",VLOOKUP(LeaveTracker[[#This Row],[Employee Name]],Employees[[Employee Name]:[Office]],7))</f>
        <v>VMO</v>
      </c>
      <c r="F5686" s="19" t="str">
        <f>IF(ISBLANK(LeaveTracker[[#This Row],[Employee Name]]),"-----",VLOOKUP(LeaveTracker[[#This Row],[Employee Name]],Employees[[Employee Name]:[Office]],6))</f>
        <v>REGULAR</v>
      </c>
      <c r="G5686" s="24">
        <v>45035</v>
      </c>
      <c r="H5686" s="24">
        <v>45035</v>
      </c>
      <c r="I5686" s="20" t="s">
        <v>81</v>
      </c>
      <c r="K5686" s="61"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362</v>
      </c>
      <c r="E5687" s="19" t="str">
        <f>IF(ISBLANK(LeaveTracker[[#This Row],[Employee Name]]),"-----",VLOOKUP(LeaveTracker[[#This Row],[Employee Name]],Employees[[Employee Name]:[Office]],7))</f>
        <v>SP</v>
      </c>
      <c r="F5687" s="19" t="str">
        <f>IF(ISBLANK(LeaveTracker[[#This Row],[Employee Name]]),"-----",VLOOKUP(LeaveTracker[[#This Row],[Employee Name]],Employees[[Employee Name]:[Office]],6))</f>
        <v>REGULAR</v>
      </c>
      <c r="G5687" s="24">
        <v>45043</v>
      </c>
      <c r="H5687" s="24">
        <v>45043</v>
      </c>
      <c r="I5687" s="20" t="s">
        <v>81</v>
      </c>
      <c r="K5687" s="61"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1836</v>
      </c>
      <c r="E5688" s="19" t="str">
        <f>IF(ISBLANK(LeaveTracker[[#This Row],[Employee Name]]),"-----",VLOOKUP(LeaveTracker[[#This Row],[Employee Name]],Employees[[Employee Name]:[Office]],7))</f>
        <v>SP</v>
      </c>
      <c r="F5688" s="19" t="str">
        <f>IF(ISBLANK(LeaveTracker[[#This Row],[Employee Name]]),"-----",VLOOKUP(LeaveTracker[[#This Row],[Employee Name]],Employees[[Employee Name]:[Office]],6))</f>
        <v>CASUAL</v>
      </c>
      <c r="G5688" s="24">
        <v>45044</v>
      </c>
      <c r="H5688" s="24">
        <v>45044</v>
      </c>
      <c r="I5688" s="20" t="s">
        <v>81</v>
      </c>
      <c r="K5688" s="61"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2344</v>
      </c>
      <c r="E5689" s="19" t="str">
        <f>IF(ISBLANK(LeaveTracker[[#This Row],[Employee Name]]),"-----",VLOOKUP(LeaveTracker[[#This Row],[Employee Name]],Employees[[Employee Name]:[Office]],7))</f>
        <v>CENRO</v>
      </c>
      <c r="F5689" s="19" t="str">
        <f>IF(ISBLANK(LeaveTracker[[#This Row],[Employee Name]]),"-----",VLOOKUP(LeaveTracker[[#This Row],[Employee Name]],Employees[[Employee Name]:[Office]],6))</f>
        <v>CASUAL</v>
      </c>
      <c r="G5689" s="24">
        <v>45066</v>
      </c>
      <c r="H5689" s="24">
        <v>45069</v>
      </c>
      <c r="I5689" s="19" t="s">
        <v>298</v>
      </c>
      <c r="J5689" s="43" t="s">
        <v>1003</v>
      </c>
      <c r="K5689" s="61" t="str">
        <f>LeaveTracker[[#This Row],[Days]]&amp;" "&amp;LeaveTracker[[#This Row],[Type of Leave]]</f>
        <v>3 OTHER</v>
      </c>
      <c r="L5689" s="23">
        <v>3</v>
      </c>
      <c r="M5689" s="27"/>
    </row>
    <row r="5690" spans="1:13" ht="30" customHeight="1" x14ac:dyDescent="0.3">
      <c r="A5690" s="27">
        <f t="shared" si="63"/>
        <v>1890</v>
      </c>
      <c r="B5690" s="31">
        <v>45069</v>
      </c>
      <c r="C5690" s="31">
        <v>45068</v>
      </c>
      <c r="D5690" s="19" t="s">
        <v>572</v>
      </c>
      <c r="E5690" s="19" t="str">
        <f>IF(ISBLANK(LeaveTracker[[#This Row],[Employee Name]]),"-----",VLOOKUP(LeaveTracker[[#This Row],[Employee Name]],Employees[[Employee Name]:[Office]],7))</f>
        <v>CCT</v>
      </c>
      <c r="F5690" s="19" t="str">
        <f>IF(ISBLANK(LeaveTracker[[#This Row],[Employee Name]]),"-----",VLOOKUP(LeaveTracker[[#This Row],[Employee Name]],Employees[[Employee Name]:[Office]],6))</f>
        <v>REGULAR</v>
      </c>
      <c r="G5690" s="24">
        <v>45075</v>
      </c>
      <c r="H5690" s="24">
        <v>45075</v>
      </c>
      <c r="I5690" s="19" t="s">
        <v>298</v>
      </c>
      <c r="J5690" s="43" t="s">
        <v>1003</v>
      </c>
      <c r="K5690" s="61"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1885</v>
      </c>
      <c r="E5691" s="19" t="str">
        <f>IF(ISBLANK(LeaveTracker[[#This Row],[Employee Name]]),"-----",VLOOKUP(LeaveTracker[[#This Row],[Employee Name]],Employees[[Employee Name]:[Office]],7))</f>
        <v>GSO</v>
      </c>
      <c r="F5691" s="19" t="str">
        <f>IF(ISBLANK(LeaveTracker[[#This Row],[Employee Name]]),"-----",VLOOKUP(LeaveTracker[[#This Row],[Employee Name]],Employees[[Employee Name]:[Office]],6))</f>
        <v>CASUAL</v>
      </c>
      <c r="G5691" s="24">
        <v>45062</v>
      </c>
      <c r="H5691" s="24">
        <v>45062</v>
      </c>
      <c r="I5691" s="19" t="s">
        <v>298</v>
      </c>
      <c r="J5691" s="43" t="s">
        <v>1003</v>
      </c>
      <c r="K5691" s="61"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522</v>
      </c>
      <c r="E5692" s="19" t="str">
        <f>IF(ISBLANK(LeaveTracker[[#This Row],[Employee Name]]),"-----",VLOOKUP(LeaveTracker[[#This Row],[Employee Name]],Employees[[Employee Name]:[Office]],7))</f>
        <v>PIO</v>
      </c>
      <c r="F5692" s="19" t="str">
        <f>IF(ISBLANK(LeaveTracker[[#This Row],[Employee Name]]),"-----",VLOOKUP(LeaveTracker[[#This Row],[Employee Name]],Employees[[Employee Name]:[Office]],6))</f>
        <v>REGULAR</v>
      </c>
      <c r="G5692" s="24">
        <v>45070</v>
      </c>
      <c r="H5692" s="24">
        <v>45070</v>
      </c>
      <c r="I5692" s="19" t="s">
        <v>298</v>
      </c>
      <c r="J5692" s="43" t="s">
        <v>274</v>
      </c>
      <c r="K5692" s="61"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2238</v>
      </c>
      <c r="E5693" s="19" t="str">
        <f>IF(ISBLANK(LeaveTracker[[#This Row],[Employee Name]]),"-----",VLOOKUP(LeaveTracker[[#This Row],[Employee Name]],Employees[[Employee Name]:[Office]],7))</f>
        <v>PICNIC GROVE</v>
      </c>
      <c r="F5693" s="19">
        <f>IF(ISBLANK(LeaveTracker[[#This Row],[Employee Name]]),"-----",VLOOKUP(LeaveTracker[[#This Row],[Employee Name]],Employees[[Employee Name]:[Office]],6))</f>
        <v>0</v>
      </c>
      <c r="G5693" s="24">
        <v>45093</v>
      </c>
      <c r="H5693" s="24">
        <v>45098</v>
      </c>
      <c r="I5693" s="20" t="s">
        <v>82</v>
      </c>
      <c r="K5693" s="61" t="str">
        <f>LeaveTracker[[#This Row],[Days]]&amp;" "&amp;LeaveTracker[[#This Row],[Type of Leave]]</f>
        <v>6 VL</v>
      </c>
      <c r="L5693" s="23">
        <v>6</v>
      </c>
      <c r="M5693" s="27"/>
    </row>
    <row r="5694" spans="1:13" ht="30" customHeight="1" x14ac:dyDescent="0.3">
      <c r="A5694" s="27">
        <f t="shared" si="63"/>
        <v>1894</v>
      </c>
      <c r="B5694" s="31">
        <v>45069</v>
      </c>
      <c r="C5694" s="31">
        <v>45068</v>
      </c>
      <c r="D5694" s="19" t="s">
        <v>2354</v>
      </c>
      <c r="E5694" s="19" t="str">
        <f>IF(ISBLANK(LeaveTracker[[#This Row],[Employee Name]]),"-----",VLOOKUP(LeaveTracker[[#This Row],[Employee Name]],Employees[[Employee Name]:[Office]],7))</f>
        <v>HSKB</v>
      </c>
      <c r="F5694" s="19" t="str">
        <f>IF(ISBLANK(LeaveTracker[[#This Row],[Employee Name]]),"-----",VLOOKUP(LeaveTracker[[#This Row],[Employee Name]],Employees[[Employee Name]:[Office]],6))</f>
        <v>CASUAL</v>
      </c>
      <c r="G5694" s="24">
        <v>45065</v>
      </c>
      <c r="H5694" s="24">
        <v>45067</v>
      </c>
      <c r="I5694" s="20" t="s">
        <v>81</v>
      </c>
      <c r="K5694" s="61" t="str">
        <f>LeaveTracker[[#This Row],[Days]]&amp;" "&amp;LeaveTracker[[#This Row],[Type of Leave]]</f>
        <v>3 SL</v>
      </c>
      <c r="L5694" s="23">
        <v>3</v>
      </c>
      <c r="M5694" s="27"/>
    </row>
    <row r="5695" spans="1:13" ht="30" customHeight="1" x14ac:dyDescent="0.3">
      <c r="A5695" s="27">
        <f t="shared" si="63"/>
        <v>1895</v>
      </c>
      <c r="B5695" s="31">
        <v>45069</v>
      </c>
      <c r="C5695" s="31">
        <v>45065</v>
      </c>
      <c r="D5695" s="19" t="s">
        <v>2344</v>
      </c>
      <c r="E5695" s="19" t="str">
        <f>IF(ISBLANK(LeaveTracker[[#This Row],[Employee Name]]),"-----",VLOOKUP(LeaveTracker[[#This Row],[Employee Name]],Employees[[Employee Name]:[Office]],7))</f>
        <v>CENRO</v>
      </c>
      <c r="F5695" s="19" t="str">
        <f>IF(ISBLANK(LeaveTracker[[#This Row],[Employee Name]]),"-----",VLOOKUP(LeaveTracker[[#This Row],[Employee Name]],Employees[[Employee Name]:[Office]],6))</f>
        <v>CASUAL</v>
      </c>
      <c r="G5695" s="24">
        <v>45070</v>
      </c>
      <c r="H5695" s="24">
        <v>45073</v>
      </c>
      <c r="I5695" s="20" t="s">
        <v>82</v>
      </c>
      <c r="K5695" s="61" t="str">
        <f>LeaveTracker[[#This Row],[Days]]&amp;" "&amp;LeaveTracker[[#This Row],[Type of Leave]]</f>
        <v>4 VL</v>
      </c>
      <c r="L5695" s="23">
        <v>4</v>
      </c>
      <c r="M5695" s="27"/>
    </row>
    <row r="5696" spans="1:13" ht="30" customHeight="1" x14ac:dyDescent="0.3">
      <c r="A5696" s="27">
        <f t="shared" si="63"/>
        <v>1896</v>
      </c>
      <c r="B5696" s="31">
        <v>45069</v>
      </c>
      <c r="C5696" s="31">
        <v>45068</v>
      </c>
      <c r="D5696" s="19" t="s">
        <v>1806</v>
      </c>
      <c r="E5696" s="19" t="str">
        <f>IF(ISBLANK(LeaveTracker[[#This Row],[Employee Name]]),"-----",VLOOKUP(LeaveTracker[[#This Row],[Employee Name]],Employees[[Employee Name]:[Office]],7))</f>
        <v>CENRO</v>
      </c>
      <c r="F5696" s="19" t="str">
        <f>IF(ISBLANK(LeaveTracker[[#This Row],[Employee Name]]),"-----",VLOOKUP(LeaveTracker[[#This Row],[Employee Name]],Employees[[Employee Name]:[Office]],6))</f>
        <v>CASUAL</v>
      </c>
      <c r="G5696" s="24">
        <v>45066</v>
      </c>
      <c r="H5696" s="24">
        <v>45066</v>
      </c>
      <c r="I5696" s="20" t="s">
        <v>81</v>
      </c>
      <c r="K5696" s="61" t="str">
        <f>LeaveTracker[[#This Row],[Days]]&amp;" "&amp;LeaveTracker[[#This Row],[Type of Leave]]</f>
        <v>1 SL</v>
      </c>
      <c r="L5696" s="23">
        <v>1</v>
      </c>
      <c r="M5696" s="27"/>
    </row>
    <row r="5697" spans="1:13" ht="30" customHeight="1" x14ac:dyDescent="0.3">
      <c r="A5697" s="27">
        <f t="shared" si="63"/>
        <v>1897</v>
      </c>
      <c r="B5697" s="31">
        <v>45069</v>
      </c>
      <c r="C5697" s="31">
        <v>45068</v>
      </c>
      <c r="D5697" s="19" t="s">
        <v>2108</v>
      </c>
      <c r="E5697" s="19" t="str">
        <f>IF(ISBLANK(LeaveTracker[[#This Row],[Employee Name]]),"-----",VLOOKUP(LeaveTracker[[#This Row],[Employee Name]],Employees[[Employee Name]:[Office]],7))</f>
        <v>CENRO</v>
      </c>
      <c r="F5697" s="19">
        <f>IF(ISBLANK(LeaveTracker[[#This Row],[Employee Name]]),"-----",VLOOKUP(LeaveTracker[[#This Row],[Employee Name]],Employees[[Employee Name]:[Office]],6))</f>
        <v>0</v>
      </c>
      <c r="G5697" s="24">
        <v>45063</v>
      </c>
      <c r="H5697" s="24">
        <v>45063</v>
      </c>
      <c r="I5697" s="20" t="s">
        <v>81</v>
      </c>
      <c r="K5697" s="61"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2108</v>
      </c>
      <c r="E5698" s="19" t="str">
        <f>IF(ISBLANK(LeaveTracker[[#This Row],[Employee Name]]),"-----",VLOOKUP(LeaveTracker[[#This Row],[Employee Name]],Employees[[Employee Name]:[Office]],7))</f>
        <v>CENRO</v>
      </c>
      <c r="F5698" s="19">
        <f>IF(ISBLANK(LeaveTracker[[#This Row],[Employee Name]]),"-----",VLOOKUP(LeaveTracker[[#This Row],[Employee Name]],Employees[[Employee Name]:[Office]],6))</f>
        <v>0</v>
      </c>
      <c r="G5698" s="24">
        <v>45066</v>
      </c>
      <c r="H5698" s="24">
        <v>45066</v>
      </c>
      <c r="I5698" s="20" t="s">
        <v>81</v>
      </c>
      <c r="K5698" s="61" t="str">
        <f>LeaveTracker[[#This Row],[Days]]&amp;" "&amp;LeaveTracker[[#This Row],[Type of Leave]]</f>
        <v>1 SL</v>
      </c>
      <c r="L5698" s="23">
        <v>1</v>
      </c>
      <c r="M5698" s="27"/>
    </row>
    <row r="5699" spans="1:13" ht="30" customHeight="1" x14ac:dyDescent="0.3">
      <c r="A5699" s="27">
        <f t="shared" si="63"/>
        <v>1898</v>
      </c>
      <c r="B5699" s="31">
        <v>45069</v>
      </c>
      <c r="C5699" s="31">
        <v>45062</v>
      </c>
      <c r="D5699" s="19" t="s">
        <v>1817</v>
      </c>
      <c r="E5699" s="19" t="str">
        <f>IF(ISBLANK(LeaveTracker[[#This Row],[Employee Name]]),"-----",VLOOKUP(LeaveTracker[[#This Row],[Employee Name]],Employees[[Employee Name]:[Office]],7))</f>
        <v>TICC</v>
      </c>
      <c r="F5699" s="19" t="str">
        <f>IF(ISBLANK(LeaveTracker[[#This Row],[Employee Name]]),"-----",VLOOKUP(LeaveTracker[[#This Row],[Employee Name]],Employees[[Employee Name]:[Office]],6))</f>
        <v>CASUAL</v>
      </c>
      <c r="G5699" s="24">
        <v>45061</v>
      </c>
      <c r="H5699" s="24">
        <v>45061</v>
      </c>
      <c r="I5699" s="20" t="s">
        <v>81</v>
      </c>
      <c r="K5699" s="61"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1840</v>
      </c>
      <c r="E5700" s="19" t="str">
        <f>IF(ISBLANK(LeaveTracker[[#This Row],[Employee Name]]),"-----",VLOOKUP(LeaveTracker[[#This Row],[Employee Name]],Employees[[Employee Name]:[Office]],7))</f>
        <v>CPDO</v>
      </c>
      <c r="F5700" s="19" t="str">
        <f>IF(ISBLANK(LeaveTracker[[#This Row],[Employee Name]]),"-----",VLOOKUP(LeaveTracker[[#This Row],[Employee Name]],Employees[[Employee Name]:[Office]],6))</f>
        <v>CASUAL</v>
      </c>
      <c r="G5700" s="24">
        <v>45070</v>
      </c>
      <c r="H5700" s="24">
        <v>45070</v>
      </c>
      <c r="I5700" s="20" t="s">
        <v>82</v>
      </c>
      <c r="K5700" s="61"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1840</v>
      </c>
      <c r="E5701" s="19" t="str">
        <f>IF(ISBLANK(LeaveTracker[[#This Row],[Employee Name]]),"-----",VLOOKUP(LeaveTracker[[#This Row],[Employee Name]],Employees[[Employee Name]:[Office]],7))</f>
        <v>CPDO</v>
      </c>
      <c r="F5701" s="19" t="str">
        <f>IF(ISBLANK(LeaveTracker[[#This Row],[Employee Name]]),"-----",VLOOKUP(LeaveTracker[[#This Row],[Employee Name]],Employees[[Employee Name]:[Office]],6))</f>
        <v>CASUAL</v>
      </c>
      <c r="G5701" s="24">
        <v>45072</v>
      </c>
      <c r="H5701" s="24">
        <v>45075</v>
      </c>
      <c r="I5701" s="20" t="s">
        <v>82</v>
      </c>
      <c r="K5701" s="61"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1070</v>
      </c>
      <c r="E5702" s="19" t="str">
        <f>IF(ISBLANK(LeaveTracker[[#This Row],[Employee Name]]),"-----",VLOOKUP(LeaveTracker[[#This Row],[Employee Name]],Employees[[Employee Name]:[Office]],7))</f>
        <v>PIO</v>
      </c>
      <c r="F5702" s="19" t="str">
        <f>IF(ISBLANK(LeaveTracker[[#This Row],[Employee Name]]),"-----",VLOOKUP(LeaveTracker[[#This Row],[Employee Name]],Employees[[Employee Name]:[Office]],6))</f>
        <v>REGULAR</v>
      </c>
      <c r="G5702" s="24">
        <v>45061</v>
      </c>
      <c r="H5702" s="24">
        <v>45062</v>
      </c>
      <c r="I5702" s="20" t="s">
        <v>81</v>
      </c>
      <c r="K5702" s="61"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1884</v>
      </c>
      <c r="E5703" s="19" t="str">
        <f>IF(ISBLANK(LeaveTracker[[#This Row],[Employee Name]]),"-----",VLOOKUP(LeaveTracker[[#This Row],[Employee Name]],Employees[[Employee Name]:[Office]],7))</f>
        <v>CEO</v>
      </c>
      <c r="F5703" s="19" t="str">
        <f>IF(ISBLANK(LeaveTracker[[#This Row],[Employee Name]]),"-----",VLOOKUP(LeaveTracker[[#This Row],[Employee Name]],Employees[[Employee Name]:[Office]],6))</f>
        <v>CASUAL</v>
      </c>
      <c r="G5703" s="24">
        <v>45085</v>
      </c>
      <c r="H5703" s="24">
        <v>45086</v>
      </c>
      <c r="I5703" s="19" t="s">
        <v>298</v>
      </c>
      <c r="J5703" s="43" t="s">
        <v>1003</v>
      </c>
      <c r="K5703" s="61"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1884</v>
      </c>
      <c r="E5704" s="19" t="str">
        <f>IF(ISBLANK(LeaveTracker[[#This Row],[Employee Name]]),"-----",VLOOKUP(LeaveTracker[[#This Row],[Employee Name]],Employees[[Employee Name]:[Office]],7))</f>
        <v>CEO</v>
      </c>
      <c r="F5704" s="19" t="str">
        <f>IF(ISBLANK(LeaveTracker[[#This Row],[Employee Name]]),"-----",VLOOKUP(LeaveTracker[[#This Row],[Employee Name]],Employees[[Employee Name]:[Office]],6))</f>
        <v>CASUAL</v>
      </c>
      <c r="G5704" s="24">
        <v>45048</v>
      </c>
      <c r="H5704" s="24">
        <v>45048</v>
      </c>
      <c r="I5704" s="20" t="s">
        <v>82</v>
      </c>
      <c r="K5704" s="61"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543</v>
      </c>
      <c r="E5705" s="19" t="str">
        <f>IF(ISBLANK(LeaveTracker[[#This Row],[Employee Name]]),"-----",VLOOKUP(LeaveTracker[[#This Row],[Employee Name]],Employees[[Employee Name]:[Office]],7))</f>
        <v>LCR</v>
      </c>
      <c r="F5705" s="19" t="str">
        <f>IF(ISBLANK(LeaveTracker[[#This Row],[Employee Name]]),"-----",VLOOKUP(LeaveTracker[[#This Row],[Employee Name]],Employees[[Employee Name]:[Office]],6))</f>
        <v>REGULAR</v>
      </c>
      <c r="G5705" s="24">
        <v>45064</v>
      </c>
      <c r="H5705" s="24">
        <v>45064</v>
      </c>
      <c r="I5705" s="20" t="s">
        <v>81</v>
      </c>
      <c r="K5705" s="61"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932</v>
      </c>
      <c r="E5706" s="19" t="str">
        <f>IF(ISBLANK(LeaveTracker[[#This Row],[Employee Name]]),"-----",VLOOKUP(LeaveTracker[[#This Row],[Employee Name]],Employees[[Employee Name]:[Office]],7))</f>
        <v>ONT</v>
      </c>
      <c r="F5706" s="19" t="str">
        <f>IF(ISBLANK(LeaveTracker[[#This Row],[Employee Name]]),"-----",VLOOKUP(LeaveTracker[[#This Row],[Employee Name]],Employees[[Employee Name]:[Office]],6))</f>
        <v>REGULAR</v>
      </c>
      <c r="G5706" s="24">
        <v>45041</v>
      </c>
      <c r="H5706" s="24">
        <v>45044</v>
      </c>
      <c r="I5706" s="20" t="s">
        <v>81</v>
      </c>
      <c r="K5706" s="61"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2356</v>
      </c>
      <c r="E5707" s="19" t="str">
        <f>IF(ISBLANK(LeaveTracker[[#This Row],[Employee Name]]),"-----",VLOOKUP(LeaveTracker[[#This Row],[Employee Name]],Employees[[Employee Name]:[Office]],7))</f>
        <v>ONT</v>
      </c>
      <c r="F5707" s="19" t="str">
        <f>IF(ISBLANK(LeaveTracker[[#This Row],[Employee Name]]),"-----",VLOOKUP(LeaveTracker[[#This Row],[Employee Name]],Employees[[Employee Name]:[Office]],6))</f>
        <v>REGULAR</v>
      </c>
      <c r="G5707" s="24">
        <v>45055</v>
      </c>
      <c r="H5707" s="24">
        <v>45057</v>
      </c>
      <c r="I5707" s="20" t="s">
        <v>81</v>
      </c>
      <c r="K5707" s="61"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2356</v>
      </c>
      <c r="E5708" s="19" t="str">
        <f>IF(ISBLANK(LeaveTracker[[#This Row],[Employee Name]]),"-----",VLOOKUP(LeaveTracker[[#This Row],[Employee Name]],Employees[[Employee Name]:[Office]],7))</f>
        <v>ONT</v>
      </c>
      <c r="F5708" s="19" t="str">
        <f>IF(ISBLANK(LeaveTracker[[#This Row],[Employee Name]]),"-----",VLOOKUP(LeaveTracker[[#This Row],[Employee Name]],Employees[[Employee Name]:[Office]],6))</f>
        <v>REGULAR</v>
      </c>
      <c r="G5708" s="24">
        <v>45050</v>
      </c>
      <c r="H5708" s="24">
        <v>45051</v>
      </c>
      <c r="I5708" s="20" t="s">
        <v>81</v>
      </c>
      <c r="K5708" s="61"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380</v>
      </c>
      <c r="E5709" s="19" t="str">
        <f>IF(ISBLANK(LeaveTracker[[#This Row],[Employee Name]]),"-----",VLOOKUP(LeaveTracker[[#This Row],[Employee Name]],Employees[[Employee Name]:[Office]],7))</f>
        <v>CCT</v>
      </c>
      <c r="F5709" s="19" t="str">
        <f>IF(ISBLANK(LeaveTracker[[#This Row],[Employee Name]]),"-----",VLOOKUP(LeaveTracker[[#This Row],[Employee Name]],Employees[[Employee Name]:[Office]],6))</f>
        <v>REGULAR</v>
      </c>
      <c r="G5709" s="31">
        <v>45070</v>
      </c>
      <c r="H5709" s="31">
        <v>45070</v>
      </c>
      <c r="I5709" s="19" t="s">
        <v>298</v>
      </c>
      <c r="J5709" s="43" t="s">
        <v>1003</v>
      </c>
      <c r="K5709" s="61"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578</v>
      </c>
      <c r="E5710" s="19" t="str">
        <f>IF(ISBLANK(LeaveTracker[[#This Row],[Employee Name]]),"-----",VLOOKUP(LeaveTracker[[#This Row],[Employee Name]],Employees[[Employee Name]:[Office]],7))</f>
        <v>CCT</v>
      </c>
      <c r="F5710" s="19" t="str">
        <f>IF(ISBLANK(LeaveTracker[[#This Row],[Employee Name]]),"-----",VLOOKUP(LeaveTracker[[#This Row],[Employee Name]],Employees[[Employee Name]:[Office]],6))</f>
        <v>REGULAR</v>
      </c>
      <c r="G5710" s="24">
        <v>45068</v>
      </c>
      <c r="H5710" s="24">
        <v>45072</v>
      </c>
      <c r="I5710" s="20" t="s">
        <v>82</v>
      </c>
      <c r="K5710" s="61"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375</v>
      </c>
      <c r="E5711" s="19" t="str">
        <f>IF(ISBLANK(LeaveTracker[[#This Row],[Employee Name]]),"-----",VLOOKUP(LeaveTracker[[#This Row],[Employee Name]],Employees[[Employee Name]:[Office]],7))</f>
        <v>CCT</v>
      </c>
      <c r="F5711" s="19" t="str">
        <f>IF(ISBLANK(LeaveTracker[[#This Row],[Employee Name]]),"-----",VLOOKUP(LeaveTracker[[#This Row],[Employee Name]],Employees[[Employee Name]:[Office]],6))</f>
        <v>REGULAR</v>
      </c>
      <c r="G5711" s="24">
        <v>45072</v>
      </c>
      <c r="H5711" s="24">
        <v>45072</v>
      </c>
      <c r="I5711" s="20" t="s">
        <v>82</v>
      </c>
      <c r="K5711" s="61"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615</v>
      </c>
      <c r="E5712" s="19" t="str">
        <f>IF(ISBLANK(LeaveTracker[[#This Row],[Employee Name]]),"-----",VLOOKUP(LeaveTracker[[#This Row],[Employee Name]],Employees[[Employee Name]:[Office]],7))</f>
        <v>CBO</v>
      </c>
      <c r="F5712" s="19" t="str">
        <f>IF(ISBLANK(LeaveTracker[[#This Row],[Employee Name]]),"-----",VLOOKUP(LeaveTracker[[#This Row],[Employee Name]],Employees[[Employee Name]:[Office]],6))</f>
        <v>REGULAR</v>
      </c>
      <c r="G5712" s="24">
        <v>45075</v>
      </c>
      <c r="H5712" s="24">
        <v>45075</v>
      </c>
      <c r="I5712" s="20" t="s">
        <v>82</v>
      </c>
      <c r="K5712" s="61"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362</v>
      </c>
      <c r="E5713" s="19" t="str">
        <f>IF(ISBLANK(LeaveTracker[[#This Row],[Employee Name]]),"-----",VLOOKUP(LeaveTracker[[#This Row],[Employee Name]],Employees[[Employee Name]:[Office]],7))</f>
        <v>SP</v>
      </c>
      <c r="F5713" s="19" t="str">
        <f>IF(ISBLANK(LeaveTracker[[#This Row],[Employee Name]]),"-----",VLOOKUP(LeaveTracker[[#This Row],[Employee Name]],Employees[[Employee Name]:[Office]],6))</f>
        <v>REGULAR</v>
      </c>
      <c r="G5713" s="24">
        <v>45064</v>
      </c>
      <c r="H5713" s="24">
        <v>45064</v>
      </c>
      <c r="I5713" s="20" t="s">
        <v>81</v>
      </c>
      <c r="K5713" s="61"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730</v>
      </c>
      <c r="E5714" s="19" t="str">
        <f>IF(ISBLANK(LeaveTracker[[#This Row],[Employee Name]]),"-----",VLOOKUP(LeaveTracker[[#This Row],[Employee Name]],Employees[[Employee Name]:[Office]],7))</f>
        <v>SP</v>
      </c>
      <c r="F5714" s="19" t="str">
        <f>IF(ISBLANK(LeaveTracker[[#This Row],[Employee Name]]),"-----",VLOOKUP(LeaveTracker[[#This Row],[Employee Name]],Employees[[Employee Name]:[Office]],6))</f>
        <v>REGULAR</v>
      </c>
      <c r="G5714" s="24">
        <v>45051</v>
      </c>
      <c r="H5714" s="24">
        <v>45055</v>
      </c>
      <c r="I5714" s="20" t="s">
        <v>81</v>
      </c>
      <c r="K5714" s="61"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396</v>
      </c>
      <c r="E5715" s="19" t="str">
        <f>IF(ISBLANK(LeaveTracker[[#This Row],[Employee Name]]),"-----",VLOOKUP(LeaveTracker[[#This Row],[Employee Name]],Employees[[Employee Name]:[Office]],7))</f>
        <v>CTO</v>
      </c>
      <c r="F5715" s="19" t="str">
        <f>IF(ISBLANK(LeaveTracker[[#This Row],[Employee Name]]),"-----",VLOOKUP(LeaveTracker[[#This Row],[Employee Name]],Employees[[Employee Name]:[Office]],6))</f>
        <v>REGULAR</v>
      </c>
      <c r="G5715" s="24">
        <v>45064</v>
      </c>
      <c r="H5715" s="24">
        <v>45065</v>
      </c>
      <c r="I5715" s="20" t="s">
        <v>81</v>
      </c>
      <c r="K5715" s="61"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1017</v>
      </c>
      <c r="E5716" s="19" t="str">
        <f>IF(ISBLANK(LeaveTracker[[#This Row],[Employee Name]]),"-----",VLOOKUP(LeaveTracker[[#This Row],[Employee Name]],Employees[[Employee Name]:[Office]],7))</f>
        <v>LANDTAX</v>
      </c>
      <c r="F5716" s="19" t="str">
        <f>IF(ISBLANK(LeaveTracker[[#This Row],[Employee Name]]),"-----",VLOOKUP(LeaveTracker[[#This Row],[Employee Name]],Employees[[Employee Name]:[Office]],6))</f>
        <v>REGULAR</v>
      </c>
      <c r="G5716" s="24">
        <v>45076</v>
      </c>
      <c r="H5716" s="24">
        <v>45076</v>
      </c>
      <c r="I5716" s="20" t="s">
        <v>82</v>
      </c>
      <c r="K5716" s="61"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1017</v>
      </c>
      <c r="E5717" s="19" t="str">
        <f>IF(ISBLANK(LeaveTracker[[#This Row],[Employee Name]]),"-----",VLOOKUP(LeaveTracker[[#This Row],[Employee Name]],Employees[[Employee Name]:[Office]],7))</f>
        <v>LANDTAX</v>
      </c>
      <c r="F5717" s="19" t="str">
        <f>IF(ISBLANK(LeaveTracker[[#This Row],[Employee Name]]),"-----",VLOOKUP(LeaveTracker[[#This Row],[Employee Name]],Employees[[Employee Name]:[Office]],6))</f>
        <v>REGULAR</v>
      </c>
      <c r="G5717" s="24">
        <v>45079</v>
      </c>
      <c r="H5717" s="24">
        <v>45085</v>
      </c>
      <c r="I5717" s="20" t="s">
        <v>82</v>
      </c>
      <c r="K5717" s="61"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19" t="str">
        <f>IF(ISBLANK(LeaveTracker[[#This Row],[Employee Name]]),"-----",VLOOKUP(LeaveTracker[[#This Row],[Employee Name]],Employees[[Employee Name]:[Office]],7))</f>
        <v>CHARACTER OFFICE</v>
      </c>
      <c r="F5718" s="19" t="str">
        <f>IF(ISBLANK(LeaveTracker[[#This Row],[Employee Name]]),"-----",VLOOKUP(LeaveTracker[[#This Row],[Employee Name]],Employees[[Employee Name]:[Office]],6))</f>
        <v>REGULAR</v>
      </c>
      <c r="G5718" s="24">
        <v>45062</v>
      </c>
      <c r="H5718" s="24">
        <v>45065</v>
      </c>
      <c r="I5718" s="20" t="s">
        <v>81</v>
      </c>
      <c r="K5718" s="61"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302</v>
      </c>
      <c r="E5719" s="19" t="str">
        <f>IF(ISBLANK(LeaveTracker[[#This Row],[Employee Name]]),"-----",VLOOKUP(LeaveTracker[[#This Row],[Employee Name]],Employees[[Employee Name]:[Office]],7))</f>
        <v>TOPS (ADMIN CSU)</v>
      </c>
      <c r="F5719" s="19" t="str">
        <f>IF(ISBLANK(LeaveTracker[[#This Row],[Employee Name]]),"-----",VLOOKUP(LeaveTracker[[#This Row],[Employee Name]],Employees[[Employee Name]:[Office]],6))</f>
        <v>REGULAR</v>
      </c>
      <c r="G5719" s="24">
        <v>45070</v>
      </c>
      <c r="H5719" s="24">
        <v>45070</v>
      </c>
      <c r="I5719" s="19" t="s">
        <v>298</v>
      </c>
      <c r="J5719" s="43" t="s">
        <v>1003</v>
      </c>
      <c r="K5719" s="61"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771</v>
      </c>
      <c r="E5720" s="19" t="str">
        <f>IF(ISBLANK(LeaveTracker[[#This Row],[Employee Name]]),"-----",VLOOKUP(LeaveTracker[[#This Row],[Employee Name]],Employees[[Employee Name]:[Office]],7))</f>
        <v>CSWDO</v>
      </c>
      <c r="F5720" s="19" t="str">
        <f>IF(ISBLANK(LeaveTracker[[#This Row],[Employee Name]]),"-----",VLOOKUP(LeaveTracker[[#This Row],[Employee Name]],Employees[[Employee Name]:[Office]],6))</f>
        <v>REGULAR</v>
      </c>
      <c r="G5720" s="24">
        <v>45069</v>
      </c>
      <c r="H5720" s="24">
        <v>45069</v>
      </c>
      <c r="I5720" s="20" t="s">
        <v>82</v>
      </c>
      <c r="K5720" s="61"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771</v>
      </c>
      <c r="E5721" s="19" t="str">
        <f>IF(ISBLANK(LeaveTracker[[#This Row],[Employee Name]]),"-----",VLOOKUP(LeaveTracker[[#This Row],[Employee Name]],Employees[[Employee Name]:[Office]],7))</f>
        <v>CSWDO</v>
      </c>
      <c r="F5721" s="19" t="str">
        <f>IF(ISBLANK(LeaveTracker[[#This Row],[Employee Name]]),"-----",VLOOKUP(LeaveTracker[[#This Row],[Employee Name]],Employees[[Employee Name]:[Office]],6))</f>
        <v>REGULAR</v>
      </c>
      <c r="G5721" s="24">
        <v>45069</v>
      </c>
      <c r="H5721" s="24">
        <v>45069</v>
      </c>
      <c r="I5721" s="20" t="s">
        <v>81</v>
      </c>
      <c r="K5721" s="61"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1164</v>
      </c>
      <c r="E5722" s="19" t="str">
        <f>IF(ISBLANK(LeaveTracker[[#This Row],[Employee Name]]),"-----",VLOOKUP(LeaveTracker[[#This Row],[Employee Name]],Employees[[Employee Name]:[Office]],7))</f>
        <v>CSWDO</v>
      </c>
      <c r="F5722" s="19" t="str">
        <f>IF(ISBLANK(LeaveTracker[[#This Row],[Employee Name]]),"-----",VLOOKUP(LeaveTracker[[#This Row],[Employee Name]],Employees[[Employee Name]:[Office]],6))</f>
        <v>REGULAR</v>
      </c>
      <c r="G5722" s="24">
        <v>45071</v>
      </c>
      <c r="H5722" s="24">
        <v>45072</v>
      </c>
      <c r="I5722" s="19" t="s">
        <v>298</v>
      </c>
      <c r="J5722" s="43" t="s">
        <v>1003</v>
      </c>
      <c r="K5722" s="61"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391</v>
      </c>
      <c r="E5723" s="19" t="str">
        <f>IF(ISBLANK(LeaveTracker[[#This Row],[Employee Name]]),"-----",VLOOKUP(LeaveTracker[[#This Row],[Employee Name]],Employees[[Employee Name]:[Office]],7))</f>
        <v>CTO</v>
      </c>
      <c r="F5723" s="19" t="str">
        <f>IF(ISBLANK(LeaveTracker[[#This Row],[Employee Name]]),"-----",VLOOKUP(LeaveTracker[[#This Row],[Employee Name]],Employees[[Employee Name]:[Office]],6))</f>
        <v>REGULAR</v>
      </c>
      <c r="G5723" s="24">
        <v>45063</v>
      </c>
      <c r="H5723" s="24">
        <v>45072</v>
      </c>
      <c r="I5723" s="20" t="s">
        <v>82</v>
      </c>
      <c r="K5723" s="61"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1189</v>
      </c>
      <c r="E5724" s="19" t="str">
        <f>IF(ISBLANK(LeaveTracker[[#This Row],[Employee Name]]),"-----",VLOOKUP(LeaveTracker[[#This Row],[Employee Name]],Employees[[Employee Name]:[Office]],7))</f>
        <v>ONT</v>
      </c>
      <c r="F5724" s="19" t="str">
        <f>IF(ISBLANK(LeaveTracker[[#This Row],[Employee Name]]),"-----",VLOOKUP(LeaveTracker[[#This Row],[Employee Name]],Employees[[Employee Name]:[Office]],6))</f>
        <v>REGULAR</v>
      </c>
      <c r="G5724" s="24">
        <v>45036</v>
      </c>
      <c r="H5724" s="24">
        <v>45036</v>
      </c>
      <c r="I5724" s="20" t="s">
        <v>81</v>
      </c>
      <c r="K5724" s="61"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1189</v>
      </c>
      <c r="E5725" s="19" t="str">
        <f>IF(ISBLANK(LeaveTracker[[#This Row],[Employee Name]]),"-----",VLOOKUP(LeaveTracker[[#This Row],[Employee Name]],Employees[[Employee Name]:[Office]],7))</f>
        <v>ONT</v>
      </c>
      <c r="F5725" s="19" t="str">
        <f>IF(ISBLANK(LeaveTracker[[#This Row],[Employee Name]]),"-----",VLOOKUP(LeaveTracker[[#This Row],[Employee Name]],Employees[[Employee Name]:[Office]],6))</f>
        <v>REGULAR</v>
      </c>
      <c r="G5725" s="24">
        <v>45040</v>
      </c>
      <c r="H5725" s="24">
        <v>45044</v>
      </c>
      <c r="I5725" s="20" t="s">
        <v>81</v>
      </c>
      <c r="K5725" s="61"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1189</v>
      </c>
      <c r="E5726" s="19" t="str">
        <f>IF(ISBLANK(LeaveTracker[[#This Row],[Employee Name]]),"-----",VLOOKUP(LeaveTracker[[#This Row],[Employee Name]],Employees[[Employee Name]:[Office]],7))</f>
        <v>ONT</v>
      </c>
      <c r="F5726" s="19" t="str">
        <f>IF(ISBLANK(LeaveTracker[[#This Row],[Employee Name]]),"-----",VLOOKUP(LeaveTracker[[#This Row],[Employee Name]],Employees[[Employee Name]:[Office]],6))</f>
        <v>REGULAR</v>
      </c>
      <c r="G5726" s="24">
        <v>45047</v>
      </c>
      <c r="H5726" s="24">
        <v>45061</v>
      </c>
      <c r="I5726" s="20" t="s">
        <v>81</v>
      </c>
      <c r="K5726" s="61"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1773</v>
      </c>
      <c r="E5727" s="19" t="str">
        <f>IF(ISBLANK(LeaveTracker[[#This Row],[Employee Name]]),"-----",VLOOKUP(LeaveTracker[[#This Row],[Employee Name]],Employees[[Employee Name]:[Office]],7))</f>
        <v>GSO</v>
      </c>
      <c r="F5727" s="19" t="str">
        <f>IF(ISBLANK(LeaveTracker[[#This Row],[Employee Name]]),"-----",VLOOKUP(LeaveTracker[[#This Row],[Employee Name]],Employees[[Employee Name]:[Office]],6))</f>
        <v>CASUAL</v>
      </c>
      <c r="G5727" s="24">
        <v>45072</v>
      </c>
      <c r="H5727" s="24">
        <v>45075</v>
      </c>
      <c r="I5727" s="20" t="s">
        <v>82</v>
      </c>
      <c r="K5727" s="61"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2153</v>
      </c>
      <c r="E5728" s="19" t="str">
        <f>IF(ISBLANK(LeaveTracker[[#This Row],[Employee Name]]),"-----",VLOOKUP(LeaveTracker[[#This Row],[Employee Name]],Employees[[Employee Name]:[Office]],7))</f>
        <v>OSPITAL NG TAGAYTAY</v>
      </c>
      <c r="F5728" s="19">
        <f>IF(ISBLANK(LeaveTracker[[#This Row],[Employee Name]]),"-----",VLOOKUP(LeaveTracker[[#This Row],[Employee Name]],Employees[[Employee Name]:[Office]],6))</f>
        <v>0</v>
      </c>
      <c r="G5728" s="24">
        <v>45068</v>
      </c>
      <c r="H5728" s="24">
        <v>45072</v>
      </c>
      <c r="I5728" s="20" t="s">
        <v>82</v>
      </c>
      <c r="K5728" s="61"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2153</v>
      </c>
      <c r="E5729" s="19" t="str">
        <f>IF(ISBLANK(LeaveTracker[[#This Row],[Employee Name]]),"-----",VLOOKUP(LeaveTracker[[#This Row],[Employee Name]],Employees[[Employee Name]:[Office]],7))</f>
        <v>OSPITAL NG TAGAYTAY</v>
      </c>
      <c r="F5729" s="19">
        <f>IF(ISBLANK(LeaveTracker[[#This Row],[Employee Name]]),"-----",VLOOKUP(LeaveTracker[[#This Row],[Employee Name]],Employees[[Employee Name]:[Office]],6))</f>
        <v>0</v>
      </c>
      <c r="G5729" s="24">
        <v>45062</v>
      </c>
      <c r="H5729" s="24">
        <v>45062</v>
      </c>
      <c r="I5729" s="19" t="s">
        <v>298</v>
      </c>
      <c r="J5729" s="43" t="s">
        <v>1003</v>
      </c>
      <c r="K5729" s="61"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304</v>
      </c>
      <c r="E5730" s="19" t="str">
        <f>IF(ISBLANK(LeaveTracker[[#This Row],[Employee Name]]),"-----",VLOOKUP(LeaveTracker[[#This Row],[Employee Name]],Employees[[Employee Name]:[Office]],7))</f>
        <v>TOPS (ADMIN CSU)</v>
      </c>
      <c r="F5730" s="19" t="str">
        <f>IF(ISBLANK(LeaveTracker[[#This Row],[Employee Name]]),"-----",VLOOKUP(LeaveTracker[[#This Row],[Employee Name]],Employees[[Employee Name]:[Office]],6))</f>
        <v>REGULAR</v>
      </c>
      <c r="G5730" s="24">
        <v>45072</v>
      </c>
      <c r="H5730" s="24">
        <v>45072</v>
      </c>
      <c r="I5730" s="19" t="s">
        <v>298</v>
      </c>
      <c r="J5730" s="43" t="s">
        <v>1003</v>
      </c>
      <c r="K5730" s="61"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1849</v>
      </c>
      <c r="E5731" s="19" t="str">
        <f>IF(ISBLANK(LeaveTracker[[#This Row],[Employee Name]]),"-----",VLOOKUP(LeaveTracker[[#This Row],[Employee Name]],Employees[[Employee Name]:[Office]],7))</f>
        <v>BIR</v>
      </c>
      <c r="F5731" s="19" t="str">
        <f>IF(ISBLANK(LeaveTracker[[#This Row],[Employee Name]]),"-----",VLOOKUP(LeaveTracker[[#This Row],[Employee Name]],Employees[[Employee Name]:[Office]],6))</f>
        <v>CASUAL</v>
      </c>
      <c r="G5731" s="24">
        <v>45061</v>
      </c>
      <c r="H5731" s="24">
        <v>45061</v>
      </c>
      <c r="I5731" s="20" t="s">
        <v>81</v>
      </c>
      <c r="K5731" s="61"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1849</v>
      </c>
      <c r="E5732" s="19" t="str">
        <f>IF(ISBLANK(LeaveTracker[[#This Row],[Employee Name]]),"-----",VLOOKUP(LeaveTracker[[#This Row],[Employee Name]],Employees[[Employee Name]:[Office]],7))</f>
        <v>BIR</v>
      </c>
      <c r="F5732" s="19" t="str">
        <f>IF(ISBLANK(LeaveTracker[[#This Row],[Employee Name]]),"-----",VLOOKUP(LeaveTracker[[#This Row],[Employee Name]],Employees[[Employee Name]:[Office]],6))</f>
        <v>CASUAL</v>
      </c>
      <c r="G5732" s="24">
        <v>45065</v>
      </c>
      <c r="H5732" s="24">
        <v>45065</v>
      </c>
      <c r="I5732" s="20" t="s">
        <v>81</v>
      </c>
      <c r="K5732" s="61"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2142</v>
      </c>
      <c r="E5733" s="19" t="str">
        <f>IF(ISBLANK(LeaveTracker[[#This Row],[Employee Name]]),"-----",VLOOKUP(LeaveTracker[[#This Row],[Employee Name]],Employees[[Employee Name]:[Office]],7))</f>
        <v>PIO</v>
      </c>
      <c r="F5733" s="19">
        <f>IF(ISBLANK(LeaveTracker[[#This Row],[Employee Name]]),"-----",VLOOKUP(LeaveTracker[[#This Row],[Employee Name]],Employees[[Employee Name]:[Office]],6))</f>
        <v>0</v>
      </c>
      <c r="G5733" s="24">
        <v>45061</v>
      </c>
      <c r="H5733" s="24">
        <v>45061</v>
      </c>
      <c r="I5733" s="20" t="s">
        <v>82</v>
      </c>
      <c r="K5733" s="61"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2142</v>
      </c>
      <c r="E5734" s="19" t="str">
        <f>IF(ISBLANK(LeaveTracker[[#This Row],[Employee Name]]),"-----",VLOOKUP(LeaveTracker[[#This Row],[Employee Name]],Employees[[Employee Name]:[Office]],7))</f>
        <v>PIO</v>
      </c>
      <c r="F5734" s="19">
        <f>IF(ISBLANK(LeaveTracker[[#This Row],[Employee Name]]),"-----",VLOOKUP(LeaveTracker[[#This Row],[Employee Name]],Employees[[Employee Name]:[Office]],6))</f>
        <v>0</v>
      </c>
      <c r="G5734" s="24">
        <v>45063</v>
      </c>
      <c r="H5734" s="24">
        <v>45063</v>
      </c>
      <c r="I5734" s="20" t="s">
        <v>82</v>
      </c>
      <c r="K5734" s="61"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2286</v>
      </c>
      <c r="E5735" s="19" t="str">
        <f>IF(ISBLANK(LeaveTracker[[#This Row],[Employee Name]]),"-----",VLOOKUP(LeaveTracker[[#This Row],[Employee Name]],Employees[[Employee Name]:[Office]],7))</f>
        <v>OSP</v>
      </c>
      <c r="F5735" s="19">
        <f>IF(ISBLANK(LeaveTracker[[#This Row],[Employee Name]]),"-----",VLOOKUP(LeaveTracker[[#This Row],[Employee Name]],Employees[[Employee Name]:[Office]],6))</f>
        <v>0</v>
      </c>
      <c r="G5735" s="24">
        <v>45068</v>
      </c>
      <c r="H5735" s="24">
        <v>45069</v>
      </c>
      <c r="I5735" s="20" t="s">
        <v>82</v>
      </c>
      <c r="K5735" s="61"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1764</v>
      </c>
      <c r="E5736" s="19" t="str">
        <f>IF(ISBLANK(LeaveTracker[[#This Row],[Employee Name]]),"-----",VLOOKUP(LeaveTracker[[#This Row],[Employee Name]],Employees[[Employee Name]:[Office]],7))</f>
        <v>SP</v>
      </c>
      <c r="F5736" s="19" t="str">
        <f>IF(ISBLANK(LeaveTracker[[#This Row],[Employee Name]]),"-----",VLOOKUP(LeaveTracker[[#This Row],[Employee Name]],Employees[[Employee Name]:[Office]],6))</f>
        <v>CASUAL</v>
      </c>
      <c r="G5736" s="24">
        <v>45061</v>
      </c>
      <c r="H5736" s="24">
        <v>45065</v>
      </c>
      <c r="I5736" s="20" t="s">
        <v>82</v>
      </c>
      <c r="K5736" s="61"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1095</v>
      </c>
      <c r="E5737" s="19" t="str">
        <f>IF(ISBLANK(LeaveTracker[[#This Row],[Employee Name]]),"-----",VLOOKUP(LeaveTracker[[#This Row],[Employee Name]],Employees[[Employee Name]:[Office]],7))</f>
        <v>VMO</v>
      </c>
      <c r="F5737" s="19" t="str">
        <f>IF(ISBLANK(LeaveTracker[[#This Row],[Employee Name]]),"-----",VLOOKUP(LeaveTracker[[#This Row],[Employee Name]],Employees[[Employee Name]:[Office]],6))</f>
        <v>REGULAR</v>
      </c>
      <c r="G5737" s="24">
        <v>45065</v>
      </c>
      <c r="H5737" s="24">
        <v>45065</v>
      </c>
      <c r="I5737" s="20" t="s">
        <v>81</v>
      </c>
      <c r="K5737" s="61"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730</v>
      </c>
      <c r="E5738" s="19" t="str">
        <f>IF(ISBLANK(LeaveTracker[[#This Row],[Employee Name]]),"-----",VLOOKUP(LeaveTracker[[#This Row],[Employee Name]],Employees[[Employee Name]:[Office]],7))</f>
        <v>SP</v>
      </c>
      <c r="F5738" s="19" t="str">
        <f>IF(ISBLANK(LeaveTracker[[#This Row],[Employee Name]]),"-----",VLOOKUP(LeaveTracker[[#This Row],[Employee Name]],Employees[[Employee Name]:[Office]],6))</f>
        <v>REGULAR</v>
      </c>
      <c r="G5738" s="24">
        <v>45065</v>
      </c>
      <c r="H5738" s="24">
        <v>45065</v>
      </c>
      <c r="I5738" s="20" t="s">
        <v>81</v>
      </c>
      <c r="K5738" s="61"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1792</v>
      </c>
      <c r="E5739" s="19" t="str">
        <f>IF(ISBLANK(LeaveTracker[[#This Row],[Employee Name]]),"-----",VLOOKUP(LeaveTracker[[#This Row],[Employee Name]],Employees[[Employee Name]:[Office]],7))</f>
        <v>PICNIC GROVE</v>
      </c>
      <c r="F5739" s="19" t="str">
        <f>IF(ISBLANK(LeaveTracker[[#This Row],[Employee Name]]),"-----",VLOOKUP(LeaveTracker[[#This Row],[Employee Name]],Employees[[Employee Name]:[Office]],6))</f>
        <v>CASUAL</v>
      </c>
      <c r="G5739" s="24">
        <v>45055</v>
      </c>
      <c r="H5739" s="24">
        <v>45064</v>
      </c>
      <c r="I5739" s="20" t="s">
        <v>82</v>
      </c>
      <c r="K5739" s="61"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1783</v>
      </c>
      <c r="E5740" s="19" t="str">
        <f>IF(ISBLANK(LeaveTracker[[#This Row],[Employee Name]]),"-----",VLOOKUP(LeaveTracker[[#This Row],[Employee Name]],Employees[[Employee Name]:[Office]],7))</f>
        <v>SP</v>
      </c>
      <c r="F5740" s="19" t="str">
        <f>IF(ISBLANK(LeaveTracker[[#This Row],[Employee Name]]),"-----",VLOOKUP(LeaveTracker[[#This Row],[Employee Name]],Employees[[Employee Name]:[Office]],6))</f>
        <v>CASUAL</v>
      </c>
      <c r="G5740" s="24">
        <v>45065</v>
      </c>
      <c r="H5740" s="24">
        <v>45065</v>
      </c>
      <c r="I5740" s="20" t="s">
        <v>81</v>
      </c>
      <c r="K5740" s="61"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402</v>
      </c>
      <c r="E5741" s="19" t="str">
        <f>IF(ISBLANK(LeaveTracker[[#This Row],[Employee Name]]),"-----",VLOOKUP(LeaveTracker[[#This Row],[Employee Name]],Employees[[Employee Name]:[Office]],7))</f>
        <v>CTO</v>
      </c>
      <c r="F5741" s="19" t="str">
        <f>IF(ISBLANK(LeaveTracker[[#This Row],[Employee Name]]),"-----",VLOOKUP(LeaveTracker[[#This Row],[Employee Name]],Employees[[Employee Name]:[Office]],6))</f>
        <v>REGULAR</v>
      </c>
      <c r="G5741" s="24">
        <v>45064</v>
      </c>
      <c r="H5741" s="24">
        <v>45066</v>
      </c>
      <c r="I5741" s="20" t="s">
        <v>81</v>
      </c>
      <c r="K5741" s="61"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722</v>
      </c>
      <c r="E5742" s="19" t="str">
        <f>IF(ISBLANK(LeaveTracker[[#This Row],[Employee Name]]),"-----",VLOOKUP(LeaveTracker[[#This Row],[Employee Name]],Employees[[Employee Name]:[Office]],7))</f>
        <v>LCR</v>
      </c>
      <c r="F5742" s="19" t="str">
        <f>IF(ISBLANK(LeaveTracker[[#This Row],[Employee Name]]),"-----",VLOOKUP(LeaveTracker[[#This Row],[Employee Name]],Employees[[Employee Name]:[Office]],6))</f>
        <v>REGULAR</v>
      </c>
      <c r="G5742" s="24">
        <v>45063</v>
      </c>
      <c r="H5742" s="24">
        <v>45063</v>
      </c>
      <c r="I5742" s="20" t="s">
        <v>81</v>
      </c>
      <c r="K5742" s="61"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722</v>
      </c>
      <c r="E5743" s="19" t="str">
        <f>IF(ISBLANK(LeaveTracker[[#This Row],[Employee Name]]),"-----",VLOOKUP(LeaveTracker[[#This Row],[Employee Name]],Employees[[Employee Name]:[Office]],7))</f>
        <v>LCR</v>
      </c>
      <c r="F5743" s="19" t="str">
        <f>IF(ISBLANK(LeaveTracker[[#This Row],[Employee Name]]),"-----",VLOOKUP(LeaveTracker[[#This Row],[Employee Name]],Employees[[Employee Name]:[Office]],6))</f>
        <v>REGULAR</v>
      </c>
      <c r="G5743" s="24">
        <v>45068</v>
      </c>
      <c r="H5743" s="24">
        <v>45068</v>
      </c>
      <c r="I5743" s="20" t="s">
        <v>81</v>
      </c>
      <c r="K5743" s="61"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722</v>
      </c>
      <c r="E5744" s="19" t="str">
        <f>IF(ISBLANK(LeaveTracker[[#This Row],[Employee Name]]),"-----",VLOOKUP(LeaveTracker[[#This Row],[Employee Name]],Employees[[Employee Name]:[Office]],7))</f>
        <v>LCR</v>
      </c>
      <c r="F5744" s="19" t="str">
        <f>IF(ISBLANK(LeaveTracker[[#This Row],[Employee Name]]),"-----",VLOOKUP(LeaveTracker[[#This Row],[Employee Name]],Employees[[Employee Name]:[Office]],6))</f>
        <v>REGULAR</v>
      </c>
      <c r="G5744" s="24">
        <v>45072</v>
      </c>
      <c r="H5744" s="24">
        <v>45072</v>
      </c>
      <c r="I5744" s="20" t="s">
        <v>82</v>
      </c>
      <c r="K5744" s="61"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722</v>
      </c>
      <c r="E5745" s="19" t="str">
        <f>IF(ISBLANK(LeaveTracker[[#This Row],[Employee Name]]),"-----",VLOOKUP(LeaveTracker[[#This Row],[Employee Name]],Employees[[Employee Name]:[Office]],7))</f>
        <v>LCR</v>
      </c>
      <c r="F5745" s="19" t="str">
        <f>IF(ISBLANK(LeaveTracker[[#This Row],[Employee Name]]),"-----",VLOOKUP(LeaveTracker[[#This Row],[Employee Name]],Employees[[Employee Name]:[Office]],6))</f>
        <v>REGULAR</v>
      </c>
      <c r="G5745" s="24">
        <v>45075</v>
      </c>
      <c r="H5745" s="24">
        <v>45075</v>
      </c>
      <c r="I5745" s="20" t="s">
        <v>82</v>
      </c>
      <c r="K5745" s="61"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855</v>
      </c>
      <c r="E5746" s="19" t="str">
        <f>IF(ISBLANK(LeaveTracker[[#This Row],[Employee Name]]),"-----",VLOOKUP(LeaveTracker[[#This Row],[Employee Name]],Employees[[Employee Name]:[Office]],7))</f>
        <v>LCR</v>
      </c>
      <c r="F5746" s="19" t="str">
        <f>IF(ISBLANK(LeaveTracker[[#This Row],[Employee Name]]),"-----",VLOOKUP(LeaveTracker[[#This Row],[Employee Name]],Employees[[Employee Name]:[Office]],6))</f>
        <v>REGULAR</v>
      </c>
      <c r="G5746" s="24">
        <v>45061</v>
      </c>
      <c r="H5746" s="24">
        <v>45061</v>
      </c>
      <c r="I5746" s="20" t="s">
        <v>81</v>
      </c>
      <c r="K5746" s="61"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778</v>
      </c>
      <c r="E5747" s="19" t="str">
        <f>IF(ISBLANK(LeaveTracker[[#This Row],[Employee Name]]),"-----",VLOOKUP(LeaveTracker[[#This Row],[Employee Name]],Employees[[Employee Name]:[Office]],7))</f>
        <v>HRMO</v>
      </c>
      <c r="F5747" s="19" t="str">
        <f>IF(ISBLANK(LeaveTracker[[#This Row],[Employee Name]]),"-----",VLOOKUP(LeaveTracker[[#This Row],[Employee Name]],Employees[[Employee Name]:[Office]],6))</f>
        <v>REGULAR</v>
      </c>
      <c r="G5747" s="24">
        <v>45070</v>
      </c>
      <c r="H5747" s="24">
        <v>45070</v>
      </c>
      <c r="I5747" s="19" t="s">
        <v>298</v>
      </c>
      <c r="J5747" s="43" t="s">
        <v>1003</v>
      </c>
      <c r="K5747" s="61"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826</v>
      </c>
      <c r="E5748" s="19" t="str">
        <f>IF(ISBLANK(LeaveTracker[[#This Row],[Employee Name]]),"-----",VLOOKUP(LeaveTracker[[#This Row],[Employee Name]],Employees[[Employee Name]:[Office]],7))</f>
        <v>CHO</v>
      </c>
      <c r="F5748" s="19" t="str">
        <f>IF(ISBLANK(LeaveTracker[[#This Row],[Employee Name]]),"-----",VLOOKUP(LeaveTracker[[#This Row],[Employee Name]],Employees[[Employee Name]:[Office]],6))</f>
        <v>REGULAR</v>
      </c>
      <c r="G5748" s="24">
        <v>45065</v>
      </c>
      <c r="H5748" s="24">
        <v>45065</v>
      </c>
      <c r="I5748" s="20" t="s">
        <v>81</v>
      </c>
      <c r="K5748" s="61"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688</v>
      </c>
      <c r="E5749" s="19" t="str">
        <f>IF(ISBLANK(LeaveTracker[[#This Row],[Employee Name]]),"-----",VLOOKUP(LeaveTracker[[#This Row],[Employee Name]],Employees[[Employee Name]:[Office]],7))</f>
        <v>CITY HEALTH OFFICE</v>
      </c>
      <c r="F5749" s="19" t="str">
        <f>IF(ISBLANK(LeaveTracker[[#This Row],[Employee Name]]),"-----",VLOOKUP(LeaveTracker[[#This Row],[Employee Name]],Employees[[Employee Name]:[Office]],6))</f>
        <v>REGULAR</v>
      </c>
      <c r="G5749" s="24">
        <v>45075</v>
      </c>
      <c r="H5749" s="24">
        <v>45075</v>
      </c>
      <c r="I5749" s="19" t="s">
        <v>82</v>
      </c>
      <c r="K5749" s="61"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822</v>
      </c>
      <c r="E5750" s="19" t="str">
        <f>IF(ISBLANK(LeaveTracker[[#This Row],[Employee Name]]),"-----",VLOOKUP(LeaveTracker[[#This Row],[Employee Name]],Employees[[Employee Name]:[Office]],7))</f>
        <v>CHO</v>
      </c>
      <c r="F5750" s="19" t="str">
        <f>IF(ISBLANK(LeaveTracker[[#This Row],[Employee Name]]),"-----",VLOOKUP(LeaveTracker[[#This Row],[Employee Name]],Employees[[Employee Name]:[Office]],6))</f>
        <v>REGULAR</v>
      </c>
      <c r="G5750" s="24">
        <v>45075</v>
      </c>
      <c r="H5750" s="24">
        <v>45075</v>
      </c>
      <c r="I5750" s="19" t="s">
        <v>82</v>
      </c>
      <c r="K5750" s="61"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1899</v>
      </c>
      <c r="E5751" s="19" t="str">
        <f>IF(ISBLANK(LeaveTracker[[#This Row],[Employee Name]]),"-----",VLOOKUP(LeaveTracker[[#This Row],[Employee Name]],Employees[[Employee Name]:[Office]],7))</f>
        <v>TICC</v>
      </c>
      <c r="F5751" s="19" t="str">
        <f>IF(ISBLANK(LeaveTracker[[#This Row],[Employee Name]]),"-----",VLOOKUP(LeaveTracker[[#This Row],[Employee Name]],Employees[[Employee Name]:[Office]],6))</f>
        <v>CASUAL</v>
      </c>
      <c r="G5751" s="24">
        <v>45068</v>
      </c>
      <c r="H5751" s="24">
        <v>45068</v>
      </c>
      <c r="I5751" s="20" t="s">
        <v>81</v>
      </c>
      <c r="K5751" s="61"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1899</v>
      </c>
      <c r="E5752" s="19" t="str">
        <f>IF(ISBLANK(LeaveTracker[[#This Row],[Employee Name]]),"-----",VLOOKUP(LeaveTracker[[#This Row],[Employee Name]],Employees[[Employee Name]:[Office]],7))</f>
        <v>TICC</v>
      </c>
      <c r="F5752" s="19" t="str">
        <f>IF(ISBLANK(LeaveTracker[[#This Row],[Employee Name]]),"-----",VLOOKUP(LeaveTracker[[#This Row],[Employee Name]],Employees[[Employee Name]:[Office]],6))</f>
        <v>CASUAL</v>
      </c>
      <c r="G5752" s="24">
        <v>45075</v>
      </c>
      <c r="H5752" s="24">
        <v>45077</v>
      </c>
      <c r="I5752" s="20" t="s">
        <v>82</v>
      </c>
      <c r="K5752" s="61"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242</v>
      </c>
      <c r="E5753" s="19" t="str">
        <f>IF(ISBLANK(LeaveTracker[[#This Row],[Employee Name]]),"-----",VLOOKUP(LeaveTracker[[#This Row],[Employee Name]],Employees[[Employee Name]:[Office]],7))</f>
        <v>TCCH/TICC</v>
      </c>
      <c r="F5753" s="19" t="str">
        <f>IF(ISBLANK(LeaveTracker[[#This Row],[Employee Name]]),"-----",VLOOKUP(LeaveTracker[[#This Row],[Employee Name]],Employees[[Employee Name]:[Office]],6))</f>
        <v>REGULAR</v>
      </c>
      <c r="G5753" s="24">
        <v>45075</v>
      </c>
      <c r="H5753" s="24">
        <v>45079</v>
      </c>
      <c r="I5753" s="20" t="s">
        <v>82</v>
      </c>
      <c r="K5753" s="61"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19" t="str">
        <f>IF(ISBLANK(LeaveTracker[[#This Row],[Employee Name]]),"-----",VLOOKUP(LeaveTracker[[#This Row],[Employee Name]],Employees[[Employee Name]:[Office]],7))</f>
        <v>HRMO</v>
      </c>
      <c r="F5754" s="19" t="str">
        <f>IF(ISBLANK(LeaveTracker[[#This Row],[Employee Name]]),"-----",VLOOKUP(LeaveTracker[[#This Row],[Employee Name]],Employees[[Employee Name]:[Office]],6))</f>
        <v>REGULAR</v>
      </c>
      <c r="G5754" s="24">
        <v>45071</v>
      </c>
      <c r="H5754" s="24">
        <v>45071</v>
      </c>
      <c r="I5754" s="19" t="s">
        <v>298</v>
      </c>
      <c r="J5754" s="43" t="s">
        <v>1003</v>
      </c>
      <c r="K5754" s="61"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671</v>
      </c>
      <c r="E5755" s="19" t="str">
        <f>IF(ISBLANK(LeaveTracker[[#This Row],[Employee Name]]),"-----",VLOOKUP(LeaveTracker[[#This Row],[Employee Name]],Employees[[Employee Name]:[Office]],7))</f>
        <v>SP</v>
      </c>
      <c r="F5755" s="19" t="str">
        <f>IF(ISBLANK(LeaveTracker[[#This Row],[Employee Name]]),"-----",VLOOKUP(LeaveTracker[[#This Row],[Employee Name]],Employees[[Employee Name]:[Office]],6))</f>
        <v>REGULAR</v>
      </c>
      <c r="G5755" s="24">
        <v>45069</v>
      </c>
      <c r="H5755" s="24">
        <v>45069</v>
      </c>
      <c r="I5755" s="20" t="s">
        <v>81</v>
      </c>
      <c r="K5755" s="61"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1002</v>
      </c>
      <c r="E5756" s="19" t="str">
        <f>IF(ISBLANK(LeaveTracker[[#This Row],[Employee Name]]),"-----",VLOOKUP(LeaveTracker[[#This Row],[Employee Name]],Employees[[Employee Name]:[Office]],7))</f>
        <v>CEO</v>
      </c>
      <c r="F5756" s="19" t="str">
        <f>IF(ISBLANK(LeaveTracker[[#This Row],[Employee Name]]),"-----",VLOOKUP(LeaveTracker[[#This Row],[Employee Name]],Employees[[Employee Name]:[Office]],6))</f>
        <v>REGULAR</v>
      </c>
      <c r="G5756" s="24">
        <v>45077</v>
      </c>
      <c r="H5756" s="24">
        <v>45077</v>
      </c>
      <c r="I5756" s="19" t="s">
        <v>82</v>
      </c>
      <c r="K5756" s="61"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1002</v>
      </c>
      <c r="E5757" s="19" t="str">
        <f>IF(ISBLANK(LeaveTracker[[#This Row],[Employee Name]]),"-----",VLOOKUP(LeaveTracker[[#This Row],[Employee Name]],Employees[[Employee Name]:[Office]],7))</f>
        <v>CEO</v>
      </c>
      <c r="F5757" s="19" t="str">
        <f>IF(ISBLANK(LeaveTracker[[#This Row],[Employee Name]]),"-----",VLOOKUP(LeaveTracker[[#This Row],[Employee Name]],Employees[[Employee Name]:[Office]],6))</f>
        <v>REGULAR</v>
      </c>
      <c r="G5757" s="24">
        <v>45079</v>
      </c>
      <c r="H5757" s="24">
        <v>45079</v>
      </c>
      <c r="I5757" s="19" t="s">
        <v>82</v>
      </c>
      <c r="K5757" s="61"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572</v>
      </c>
      <c r="E5758" s="19" t="str">
        <f>IF(ISBLANK(LeaveTracker[[#This Row],[Employee Name]]),"-----",VLOOKUP(LeaveTracker[[#This Row],[Employee Name]],Employees[[Employee Name]:[Office]],7))</f>
        <v>CCT</v>
      </c>
      <c r="F5758" s="19" t="str">
        <f>IF(ISBLANK(LeaveTracker[[#This Row],[Employee Name]]),"-----",VLOOKUP(LeaveTracker[[#This Row],[Employee Name]],Employees[[Employee Name]:[Office]],6))</f>
        <v>REGULAR</v>
      </c>
      <c r="G5758" s="24">
        <v>45059</v>
      </c>
      <c r="H5758" s="24">
        <v>45062</v>
      </c>
      <c r="I5758" s="20" t="s">
        <v>82</v>
      </c>
      <c r="K5758" s="61">
        <v>4</v>
      </c>
      <c r="L5758" s="23">
        <f ca="1">NETWORKDAYS(LeaveTracker[[#This Row],[Start Date]],LeaveTracker[[#This Row],[End Date]],lstHolidays)</f>
        <v>2</v>
      </c>
      <c r="M5758" s="27"/>
    </row>
    <row r="5759" spans="1:13" ht="30" customHeight="1" x14ac:dyDescent="0.3">
      <c r="A5759" s="27">
        <v>1950</v>
      </c>
      <c r="B5759" s="31">
        <v>45071</v>
      </c>
      <c r="C5759" s="31">
        <v>45069</v>
      </c>
      <c r="D5759" s="19" t="s">
        <v>572</v>
      </c>
      <c r="E5759" s="19" t="str">
        <f>IF(ISBLANK(LeaveTracker[[#This Row],[Employee Name]]),"-----",VLOOKUP(LeaveTracker[[#This Row],[Employee Name]],Employees[[Employee Name]:[Office]],7))</f>
        <v>CCT</v>
      </c>
      <c r="F5759" s="19" t="str">
        <f>IF(ISBLANK(LeaveTracker[[#This Row],[Employee Name]]),"-----",VLOOKUP(LeaveTracker[[#This Row],[Employee Name]],Employees[[Employee Name]:[Office]],6))</f>
        <v>REGULAR</v>
      </c>
      <c r="G5759" s="24">
        <v>45065</v>
      </c>
      <c r="H5759" s="24">
        <v>45065</v>
      </c>
      <c r="I5759" s="20" t="s">
        <v>82</v>
      </c>
      <c r="K5759" s="61"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19" t="str">
        <f>IF(ISBLANK(LeaveTracker[[#This Row],[Employee Name]]),"-----",VLOOKUP(LeaveTracker[[#This Row],[Employee Name]],Employees[[Employee Name]:[Office]],7))</f>
        <v>CHARACTER OFFICE</v>
      </c>
      <c r="F5760" s="19" t="str">
        <f>IF(ISBLANK(LeaveTracker[[#This Row],[Employee Name]]),"-----",VLOOKUP(LeaveTracker[[#This Row],[Employee Name]],Employees[[Employee Name]:[Office]],6))</f>
        <v>REGULAR</v>
      </c>
      <c r="G5760" s="24">
        <v>45068</v>
      </c>
      <c r="H5760" s="24">
        <v>45069</v>
      </c>
      <c r="I5760" s="20" t="s">
        <v>81</v>
      </c>
      <c r="K5760" s="61"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336</v>
      </c>
      <c r="E5761" s="19" t="str">
        <f>IF(ISBLANK(LeaveTracker[[#This Row],[Employee Name]]),"-----",VLOOKUP(LeaveTracker[[#This Row],[Employee Name]],Employees[[Employee Name]:[Office]],7))</f>
        <v>COMELEC</v>
      </c>
      <c r="F5761" s="19" t="str">
        <f>IF(ISBLANK(LeaveTracker[[#This Row],[Employee Name]]),"-----",VLOOKUP(LeaveTracker[[#This Row],[Employee Name]],Employees[[Employee Name]:[Office]],6))</f>
        <v>REGULAR</v>
      </c>
      <c r="G5761" s="24">
        <v>45082</v>
      </c>
      <c r="H5761" s="24">
        <v>45082</v>
      </c>
      <c r="I5761" s="19" t="s">
        <v>298</v>
      </c>
      <c r="J5761" s="43" t="s">
        <v>1003</v>
      </c>
      <c r="K5761" s="61"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338</v>
      </c>
      <c r="E5762" s="19" t="str">
        <f>IF(ISBLANK(LeaveTracker[[#This Row],[Employee Name]]),"-----",VLOOKUP(LeaveTracker[[#This Row],[Employee Name]],Employees[[Employee Name]:[Office]],7))</f>
        <v>COMELEC</v>
      </c>
      <c r="F5762" s="19" t="str">
        <f>IF(ISBLANK(LeaveTracker[[#This Row],[Employee Name]]),"-----",VLOOKUP(LeaveTracker[[#This Row],[Employee Name]],Employees[[Employee Name]:[Office]],6))</f>
        <v>REGULAR</v>
      </c>
      <c r="G5762" s="24">
        <v>45068</v>
      </c>
      <c r="H5762" s="24">
        <v>45069</v>
      </c>
      <c r="I5762" s="20" t="s">
        <v>81</v>
      </c>
      <c r="K5762" s="61"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255</v>
      </c>
      <c r="E5763" s="19" t="str">
        <f>IF(ISBLANK(LeaveTracker[[#This Row],[Employee Name]]),"-----",VLOOKUP(LeaveTracker[[#This Row],[Employee Name]],Employees[[Employee Name]:[Office]],7))</f>
        <v>DA</v>
      </c>
      <c r="F5763" s="19" t="str">
        <f>IF(ISBLANK(LeaveTracker[[#This Row],[Employee Name]]),"-----",VLOOKUP(LeaveTracker[[#This Row],[Employee Name]],Employees[[Employee Name]:[Office]],6))</f>
        <v>REGULAR</v>
      </c>
      <c r="G5763" s="24">
        <v>45071</v>
      </c>
      <c r="H5763" s="24">
        <v>45072</v>
      </c>
      <c r="I5763" s="20" t="s">
        <v>81</v>
      </c>
      <c r="K5763" s="61"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1843</v>
      </c>
      <c r="E5764" s="19" t="str">
        <f>IF(ISBLANK(LeaveTracker[[#This Row],[Employee Name]]),"-----",VLOOKUP(LeaveTracker[[#This Row],[Employee Name]],Employees[[Employee Name]:[Office]],7))</f>
        <v>EEO/CITY MARKET</v>
      </c>
      <c r="F5764" s="19" t="str">
        <f>IF(ISBLANK(LeaveTracker[[#This Row],[Employee Name]]),"-----",VLOOKUP(LeaveTracker[[#This Row],[Employee Name]],Employees[[Employee Name]:[Office]],6))</f>
        <v>CASUAL</v>
      </c>
      <c r="G5764" s="24">
        <v>45064</v>
      </c>
      <c r="H5764" s="24">
        <v>45065</v>
      </c>
      <c r="I5764" s="20" t="s">
        <v>81</v>
      </c>
      <c r="K5764" s="61"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1763</v>
      </c>
      <c r="E5765" s="19" t="str">
        <f>IF(ISBLANK(LeaveTracker[[#This Row],[Employee Name]]),"-----",VLOOKUP(LeaveTracker[[#This Row],[Employee Name]],Employees[[Employee Name]:[Office]],7))</f>
        <v>EEO/CITY MARKET</v>
      </c>
      <c r="F5765" s="19" t="str">
        <f>IF(ISBLANK(LeaveTracker[[#This Row],[Employee Name]]),"-----",VLOOKUP(LeaveTracker[[#This Row],[Employee Name]],Employees[[Employee Name]:[Office]],6))</f>
        <v>CASUAL</v>
      </c>
      <c r="G5765" s="24">
        <v>45075</v>
      </c>
      <c r="H5765" s="24">
        <v>45076</v>
      </c>
      <c r="I5765" s="20" t="s">
        <v>82</v>
      </c>
      <c r="K5765" s="61"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1817</v>
      </c>
      <c r="E5766" s="19" t="str">
        <f>IF(ISBLANK(LeaveTracker[[#This Row],[Employee Name]]),"-----",VLOOKUP(LeaveTracker[[#This Row],[Employee Name]],Employees[[Employee Name]:[Office]],7))</f>
        <v>TICC</v>
      </c>
      <c r="F5766" s="19" t="str">
        <f>IF(ISBLANK(LeaveTracker[[#This Row],[Employee Name]]),"-----",VLOOKUP(LeaveTracker[[#This Row],[Employee Name]],Employees[[Employee Name]:[Office]],6))</f>
        <v>CASUAL</v>
      </c>
      <c r="G5766" s="24">
        <v>45063</v>
      </c>
      <c r="H5766" s="24">
        <v>45065</v>
      </c>
      <c r="I5766" s="20" t="s">
        <v>81</v>
      </c>
      <c r="K5766" s="61"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1812</v>
      </c>
      <c r="E5767" s="19" t="str">
        <f>IF(ISBLANK(LeaveTracker[[#This Row],[Employee Name]]),"-----",VLOOKUP(LeaveTracker[[#This Row],[Employee Name]],Employees[[Employee Name]:[Office]],7))</f>
        <v>HOUSING</v>
      </c>
      <c r="F5767" s="19" t="str">
        <f>IF(ISBLANK(LeaveTracker[[#This Row],[Employee Name]]),"-----",VLOOKUP(LeaveTracker[[#This Row],[Employee Name]],Employees[[Employee Name]:[Office]],6))</f>
        <v>CASUAL</v>
      </c>
      <c r="G5767" s="24">
        <v>45063</v>
      </c>
      <c r="H5767" s="24">
        <v>45065</v>
      </c>
      <c r="I5767" s="20" t="s">
        <v>81</v>
      </c>
      <c r="K5767" s="61"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1944</v>
      </c>
      <c r="E5768" s="19" t="str">
        <f>IF(ISBLANK(LeaveTracker[[#This Row],[Employee Name]]),"-----",VLOOKUP(LeaveTracker[[#This Row],[Employee Name]],Employees[[Employee Name]:[Office]],7))</f>
        <v>CENRO</v>
      </c>
      <c r="F5768" s="19" t="str">
        <f>IF(ISBLANK(LeaveTracker[[#This Row],[Employee Name]]),"-----",VLOOKUP(LeaveTracker[[#This Row],[Employee Name]],Employees[[Employee Name]:[Office]],6))</f>
        <v>CASUAL</v>
      </c>
      <c r="G5768" s="24">
        <v>45064</v>
      </c>
      <c r="H5768" s="24">
        <v>45065</v>
      </c>
      <c r="I5768" s="20" t="s">
        <v>81</v>
      </c>
      <c r="K5768" s="61"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1944</v>
      </c>
      <c r="E5769" s="19" t="str">
        <f>IF(ISBLANK(LeaveTracker[[#This Row],[Employee Name]]),"-----",VLOOKUP(LeaveTracker[[#This Row],[Employee Name]],Employees[[Employee Name]:[Office]],7))</f>
        <v>CENRO</v>
      </c>
      <c r="F5769" s="19" t="str">
        <f>IF(ISBLANK(LeaveTracker[[#This Row],[Employee Name]]),"-----",VLOOKUP(LeaveTracker[[#This Row],[Employee Name]],Employees[[Employee Name]:[Office]],6))</f>
        <v>CASUAL</v>
      </c>
      <c r="G5769" s="24">
        <v>45070</v>
      </c>
      <c r="H5769" s="24">
        <v>45070</v>
      </c>
      <c r="I5769" s="20" t="s">
        <v>82</v>
      </c>
      <c r="K5769" s="61"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1944</v>
      </c>
      <c r="E5770" s="19" t="str">
        <f>IF(ISBLANK(LeaveTracker[[#This Row],[Employee Name]]),"-----",VLOOKUP(LeaveTracker[[#This Row],[Employee Name]],Employees[[Employee Name]:[Office]],7))</f>
        <v>CENRO</v>
      </c>
      <c r="F5770" s="19" t="str">
        <f>IF(ISBLANK(LeaveTracker[[#This Row],[Employee Name]]),"-----",VLOOKUP(LeaveTracker[[#This Row],[Employee Name]],Employees[[Employee Name]:[Office]],6))</f>
        <v>CASUAL</v>
      </c>
      <c r="G5770" s="24">
        <v>45076</v>
      </c>
      <c r="H5770" s="24">
        <v>45076</v>
      </c>
      <c r="I5770" s="20" t="s">
        <v>82</v>
      </c>
      <c r="K5770" s="61"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1848</v>
      </c>
      <c r="E5771" s="19" t="str">
        <f>IF(ISBLANK(LeaveTracker[[#This Row],[Employee Name]]),"-----",VLOOKUP(LeaveTracker[[#This Row],[Employee Name]],Employees[[Employee Name]:[Office]],7))</f>
        <v>CENRO</v>
      </c>
      <c r="F5771" s="19" t="str">
        <f>IF(ISBLANK(LeaveTracker[[#This Row],[Employee Name]]),"-----",VLOOKUP(LeaveTracker[[#This Row],[Employee Name]],Employees[[Employee Name]:[Office]],6))</f>
        <v>CASUAL</v>
      </c>
      <c r="G5771" s="24">
        <v>45068</v>
      </c>
      <c r="H5771" s="24">
        <v>45068</v>
      </c>
      <c r="I5771" s="20" t="s">
        <v>81</v>
      </c>
      <c r="K5771" s="61"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1800</v>
      </c>
      <c r="E5772" s="19" t="str">
        <f>IF(ISBLANK(LeaveTracker[[#This Row],[Employee Name]]),"-----",VLOOKUP(LeaveTracker[[#This Row],[Employee Name]],Employees[[Employee Name]:[Office]],7))</f>
        <v>CENRO</v>
      </c>
      <c r="F5772" s="19" t="str">
        <f>IF(ISBLANK(LeaveTracker[[#This Row],[Employee Name]]),"-----",VLOOKUP(LeaveTracker[[#This Row],[Employee Name]],Employees[[Employee Name]:[Office]],6))</f>
        <v>CASUAL</v>
      </c>
      <c r="G5772" s="24">
        <v>45065</v>
      </c>
      <c r="H5772" s="24">
        <v>45068</v>
      </c>
      <c r="I5772" s="20" t="s">
        <v>81</v>
      </c>
      <c r="K5772" s="61" t="str">
        <f>LeaveTracker[[#This Row],[Days]]&amp;" "&amp;LeaveTracker[[#This Row],[Type of Leave]]</f>
        <v>3 SL</v>
      </c>
      <c r="L5772" s="23">
        <v>3</v>
      </c>
      <c r="M5772" s="27"/>
    </row>
    <row r="5773" spans="1:13" ht="30" customHeight="1" x14ac:dyDescent="0.3">
      <c r="A5773" s="27">
        <f t="shared" si="64"/>
        <v>1963</v>
      </c>
      <c r="B5773" s="31">
        <v>45071</v>
      </c>
      <c r="C5773" s="31">
        <v>45069</v>
      </c>
      <c r="D5773" s="19" t="s">
        <v>1972</v>
      </c>
      <c r="E5773" s="19" t="str">
        <f>IF(ISBLANK(LeaveTracker[[#This Row],[Employee Name]]),"-----",VLOOKUP(LeaveTracker[[#This Row],[Employee Name]],Employees[[Employee Name]:[Office]],7))</f>
        <v>CENRO</v>
      </c>
      <c r="F5773" s="19" t="str">
        <f>IF(ISBLANK(LeaveTracker[[#This Row],[Employee Name]]),"-----",VLOOKUP(LeaveTracker[[#This Row],[Employee Name]],Employees[[Employee Name]:[Office]],6))</f>
        <v>CASUAL</v>
      </c>
      <c r="G5773" s="24">
        <v>45080</v>
      </c>
      <c r="H5773" s="24">
        <v>45084</v>
      </c>
      <c r="I5773" s="20" t="s">
        <v>82</v>
      </c>
      <c r="K5773" s="61" t="str">
        <f>LeaveTracker[[#This Row],[Days]]&amp;" "&amp;LeaveTracker[[#This Row],[Type of Leave]]</f>
        <v>4 VL</v>
      </c>
      <c r="L5773" s="23">
        <v>4</v>
      </c>
      <c r="M5773" s="27"/>
    </row>
    <row r="5774" spans="1:13" ht="30" customHeight="1" x14ac:dyDescent="0.3">
      <c r="A5774" s="27">
        <f t="shared" si="64"/>
        <v>1964</v>
      </c>
      <c r="B5774" s="31">
        <v>45071</v>
      </c>
      <c r="C5774" s="31">
        <v>45069</v>
      </c>
      <c r="D5774" s="19" t="s">
        <v>2164</v>
      </c>
      <c r="E5774" s="19" t="str">
        <f>IF(ISBLANK(LeaveTracker[[#This Row],[Employee Name]]),"-----",VLOOKUP(LeaveTracker[[#This Row],[Employee Name]],Employees[[Employee Name]:[Office]],7))</f>
        <v>OSPITAL NG TAGAYTAY</v>
      </c>
      <c r="F5774" s="19">
        <f>IF(ISBLANK(LeaveTracker[[#This Row],[Employee Name]]),"-----",VLOOKUP(LeaveTracker[[#This Row],[Employee Name]],Employees[[Employee Name]:[Office]],6))</f>
        <v>0</v>
      </c>
      <c r="G5774" s="24">
        <v>45078</v>
      </c>
      <c r="H5774" s="24">
        <v>45092</v>
      </c>
      <c r="I5774" s="20" t="s">
        <v>82</v>
      </c>
      <c r="K5774" s="61" t="str">
        <f>LeaveTracker[[#This Row],[Days]]&amp;" "&amp;LeaveTracker[[#This Row],[Type of Leave]]</f>
        <v>10 VL</v>
      </c>
      <c r="L5774" s="23">
        <v>10</v>
      </c>
      <c r="M5774" s="27"/>
    </row>
    <row r="5775" spans="1:13" ht="30" customHeight="1" x14ac:dyDescent="0.3">
      <c r="A5775" s="27">
        <f t="shared" si="64"/>
        <v>1965</v>
      </c>
      <c r="B5775" s="31">
        <v>45071</v>
      </c>
      <c r="C5775" s="31">
        <v>45056</v>
      </c>
      <c r="D5775" s="19" t="s">
        <v>1976</v>
      </c>
      <c r="E5775" s="19" t="str">
        <f>IF(ISBLANK(LeaveTracker[[#This Row],[Employee Name]]),"-----",VLOOKUP(LeaveTracker[[#This Row],[Employee Name]],Employees[[Employee Name]:[Office]],7))</f>
        <v>CENRO</v>
      </c>
      <c r="F5775" s="19" t="str">
        <f>IF(ISBLANK(LeaveTracker[[#This Row],[Employee Name]]),"-----",VLOOKUP(LeaveTracker[[#This Row],[Employee Name]],Employees[[Employee Name]:[Office]],6))</f>
        <v>CASUAL</v>
      </c>
      <c r="G5775" s="24">
        <v>45063</v>
      </c>
      <c r="H5775" s="24">
        <v>45070</v>
      </c>
      <c r="I5775" s="20" t="s">
        <v>82</v>
      </c>
      <c r="K5775" s="61"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19" t="str">
        <f>IF(ISBLANK(LeaveTracker[[#This Row],[Employee Name]]),"-----",VLOOKUP(LeaveTracker[[#This Row],[Employee Name]],Employees[[Employee Name]:[Office]],7))</f>
        <v>DOE</v>
      </c>
      <c r="F5776" s="19" t="str">
        <f>IF(ISBLANK(LeaveTracker[[#This Row],[Employee Name]]),"-----",VLOOKUP(LeaveTracker[[#This Row],[Employee Name]],Employees[[Employee Name]:[Office]],6))</f>
        <v>REGULAR</v>
      </c>
      <c r="G5776" s="24">
        <v>45072</v>
      </c>
      <c r="H5776" s="24">
        <v>45072</v>
      </c>
      <c r="I5776" s="19" t="s">
        <v>298</v>
      </c>
      <c r="J5776" s="43" t="s">
        <v>1003</v>
      </c>
      <c r="K5776" s="61"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19" t="str">
        <f>IF(ISBLANK(LeaveTracker[[#This Row],[Employee Name]]),"-----",VLOOKUP(LeaveTracker[[#This Row],[Employee Name]],Employees[[Employee Name]:[Office]],7))</f>
        <v>DOE</v>
      </c>
      <c r="F5777" s="19" t="str">
        <f>IF(ISBLANK(LeaveTracker[[#This Row],[Employee Name]]),"-----",VLOOKUP(LeaveTracker[[#This Row],[Employee Name]],Employees[[Employee Name]:[Office]],6))</f>
        <v>REGULAR</v>
      </c>
      <c r="G5777" s="24">
        <v>45058</v>
      </c>
      <c r="H5777" s="24">
        <v>45058</v>
      </c>
      <c r="I5777" s="20" t="s">
        <v>82</v>
      </c>
      <c r="K5777" s="61"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789</v>
      </c>
      <c r="E5778" s="19" t="str">
        <f>IF(ISBLANK(LeaveTracker[[#This Row],[Employee Name]]),"-----",VLOOKUP(LeaveTracker[[#This Row],[Employee Name]],Employees[[Employee Name]:[Office]],7))</f>
        <v>DEPED</v>
      </c>
      <c r="F5778" s="19" t="str">
        <f>IF(ISBLANK(LeaveTracker[[#This Row],[Employee Name]]),"-----",VLOOKUP(LeaveTracker[[#This Row],[Employee Name]],Employees[[Employee Name]:[Office]],6))</f>
        <v>REGULAR</v>
      </c>
      <c r="G5778" s="24">
        <v>45049</v>
      </c>
      <c r="H5778" s="24">
        <v>45051</v>
      </c>
      <c r="I5778" s="20" t="s">
        <v>81</v>
      </c>
      <c r="K5778" s="61"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789</v>
      </c>
      <c r="E5779" s="19" t="str">
        <f>IF(ISBLANK(LeaveTracker[[#This Row],[Employee Name]]),"-----",VLOOKUP(LeaveTracker[[#This Row],[Employee Name]],Employees[[Employee Name]:[Office]],7))</f>
        <v>DEPED</v>
      </c>
      <c r="F5779" s="19" t="str">
        <f>IF(ISBLANK(LeaveTracker[[#This Row],[Employee Name]]),"-----",VLOOKUP(LeaveTracker[[#This Row],[Employee Name]],Employees[[Employee Name]:[Office]],6))</f>
        <v>REGULAR</v>
      </c>
      <c r="G5779" s="24">
        <v>45072</v>
      </c>
      <c r="H5779" s="24">
        <v>45072</v>
      </c>
      <c r="I5779" s="19" t="s">
        <v>298</v>
      </c>
      <c r="J5779" s="43" t="s">
        <v>1003</v>
      </c>
      <c r="K5779" s="61"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809</v>
      </c>
      <c r="E5780" s="19" t="str">
        <f>IF(ISBLANK(LeaveTracker[[#This Row],[Employee Name]]),"-----",VLOOKUP(LeaveTracker[[#This Row],[Employee Name]],Employees[[Employee Name]:[Office]],7))</f>
        <v>CHO</v>
      </c>
      <c r="F5780" s="19" t="str">
        <f>IF(ISBLANK(LeaveTracker[[#This Row],[Employee Name]]),"-----",VLOOKUP(LeaveTracker[[#This Row],[Employee Name]],Employees[[Employee Name]:[Office]],6))</f>
        <v>REGULAR</v>
      </c>
      <c r="G5780" s="24">
        <v>45048</v>
      </c>
      <c r="H5780" s="24">
        <v>45048</v>
      </c>
      <c r="I5780" s="20" t="s">
        <v>82</v>
      </c>
      <c r="K5780" s="61"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809</v>
      </c>
      <c r="E5781" s="19" t="str">
        <f>IF(ISBLANK(LeaveTracker[[#This Row],[Employee Name]]),"-----",VLOOKUP(LeaveTracker[[#This Row],[Employee Name]],Employees[[Employee Name]:[Office]],7))</f>
        <v>CHO</v>
      </c>
      <c r="F5781" s="19" t="str">
        <f>IF(ISBLANK(LeaveTracker[[#This Row],[Employee Name]]),"-----",VLOOKUP(LeaveTracker[[#This Row],[Employee Name]],Employees[[Employee Name]:[Office]],6))</f>
        <v>REGULAR</v>
      </c>
      <c r="G5781" s="24">
        <v>45055</v>
      </c>
      <c r="H5781" s="24">
        <v>45055</v>
      </c>
      <c r="I5781" s="20" t="s">
        <v>82</v>
      </c>
      <c r="K5781" s="61"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809</v>
      </c>
      <c r="E5782" s="19" t="str">
        <f>IF(ISBLANK(LeaveTracker[[#This Row],[Employee Name]]),"-----",VLOOKUP(LeaveTracker[[#This Row],[Employee Name]],Employees[[Employee Name]:[Office]],7))</f>
        <v>CHO</v>
      </c>
      <c r="F5782" s="19" t="str">
        <f>IF(ISBLANK(LeaveTracker[[#This Row],[Employee Name]]),"-----",VLOOKUP(LeaveTracker[[#This Row],[Employee Name]],Employees[[Employee Name]:[Office]],6))</f>
        <v>REGULAR</v>
      </c>
      <c r="G5782" s="24">
        <v>45059</v>
      </c>
      <c r="H5782" s="24">
        <v>45061</v>
      </c>
      <c r="I5782" s="20" t="s">
        <v>82</v>
      </c>
      <c r="K5782" s="61" t="str">
        <f>LeaveTracker[[#This Row],[Days]]&amp;" "&amp;LeaveTracker[[#This Row],[Type of Leave]]</f>
        <v>3 VL</v>
      </c>
      <c r="L5782" s="23">
        <v>3</v>
      </c>
      <c r="M5782" s="27"/>
    </row>
    <row r="5783" spans="1:13" ht="30" customHeight="1" x14ac:dyDescent="0.3">
      <c r="A5783" s="27">
        <f t="shared" si="64"/>
        <v>1971</v>
      </c>
      <c r="B5783" s="31">
        <v>45071</v>
      </c>
      <c r="C5783" s="31">
        <v>45055</v>
      </c>
      <c r="D5783" s="19" t="s">
        <v>2079</v>
      </c>
      <c r="E5783" s="19" t="str">
        <f>IF(ISBLANK(LeaveTracker[[#This Row],[Employee Name]]),"-----",VLOOKUP(LeaveTracker[[#This Row],[Employee Name]],Employees[[Employee Name]:[Office]],7))</f>
        <v>GSO</v>
      </c>
      <c r="F5783" s="19">
        <f>IF(ISBLANK(LeaveTracker[[#This Row],[Employee Name]]),"-----",VLOOKUP(LeaveTracker[[#This Row],[Employee Name]],Employees[[Employee Name]:[Office]],6))</f>
        <v>0</v>
      </c>
      <c r="G5783" s="24">
        <v>45065</v>
      </c>
      <c r="H5783" s="24">
        <v>45065</v>
      </c>
      <c r="I5783" s="19" t="s">
        <v>298</v>
      </c>
      <c r="J5783" s="43" t="s">
        <v>1003</v>
      </c>
      <c r="K5783" s="61"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231</v>
      </c>
      <c r="E5784" s="19" t="str">
        <f>IF(ISBLANK(LeaveTracker[[#This Row],[Employee Name]]),"-----",VLOOKUP(LeaveTracker[[#This Row],[Employee Name]],Employees[[Employee Name]:[Office]],7))</f>
        <v>CSWDO</v>
      </c>
      <c r="F5784" s="19" t="str">
        <f>IF(ISBLANK(LeaveTracker[[#This Row],[Employee Name]]),"-----",VLOOKUP(LeaveTracker[[#This Row],[Employee Name]],Employees[[Employee Name]:[Office]],6))</f>
        <v>REGULAR</v>
      </c>
      <c r="G5784" s="24">
        <v>45070</v>
      </c>
      <c r="H5784" s="24">
        <v>45070</v>
      </c>
      <c r="I5784" s="20" t="s">
        <v>81</v>
      </c>
      <c r="K5784" s="61"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231</v>
      </c>
      <c r="E5785" s="19" t="str">
        <f>IF(ISBLANK(LeaveTracker[[#This Row],[Employee Name]]),"-----",VLOOKUP(LeaveTracker[[#This Row],[Employee Name]],Employees[[Employee Name]:[Office]],7))</f>
        <v>CSWDO</v>
      </c>
      <c r="F5785" s="19" t="str">
        <f>IF(ISBLANK(LeaveTracker[[#This Row],[Employee Name]]),"-----",VLOOKUP(LeaveTracker[[#This Row],[Employee Name]],Employees[[Employee Name]:[Office]],6))</f>
        <v>REGULAR</v>
      </c>
      <c r="G5785" s="24">
        <v>45061</v>
      </c>
      <c r="H5785" s="24">
        <v>45062</v>
      </c>
      <c r="I5785" s="20" t="s">
        <v>81</v>
      </c>
      <c r="K5785" s="61"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1950</v>
      </c>
      <c r="E5786" s="19" t="str">
        <f>IF(ISBLANK(LeaveTracker[[#This Row],[Employee Name]]),"-----",VLOOKUP(LeaveTracker[[#This Row],[Employee Name]],Employees[[Employee Name]:[Office]],7))</f>
        <v>CSWDO</v>
      </c>
      <c r="F5786" s="19" t="str">
        <f>IF(ISBLANK(LeaveTracker[[#This Row],[Employee Name]]),"-----",VLOOKUP(LeaveTracker[[#This Row],[Employee Name]],Employees[[Employee Name]:[Office]],6))</f>
        <v>CASUAL</v>
      </c>
      <c r="G5786" s="24">
        <v>45069</v>
      </c>
      <c r="H5786" s="24">
        <v>45070</v>
      </c>
      <c r="I5786" s="19" t="s">
        <v>298</v>
      </c>
      <c r="J5786" s="43" t="s">
        <v>1003</v>
      </c>
      <c r="K5786" s="61"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2358</v>
      </c>
      <c r="E5787" s="19" t="str">
        <f>IF(ISBLANK(LeaveTracker[[#This Row],[Employee Name]]),"-----",VLOOKUP(LeaveTracker[[#This Row],[Employee Name]],Employees[[Employee Name]:[Office]],7))</f>
        <v>CTO</v>
      </c>
      <c r="F5787" s="19" t="str">
        <f>IF(ISBLANK(LeaveTracker[[#This Row],[Employee Name]]),"-----",VLOOKUP(LeaveTracker[[#This Row],[Employee Name]],Employees[[Employee Name]:[Office]],6))</f>
        <v>JOBCON</v>
      </c>
      <c r="G5787" s="24">
        <v>45065</v>
      </c>
      <c r="H5787" s="24">
        <v>45065</v>
      </c>
      <c r="I5787" s="19" t="s">
        <v>1022</v>
      </c>
      <c r="J5787" s="43" t="s">
        <v>1895</v>
      </c>
      <c r="K5787" s="61"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2363</v>
      </c>
      <c r="E5788" s="19" t="str">
        <f>IF(ISBLANK(LeaveTracker[[#This Row],[Employee Name]]),"-----",VLOOKUP(LeaveTracker[[#This Row],[Employee Name]],Employees[[Employee Name]:[Office]],7))</f>
        <v>CPDO</v>
      </c>
      <c r="F5788" s="19" t="str">
        <f>IF(ISBLANK(LeaveTracker[[#This Row],[Employee Name]]),"-----",VLOOKUP(LeaveTracker[[#This Row],[Employee Name]],Employees[[Employee Name]:[Office]],6))</f>
        <v>REGULAR</v>
      </c>
      <c r="G5788" s="24">
        <v>45112</v>
      </c>
      <c r="H5788" s="24">
        <v>45114</v>
      </c>
      <c r="I5788" s="20" t="s">
        <v>298</v>
      </c>
      <c r="J5788" s="43" t="s">
        <v>1003</v>
      </c>
      <c r="K5788" s="61"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2363</v>
      </c>
      <c r="E5789" s="19" t="str">
        <f>IF(ISBLANK(LeaveTracker[[#This Row],[Employee Name]]),"-----",VLOOKUP(LeaveTracker[[#This Row],[Employee Name]],Employees[[Employee Name]:[Office]],7))</f>
        <v>CPDO</v>
      </c>
      <c r="F5789" s="19" t="str">
        <f>IF(ISBLANK(LeaveTracker[[#This Row],[Employee Name]]),"-----",VLOOKUP(LeaveTracker[[#This Row],[Employee Name]],Employees[[Employee Name]:[Office]],6))</f>
        <v>REGULAR</v>
      </c>
      <c r="G5789" s="24">
        <v>45117</v>
      </c>
      <c r="H5789" s="24">
        <v>45121</v>
      </c>
      <c r="I5789" s="20" t="s">
        <v>82</v>
      </c>
      <c r="K5789" s="61"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2363</v>
      </c>
      <c r="E5790" s="19" t="str">
        <f>IF(ISBLANK(LeaveTracker[[#This Row],[Employee Name]]),"-----",VLOOKUP(LeaveTracker[[#This Row],[Employee Name]],Employees[[Employee Name]:[Office]],7))</f>
        <v>CPDO</v>
      </c>
      <c r="F5790" s="19" t="str">
        <f>IF(ISBLANK(LeaveTracker[[#This Row],[Employee Name]]),"-----",VLOOKUP(LeaveTracker[[#This Row],[Employee Name]],Employees[[Employee Name]:[Office]],6))</f>
        <v>REGULAR</v>
      </c>
      <c r="G5790" s="24">
        <v>45124</v>
      </c>
      <c r="H5790" s="24">
        <v>45134</v>
      </c>
      <c r="I5790" s="20" t="s">
        <v>82</v>
      </c>
      <c r="K5790" s="61"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2367</v>
      </c>
      <c r="E5791" s="19" t="str">
        <f>IF(ISBLANK(LeaveTracker[[#This Row],[Employee Name]]),"-----",VLOOKUP(LeaveTracker[[#This Row],[Employee Name]],Employees[[Employee Name]:[Office]],7))</f>
        <v>SP</v>
      </c>
      <c r="F5791" s="19" t="str">
        <f>IF(ISBLANK(LeaveTracker[[#This Row],[Employee Name]]),"-----",VLOOKUP(LeaveTracker[[#This Row],[Employee Name]],Employees[[Employee Name]:[Office]],6))</f>
        <v>CO-TERM</v>
      </c>
      <c r="G5791" s="24">
        <v>45112</v>
      </c>
      <c r="H5791" s="24">
        <v>45114</v>
      </c>
      <c r="I5791" s="20" t="s">
        <v>298</v>
      </c>
      <c r="J5791" s="43" t="s">
        <v>1003</v>
      </c>
      <c r="K5791" s="61"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2367</v>
      </c>
      <c r="E5792" s="19" t="str">
        <f>IF(ISBLANK(LeaveTracker[[#This Row],[Employee Name]]),"-----",VLOOKUP(LeaveTracker[[#This Row],[Employee Name]],Employees[[Employee Name]:[Office]],7))</f>
        <v>SP</v>
      </c>
      <c r="F5792" s="19" t="str">
        <f>IF(ISBLANK(LeaveTracker[[#This Row],[Employee Name]]),"-----",VLOOKUP(LeaveTracker[[#This Row],[Employee Name]],Employees[[Employee Name]:[Office]],6))</f>
        <v>CO-TERM</v>
      </c>
      <c r="G5792" s="24">
        <v>45117</v>
      </c>
      <c r="H5792" s="24">
        <v>45121</v>
      </c>
      <c r="I5792" s="20" t="s">
        <v>82</v>
      </c>
      <c r="K5792" s="61"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2367</v>
      </c>
      <c r="E5793" s="19" t="str">
        <f>IF(ISBLANK(LeaveTracker[[#This Row],[Employee Name]]),"-----",VLOOKUP(LeaveTracker[[#This Row],[Employee Name]],Employees[[Employee Name]:[Office]],7))</f>
        <v>SP</v>
      </c>
      <c r="F5793" s="19" t="str">
        <f>IF(ISBLANK(LeaveTracker[[#This Row],[Employee Name]]),"-----",VLOOKUP(LeaveTracker[[#This Row],[Employee Name]],Employees[[Employee Name]:[Office]],6))</f>
        <v>CO-TERM</v>
      </c>
      <c r="G5793" s="24">
        <v>45124</v>
      </c>
      <c r="H5793" s="24">
        <v>45134</v>
      </c>
      <c r="I5793" s="20" t="s">
        <v>82</v>
      </c>
      <c r="K5793" s="61"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1942</v>
      </c>
      <c r="E5794" s="19">
        <f>IF(ISBLANK(LeaveTracker[[#This Row],[Employee Name]]),"-----",VLOOKUP(LeaveTracker[[#This Row],[Employee Name]],Employees[[Employee Name]:[Office]],7))</f>
        <v>0</v>
      </c>
      <c r="F5794" s="19" t="str">
        <f>IF(ISBLANK(LeaveTracker[[#This Row],[Employee Name]]),"-----",VLOOKUP(LeaveTracker[[#This Row],[Employee Name]],Employees[[Employee Name]:[Office]],6))</f>
        <v>JOBCON</v>
      </c>
      <c r="G5794" s="24">
        <v>45013</v>
      </c>
      <c r="H5794" s="24">
        <v>45013</v>
      </c>
      <c r="I5794" s="19" t="s">
        <v>81</v>
      </c>
      <c r="J5794" s="43" t="s">
        <v>1895</v>
      </c>
      <c r="K5794" s="61"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1921</v>
      </c>
      <c r="E5795" s="19" t="str">
        <f>IF(ISBLANK(LeaveTracker[[#This Row],[Employee Name]]),"-----",VLOOKUP(LeaveTracker[[#This Row],[Employee Name]],Employees[[Employee Name]:[Office]],7))</f>
        <v>TCNHS - ISHS</v>
      </c>
      <c r="F5795" s="19" t="str">
        <f>IF(ISBLANK(LeaveTracker[[#This Row],[Employee Name]]),"-----",VLOOKUP(LeaveTracker[[#This Row],[Employee Name]],Employees[[Employee Name]:[Office]],6))</f>
        <v>CASUAL</v>
      </c>
      <c r="G5795" s="24">
        <v>45013</v>
      </c>
      <c r="H5795" s="24">
        <v>45013</v>
      </c>
      <c r="I5795" s="20" t="s">
        <v>81</v>
      </c>
      <c r="J5795" s="43" t="s">
        <v>1895</v>
      </c>
      <c r="K5795" s="61"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1857</v>
      </c>
      <c r="E5796" s="19" t="str">
        <f>IF(ISBLANK(LeaveTracker[[#This Row],[Employee Name]]),"-----",VLOOKUP(LeaveTracker[[#This Row],[Employee Name]],Employees[[Employee Name]:[Office]],7))</f>
        <v>TCNHS-ISHS</v>
      </c>
      <c r="F5796" s="19" t="str">
        <f>IF(ISBLANK(LeaveTracker[[#This Row],[Employee Name]]),"-----",VLOOKUP(LeaveTracker[[#This Row],[Employee Name]],Employees[[Employee Name]:[Office]],6))</f>
        <v>CASUAL</v>
      </c>
      <c r="G5796" s="24">
        <v>45029</v>
      </c>
      <c r="H5796" s="24">
        <v>45029</v>
      </c>
      <c r="I5796" s="20" t="s">
        <v>298</v>
      </c>
      <c r="J5796" s="43" t="s">
        <v>1895</v>
      </c>
      <c r="K5796" s="61"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1857</v>
      </c>
      <c r="E5797" s="19" t="str">
        <f>IF(ISBLANK(LeaveTracker[[#This Row],[Employee Name]]),"-----",VLOOKUP(LeaveTracker[[#This Row],[Employee Name]],Employees[[Employee Name]:[Office]],7))</f>
        <v>TCNHS-ISHS</v>
      </c>
      <c r="F5797" s="19" t="str">
        <f>IF(ISBLANK(LeaveTracker[[#This Row],[Employee Name]]),"-----",VLOOKUP(LeaveTracker[[#This Row],[Employee Name]],Employees[[Employee Name]:[Office]],6))</f>
        <v>CASUAL</v>
      </c>
      <c r="G5797" s="24">
        <v>45014</v>
      </c>
      <c r="H5797" s="24">
        <v>45014</v>
      </c>
      <c r="I5797" s="20" t="s">
        <v>81</v>
      </c>
      <c r="J5797" s="43" t="s">
        <v>1895</v>
      </c>
      <c r="K5797" s="61"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2273</v>
      </c>
      <c r="E5798" s="19">
        <f>IF(ISBLANK(LeaveTracker[[#This Row],[Employee Name]]),"-----",VLOOKUP(LeaveTracker[[#This Row],[Employee Name]],Employees[[Employee Name]:[Office]],7))</f>
        <v>0</v>
      </c>
      <c r="F5798" s="19">
        <f>IF(ISBLANK(LeaveTracker[[#This Row],[Employee Name]]),"-----",VLOOKUP(LeaveTracker[[#This Row],[Employee Name]],Employees[[Employee Name]:[Office]],6))</f>
        <v>0</v>
      </c>
      <c r="G5798" s="24">
        <v>45042</v>
      </c>
      <c r="H5798" s="24">
        <v>45042</v>
      </c>
      <c r="I5798" s="20" t="s">
        <v>81</v>
      </c>
      <c r="J5798" s="43" t="s">
        <v>1895</v>
      </c>
      <c r="K5798" s="61"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2273</v>
      </c>
      <c r="E5799" s="19">
        <f>IF(ISBLANK(LeaveTracker[[#This Row],[Employee Name]]),"-----",VLOOKUP(LeaveTracker[[#This Row],[Employee Name]],Employees[[Employee Name]:[Office]],7))</f>
        <v>0</v>
      </c>
      <c r="F5799" s="19">
        <f>IF(ISBLANK(LeaveTracker[[#This Row],[Employee Name]]),"-----",VLOOKUP(LeaveTracker[[#This Row],[Employee Name]],Employees[[Employee Name]:[Office]],6))</f>
        <v>0</v>
      </c>
      <c r="G5799" s="24">
        <v>45008</v>
      </c>
      <c r="H5799" s="24">
        <v>45009</v>
      </c>
      <c r="I5799" s="20" t="s">
        <v>81</v>
      </c>
      <c r="J5799" s="43" t="s">
        <v>1895</v>
      </c>
      <c r="K5799" s="61"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2281</v>
      </c>
      <c r="E5800" s="19" t="str">
        <f>IF(ISBLANK(LeaveTracker[[#This Row],[Employee Name]]),"-----",VLOOKUP(LeaveTracker[[#This Row],[Employee Name]],Employees[[Employee Name]:[Office]],7))</f>
        <v>SHS</v>
      </c>
      <c r="F5800" s="19">
        <f>IF(ISBLANK(LeaveTracker[[#This Row],[Employee Name]]),"-----",VLOOKUP(LeaveTracker[[#This Row],[Employee Name]],Employees[[Employee Name]:[Office]],6))</f>
        <v>0</v>
      </c>
      <c r="G5800" s="24">
        <v>45066</v>
      </c>
      <c r="H5800" s="24">
        <v>45066</v>
      </c>
      <c r="I5800" s="20" t="s">
        <v>81</v>
      </c>
      <c r="J5800" s="43" t="s">
        <v>1895</v>
      </c>
      <c r="K5800" s="61" t="str">
        <f>LeaveTracker[[#This Row],[Days]]&amp;" "&amp;LeaveTracker[[#This Row],[Type of Leave]]</f>
        <v>1 SL</v>
      </c>
      <c r="L5800" s="23">
        <v>1</v>
      </c>
      <c r="M5800" s="27"/>
    </row>
    <row r="5801" spans="1:13" ht="30" customHeight="1" x14ac:dyDescent="0.3">
      <c r="A5801" s="27">
        <f t="shared" si="65"/>
        <v>1988</v>
      </c>
      <c r="B5801" s="31">
        <v>45077</v>
      </c>
      <c r="C5801" s="31">
        <v>44988</v>
      </c>
      <c r="D5801" s="19" t="s">
        <v>2281</v>
      </c>
      <c r="E5801" s="19" t="str">
        <f>IF(ISBLANK(LeaveTracker[[#This Row],[Employee Name]]),"-----",VLOOKUP(LeaveTracker[[#This Row],[Employee Name]],Employees[[Employee Name]:[Office]],7))</f>
        <v>SHS</v>
      </c>
      <c r="F5801" s="19">
        <f>IF(ISBLANK(LeaveTracker[[#This Row],[Employee Name]]),"-----",VLOOKUP(LeaveTracker[[#This Row],[Employee Name]],Employees[[Employee Name]:[Office]],6))</f>
        <v>0</v>
      </c>
      <c r="G5801" s="24">
        <v>44985</v>
      </c>
      <c r="H5801" s="24">
        <v>44985</v>
      </c>
      <c r="I5801" s="20" t="s">
        <v>81</v>
      </c>
      <c r="J5801" s="43" t="s">
        <v>1895</v>
      </c>
      <c r="K5801" s="61" t="str">
        <f>LeaveTracker[[#This Row],[Days]]&amp;" "&amp;LeaveTracker[[#This Row],[Type of Leave]]</f>
        <v>1 SL</v>
      </c>
      <c r="L5801" s="23">
        <v>1</v>
      </c>
      <c r="M5801" s="27"/>
    </row>
    <row r="5802" spans="1:13" ht="30" customHeight="1" x14ac:dyDescent="0.3">
      <c r="A5802" s="27">
        <f t="shared" si="65"/>
        <v>1989</v>
      </c>
      <c r="B5802" s="31">
        <v>45077</v>
      </c>
      <c r="C5802" s="31">
        <v>44996</v>
      </c>
      <c r="D5802" s="19" t="s">
        <v>2281</v>
      </c>
      <c r="E5802" s="19" t="str">
        <f>IF(ISBLANK(LeaveTracker[[#This Row],[Employee Name]]),"-----",VLOOKUP(LeaveTracker[[#This Row],[Employee Name]],Employees[[Employee Name]:[Office]],7))</f>
        <v>SHS</v>
      </c>
      <c r="F5802" s="19">
        <f>IF(ISBLANK(LeaveTracker[[#This Row],[Employee Name]]),"-----",VLOOKUP(LeaveTracker[[#This Row],[Employee Name]],Employees[[Employee Name]:[Office]],6))</f>
        <v>0</v>
      </c>
      <c r="G5802" s="24">
        <v>44998</v>
      </c>
      <c r="H5802" s="24">
        <v>44998</v>
      </c>
      <c r="I5802" s="20" t="s">
        <v>81</v>
      </c>
      <c r="J5802" s="43" t="s">
        <v>1895</v>
      </c>
      <c r="K5802" s="61"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2368</v>
      </c>
      <c r="E5803" s="19"/>
      <c r="F5803" s="19"/>
      <c r="G5803" s="24">
        <v>45056</v>
      </c>
      <c r="H5803" s="24">
        <v>45057</v>
      </c>
      <c r="I5803" s="20" t="s">
        <v>81</v>
      </c>
      <c r="J5803" s="43" t="s">
        <v>1895</v>
      </c>
      <c r="K5803" s="61" t="s">
        <v>2370</v>
      </c>
      <c r="L5803" s="23">
        <v>2</v>
      </c>
      <c r="M5803" s="27"/>
    </row>
    <row r="5804" spans="1:13" ht="30" customHeight="1" x14ac:dyDescent="0.3">
      <c r="A5804" s="27">
        <f t="shared" si="65"/>
        <v>1991</v>
      </c>
      <c r="B5804" s="31">
        <v>45077</v>
      </c>
      <c r="C5804" s="31">
        <v>45062</v>
      </c>
      <c r="D5804" s="19" t="s">
        <v>1921</v>
      </c>
      <c r="E5804" s="19" t="str">
        <f>IF(ISBLANK(LeaveTracker[[#This Row],[Employee Name]]),"-----",VLOOKUP(LeaveTracker[[#This Row],[Employee Name]],Employees[[Employee Name]:[Office]],7))</f>
        <v>TCNHS - ISHS</v>
      </c>
      <c r="F5804" s="19" t="str">
        <f>IF(ISBLANK(LeaveTracker[[#This Row],[Employee Name]]),"-----",VLOOKUP(LeaveTracker[[#This Row],[Employee Name]],Employees[[Employee Name]:[Office]],6))</f>
        <v>CASUAL</v>
      </c>
      <c r="G5804" s="24">
        <v>45061</v>
      </c>
      <c r="H5804" s="24">
        <v>45061</v>
      </c>
      <c r="I5804" s="20" t="s">
        <v>81</v>
      </c>
      <c r="J5804" s="43" t="s">
        <v>1895</v>
      </c>
      <c r="K5804" s="61"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1851</v>
      </c>
      <c r="E5805" s="19" t="str">
        <f>IF(ISBLANK(LeaveTracker[[#This Row],[Employee Name]]),"-----",VLOOKUP(LeaveTracker[[#This Row],[Employee Name]],Employees[[Employee Name]:[Office]],7))</f>
        <v>VMO/SP</v>
      </c>
      <c r="F5805" s="19" t="str">
        <f>IF(ISBLANK(LeaveTracker[[#This Row],[Employee Name]]),"-----",VLOOKUP(LeaveTracker[[#This Row],[Employee Name]],Employees[[Employee Name]:[Office]],6))</f>
        <v>CASUAL</v>
      </c>
      <c r="G5805" s="24">
        <v>45107</v>
      </c>
      <c r="H5805" s="24">
        <v>45108</v>
      </c>
      <c r="I5805" s="20" t="s">
        <v>82</v>
      </c>
      <c r="K5805" s="61"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2244</v>
      </c>
      <c r="E5806" s="19" t="str">
        <f>IF(ISBLANK(LeaveTracker[[#This Row],[Employee Name]]),"-----",VLOOKUP(LeaveTracker[[#This Row],[Employee Name]],Employees[[Employee Name]:[Office]],7))</f>
        <v>SANGGUNIANG PANLUNGSOD</v>
      </c>
      <c r="F5806" s="19">
        <f>IF(ISBLANK(LeaveTracker[[#This Row],[Employee Name]]),"-----",VLOOKUP(LeaveTracker[[#This Row],[Employee Name]],Employees[[Employee Name]:[Office]],6))</f>
        <v>0</v>
      </c>
      <c r="G5806" s="24">
        <v>45065</v>
      </c>
      <c r="H5806" s="24">
        <v>45065</v>
      </c>
      <c r="I5806" s="20" t="s">
        <v>81</v>
      </c>
      <c r="K5806" s="61"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1836</v>
      </c>
      <c r="E5807" s="19" t="str">
        <f>IF(ISBLANK(LeaveTracker[[#This Row],[Employee Name]]),"-----",VLOOKUP(LeaveTracker[[#This Row],[Employee Name]],Employees[[Employee Name]:[Office]],7))</f>
        <v>SP</v>
      </c>
      <c r="F5807" s="19" t="str">
        <f>IF(ISBLANK(LeaveTracker[[#This Row],[Employee Name]]),"-----",VLOOKUP(LeaveTracker[[#This Row],[Employee Name]],Employees[[Employee Name]:[Office]],6))</f>
        <v>CASUAL</v>
      </c>
      <c r="G5807" s="24">
        <v>45051</v>
      </c>
      <c r="H5807" s="24">
        <v>45051</v>
      </c>
      <c r="I5807" s="20" t="s">
        <v>81</v>
      </c>
      <c r="K5807" s="61"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1836</v>
      </c>
      <c r="E5808" s="19" t="str">
        <f>IF(ISBLANK(LeaveTracker[[#This Row],[Employee Name]]),"-----",VLOOKUP(LeaveTracker[[#This Row],[Employee Name]],Employees[[Employee Name]:[Office]],7))</f>
        <v>SP</v>
      </c>
      <c r="F5808" s="19" t="str">
        <f>IF(ISBLANK(LeaveTracker[[#This Row],[Employee Name]]),"-----",VLOOKUP(LeaveTracker[[#This Row],[Employee Name]],Employees[[Employee Name]:[Office]],6))</f>
        <v>CASUAL</v>
      </c>
      <c r="G5808" s="24">
        <v>45061</v>
      </c>
      <c r="H5808" s="24">
        <v>45061</v>
      </c>
      <c r="I5808" s="20" t="s">
        <v>81</v>
      </c>
      <c r="K5808" s="61"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1762</v>
      </c>
      <c r="E5809" s="19" t="str">
        <f>IF(ISBLANK(LeaveTracker[[#This Row],[Employee Name]]),"-----",VLOOKUP(LeaveTracker[[#This Row],[Employee Name]],Employees[[Employee Name]:[Office]],7))</f>
        <v>SP</v>
      </c>
      <c r="F5809" s="19" t="str">
        <f>IF(ISBLANK(LeaveTracker[[#This Row],[Employee Name]]),"-----",VLOOKUP(LeaveTracker[[#This Row],[Employee Name]],Employees[[Employee Name]:[Office]],6))</f>
        <v>CASUAL</v>
      </c>
      <c r="G5809" s="24">
        <v>45075</v>
      </c>
      <c r="H5809" s="24">
        <v>45075</v>
      </c>
      <c r="I5809" s="20" t="s">
        <v>81</v>
      </c>
      <c r="K5809" s="61"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2373</v>
      </c>
      <c r="E5810" s="19">
        <f>IF(ISBLANK(LeaveTracker[[#This Row],[Employee Name]]),"-----",VLOOKUP(LeaveTracker[[#This Row],[Employee Name]],Employees[[Employee Name]:[Office]],7))</f>
        <v>0</v>
      </c>
      <c r="F5810" s="19">
        <f>IF(ISBLANK(LeaveTracker[[#This Row],[Employee Name]]),"-----",VLOOKUP(LeaveTracker[[#This Row],[Employee Name]],Employees[[Employee Name]:[Office]],6))</f>
        <v>0</v>
      </c>
      <c r="G5810" s="24">
        <v>45000</v>
      </c>
      <c r="H5810" s="24">
        <v>45000</v>
      </c>
      <c r="I5810" s="20" t="s">
        <v>81</v>
      </c>
      <c r="J5810" s="43" t="s">
        <v>1895</v>
      </c>
      <c r="K5810" s="61"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2376</v>
      </c>
      <c r="E5811" s="19" t="str">
        <f>IF(ISBLANK(LeaveTracker[[#This Row],[Employee Name]]),"-----",VLOOKUP(LeaveTracker[[#This Row],[Employee Name]],Employees[[Employee Name]:[Office]],7))</f>
        <v>SHS</v>
      </c>
      <c r="F5811" s="19">
        <f>IF(ISBLANK(LeaveTracker[[#This Row],[Employee Name]]),"-----",VLOOKUP(LeaveTracker[[#This Row],[Employee Name]],Employees[[Employee Name]:[Office]],6))</f>
        <v>0</v>
      </c>
      <c r="G5811" s="24">
        <v>45042</v>
      </c>
      <c r="H5811" s="24">
        <v>45042</v>
      </c>
      <c r="I5811" s="20" t="s">
        <v>81</v>
      </c>
      <c r="J5811" s="43" t="s">
        <v>1895</v>
      </c>
      <c r="K5811" s="61"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871</v>
      </c>
      <c r="E5812" s="19" t="str">
        <f>IF(ISBLANK(LeaveTracker[[#This Row],[Employee Name]]),"-----",VLOOKUP(LeaveTracker[[#This Row],[Employee Name]],Employees[[Employee Name]:[Office]],7))</f>
        <v>ACCOUNTING</v>
      </c>
      <c r="F5812" s="19" t="str">
        <f>IF(ISBLANK(LeaveTracker[[#This Row],[Employee Name]]),"-----",VLOOKUP(LeaveTracker[[#This Row],[Employee Name]],Employees[[Employee Name]:[Office]],6))</f>
        <v>REGULAR</v>
      </c>
      <c r="G5812" s="24">
        <v>45071</v>
      </c>
      <c r="H5812" s="24">
        <v>45071</v>
      </c>
      <c r="I5812" s="20" t="s">
        <v>81</v>
      </c>
      <c r="K5812" s="61"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1092</v>
      </c>
      <c r="E5813" s="19" t="str">
        <f>IF(ISBLANK(LeaveTracker[[#This Row],[Employee Name]]),"-----",VLOOKUP(LeaveTracker[[#This Row],[Employee Name]],Employees[[Employee Name]:[Office]],7))</f>
        <v>ACCOUNTING</v>
      </c>
      <c r="F5813" s="19" t="str">
        <f>IF(ISBLANK(LeaveTracker[[#This Row],[Employee Name]]),"-----",VLOOKUP(LeaveTracker[[#This Row],[Employee Name]],Employees[[Employee Name]:[Office]],6))</f>
        <v>REGULAR</v>
      </c>
      <c r="G5813" s="24">
        <v>45082</v>
      </c>
      <c r="H5813" s="24">
        <v>45082</v>
      </c>
      <c r="I5813" s="19" t="s">
        <v>298</v>
      </c>
      <c r="J5813" s="43" t="s">
        <v>1003</v>
      </c>
      <c r="K5813" s="61"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1092</v>
      </c>
      <c r="E5814" s="19" t="str">
        <f>IF(ISBLANK(LeaveTracker[[#This Row],[Employee Name]]),"-----",VLOOKUP(LeaveTracker[[#This Row],[Employee Name]],Employees[[Employee Name]:[Office]],7))</f>
        <v>ACCOUNTING</v>
      </c>
      <c r="F5814" s="19" t="str">
        <f>IF(ISBLANK(LeaveTracker[[#This Row],[Employee Name]]),"-----",VLOOKUP(LeaveTracker[[#This Row],[Employee Name]],Employees[[Employee Name]:[Office]],6))</f>
        <v>REGULAR</v>
      </c>
      <c r="G5814" s="24">
        <v>45062</v>
      </c>
      <c r="H5814" s="24">
        <v>45063</v>
      </c>
      <c r="I5814" s="20" t="s">
        <v>81</v>
      </c>
      <c r="K5814" s="61"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1844</v>
      </c>
      <c r="E5815" s="19" t="str">
        <f>IF(ISBLANK(LeaveTracker[[#This Row],[Employee Name]]),"-----",VLOOKUP(LeaveTracker[[#This Row],[Employee Name]],Employees[[Employee Name]:[Office]],7))</f>
        <v>ACCOUNTING</v>
      </c>
      <c r="F5815" s="19" t="str">
        <f>IF(ISBLANK(LeaveTracker[[#This Row],[Employee Name]]),"-----",VLOOKUP(LeaveTracker[[#This Row],[Employee Name]],Employees[[Employee Name]:[Office]],6))</f>
        <v>CASUAL</v>
      </c>
      <c r="G5815" s="24">
        <v>45056</v>
      </c>
      <c r="H5815" s="24">
        <v>45056</v>
      </c>
      <c r="I5815" s="20" t="s">
        <v>81</v>
      </c>
      <c r="K5815" s="61"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1844</v>
      </c>
      <c r="E5816" s="19" t="str">
        <f>IF(ISBLANK(LeaveTracker[[#This Row],[Employee Name]]),"-----",VLOOKUP(LeaveTracker[[#This Row],[Employee Name]],Employees[[Employee Name]:[Office]],7))</f>
        <v>ACCOUNTING</v>
      </c>
      <c r="F5816" s="19" t="str">
        <f>IF(ISBLANK(LeaveTracker[[#This Row],[Employee Name]]),"-----",VLOOKUP(LeaveTracker[[#This Row],[Employee Name]],Employees[[Employee Name]:[Office]],6))</f>
        <v>CASUAL</v>
      </c>
      <c r="G5816" s="24">
        <v>45062</v>
      </c>
      <c r="H5816" s="24">
        <v>45065</v>
      </c>
      <c r="I5816" s="20" t="s">
        <v>81</v>
      </c>
      <c r="K5816" s="61"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520</v>
      </c>
      <c r="E5817" s="19" t="str">
        <f>IF(ISBLANK(LeaveTracker[[#This Row],[Employee Name]]),"-----",VLOOKUP(LeaveTracker[[#This Row],[Employee Name]],Employees[[Employee Name]:[Office]],7))</f>
        <v>ACCOUNTING</v>
      </c>
      <c r="F5817" s="19" t="str">
        <f>IF(ISBLANK(LeaveTracker[[#This Row],[Employee Name]]),"-----",VLOOKUP(LeaveTracker[[#This Row],[Employee Name]],Employees[[Employee Name]:[Office]],6))</f>
        <v>REGULAR</v>
      </c>
      <c r="G5817" s="24">
        <v>45061</v>
      </c>
      <c r="H5817" s="24">
        <v>45061</v>
      </c>
      <c r="I5817" s="20" t="s">
        <v>81</v>
      </c>
      <c r="K5817" s="61"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863</v>
      </c>
      <c r="E5818" s="19" t="str">
        <f>IF(ISBLANK(LeaveTracker[[#This Row],[Employee Name]]),"-----",VLOOKUP(LeaveTracker[[#This Row],[Employee Name]],Employees[[Employee Name]:[Office]],7))</f>
        <v>ACCOUNTING</v>
      </c>
      <c r="F5818" s="19" t="str">
        <f>IF(ISBLANK(LeaveTracker[[#This Row],[Employee Name]]),"-----",VLOOKUP(LeaveTracker[[#This Row],[Employee Name]],Employees[[Employee Name]:[Office]],6))</f>
        <v>REGULAR</v>
      </c>
      <c r="G5818" s="24">
        <v>45085</v>
      </c>
      <c r="H5818" s="24">
        <v>45086</v>
      </c>
      <c r="I5818" s="20" t="s">
        <v>81</v>
      </c>
      <c r="K5818" s="61"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863</v>
      </c>
      <c r="E5819" s="19" t="str">
        <f>IF(ISBLANK(LeaveTracker[[#This Row],[Employee Name]]),"-----",VLOOKUP(LeaveTracker[[#This Row],[Employee Name]],Employees[[Employee Name]:[Office]],7))</f>
        <v>ACCOUNTING</v>
      </c>
      <c r="F5819" s="19" t="str">
        <f>IF(ISBLANK(LeaveTracker[[#This Row],[Employee Name]]),"-----",VLOOKUP(LeaveTracker[[#This Row],[Employee Name]],Employees[[Employee Name]:[Office]],6))</f>
        <v>REGULAR</v>
      </c>
      <c r="G5819" s="24">
        <v>45071</v>
      </c>
      <c r="H5819" s="24">
        <v>45072</v>
      </c>
      <c r="I5819" s="20" t="s">
        <v>81</v>
      </c>
      <c r="K5819" s="61"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1958</v>
      </c>
      <c r="E5820" s="19" t="str">
        <f>IF(ISBLANK(LeaveTracker[[#This Row],[Employee Name]]),"-----",VLOOKUP(LeaveTracker[[#This Row],[Employee Name]],Employees[[Employee Name]:[Office]],7))</f>
        <v>SP/VMO</v>
      </c>
      <c r="F5820" s="19" t="str">
        <f>IF(ISBLANK(LeaveTracker[[#This Row],[Employee Name]]),"-----",VLOOKUP(LeaveTracker[[#This Row],[Employee Name]],Employees[[Employee Name]:[Office]],6))</f>
        <v>CO-TERM</v>
      </c>
      <c r="G5820" s="24">
        <v>45064</v>
      </c>
      <c r="H5820" s="24">
        <v>45065</v>
      </c>
      <c r="I5820" s="20" t="s">
        <v>81</v>
      </c>
      <c r="K5820" s="61"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1958</v>
      </c>
      <c r="E5821" s="19" t="str">
        <f>IF(ISBLANK(LeaveTracker[[#This Row],[Employee Name]]),"-----",VLOOKUP(LeaveTracker[[#This Row],[Employee Name]],Employees[[Employee Name]:[Office]],7))</f>
        <v>SP/VMO</v>
      </c>
      <c r="F5821" s="19" t="str">
        <f>IF(ISBLANK(LeaveTracker[[#This Row],[Employee Name]]),"-----",VLOOKUP(LeaveTracker[[#This Row],[Employee Name]],Employees[[Employee Name]:[Office]],6))</f>
        <v>CO-TERM</v>
      </c>
      <c r="G5821" s="24">
        <v>45082</v>
      </c>
      <c r="H5821" s="24">
        <v>45082</v>
      </c>
      <c r="I5821" s="20" t="s">
        <v>81</v>
      </c>
      <c r="K5821" s="61"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2034</v>
      </c>
      <c r="E5822" s="19" t="str">
        <f>IF(ISBLANK(LeaveTracker[[#This Row],[Employee Name]]),"-----",VLOOKUP(LeaveTracker[[#This Row],[Employee Name]],Employees[[Employee Name]:[Office]],7))</f>
        <v>SP</v>
      </c>
      <c r="F5822" s="19" t="str">
        <f>IF(ISBLANK(LeaveTracker[[#This Row],[Employee Name]]),"-----",VLOOKUP(LeaveTracker[[#This Row],[Employee Name]],Employees[[Employee Name]:[Office]],6))</f>
        <v>CASUAL</v>
      </c>
      <c r="G5822" s="24">
        <v>45072</v>
      </c>
      <c r="H5822" s="24">
        <v>45072</v>
      </c>
      <c r="I5822" s="20" t="s">
        <v>81</v>
      </c>
      <c r="K5822" s="61"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1766</v>
      </c>
      <c r="E5823" s="19" t="str">
        <f>IF(ISBLANK(LeaveTracker[[#This Row],[Employee Name]]),"-----",VLOOKUP(LeaveTracker[[#This Row],[Employee Name]],Employees[[Employee Name]:[Office]],7))</f>
        <v>GSO</v>
      </c>
      <c r="F5823" s="19" t="str">
        <f>IF(ISBLANK(LeaveTracker[[#This Row],[Employee Name]]),"-----",VLOOKUP(LeaveTracker[[#This Row],[Employee Name]],Employees[[Employee Name]:[Office]],6))</f>
        <v>CASUAL</v>
      </c>
      <c r="G5823" s="24">
        <v>45072</v>
      </c>
      <c r="H5823" s="24">
        <v>45072</v>
      </c>
      <c r="I5823" s="19" t="s">
        <v>298</v>
      </c>
      <c r="J5823" s="43" t="s">
        <v>1003</v>
      </c>
      <c r="K5823" s="61"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189</v>
      </c>
      <c r="E5824" s="19" t="str">
        <f>IF(ISBLANK(LeaveTracker[[#This Row],[Employee Name]]),"-----",VLOOKUP(LeaveTracker[[#This Row],[Employee Name]],Employees[[Employee Name]:[Office]],7))</f>
        <v>ONT</v>
      </c>
      <c r="F5824" s="19" t="str">
        <f>IF(ISBLANK(LeaveTracker[[#This Row],[Employee Name]]),"-----",VLOOKUP(LeaveTracker[[#This Row],[Employee Name]],Employees[[Employee Name]:[Office]],6))</f>
        <v>REGULAR</v>
      </c>
      <c r="G5824" s="24">
        <v>45082</v>
      </c>
      <c r="H5824" s="24">
        <v>45082</v>
      </c>
      <c r="I5824" s="19" t="s">
        <v>298</v>
      </c>
      <c r="J5824" s="43" t="s">
        <v>1003</v>
      </c>
      <c r="K5824" s="61"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1044</v>
      </c>
      <c r="E5825" s="19" t="str">
        <f>IF(ISBLANK(LeaveTracker[[#This Row],[Employee Name]]),"-----",VLOOKUP(LeaveTracker[[#This Row],[Employee Name]],Employees[[Employee Name]:[Office]],7))</f>
        <v>ONT</v>
      </c>
      <c r="F5825" s="19" t="str">
        <f>IF(ISBLANK(LeaveTracker[[#This Row],[Employee Name]]),"-----",VLOOKUP(LeaveTracker[[#This Row],[Employee Name]],Employees[[Employee Name]:[Office]],6))</f>
        <v>REGULAR</v>
      </c>
      <c r="G5825" s="24">
        <v>45100</v>
      </c>
      <c r="H5825" s="24">
        <v>45100</v>
      </c>
      <c r="I5825" s="19" t="s">
        <v>298</v>
      </c>
      <c r="J5825" s="43" t="s">
        <v>1003</v>
      </c>
      <c r="K5825" s="61"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1044</v>
      </c>
      <c r="E5826" s="19" t="str">
        <f>IF(ISBLANK(LeaveTracker[[#This Row],[Employee Name]]),"-----",VLOOKUP(LeaveTracker[[#This Row],[Employee Name]],Employees[[Employee Name]:[Office]],7))</f>
        <v>ONT</v>
      </c>
      <c r="F5826" s="19" t="str">
        <f>IF(ISBLANK(LeaveTracker[[#This Row],[Employee Name]]),"-----",VLOOKUP(LeaveTracker[[#This Row],[Employee Name]],Employees[[Employee Name]:[Office]],6))</f>
        <v>REGULAR</v>
      </c>
      <c r="G5826" s="24">
        <v>45086</v>
      </c>
      <c r="H5826" s="24">
        <v>45086</v>
      </c>
      <c r="I5826" s="19" t="s">
        <v>298</v>
      </c>
      <c r="J5826" s="43" t="s">
        <v>1003</v>
      </c>
      <c r="K5826" s="61"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1044</v>
      </c>
      <c r="E5827" s="19" t="str">
        <f>IF(ISBLANK(LeaveTracker[[#This Row],[Employee Name]]),"-----",VLOOKUP(LeaveTracker[[#This Row],[Employee Name]],Employees[[Employee Name]:[Office]],7))</f>
        <v>ONT</v>
      </c>
      <c r="F5827" s="19" t="str">
        <f>IF(ISBLANK(LeaveTracker[[#This Row],[Employee Name]]),"-----",VLOOKUP(LeaveTracker[[#This Row],[Employee Name]],Employees[[Employee Name]:[Office]],6))</f>
        <v>REGULAR</v>
      </c>
      <c r="G5827" s="24">
        <v>45068</v>
      </c>
      <c r="H5827" s="24">
        <v>45068</v>
      </c>
      <c r="I5827" s="20" t="s">
        <v>81</v>
      </c>
      <c r="K5827" s="61"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547</v>
      </c>
      <c r="E5828" s="19" t="str">
        <f>IF(ISBLANK(LeaveTracker[[#This Row],[Employee Name]]),"-----",VLOOKUP(LeaveTracker[[#This Row],[Employee Name]],Employees[[Employee Name]:[Office]],7))</f>
        <v>PICNIC GROVE</v>
      </c>
      <c r="F5828" s="19" t="str">
        <f>IF(ISBLANK(LeaveTracker[[#This Row],[Employee Name]]),"-----",VLOOKUP(LeaveTracker[[#This Row],[Employee Name]],Employees[[Employee Name]:[Office]],6))</f>
        <v>REGULAR</v>
      </c>
      <c r="G5828" s="24">
        <v>45068</v>
      </c>
      <c r="H5828" s="24">
        <v>45070</v>
      </c>
      <c r="I5828" s="20" t="s">
        <v>81</v>
      </c>
      <c r="K5828" s="61"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280</v>
      </c>
      <c r="E5829" s="19" t="str">
        <f>IF(ISBLANK(LeaveTracker[[#This Row],[Employee Name]]),"-----",VLOOKUP(LeaveTracker[[#This Row],[Employee Name]],Employees[[Employee Name]:[Office]],7))</f>
        <v>PICNIC GROVE</v>
      </c>
      <c r="F5829" s="19" t="str">
        <f>IF(ISBLANK(LeaveTracker[[#This Row],[Employee Name]]),"-----",VLOOKUP(LeaveTracker[[#This Row],[Employee Name]],Employees[[Employee Name]:[Office]],6))</f>
        <v>REGULAR</v>
      </c>
      <c r="G5829" s="24">
        <v>45082</v>
      </c>
      <c r="H5829" s="24">
        <v>45086</v>
      </c>
      <c r="I5829" s="20" t="s">
        <v>82</v>
      </c>
      <c r="K5829" s="61"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501</v>
      </c>
      <c r="E5830" s="19" t="str">
        <f>IF(ISBLANK(LeaveTracker[[#This Row],[Employee Name]]),"-----",VLOOKUP(LeaveTracker[[#This Row],[Employee Name]],Employees[[Employee Name]:[Office]],7))</f>
        <v>COOPERATIVE OFFICE</v>
      </c>
      <c r="F5830" s="19" t="str">
        <f>IF(ISBLANK(LeaveTracker[[#This Row],[Employee Name]]),"-----",VLOOKUP(LeaveTracker[[#This Row],[Employee Name]],Employees[[Employee Name]:[Office]],6))</f>
        <v>REGULAR</v>
      </c>
      <c r="G5830" s="24">
        <v>45077</v>
      </c>
      <c r="H5830" s="24">
        <v>45079</v>
      </c>
      <c r="I5830" s="19" t="s">
        <v>82</v>
      </c>
      <c r="K5830" s="61"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261</v>
      </c>
      <c r="E5831" s="19" t="str">
        <f>IF(ISBLANK(LeaveTracker[[#This Row],[Employee Name]]),"-----",VLOOKUP(LeaveTracker[[#This Row],[Employee Name]],Employees[[Employee Name]:[Office]],7))</f>
        <v>NUTRITION OFFICE</v>
      </c>
      <c r="F5831" s="19" t="str">
        <f>IF(ISBLANK(LeaveTracker[[#This Row],[Employee Name]]),"-----",VLOOKUP(LeaveTracker[[#This Row],[Employee Name]],Employees[[Employee Name]:[Office]],6))</f>
        <v>REGULAR</v>
      </c>
      <c r="G5831" s="24">
        <v>45068</v>
      </c>
      <c r="H5831" s="24">
        <v>45070</v>
      </c>
      <c r="I5831" s="20" t="s">
        <v>81</v>
      </c>
      <c r="K5831" s="61"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538</v>
      </c>
      <c r="E5832" s="19" t="str">
        <f>IF(ISBLANK(LeaveTracker[[#This Row],[Employee Name]]),"-----",VLOOKUP(LeaveTracker[[#This Row],[Employee Name]],Employees[[Employee Name]:[Office]],7))</f>
        <v>LCR</v>
      </c>
      <c r="F5832" s="19" t="str">
        <f>IF(ISBLANK(LeaveTracker[[#This Row],[Employee Name]]),"-----",VLOOKUP(LeaveTracker[[#This Row],[Employee Name]],Employees[[Employee Name]:[Office]],6))</f>
        <v>REGULAR</v>
      </c>
      <c r="G5832" s="24">
        <v>45069</v>
      </c>
      <c r="H5832" s="24">
        <v>45069</v>
      </c>
      <c r="I5832" s="19" t="s">
        <v>81</v>
      </c>
      <c r="K5832" s="61"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1941</v>
      </c>
      <c r="E5833" s="19" t="str">
        <f>IF(ISBLANK(LeaveTracker[[#This Row],[Employee Name]]),"-----",VLOOKUP(LeaveTracker[[#This Row],[Employee Name]],Employees[[Employee Name]:[Office]],7))</f>
        <v>PICNIC GROVE</v>
      </c>
      <c r="F5833" s="19" t="str">
        <f>IF(ISBLANK(LeaveTracker[[#This Row],[Employee Name]]),"-----",VLOOKUP(LeaveTracker[[#This Row],[Employee Name]],Employees[[Employee Name]:[Office]],6))</f>
        <v>CASUAL</v>
      </c>
      <c r="G5833" s="24">
        <v>45056</v>
      </c>
      <c r="H5833" s="24">
        <v>45060</v>
      </c>
      <c r="I5833" s="20" t="s">
        <v>81</v>
      </c>
      <c r="K5833" s="61"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1941</v>
      </c>
      <c r="E5834" s="19" t="str">
        <f>IF(ISBLANK(LeaveTracker[[#This Row],[Employee Name]]),"-----",VLOOKUP(LeaveTracker[[#This Row],[Employee Name]],Employees[[Employee Name]:[Office]],7))</f>
        <v>PICNIC GROVE</v>
      </c>
      <c r="F5834" s="19" t="str">
        <f>IF(ISBLANK(LeaveTracker[[#This Row],[Employee Name]]),"-----",VLOOKUP(LeaveTracker[[#This Row],[Employee Name]],Employees[[Employee Name]:[Office]],6))</f>
        <v>CASUAL</v>
      </c>
      <c r="G5834" s="24">
        <v>45062</v>
      </c>
      <c r="H5834" s="24">
        <v>45065</v>
      </c>
      <c r="I5834" s="20" t="s">
        <v>81</v>
      </c>
      <c r="K5834" s="61"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506</v>
      </c>
      <c r="E5835" s="19" t="str">
        <f>IF(ISBLANK(LeaveTracker[[#This Row],[Employee Name]]),"-----",VLOOKUP(LeaveTracker[[#This Row],[Employee Name]],Employees[[Employee Name]:[Office]],7))</f>
        <v>ACCOUNTING</v>
      </c>
      <c r="F5835" s="19" t="str">
        <f>IF(ISBLANK(LeaveTracker[[#This Row],[Employee Name]]),"-----",VLOOKUP(LeaveTracker[[#This Row],[Employee Name]],Employees[[Employee Name]:[Office]],6))</f>
        <v>REGULAR</v>
      </c>
      <c r="G5835" s="24">
        <v>45061</v>
      </c>
      <c r="H5835" s="24">
        <v>45061</v>
      </c>
      <c r="I5835" s="20" t="s">
        <v>81</v>
      </c>
      <c r="K5835" s="61"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1286</v>
      </c>
      <c r="E5836" s="19" t="str">
        <f>IF(ISBLANK(LeaveTracker[[#This Row],[Employee Name]]),"-----",VLOOKUP(LeaveTracker[[#This Row],[Employee Name]],Employees[[Employee Name]:[Office]],7))</f>
        <v>CTO</v>
      </c>
      <c r="F5836" s="19" t="str">
        <f>IF(ISBLANK(LeaveTracker[[#This Row],[Employee Name]]),"-----",VLOOKUP(LeaveTracker[[#This Row],[Employee Name]],Employees[[Employee Name]:[Office]],6))</f>
        <v>REGULAR</v>
      </c>
      <c r="G5836" s="24">
        <v>45072</v>
      </c>
      <c r="H5836" s="24">
        <v>45072</v>
      </c>
      <c r="I5836" s="19" t="s">
        <v>82</v>
      </c>
      <c r="K5836" s="61"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1286</v>
      </c>
      <c r="E5837" s="19" t="str">
        <f>IF(ISBLANK(LeaveTracker[[#This Row],[Employee Name]]),"-----",VLOOKUP(LeaveTracker[[#This Row],[Employee Name]],Employees[[Employee Name]:[Office]],7))</f>
        <v>CTO</v>
      </c>
      <c r="F5837" s="19" t="str">
        <f>IF(ISBLANK(LeaveTracker[[#This Row],[Employee Name]]),"-----",VLOOKUP(LeaveTracker[[#This Row],[Employee Name]],Employees[[Employee Name]:[Office]],6))</f>
        <v>REGULAR</v>
      </c>
      <c r="G5837" s="24">
        <v>45076</v>
      </c>
      <c r="H5837" s="24">
        <v>45076</v>
      </c>
      <c r="I5837" s="19" t="s">
        <v>82</v>
      </c>
      <c r="K5837" s="61"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1297</v>
      </c>
      <c r="E5838" s="19" t="str">
        <f>IF(ISBLANK(LeaveTracker[[#This Row],[Employee Name]]),"-----",VLOOKUP(LeaveTracker[[#This Row],[Employee Name]],Employees[[Employee Name]:[Office]],7))</f>
        <v>CTO</v>
      </c>
      <c r="F5838" s="19" t="str">
        <f>IF(ISBLANK(LeaveTracker[[#This Row],[Employee Name]]),"-----",VLOOKUP(LeaveTracker[[#This Row],[Employee Name]],Employees[[Employee Name]:[Office]],6))</f>
        <v>REGULAR</v>
      </c>
      <c r="G5838" s="24">
        <v>45076</v>
      </c>
      <c r="H5838" s="24">
        <v>45076</v>
      </c>
      <c r="I5838" s="19" t="s">
        <v>298</v>
      </c>
      <c r="J5838" s="43" t="s">
        <v>1003</v>
      </c>
      <c r="K5838" s="61"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591</v>
      </c>
      <c r="E5839" s="19" t="str">
        <f>IF(ISBLANK(LeaveTracker[[#This Row],[Employee Name]]),"-----",VLOOKUP(LeaveTracker[[#This Row],[Employee Name]],Employees[[Employee Name]:[Office]],7))</f>
        <v>MAHOGANY MARKET</v>
      </c>
      <c r="F5839" s="19" t="str">
        <f>IF(ISBLANK(LeaveTracker[[#This Row],[Employee Name]]),"-----",VLOOKUP(LeaveTracker[[#This Row],[Employee Name]],Employees[[Employee Name]:[Office]],6))</f>
        <v>REGULAR</v>
      </c>
      <c r="G5839" s="24">
        <v>45077</v>
      </c>
      <c r="H5839" s="24">
        <v>45079</v>
      </c>
      <c r="I5839" s="20" t="s">
        <v>82</v>
      </c>
      <c r="K5839" s="61"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601</v>
      </c>
      <c r="E5840" s="19" t="str">
        <f>IF(ISBLANK(LeaveTracker[[#This Row],[Employee Name]]),"-----",VLOOKUP(LeaveTracker[[#This Row],[Employee Name]],Employees[[Employee Name]:[Office]],7))</f>
        <v>MAHOGANY MARKET</v>
      </c>
      <c r="F5840" s="19" t="str">
        <f>IF(ISBLANK(LeaveTracker[[#This Row],[Employee Name]]),"-----",VLOOKUP(LeaveTracker[[#This Row],[Employee Name]],Employees[[Employee Name]:[Office]],6))</f>
        <v>REGULAR</v>
      </c>
      <c r="G5840" s="24">
        <v>45070</v>
      </c>
      <c r="H5840" s="24">
        <v>45070</v>
      </c>
      <c r="I5840" s="19" t="s">
        <v>81</v>
      </c>
      <c r="J5840" s="43" t="s">
        <v>1895</v>
      </c>
      <c r="K5840" s="61"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601</v>
      </c>
      <c r="E5841" s="19" t="str">
        <f>IF(ISBLANK(LeaveTracker[[#This Row],[Employee Name]]),"-----",VLOOKUP(LeaveTracker[[#This Row],[Employee Name]],Employees[[Employee Name]:[Office]],7))</f>
        <v>MAHOGANY MARKET</v>
      </c>
      <c r="F5841" s="19" t="str">
        <f>IF(ISBLANK(LeaveTracker[[#This Row],[Employee Name]]),"-----",VLOOKUP(LeaveTracker[[#This Row],[Employee Name]],Employees[[Employee Name]:[Office]],6))</f>
        <v>REGULAR</v>
      </c>
      <c r="G5841" s="24">
        <v>45081</v>
      </c>
      <c r="H5841" s="24">
        <v>45081</v>
      </c>
      <c r="I5841" s="20" t="s">
        <v>298</v>
      </c>
      <c r="J5841" s="43" t="s">
        <v>1003</v>
      </c>
      <c r="K5841" s="61" t="str">
        <f>LeaveTracker[[#This Row],[Days]]&amp;" "&amp;LeaveTracker[[#This Row],[Type of Leave]]</f>
        <v>1 OTHER</v>
      </c>
      <c r="L5841" s="23">
        <v>1</v>
      </c>
      <c r="M5841" s="27"/>
    </row>
    <row r="5842" spans="1:13" ht="30" customHeight="1" x14ac:dyDescent="0.3">
      <c r="A5842" s="27">
        <f t="shared" si="65"/>
        <v>2029</v>
      </c>
      <c r="B5842" s="31">
        <v>45077</v>
      </c>
      <c r="C5842" s="31">
        <v>45072</v>
      </c>
      <c r="D5842" s="19" t="s">
        <v>601</v>
      </c>
      <c r="E5842" s="19" t="str">
        <f>IF(ISBLANK(LeaveTracker[[#This Row],[Employee Name]]),"-----",VLOOKUP(LeaveTracker[[#This Row],[Employee Name]],Employees[[Employee Name]:[Office]],7))</f>
        <v>MAHOGANY MARKET</v>
      </c>
      <c r="F5842" s="19" t="str">
        <f>IF(ISBLANK(LeaveTracker[[#This Row],[Employee Name]]),"-----",VLOOKUP(LeaveTracker[[#This Row],[Employee Name]],Employees[[Employee Name]:[Office]],6))</f>
        <v>REGULAR</v>
      </c>
      <c r="G5842" s="24">
        <v>45082</v>
      </c>
      <c r="H5842" s="24">
        <v>45082</v>
      </c>
      <c r="I5842" s="20" t="s">
        <v>82</v>
      </c>
      <c r="K5842" s="61"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265</v>
      </c>
      <c r="E5843" s="19" t="str">
        <f>IF(ISBLANK(LeaveTracker[[#This Row],[Employee Name]]),"-----",VLOOKUP(LeaveTracker[[#This Row],[Employee Name]],Employees[[Employee Name]:[Office]],7))</f>
        <v>MO</v>
      </c>
      <c r="F5843" s="19" t="str">
        <f>IF(ISBLANK(LeaveTracker[[#This Row],[Employee Name]]),"-----",VLOOKUP(LeaveTracker[[#This Row],[Employee Name]],Employees[[Employee Name]:[Office]],6))</f>
        <v>REGULAR</v>
      </c>
      <c r="G5843" s="24">
        <v>45070</v>
      </c>
      <c r="H5843" s="24">
        <v>45070</v>
      </c>
      <c r="I5843" s="20" t="s">
        <v>81</v>
      </c>
      <c r="K5843" s="61"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195</v>
      </c>
      <c r="E5844" s="19" t="str">
        <f>IF(ISBLANK(LeaveTracker[[#This Row],[Employee Name]]),"-----",VLOOKUP(LeaveTracker[[#This Row],[Employee Name]],Employees[[Employee Name]:[Office]],7))</f>
        <v>CCT</v>
      </c>
      <c r="F5844" s="19" t="str">
        <f>IF(ISBLANK(LeaveTracker[[#This Row],[Employee Name]]),"-----",VLOOKUP(LeaveTracker[[#This Row],[Employee Name]],Employees[[Employee Name]:[Office]],6))</f>
        <v>REGULAR</v>
      </c>
      <c r="G5844" s="24">
        <v>45071</v>
      </c>
      <c r="H5844" s="24">
        <v>45072</v>
      </c>
      <c r="I5844" s="20" t="s">
        <v>81</v>
      </c>
      <c r="K5844" s="61"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1930</v>
      </c>
      <c r="E5845" s="19" t="str">
        <f>IF(ISBLANK(LeaveTracker[[#This Row],[Employee Name]]),"-----",VLOOKUP(LeaveTracker[[#This Row],[Employee Name]],Employees[[Employee Name]:[Office]],7))</f>
        <v>PICNIC GROVE</v>
      </c>
      <c r="F5845" s="19" t="str">
        <f>IF(ISBLANK(LeaveTracker[[#This Row],[Employee Name]]),"-----",VLOOKUP(LeaveTracker[[#This Row],[Employee Name]],Employees[[Employee Name]:[Office]],6))</f>
        <v>CASUAL</v>
      </c>
      <c r="G5845" s="24">
        <v>45069</v>
      </c>
      <c r="H5845" s="24">
        <v>45069</v>
      </c>
      <c r="I5845" s="20" t="s">
        <v>81</v>
      </c>
      <c r="K5845" s="61"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1778</v>
      </c>
      <c r="E5846" s="19" t="str">
        <f>IF(ISBLANK(LeaveTracker[[#This Row],[Employee Name]]),"-----",VLOOKUP(LeaveTracker[[#This Row],[Employee Name]],Employees[[Employee Name]:[Office]],7))</f>
        <v>GSO</v>
      </c>
      <c r="F5846" s="19" t="str">
        <f>IF(ISBLANK(LeaveTracker[[#This Row],[Employee Name]]),"-----",VLOOKUP(LeaveTracker[[#This Row],[Employee Name]],Employees[[Employee Name]:[Office]],6))</f>
        <v>CASUAL</v>
      </c>
      <c r="G5846" s="24">
        <v>45075</v>
      </c>
      <c r="H5846" s="24">
        <v>45075</v>
      </c>
      <c r="I5846" s="20" t="s">
        <v>81</v>
      </c>
      <c r="K5846" s="61"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186</v>
      </c>
      <c r="E5847" s="19" t="str">
        <f>IF(ISBLANK(LeaveTracker[[#This Row],[Employee Name]]),"-----",VLOOKUP(LeaveTracker[[#This Row],[Employee Name]],Employees[[Employee Name]:[Office]],7))</f>
        <v>CBO</v>
      </c>
      <c r="F5847" s="19" t="str">
        <f>IF(ISBLANK(LeaveTracker[[#This Row],[Employee Name]]),"-----",VLOOKUP(LeaveTracker[[#This Row],[Employee Name]],Employees[[Employee Name]:[Office]],6))</f>
        <v>REGULAR</v>
      </c>
      <c r="G5847" s="24">
        <v>45083</v>
      </c>
      <c r="H5847" s="24">
        <v>45083</v>
      </c>
      <c r="I5847" s="20" t="s">
        <v>82</v>
      </c>
      <c r="K5847" s="61"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19" t="str">
        <f>IF(ISBLANK(LeaveTracker[[#This Row],[Employee Name]]),"-----",VLOOKUP(LeaveTracker[[#This Row],[Employee Name]],Employees[[Employee Name]:[Office]],7))</f>
        <v>BPLO</v>
      </c>
      <c r="F5848" s="19" t="str">
        <f>IF(ISBLANK(LeaveTracker[[#This Row],[Employee Name]]),"-----",VLOOKUP(LeaveTracker[[#This Row],[Employee Name]],Employees[[Employee Name]:[Office]],6))</f>
        <v>REGULAR</v>
      </c>
      <c r="G5848" s="24">
        <v>45068</v>
      </c>
      <c r="H5848" s="24">
        <v>45072</v>
      </c>
      <c r="I5848" s="20" t="s">
        <v>81</v>
      </c>
      <c r="K5848" s="61"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473</v>
      </c>
      <c r="E5849" s="19" t="str">
        <f>IF(ISBLANK(LeaveTracker[[#This Row],[Employee Name]]),"-----",VLOOKUP(LeaveTracker[[#This Row],[Employee Name]],Employees[[Employee Name]:[Office]],7))</f>
        <v>PIO</v>
      </c>
      <c r="F5849" s="19" t="str">
        <f>IF(ISBLANK(LeaveTracker[[#This Row],[Employee Name]]),"-----",VLOOKUP(LeaveTracker[[#This Row],[Employee Name]],Employees[[Employee Name]:[Office]],6))</f>
        <v>REGULAR</v>
      </c>
      <c r="G5849" s="24">
        <v>45068</v>
      </c>
      <c r="H5849" s="24">
        <v>45069</v>
      </c>
      <c r="I5849" s="20" t="s">
        <v>81</v>
      </c>
      <c r="K5849" s="61"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693</v>
      </c>
      <c r="E5850" s="19" t="str">
        <f>IF(ISBLANK(LeaveTracker[[#This Row],[Employee Name]]),"-----",VLOOKUP(LeaveTracker[[#This Row],[Employee Name]],Employees[[Employee Name]:[Office]],7))</f>
        <v>VMO</v>
      </c>
      <c r="F5850" s="19" t="str">
        <f>IF(ISBLANK(LeaveTracker[[#This Row],[Employee Name]]),"-----",VLOOKUP(LeaveTracker[[#This Row],[Employee Name]],Employees[[Employee Name]:[Office]],6))</f>
        <v>REGULAR</v>
      </c>
      <c r="G5850" s="24">
        <v>45072</v>
      </c>
      <c r="H5850" s="24">
        <v>45072</v>
      </c>
      <c r="I5850" s="20" t="s">
        <v>81</v>
      </c>
      <c r="K5850" s="61"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19" t="str">
        <f>IF(ISBLANK(LeaveTracker[[#This Row],[Employee Name]]),"-----",VLOOKUP(LeaveTracker[[#This Row],[Employee Name]],Employees[[Employee Name]:[Office]],7))</f>
        <v>HRMO</v>
      </c>
      <c r="F5851" s="19" t="str">
        <f>IF(ISBLANK(LeaveTracker[[#This Row],[Employee Name]]),"-----",VLOOKUP(LeaveTracker[[#This Row],[Employee Name]],Employees[[Employee Name]:[Office]],6))</f>
        <v>REGULAR</v>
      </c>
      <c r="G5851" s="24">
        <v>45072</v>
      </c>
      <c r="H5851" s="24">
        <v>45072</v>
      </c>
      <c r="I5851" s="20" t="s">
        <v>81</v>
      </c>
      <c r="K5851" s="61"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714</v>
      </c>
      <c r="E5852" s="19" t="str">
        <f>IF(ISBLANK(LeaveTracker[[#This Row],[Employee Name]]),"-----",VLOOKUP(LeaveTracker[[#This Row],[Employee Name]],Employees[[Employee Name]:[Office]],7))</f>
        <v>CBO</v>
      </c>
      <c r="F5852" s="19" t="str">
        <f>IF(ISBLANK(LeaveTracker[[#This Row],[Employee Name]]),"-----",VLOOKUP(LeaveTracker[[#This Row],[Employee Name]],Employees[[Employee Name]:[Office]],6))</f>
        <v>REGULAR</v>
      </c>
      <c r="G5852" s="24">
        <v>45078</v>
      </c>
      <c r="H5852" s="24">
        <v>45078</v>
      </c>
      <c r="I5852" s="19" t="s">
        <v>298</v>
      </c>
      <c r="J5852" s="43" t="s">
        <v>1003</v>
      </c>
      <c r="K5852" s="61"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624</v>
      </c>
      <c r="E5853" s="19" t="str">
        <f>IF(ISBLANK(LeaveTracker[[#This Row],[Employee Name]]),"-----",VLOOKUP(LeaveTracker[[#This Row],[Employee Name]],Employees[[Employee Name]:[Office]],7))</f>
        <v>CTO</v>
      </c>
      <c r="F5853" s="19" t="str">
        <f>IF(ISBLANK(LeaveTracker[[#This Row],[Employee Name]]),"-----",VLOOKUP(LeaveTracker[[#This Row],[Employee Name]],Employees[[Employee Name]:[Office]],6))</f>
        <v>REGULAR</v>
      </c>
      <c r="G5853" s="24">
        <v>45071</v>
      </c>
      <c r="H5853" s="24">
        <v>45071</v>
      </c>
      <c r="I5853" s="20" t="s">
        <v>82</v>
      </c>
      <c r="K5853" s="61"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624</v>
      </c>
      <c r="E5854" s="19" t="str">
        <f>IF(ISBLANK(LeaveTracker[[#This Row],[Employee Name]]),"-----",VLOOKUP(LeaveTracker[[#This Row],[Employee Name]],Employees[[Employee Name]:[Office]],7))</f>
        <v>CTO</v>
      </c>
      <c r="F5854" s="19" t="str">
        <f>IF(ISBLANK(LeaveTracker[[#This Row],[Employee Name]]),"-----",VLOOKUP(LeaveTracker[[#This Row],[Employee Name]],Employees[[Employee Name]:[Office]],6))</f>
        <v>REGULAR</v>
      </c>
      <c r="G5854" s="24">
        <v>45075</v>
      </c>
      <c r="H5854" s="24">
        <v>45075</v>
      </c>
      <c r="I5854" s="20" t="s">
        <v>82</v>
      </c>
      <c r="K5854" s="61"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1767</v>
      </c>
      <c r="E5855" s="19" t="str">
        <f>IF(ISBLANK(LeaveTracker[[#This Row],[Employee Name]]),"-----",VLOOKUP(LeaveTracker[[#This Row],[Employee Name]],Employees[[Employee Name]:[Office]],7))</f>
        <v>CEO</v>
      </c>
      <c r="F5855" s="19" t="str">
        <f>IF(ISBLANK(LeaveTracker[[#This Row],[Employee Name]]),"-----",VLOOKUP(LeaveTracker[[#This Row],[Employee Name]],Employees[[Employee Name]:[Office]],6))</f>
        <v>CASUAL</v>
      </c>
      <c r="G5855" s="24">
        <v>45071</v>
      </c>
      <c r="H5855" s="24">
        <v>45071</v>
      </c>
      <c r="I5855" s="20" t="s">
        <v>81</v>
      </c>
      <c r="K5855" s="61"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1892</v>
      </c>
      <c r="E5856" s="19" t="str">
        <f>IF(ISBLANK(LeaveTracker[[#This Row],[Employee Name]]),"-----",VLOOKUP(LeaveTracker[[#This Row],[Employee Name]],Employees[[Employee Name]:[Office]],7))</f>
        <v>TOPS-CSU</v>
      </c>
      <c r="F5856" s="19" t="str">
        <f>IF(ISBLANK(LeaveTracker[[#This Row],[Employee Name]]),"-----",VLOOKUP(LeaveTracker[[#This Row],[Employee Name]],Employees[[Employee Name]:[Office]],6))</f>
        <v>CASUAL</v>
      </c>
      <c r="G5856" s="24">
        <v>45080</v>
      </c>
      <c r="H5856" s="24">
        <v>45081</v>
      </c>
      <c r="I5856" s="20" t="s">
        <v>82</v>
      </c>
      <c r="K5856" s="61" t="str">
        <f>LeaveTracker[[#This Row],[Days]]&amp;" "&amp;LeaveTracker[[#This Row],[Type of Leave]]</f>
        <v>1 VL</v>
      </c>
      <c r="L5856" s="23">
        <v>1</v>
      </c>
      <c r="M5856" s="27"/>
    </row>
    <row r="5857" spans="1:13" ht="30" customHeight="1" x14ac:dyDescent="0.3">
      <c r="A5857" s="27">
        <f t="shared" si="65"/>
        <v>2044</v>
      </c>
      <c r="B5857" s="31">
        <v>45077</v>
      </c>
      <c r="C5857" s="31">
        <v>45068</v>
      </c>
      <c r="D5857" s="19" t="s">
        <v>2378</v>
      </c>
      <c r="E5857" s="19">
        <f>IF(ISBLANK(LeaveTracker[[#This Row],[Employee Name]]),"-----",VLOOKUP(LeaveTracker[[#This Row],[Employee Name]],Employees[[Employee Name]:[Office]],7))</f>
        <v>0</v>
      </c>
      <c r="F5857" s="19">
        <f>IF(ISBLANK(LeaveTracker[[#This Row],[Employee Name]]),"-----",VLOOKUP(LeaveTracker[[#This Row],[Employee Name]],Employees[[Employee Name]:[Office]],6))</f>
        <v>0</v>
      </c>
      <c r="G5857" s="24">
        <v>45064</v>
      </c>
      <c r="H5857" s="24">
        <v>45065</v>
      </c>
      <c r="I5857" s="20" t="s">
        <v>81</v>
      </c>
      <c r="K5857" s="61"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2378</v>
      </c>
      <c r="E5858" s="19">
        <f>IF(ISBLANK(LeaveTracker[[#This Row],[Employee Name]]),"-----",VLOOKUP(LeaveTracker[[#This Row],[Employee Name]],Employees[[Employee Name]:[Office]],7))</f>
        <v>0</v>
      </c>
      <c r="F5858" s="19">
        <f>IF(ISBLANK(LeaveTracker[[#This Row],[Employee Name]]),"-----",VLOOKUP(LeaveTracker[[#This Row],[Employee Name]],Employees[[Employee Name]:[Office]],6))</f>
        <v>0</v>
      </c>
      <c r="G5858" s="24">
        <v>45006</v>
      </c>
      <c r="H5858" s="24">
        <v>45006</v>
      </c>
      <c r="I5858" s="20" t="s">
        <v>81</v>
      </c>
      <c r="K5858" s="61"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2378</v>
      </c>
      <c r="E5859" s="19">
        <f>IF(ISBLANK(LeaveTracker[[#This Row],[Employee Name]]),"-----",VLOOKUP(LeaveTracker[[#This Row],[Employee Name]],Employees[[Employee Name]:[Office]],7))</f>
        <v>0</v>
      </c>
      <c r="F5859" s="19">
        <f>IF(ISBLANK(LeaveTracker[[#This Row],[Employee Name]]),"-----",VLOOKUP(LeaveTracker[[#This Row],[Employee Name]],Employees[[Employee Name]:[Office]],6))</f>
        <v>0</v>
      </c>
      <c r="G5859" s="24">
        <v>45008</v>
      </c>
      <c r="H5859" s="24">
        <v>45009</v>
      </c>
      <c r="I5859" s="20" t="s">
        <v>81</v>
      </c>
      <c r="K5859" s="61"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1737</v>
      </c>
      <c r="E5860" s="19" t="str">
        <f>IF(ISBLANK(LeaveTracker[[#This Row],[Employee Name]]),"-----",VLOOKUP(LeaveTracker[[#This Row],[Employee Name]],Employees[[Employee Name]:[Office]],7))</f>
        <v>TCNHS-ISHS</v>
      </c>
      <c r="F5860" s="19" t="str">
        <f>IF(ISBLANK(LeaveTracker[[#This Row],[Employee Name]]),"-----",VLOOKUP(LeaveTracker[[#This Row],[Employee Name]],Employees[[Employee Name]:[Office]],6))</f>
        <v>CASUAL</v>
      </c>
      <c r="G5860" s="24">
        <v>45070</v>
      </c>
      <c r="H5860" s="24">
        <v>45070</v>
      </c>
      <c r="I5860" s="20" t="s">
        <v>81</v>
      </c>
      <c r="K5860" s="61"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1737</v>
      </c>
      <c r="E5861" s="19" t="str">
        <f>IF(ISBLANK(LeaveTracker[[#This Row],[Employee Name]]),"-----",VLOOKUP(LeaveTracker[[#This Row],[Employee Name]],Employees[[Employee Name]:[Office]],7))</f>
        <v>TCNHS-ISHS</v>
      </c>
      <c r="F5861" s="19" t="str">
        <f>IF(ISBLANK(LeaveTracker[[#This Row],[Employee Name]]),"-----",VLOOKUP(LeaveTracker[[#This Row],[Employee Name]],Employees[[Employee Name]:[Office]],6))</f>
        <v>CASUAL</v>
      </c>
      <c r="G5861" s="24">
        <v>45075</v>
      </c>
      <c r="H5861" s="24">
        <v>45076</v>
      </c>
      <c r="I5861" s="20" t="s">
        <v>81</v>
      </c>
      <c r="K5861" s="61"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1864</v>
      </c>
      <c r="E5862" s="19" t="str">
        <f>IF(ISBLANK(LeaveTracker[[#This Row],[Employee Name]]),"-----",VLOOKUP(LeaveTracker[[#This Row],[Employee Name]],Employees[[Employee Name]:[Office]],7))</f>
        <v>GSO</v>
      </c>
      <c r="F5862" s="19" t="str">
        <f>IF(ISBLANK(LeaveTracker[[#This Row],[Employee Name]]),"-----",VLOOKUP(LeaveTracker[[#This Row],[Employee Name]],Employees[[Employee Name]:[Office]],6))</f>
        <v>CASUAL</v>
      </c>
      <c r="G5862" s="24">
        <v>45072</v>
      </c>
      <c r="H5862" s="24">
        <v>45072</v>
      </c>
      <c r="I5862" s="19" t="s">
        <v>298</v>
      </c>
      <c r="J5862" s="43" t="s">
        <v>1003</v>
      </c>
      <c r="K5862" s="61"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1838</v>
      </c>
      <c r="E5863" s="19" t="str">
        <f>IF(ISBLANK(LeaveTracker[[#This Row],[Employee Name]]),"-----",VLOOKUP(LeaveTracker[[#This Row],[Employee Name]],Employees[[Employee Name]:[Office]],7))</f>
        <v>ONT</v>
      </c>
      <c r="F5863" s="19" t="str">
        <f>IF(ISBLANK(LeaveTracker[[#This Row],[Employee Name]]),"-----",VLOOKUP(LeaveTracker[[#This Row],[Employee Name]],Employees[[Employee Name]:[Office]],6))</f>
        <v>CASUAL</v>
      </c>
      <c r="G5863" s="24">
        <v>45102</v>
      </c>
      <c r="H5863" s="24">
        <v>45102</v>
      </c>
      <c r="I5863" s="19" t="s">
        <v>298</v>
      </c>
      <c r="J5863" s="43" t="s">
        <v>1003</v>
      </c>
      <c r="K5863" s="61" t="str">
        <f>LeaveTracker[[#This Row],[Days]]&amp;" "&amp;LeaveTracker[[#This Row],[Type of Leave]]</f>
        <v>1 OTHER</v>
      </c>
      <c r="L5863" s="23">
        <v>1</v>
      </c>
      <c r="M5863" s="27"/>
    </row>
    <row r="5864" spans="1:13" ht="30" customHeight="1" x14ac:dyDescent="0.3">
      <c r="A5864" s="27">
        <f t="shared" si="66"/>
        <v>2051</v>
      </c>
      <c r="B5864" s="31">
        <v>45077</v>
      </c>
      <c r="C5864" s="31">
        <v>45070</v>
      </c>
      <c r="D5864" s="19" t="s">
        <v>1838</v>
      </c>
      <c r="E5864" s="19" t="str">
        <f>IF(ISBLANK(LeaveTracker[[#This Row],[Employee Name]]),"-----",VLOOKUP(LeaveTracker[[#This Row],[Employee Name]],Employees[[Employee Name]:[Office]],7))</f>
        <v>ONT</v>
      </c>
      <c r="F5864" s="19" t="str">
        <f>IF(ISBLANK(LeaveTracker[[#This Row],[Employee Name]]),"-----",VLOOKUP(LeaveTracker[[#This Row],[Employee Name]],Employees[[Employee Name]:[Office]],6))</f>
        <v>CASUAL</v>
      </c>
      <c r="G5864" s="24">
        <v>45078</v>
      </c>
      <c r="H5864" s="24">
        <v>45078</v>
      </c>
      <c r="I5864" s="19" t="s">
        <v>298</v>
      </c>
      <c r="J5864" s="43" t="s">
        <v>1003</v>
      </c>
      <c r="K5864" s="61"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1826</v>
      </c>
      <c r="E5865" s="19" t="str">
        <f>IF(ISBLANK(LeaveTracker[[#This Row],[Employee Name]]),"-----",VLOOKUP(LeaveTracker[[#This Row],[Employee Name]],Employees[[Employee Name]:[Office]],7))</f>
        <v>ONT</v>
      </c>
      <c r="F5865" s="19" t="str">
        <f>IF(ISBLANK(LeaveTracker[[#This Row],[Employee Name]]),"-----",VLOOKUP(LeaveTracker[[#This Row],[Employee Name]],Employees[[Employee Name]:[Office]],6))</f>
        <v>CASUAL</v>
      </c>
      <c r="G5865" s="24">
        <v>45083</v>
      </c>
      <c r="H5865" s="24">
        <v>45087</v>
      </c>
      <c r="I5865" s="20" t="s">
        <v>82</v>
      </c>
      <c r="K5865" s="61" t="str">
        <f>LeaveTracker[[#This Row],[Days]]&amp;" "&amp;LeaveTracker[[#This Row],[Type of Leave]]</f>
        <v>5 VL</v>
      </c>
      <c r="L5865" s="23">
        <v>5</v>
      </c>
      <c r="M5865" s="27"/>
    </row>
    <row r="5866" spans="1:13" ht="30" customHeight="1" x14ac:dyDescent="0.3">
      <c r="A5866" s="27">
        <f t="shared" si="66"/>
        <v>2053</v>
      </c>
      <c r="B5866" s="31">
        <v>45077</v>
      </c>
      <c r="C5866" s="31">
        <v>45065</v>
      </c>
      <c r="D5866" s="19" t="s">
        <v>1816</v>
      </c>
      <c r="E5866" s="19" t="str">
        <f>IF(ISBLANK(LeaveTracker[[#This Row],[Employee Name]]),"-----",VLOOKUP(LeaveTracker[[#This Row],[Employee Name]],Employees[[Employee Name]:[Office]],7))</f>
        <v>ONT</v>
      </c>
      <c r="F5866" s="19" t="str">
        <f>IF(ISBLANK(LeaveTracker[[#This Row],[Employee Name]]),"-----",VLOOKUP(LeaveTracker[[#This Row],[Employee Name]],Employees[[Employee Name]:[Office]],6))</f>
        <v>CASUAL</v>
      </c>
      <c r="G5866" s="21">
        <v>45064</v>
      </c>
      <c r="H5866" s="24">
        <v>45064</v>
      </c>
      <c r="I5866" s="20" t="s">
        <v>81</v>
      </c>
      <c r="K5866" s="61"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1816</v>
      </c>
      <c r="E5867" s="19" t="str">
        <f>IF(ISBLANK(LeaveTracker[[#This Row],[Employee Name]]),"-----",VLOOKUP(LeaveTracker[[#This Row],[Employee Name]],Employees[[Employee Name]:[Office]],7))</f>
        <v>ONT</v>
      </c>
      <c r="F5867" s="19" t="str">
        <f>IF(ISBLANK(LeaveTracker[[#This Row],[Employee Name]]),"-----",VLOOKUP(LeaveTracker[[#This Row],[Employee Name]],Employees[[Employee Name]:[Office]],6))</f>
        <v>CASUAL</v>
      </c>
      <c r="G5867" s="24">
        <v>45075</v>
      </c>
      <c r="H5867" s="24">
        <v>45077</v>
      </c>
      <c r="I5867" s="19" t="s">
        <v>298</v>
      </c>
      <c r="J5867" s="43" t="s">
        <v>1003</v>
      </c>
      <c r="K5867" s="61"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1789</v>
      </c>
      <c r="E5868" s="19" t="str">
        <f>IF(ISBLANK(LeaveTracker[[#This Row],[Employee Name]]),"-----",VLOOKUP(LeaveTracker[[#This Row],[Employee Name]],Employees[[Employee Name]:[Office]],7))</f>
        <v>PICNIC GROVE</v>
      </c>
      <c r="F5868" s="19" t="str">
        <f>IF(ISBLANK(LeaveTracker[[#This Row],[Employee Name]]),"-----",VLOOKUP(LeaveTracker[[#This Row],[Employee Name]],Employees[[Employee Name]:[Office]],6))</f>
        <v>CASUAL</v>
      </c>
      <c r="G5868" s="24">
        <v>45078</v>
      </c>
      <c r="H5868" s="24">
        <v>45092</v>
      </c>
      <c r="I5868" s="20" t="s">
        <v>82</v>
      </c>
      <c r="K5868" s="61"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2017</v>
      </c>
      <c r="E5869" s="19" t="str">
        <f>IF(ISBLANK(LeaveTracker[[#This Row],[Employee Name]]),"-----",VLOOKUP(LeaveTracker[[#This Row],[Employee Name]],Employees[[Employee Name]:[Office]],7))</f>
        <v>HRMO</v>
      </c>
      <c r="F5869" s="19" t="str">
        <f>IF(ISBLANK(LeaveTracker[[#This Row],[Employee Name]]),"-----",VLOOKUP(LeaveTracker[[#This Row],[Employee Name]],Employees[[Employee Name]:[Office]],6))</f>
        <v>REGULAR</v>
      </c>
      <c r="G5869" s="24">
        <v>45079</v>
      </c>
      <c r="H5869" s="24">
        <v>45086</v>
      </c>
      <c r="I5869" s="20" t="s">
        <v>82</v>
      </c>
      <c r="K5869" s="61"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1909</v>
      </c>
      <c r="E5870" s="19" t="str">
        <f>IF(ISBLANK(LeaveTracker[[#This Row],[Employee Name]]),"-----",VLOOKUP(LeaveTracker[[#This Row],[Employee Name]],Employees[[Employee Name]:[Office]],7))</f>
        <v>PICNIC GROVE</v>
      </c>
      <c r="F5870" s="19" t="str">
        <f>IF(ISBLANK(LeaveTracker[[#This Row],[Employee Name]]),"-----",VLOOKUP(LeaveTracker[[#This Row],[Employee Name]],Employees[[Employee Name]:[Office]],6))</f>
        <v>CASUAL</v>
      </c>
      <c r="G5870" s="24">
        <v>45065</v>
      </c>
      <c r="H5870" s="24">
        <v>45068</v>
      </c>
      <c r="I5870" s="20" t="s">
        <v>81</v>
      </c>
      <c r="K5870" s="61" t="str">
        <f>LeaveTracker[[#This Row],[Days]]&amp;" "&amp;LeaveTracker[[#This Row],[Type of Leave]]</f>
        <v>4 SL</v>
      </c>
      <c r="L5870" s="23">
        <v>4</v>
      </c>
      <c r="M5870" s="27"/>
    </row>
    <row r="5871" spans="1:13" ht="30" customHeight="1" x14ac:dyDescent="0.3">
      <c r="A5871" s="27">
        <f t="shared" si="66"/>
        <v>2058</v>
      </c>
      <c r="B5871" s="31">
        <v>45077</v>
      </c>
      <c r="C5871" s="31">
        <v>45076</v>
      </c>
      <c r="D5871" s="19" t="s">
        <v>1794</v>
      </c>
      <c r="E5871" s="19" t="str">
        <f>IF(ISBLANK(LeaveTracker[[#This Row],[Employee Name]]),"-----",VLOOKUP(LeaveTracker[[#This Row],[Employee Name]],Employees[[Employee Name]:[Office]],7))</f>
        <v>PICNIC GROVE</v>
      </c>
      <c r="F5871" s="19" t="str">
        <f>IF(ISBLANK(LeaveTracker[[#This Row],[Employee Name]]),"-----",VLOOKUP(LeaveTracker[[#This Row],[Employee Name]],Employees[[Employee Name]:[Office]],6))</f>
        <v>CASUAL</v>
      </c>
      <c r="G5871" s="24">
        <v>45073</v>
      </c>
      <c r="H5871" s="24">
        <v>45075</v>
      </c>
      <c r="I5871" s="20" t="s">
        <v>81</v>
      </c>
      <c r="K5871" s="61" t="str">
        <f>LeaveTracker[[#This Row],[Days]]&amp;" "&amp;LeaveTracker[[#This Row],[Type of Leave]]</f>
        <v>3 SL</v>
      </c>
      <c r="L5871" s="23">
        <v>3</v>
      </c>
      <c r="M5871" s="27"/>
    </row>
    <row r="5872" spans="1:13" ht="30" customHeight="1" x14ac:dyDescent="0.3">
      <c r="A5872" s="27">
        <f t="shared" si="66"/>
        <v>2059</v>
      </c>
      <c r="B5872" s="31">
        <v>45077</v>
      </c>
      <c r="C5872" s="31">
        <v>45076</v>
      </c>
      <c r="D5872" s="19" t="s">
        <v>676</v>
      </c>
      <c r="E5872" s="19" t="str">
        <f>IF(ISBLANK(LeaveTracker[[#This Row],[Employee Name]]),"-----",VLOOKUP(LeaveTracker[[#This Row],[Employee Name]],Employees[[Employee Name]:[Office]],7))</f>
        <v>PICNIC GROVE</v>
      </c>
      <c r="F5872" s="19" t="str">
        <f>IF(ISBLANK(LeaveTracker[[#This Row],[Employee Name]]),"-----",VLOOKUP(LeaveTracker[[#This Row],[Employee Name]],Employees[[Employee Name]:[Office]],6))</f>
        <v>REGULAR</v>
      </c>
      <c r="G5872" s="24">
        <v>45061</v>
      </c>
      <c r="H5872" s="24">
        <v>45065</v>
      </c>
      <c r="I5872" s="20" t="s">
        <v>81</v>
      </c>
      <c r="K5872" s="61"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676</v>
      </c>
      <c r="E5873" s="19" t="str">
        <f>IF(ISBLANK(LeaveTracker[[#This Row],[Employee Name]]),"-----",VLOOKUP(LeaveTracker[[#This Row],[Employee Name]],Employees[[Employee Name]:[Office]],7))</f>
        <v>PICNIC GROVE</v>
      </c>
      <c r="F5873" s="19" t="str">
        <f>IF(ISBLANK(LeaveTracker[[#This Row],[Employee Name]]),"-----",VLOOKUP(LeaveTracker[[#This Row],[Employee Name]],Employees[[Employee Name]:[Office]],6))</f>
        <v>REGULAR</v>
      </c>
      <c r="G5873" s="24">
        <v>45068</v>
      </c>
      <c r="H5873" s="24">
        <v>45072</v>
      </c>
      <c r="I5873" s="20" t="s">
        <v>81</v>
      </c>
      <c r="K5873" s="61"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2494</v>
      </c>
      <c r="E5874" s="19" t="str">
        <f>IF(ISBLANK(LeaveTracker[[#This Row],[Employee Name]]),"-----",VLOOKUP(LeaveTracker[[#This Row],[Employee Name]],Employees[[Employee Name]:[Office]],7))</f>
        <v>CCT</v>
      </c>
      <c r="F5874" s="19" t="str">
        <f>IF(ISBLANK(LeaveTracker[[#This Row],[Employee Name]]),"-----",VLOOKUP(LeaveTracker[[#This Row],[Employee Name]],Employees[[Employee Name]:[Office]],6))</f>
        <v>CASUAL</v>
      </c>
      <c r="G5874" s="24">
        <v>45075</v>
      </c>
      <c r="H5874" s="24">
        <v>45075</v>
      </c>
      <c r="I5874" s="20" t="s">
        <v>81</v>
      </c>
      <c r="K5874" s="61"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630</v>
      </c>
      <c r="E5875" s="19" t="str">
        <f>IF(ISBLANK(LeaveTracker[[#This Row],[Employee Name]]),"-----",VLOOKUP(LeaveTracker[[#This Row],[Employee Name]],Employees[[Employee Name]:[Office]],7))</f>
        <v>CCT</v>
      </c>
      <c r="F5875" s="19" t="str">
        <f>IF(ISBLANK(LeaveTracker[[#This Row],[Employee Name]]),"-----",VLOOKUP(LeaveTracker[[#This Row],[Employee Name]],Employees[[Employee Name]:[Office]],6))</f>
        <v>REGULAR</v>
      </c>
      <c r="G5875" s="24">
        <v>45085</v>
      </c>
      <c r="H5875" s="24">
        <v>45085</v>
      </c>
      <c r="I5875" s="19" t="s">
        <v>298</v>
      </c>
      <c r="J5875" s="43" t="s">
        <v>1003</v>
      </c>
      <c r="K5875" s="61"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1962</v>
      </c>
      <c r="E5876" s="19" t="str">
        <f>IF(ISBLANK(LeaveTracker[[#This Row],[Employee Name]]),"-----",VLOOKUP(LeaveTracker[[#This Row],[Employee Name]],Employees[[Employee Name]:[Office]],7))</f>
        <v>ONT</v>
      </c>
      <c r="F5876" s="19" t="str">
        <f>IF(ISBLANK(LeaveTracker[[#This Row],[Employee Name]]),"-----",VLOOKUP(LeaveTracker[[#This Row],[Employee Name]],Employees[[Employee Name]:[Office]],6))</f>
        <v>REGULAR</v>
      </c>
      <c r="G5876" s="24">
        <v>45076</v>
      </c>
      <c r="H5876" s="24">
        <v>45077</v>
      </c>
      <c r="I5876" s="19" t="s">
        <v>82</v>
      </c>
      <c r="K5876" s="61"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1863</v>
      </c>
      <c r="E5877" s="19" t="str">
        <f>IF(ISBLANK(LeaveTracker[[#This Row],[Employee Name]]),"-----",VLOOKUP(LeaveTracker[[#This Row],[Employee Name]],Employees[[Employee Name]:[Office]],7))</f>
        <v>TICC</v>
      </c>
      <c r="F5877" s="19" t="str">
        <f>IF(ISBLANK(LeaveTracker[[#This Row],[Employee Name]]),"-----",VLOOKUP(LeaveTracker[[#This Row],[Employee Name]],Employees[[Employee Name]:[Office]],6))</f>
        <v>CASUAL</v>
      </c>
      <c r="G5877" s="24">
        <v>45068</v>
      </c>
      <c r="H5877" s="24">
        <v>45070</v>
      </c>
      <c r="I5877" s="20" t="s">
        <v>81</v>
      </c>
      <c r="K5877" s="61"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1899</v>
      </c>
      <c r="E5878" s="19" t="str">
        <f>IF(ISBLANK(LeaveTracker[[#This Row],[Employee Name]]),"-----",VLOOKUP(LeaveTracker[[#This Row],[Employee Name]],Employees[[Employee Name]:[Office]],7))</f>
        <v>TICC</v>
      </c>
      <c r="F5878" s="19" t="str">
        <f>IF(ISBLANK(LeaveTracker[[#This Row],[Employee Name]]),"-----",VLOOKUP(LeaveTracker[[#This Row],[Employee Name]],Employees[[Employee Name]:[Office]],6))</f>
        <v>CASUAL</v>
      </c>
      <c r="G5878" s="24">
        <v>45072</v>
      </c>
      <c r="H5878" s="24">
        <v>45072</v>
      </c>
      <c r="I5878" s="20" t="s">
        <v>81</v>
      </c>
      <c r="K5878" s="61"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732</v>
      </c>
      <c r="E5879" s="19" t="str">
        <f>IF(ISBLANK(LeaveTracker[[#This Row],[Employee Name]]),"-----",VLOOKUP(LeaveTracker[[#This Row],[Employee Name]],Employees[[Employee Name]:[Office]],7))</f>
        <v>VMO</v>
      </c>
      <c r="F5879" s="19" t="str">
        <f>IF(ISBLANK(LeaveTracker[[#This Row],[Employee Name]]),"-----",VLOOKUP(LeaveTracker[[#This Row],[Employee Name]],Employees[[Employee Name]:[Office]],6))</f>
        <v>REGULAR</v>
      </c>
      <c r="G5879" s="24">
        <v>45070</v>
      </c>
      <c r="H5879" s="24">
        <v>45072</v>
      </c>
      <c r="I5879" s="20" t="s">
        <v>81</v>
      </c>
      <c r="K5879" s="61"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396</v>
      </c>
      <c r="E5880" s="19" t="str">
        <f>IF(ISBLANK(LeaveTracker[[#This Row],[Employee Name]]),"-----",VLOOKUP(LeaveTracker[[#This Row],[Employee Name]],Employees[[Employee Name]:[Office]],7))</f>
        <v>CTO</v>
      </c>
      <c r="F5880" s="19" t="str">
        <f>IF(ISBLANK(LeaveTracker[[#This Row],[Employee Name]]),"-----",VLOOKUP(LeaveTracker[[#This Row],[Employee Name]],Employees[[Employee Name]:[Office]],6))</f>
        <v>REGULAR</v>
      </c>
      <c r="G5880" s="21">
        <v>45072</v>
      </c>
      <c r="H5880" s="24">
        <v>45072</v>
      </c>
      <c r="I5880" s="20" t="s">
        <v>81</v>
      </c>
      <c r="K5880" s="61"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1091</v>
      </c>
      <c r="E5881" s="19" t="str">
        <f>IF(ISBLANK(LeaveTracker[[#This Row],[Employee Name]]),"-----",VLOOKUP(LeaveTracker[[#This Row],[Employee Name]],Employees[[Employee Name]:[Office]],7))</f>
        <v>ACCOUNTING</v>
      </c>
      <c r="F5881" s="19" t="str">
        <f>IF(ISBLANK(LeaveTracker[[#This Row],[Employee Name]]),"-----",VLOOKUP(LeaveTracker[[#This Row],[Employee Name]],Employees[[Employee Name]:[Office]],6))</f>
        <v>REGULAR</v>
      </c>
      <c r="G5881" s="24">
        <v>45106</v>
      </c>
      <c r="H5881" s="24">
        <v>45106</v>
      </c>
      <c r="I5881" s="20" t="s">
        <v>82</v>
      </c>
      <c r="K5881" s="61"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1091</v>
      </c>
      <c r="E5882" s="19" t="str">
        <f>IF(ISBLANK(LeaveTracker[[#This Row],[Employee Name]]),"-----",VLOOKUP(LeaveTracker[[#This Row],[Employee Name]],Employees[[Employee Name]:[Office]],7))</f>
        <v>ACCOUNTING</v>
      </c>
      <c r="F5882" s="19" t="str">
        <f>IF(ISBLANK(LeaveTracker[[#This Row],[Employee Name]]),"-----",VLOOKUP(LeaveTracker[[#This Row],[Employee Name]],Employees[[Employee Name]:[Office]],6))</f>
        <v>REGULAR</v>
      </c>
      <c r="G5882" s="24">
        <v>45107</v>
      </c>
      <c r="H5882" s="24">
        <v>45107</v>
      </c>
      <c r="I5882" s="20" t="s">
        <v>82</v>
      </c>
      <c r="K5882" s="61"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2145</v>
      </c>
      <c r="E5883" s="19" t="str">
        <f>IF(ISBLANK(LeaveTracker[[#This Row],[Employee Name]]),"-----",VLOOKUP(LeaveTracker[[#This Row],[Employee Name]],Employees[[Employee Name]:[Office]],7))</f>
        <v>DA</v>
      </c>
      <c r="F5883" s="19">
        <f>IF(ISBLANK(LeaveTracker[[#This Row],[Employee Name]]),"-----",VLOOKUP(LeaveTracker[[#This Row],[Employee Name]],Employees[[Employee Name]:[Office]],6))</f>
        <v>0</v>
      </c>
      <c r="G5883" s="24">
        <v>45069</v>
      </c>
      <c r="H5883" s="24">
        <v>45071</v>
      </c>
      <c r="I5883" s="20" t="s">
        <v>81</v>
      </c>
      <c r="K5883" s="61"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1756</v>
      </c>
      <c r="E5884" s="19" t="str">
        <f>IF(ISBLANK(LeaveTracker[[#This Row],[Employee Name]]),"-----",VLOOKUP(LeaveTracker[[#This Row],[Employee Name]],Employees[[Employee Name]:[Office]],7))</f>
        <v>AGRICULTURE OFFICE</v>
      </c>
      <c r="F5884" s="19" t="str">
        <f>IF(ISBLANK(LeaveTracker[[#This Row],[Employee Name]]),"-----",VLOOKUP(LeaveTracker[[#This Row],[Employee Name]],Employees[[Employee Name]:[Office]],6))</f>
        <v>CASUAL</v>
      </c>
      <c r="G5884" s="24">
        <v>45083</v>
      </c>
      <c r="H5884" s="24">
        <v>45083</v>
      </c>
      <c r="I5884" s="20" t="s">
        <v>82</v>
      </c>
      <c r="K5884" s="61"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1756</v>
      </c>
      <c r="E5885" s="19" t="str">
        <f>IF(ISBLANK(LeaveTracker[[#This Row],[Employee Name]]),"-----",VLOOKUP(LeaveTracker[[#This Row],[Employee Name]],Employees[[Employee Name]:[Office]],7))</f>
        <v>AGRICULTURE OFFICE</v>
      </c>
      <c r="F5885" s="19" t="str">
        <f>IF(ISBLANK(LeaveTracker[[#This Row],[Employee Name]]),"-----",VLOOKUP(LeaveTracker[[#This Row],[Employee Name]],Employees[[Employee Name]:[Office]],6))</f>
        <v>CASUAL</v>
      </c>
      <c r="G5885" s="24">
        <v>45085</v>
      </c>
      <c r="H5885" s="24">
        <v>45086</v>
      </c>
      <c r="I5885" s="20" t="s">
        <v>82</v>
      </c>
      <c r="K5885" s="61"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304</v>
      </c>
      <c r="E5886" s="19" t="str">
        <f>IF(ISBLANK(LeaveTracker[[#This Row],[Employee Name]]),"-----",VLOOKUP(LeaveTracker[[#This Row],[Employee Name]],Employees[[Employee Name]:[Office]],7))</f>
        <v>TOPS (ADMIN CSU)</v>
      </c>
      <c r="F5886" s="19" t="str">
        <f>IF(ISBLANK(LeaveTracker[[#This Row],[Employee Name]]),"-----",VLOOKUP(LeaveTracker[[#This Row],[Employee Name]],Employees[[Employee Name]:[Office]],6))</f>
        <v>REGULAR</v>
      </c>
      <c r="G5886" s="24">
        <v>45075</v>
      </c>
      <c r="H5886" s="24">
        <v>45075</v>
      </c>
      <c r="I5886" s="20" t="s">
        <v>81</v>
      </c>
      <c r="K5886" s="61"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1222</v>
      </c>
      <c r="E5887" s="19" t="str">
        <f>IF(ISBLANK(LeaveTracker[[#This Row],[Employee Name]]),"-----",VLOOKUP(LeaveTracker[[#This Row],[Employee Name]],Employees[[Employee Name]:[Office]],7))</f>
        <v>DSWDO</v>
      </c>
      <c r="F5887" s="19" t="str">
        <f>IF(ISBLANK(LeaveTracker[[#This Row],[Employee Name]]),"-----",VLOOKUP(LeaveTracker[[#This Row],[Employee Name]],Employees[[Employee Name]:[Office]],6))</f>
        <v>REGULAR</v>
      </c>
      <c r="G5887" s="24">
        <v>45075</v>
      </c>
      <c r="H5887" s="24">
        <v>45075</v>
      </c>
      <c r="I5887" s="20" t="s">
        <v>81</v>
      </c>
      <c r="K5887" s="61"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720</v>
      </c>
      <c r="E5888" s="19" t="str">
        <f>IF(ISBLANK(LeaveTracker[[#This Row],[Employee Name]]),"-----",VLOOKUP(LeaveTracker[[#This Row],[Employee Name]],Employees[[Employee Name]:[Office]],7))</f>
        <v>LCR</v>
      </c>
      <c r="F5888" s="19" t="str">
        <f>IF(ISBLANK(LeaveTracker[[#This Row],[Employee Name]]),"-----",VLOOKUP(LeaveTracker[[#This Row],[Employee Name]],Employees[[Employee Name]:[Office]],6))</f>
        <v>REGULAR</v>
      </c>
      <c r="G5888" s="24">
        <v>45072</v>
      </c>
      <c r="H5888" s="24">
        <v>45072</v>
      </c>
      <c r="I5888" s="20" t="s">
        <v>81</v>
      </c>
      <c r="K5888" s="61"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1971</v>
      </c>
      <c r="E5889" s="19" t="str">
        <f>IF(ISBLANK(LeaveTracker[[#This Row],[Employee Name]]),"-----",VLOOKUP(LeaveTracker[[#This Row],[Employee Name]],Employees[[Employee Name]:[Office]],7))</f>
        <v>CENRO</v>
      </c>
      <c r="F5889" s="19">
        <f>IF(ISBLANK(LeaveTracker[[#This Row],[Employee Name]]),"-----",VLOOKUP(LeaveTracker[[#This Row],[Employee Name]],Employees[[Employee Name]:[Office]],6))</f>
        <v>0</v>
      </c>
      <c r="G5889" s="24">
        <v>45084</v>
      </c>
      <c r="H5889" s="24">
        <v>45085</v>
      </c>
      <c r="I5889" s="20" t="s">
        <v>82</v>
      </c>
      <c r="K5889" s="61"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1971</v>
      </c>
      <c r="E5890" s="19" t="str">
        <f>IF(ISBLANK(LeaveTracker[[#This Row],[Employee Name]]),"-----",VLOOKUP(LeaveTracker[[#This Row],[Employee Name]],Employees[[Employee Name]:[Office]],7))</f>
        <v>CENRO</v>
      </c>
      <c r="F5890" s="19">
        <f>IF(ISBLANK(LeaveTracker[[#This Row],[Employee Name]]),"-----",VLOOKUP(LeaveTracker[[#This Row],[Employee Name]],Employees[[Employee Name]:[Office]],6))</f>
        <v>0</v>
      </c>
      <c r="G5890" s="24">
        <v>45087</v>
      </c>
      <c r="H5890" s="24">
        <v>45087</v>
      </c>
      <c r="I5890" s="20" t="s">
        <v>82</v>
      </c>
      <c r="K5890" s="61" t="str">
        <f>LeaveTracker[[#This Row],[Days]]&amp;" "&amp;LeaveTracker[[#This Row],[Type of Leave]]</f>
        <v>1 VL</v>
      </c>
      <c r="L5890" s="23">
        <v>1</v>
      </c>
      <c r="M5890" s="27"/>
    </row>
    <row r="5891" spans="1:13" ht="30" customHeight="1" x14ac:dyDescent="0.3">
      <c r="A5891" s="27">
        <f t="shared" si="66"/>
        <v>2078</v>
      </c>
      <c r="B5891" s="31">
        <v>45077</v>
      </c>
      <c r="C5891" s="31">
        <v>45075</v>
      </c>
      <c r="D5891" s="19" t="s">
        <v>1971</v>
      </c>
      <c r="E5891" s="19" t="str">
        <f>IF(ISBLANK(LeaveTracker[[#This Row],[Employee Name]]),"-----",VLOOKUP(LeaveTracker[[#This Row],[Employee Name]],Employees[[Employee Name]:[Office]],7))</f>
        <v>CENRO</v>
      </c>
      <c r="F5891" s="19">
        <f>IF(ISBLANK(LeaveTracker[[#This Row],[Employee Name]]),"-----",VLOOKUP(LeaveTracker[[#This Row],[Employee Name]],Employees[[Employee Name]:[Office]],6))</f>
        <v>0</v>
      </c>
      <c r="G5891" s="24">
        <v>45089</v>
      </c>
      <c r="H5891" s="24">
        <v>45089</v>
      </c>
      <c r="I5891" s="20" t="s">
        <v>82</v>
      </c>
      <c r="K5891" s="61" t="str">
        <f ca="1">LeaveTracker[[#This Row],[Days]]&amp;" "&amp;LeaveTracker[[#This Row],[Type of Leave]]</f>
        <v>0 VL</v>
      </c>
      <c r="L5891" s="23">
        <f ca="1">NETWORKDAYS(LeaveTracker[[#This Row],[Start Date]],LeaveTracker[[#This Row],[End Date]],lstHolidays)</f>
        <v>0</v>
      </c>
      <c r="M5891" s="27"/>
    </row>
    <row r="5892" spans="1:13" ht="30" customHeight="1" x14ac:dyDescent="0.3">
      <c r="A5892" s="27">
        <f t="shared" si="66"/>
        <v>2079</v>
      </c>
      <c r="B5892" s="31">
        <v>45077</v>
      </c>
      <c r="C5892" s="31">
        <v>45075</v>
      </c>
      <c r="D5892" s="19" t="s">
        <v>1971</v>
      </c>
      <c r="E5892" s="19" t="str">
        <f>IF(ISBLANK(LeaveTracker[[#This Row],[Employee Name]]),"-----",VLOOKUP(LeaveTracker[[#This Row],[Employee Name]],Employees[[Employee Name]:[Office]],7))</f>
        <v>CENRO</v>
      </c>
      <c r="F5892" s="19">
        <f>IF(ISBLANK(LeaveTracker[[#This Row],[Employee Name]]),"-----",VLOOKUP(LeaveTracker[[#This Row],[Employee Name]],Employees[[Employee Name]:[Office]],6))</f>
        <v>0</v>
      </c>
      <c r="G5892" s="24">
        <v>45091</v>
      </c>
      <c r="H5892" s="24">
        <v>45091</v>
      </c>
      <c r="I5892" s="20" t="s">
        <v>82</v>
      </c>
      <c r="K5892" s="61"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2203</v>
      </c>
      <c r="E5893" s="19" t="str">
        <f>IF(ISBLANK(LeaveTracker[[#This Row],[Employee Name]]),"-----",VLOOKUP(LeaveTracker[[#This Row],[Employee Name]],Employees[[Employee Name]:[Office]],7))</f>
        <v>CENRO</v>
      </c>
      <c r="F5893" s="19">
        <f>IF(ISBLANK(LeaveTracker[[#This Row],[Employee Name]]),"-----",VLOOKUP(LeaveTracker[[#This Row],[Employee Name]],Employees[[Employee Name]:[Office]],6))</f>
        <v>0</v>
      </c>
      <c r="G5893" s="24">
        <v>45072</v>
      </c>
      <c r="H5893" s="24">
        <v>45072</v>
      </c>
      <c r="I5893" s="20" t="s">
        <v>298</v>
      </c>
      <c r="J5893" s="43" t="s">
        <v>1003</v>
      </c>
      <c r="K5893" s="61"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2203</v>
      </c>
      <c r="E5894" s="19" t="str">
        <f>IF(ISBLANK(LeaveTracker[[#This Row],[Employee Name]]),"-----",VLOOKUP(LeaveTracker[[#This Row],[Employee Name]],Employees[[Employee Name]:[Office]],7))</f>
        <v>CENRO</v>
      </c>
      <c r="F5894" s="19">
        <f>IF(ISBLANK(LeaveTracker[[#This Row],[Employee Name]]),"-----",VLOOKUP(LeaveTracker[[#This Row],[Employee Name]],Employees[[Employee Name]:[Office]],6))</f>
        <v>0</v>
      </c>
      <c r="G5894" s="24">
        <v>45075</v>
      </c>
      <c r="H5894" s="24">
        <v>45075</v>
      </c>
      <c r="I5894" s="20" t="s">
        <v>298</v>
      </c>
      <c r="J5894" s="43" t="s">
        <v>1003</v>
      </c>
      <c r="K5894" s="61"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2212</v>
      </c>
      <c r="E5895" s="19" t="str">
        <f>IF(ISBLANK(LeaveTracker[[#This Row],[Employee Name]]),"-----",VLOOKUP(LeaveTracker[[#This Row],[Employee Name]],Employees[[Employee Name]:[Office]],7))</f>
        <v>CENRO</v>
      </c>
      <c r="F5895" s="19" t="str">
        <f>IF(ISBLANK(LeaveTracker[[#This Row],[Employee Name]]),"-----",VLOOKUP(LeaveTracker[[#This Row],[Employee Name]],Employees[[Employee Name]:[Office]],6))</f>
        <v>CASUAL</v>
      </c>
      <c r="G5895" s="24">
        <v>45072</v>
      </c>
      <c r="H5895" s="24">
        <v>45072</v>
      </c>
      <c r="I5895" s="20" t="s">
        <v>298</v>
      </c>
      <c r="J5895" s="43" t="s">
        <v>1003</v>
      </c>
      <c r="K5895" s="61"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2212</v>
      </c>
      <c r="E5896" s="19" t="str">
        <f>IF(ISBLANK(LeaveTracker[[#This Row],[Employee Name]]),"-----",VLOOKUP(LeaveTracker[[#This Row],[Employee Name]],Employees[[Employee Name]:[Office]],7))</f>
        <v>CENRO</v>
      </c>
      <c r="F5896" s="19" t="str">
        <f>IF(ISBLANK(LeaveTracker[[#This Row],[Employee Name]]),"-----",VLOOKUP(LeaveTracker[[#This Row],[Employee Name]],Employees[[Employee Name]:[Office]],6))</f>
        <v>CASUAL</v>
      </c>
      <c r="G5896" s="24">
        <v>45075</v>
      </c>
      <c r="H5896" s="24">
        <v>45075</v>
      </c>
      <c r="I5896" s="20" t="s">
        <v>298</v>
      </c>
      <c r="J5896" s="43" t="s">
        <v>1003</v>
      </c>
      <c r="K5896" s="61"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1944</v>
      </c>
      <c r="E5897" s="19" t="str">
        <f>IF(ISBLANK(LeaveTracker[[#This Row],[Employee Name]]),"-----",VLOOKUP(LeaveTracker[[#This Row],[Employee Name]],Employees[[Employee Name]:[Office]],7))</f>
        <v>CENRO</v>
      </c>
      <c r="F5897" s="19" t="str">
        <f>IF(ISBLANK(LeaveTracker[[#This Row],[Employee Name]]),"-----",VLOOKUP(LeaveTracker[[#This Row],[Employee Name]],Employees[[Employee Name]:[Office]],6))</f>
        <v>CASUAL</v>
      </c>
      <c r="G5897" s="24">
        <v>45078</v>
      </c>
      <c r="H5897" s="24">
        <v>45078</v>
      </c>
      <c r="I5897" s="20" t="s">
        <v>82</v>
      </c>
      <c r="K5897" s="61"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1944</v>
      </c>
      <c r="E5898" s="19" t="str">
        <f>IF(ISBLANK(LeaveTracker[[#This Row],[Employee Name]]),"-----",VLOOKUP(LeaveTracker[[#This Row],[Employee Name]],Employees[[Employee Name]:[Office]],7))</f>
        <v>CENRO</v>
      </c>
      <c r="F5898" s="19" t="str">
        <f>IF(ISBLANK(LeaveTracker[[#This Row],[Employee Name]]),"-----",VLOOKUP(LeaveTracker[[#This Row],[Employee Name]],Employees[[Employee Name]:[Office]],6))</f>
        <v>CASUAL</v>
      </c>
      <c r="G5898" s="24">
        <v>45083</v>
      </c>
      <c r="H5898" s="24">
        <v>45083</v>
      </c>
      <c r="I5898" s="20" t="s">
        <v>82</v>
      </c>
      <c r="K5898" s="61"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1944</v>
      </c>
      <c r="E5899" s="19" t="str">
        <f>IF(ISBLANK(LeaveTracker[[#This Row],[Employee Name]]),"-----",VLOOKUP(LeaveTracker[[#This Row],[Employee Name]],Employees[[Employee Name]:[Office]],7))</f>
        <v>CENRO</v>
      </c>
      <c r="F5899" s="19" t="str">
        <f>IF(ISBLANK(LeaveTracker[[#This Row],[Employee Name]]),"-----",VLOOKUP(LeaveTracker[[#This Row],[Employee Name]],Employees[[Employee Name]:[Office]],6))</f>
        <v>CASUAL</v>
      </c>
      <c r="G5899" s="24">
        <v>45085</v>
      </c>
      <c r="H5899" s="24">
        <v>45085</v>
      </c>
      <c r="I5899" s="20" t="s">
        <v>82</v>
      </c>
      <c r="K5899" s="61"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1944</v>
      </c>
      <c r="E5900" s="19" t="str">
        <f>IF(ISBLANK(LeaveTracker[[#This Row],[Employee Name]]),"-----",VLOOKUP(LeaveTracker[[#This Row],[Employee Name]],Employees[[Employee Name]:[Office]],7))</f>
        <v>CENRO</v>
      </c>
      <c r="F5900" s="19" t="str">
        <f>IF(ISBLANK(LeaveTracker[[#This Row],[Employee Name]]),"-----",VLOOKUP(LeaveTracker[[#This Row],[Employee Name]],Employees[[Employee Name]:[Office]],6))</f>
        <v>CASUAL</v>
      </c>
      <c r="G5900" s="24">
        <v>45091</v>
      </c>
      <c r="H5900" s="24">
        <v>45091</v>
      </c>
      <c r="I5900" s="20" t="s">
        <v>82</v>
      </c>
      <c r="K5900" s="61"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1944</v>
      </c>
      <c r="E5901" s="19" t="str">
        <f>IF(ISBLANK(LeaveTracker[[#This Row],[Employee Name]]),"-----",VLOOKUP(LeaveTracker[[#This Row],[Employee Name]],Employees[[Employee Name]:[Office]],7))</f>
        <v>CENRO</v>
      </c>
      <c r="F5901" s="19" t="str">
        <f>IF(ISBLANK(LeaveTracker[[#This Row],[Employee Name]]),"-----",VLOOKUP(LeaveTracker[[#This Row],[Employee Name]],Employees[[Employee Name]:[Office]],6))</f>
        <v>CASUAL</v>
      </c>
      <c r="G5901" s="24">
        <v>45097</v>
      </c>
      <c r="H5901" s="24">
        <v>45097</v>
      </c>
      <c r="I5901" s="20" t="s">
        <v>82</v>
      </c>
      <c r="K5901" s="61"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1944</v>
      </c>
      <c r="E5902" s="19" t="str">
        <f>IF(ISBLANK(LeaveTracker[[#This Row],[Employee Name]]),"-----",VLOOKUP(LeaveTracker[[#This Row],[Employee Name]],Employees[[Employee Name]:[Office]],7))</f>
        <v>CENRO</v>
      </c>
      <c r="F5902" s="19" t="str">
        <f>IF(ISBLANK(LeaveTracker[[#This Row],[Employee Name]]),"-----",VLOOKUP(LeaveTracker[[#This Row],[Employee Name]],Employees[[Employee Name]:[Office]],6))</f>
        <v>CASUAL</v>
      </c>
      <c r="G5902" s="24">
        <v>45099</v>
      </c>
      <c r="H5902" s="24">
        <v>45099</v>
      </c>
      <c r="I5902" s="20" t="s">
        <v>82</v>
      </c>
      <c r="K5902" s="61"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1798</v>
      </c>
      <c r="E5903" s="19" t="str">
        <f>IF(ISBLANK(LeaveTracker[[#This Row],[Employee Name]]),"-----",VLOOKUP(LeaveTracker[[#This Row],[Employee Name]],Employees[[Employee Name]:[Office]],7))</f>
        <v>GSO</v>
      </c>
      <c r="F5903" s="19" t="str">
        <f>IF(ISBLANK(LeaveTracker[[#This Row],[Employee Name]]),"-----",VLOOKUP(LeaveTracker[[#This Row],[Employee Name]],Employees[[Employee Name]:[Office]],6))</f>
        <v>CASUAL</v>
      </c>
      <c r="G5903" s="24">
        <v>45078</v>
      </c>
      <c r="H5903" s="24">
        <v>45079</v>
      </c>
      <c r="I5903" s="20" t="s">
        <v>82</v>
      </c>
      <c r="K5903" s="61"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1798</v>
      </c>
      <c r="E5904" s="19" t="str">
        <f>IF(ISBLANK(LeaveTracker[[#This Row],[Employee Name]]),"-----",VLOOKUP(LeaveTracker[[#This Row],[Employee Name]],Employees[[Employee Name]:[Office]],7))</f>
        <v>GSO</v>
      </c>
      <c r="F5904" s="19" t="str">
        <f>IF(ISBLANK(LeaveTracker[[#This Row],[Employee Name]]),"-----",VLOOKUP(LeaveTracker[[#This Row],[Employee Name]],Employees[[Employee Name]:[Office]],6))</f>
        <v>CASUAL</v>
      </c>
      <c r="G5904" s="24">
        <v>45085</v>
      </c>
      <c r="H5904" s="24">
        <v>45086</v>
      </c>
      <c r="I5904" s="20" t="s">
        <v>82</v>
      </c>
      <c r="K5904" s="61"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1798</v>
      </c>
      <c r="E5905" s="19" t="str">
        <f>IF(ISBLANK(LeaveTracker[[#This Row],[Employee Name]]),"-----",VLOOKUP(LeaveTracker[[#This Row],[Employee Name]],Employees[[Employee Name]:[Office]],7))</f>
        <v>GSO</v>
      </c>
      <c r="F5905" s="19" t="str">
        <f>IF(ISBLANK(LeaveTracker[[#This Row],[Employee Name]]),"-----",VLOOKUP(LeaveTracker[[#This Row],[Employee Name]],Employees[[Employee Name]:[Office]],6))</f>
        <v>CASUAL</v>
      </c>
      <c r="G5905" s="24">
        <v>45092</v>
      </c>
      <c r="H5905" s="24">
        <v>45093</v>
      </c>
      <c r="I5905" s="20" t="s">
        <v>82</v>
      </c>
      <c r="K5905" s="61"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1893</v>
      </c>
      <c r="E5906" s="19" t="str">
        <f>IF(ISBLANK(LeaveTracker[[#This Row],[Employee Name]]),"-----",VLOOKUP(LeaveTracker[[#This Row],[Employee Name]],Employees[[Employee Name]:[Office]],7))</f>
        <v>CTO-LICENSE</v>
      </c>
      <c r="F5906" s="19" t="str">
        <f>IF(ISBLANK(LeaveTracker[[#This Row],[Employee Name]]),"-----",VLOOKUP(LeaveTracker[[#This Row],[Employee Name]],Employees[[Employee Name]:[Office]],6))</f>
        <v>CASUAL</v>
      </c>
      <c r="G5906" s="24">
        <v>45071</v>
      </c>
      <c r="H5906" s="24">
        <v>45072</v>
      </c>
      <c r="I5906" s="20" t="s">
        <v>81</v>
      </c>
      <c r="K5906" s="61"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2380</v>
      </c>
      <c r="E5907" s="19" t="str">
        <f>IF(ISBLANK(LeaveTracker[[#This Row],[Employee Name]]),"-----",VLOOKUP(LeaveTracker[[#This Row],[Employee Name]],Employees[[Employee Name]:[Office]],7))</f>
        <v>VMO</v>
      </c>
      <c r="F5907" s="19" t="str">
        <f>IF(ISBLANK(LeaveTracker[[#This Row],[Employee Name]]),"-----",VLOOKUP(LeaveTracker[[#This Row],[Employee Name]],Employees[[Employee Name]:[Office]],6))</f>
        <v>CASUAL</v>
      </c>
      <c r="G5907" s="24"/>
      <c r="H5907" s="24"/>
      <c r="I5907" s="20" t="s">
        <v>298</v>
      </c>
      <c r="J5907" s="43" t="s">
        <v>691</v>
      </c>
      <c r="K5907" s="61"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2383</v>
      </c>
      <c r="E5908" s="19" t="str">
        <f>IF(ISBLANK(LeaveTracker[[#This Row],[Employee Name]]),"-----",VLOOKUP(LeaveTracker[[#This Row],[Employee Name]],Employees[[Employee Name]:[Office]],7))</f>
        <v>TOPS-CSU</v>
      </c>
      <c r="F5908" s="19" t="str">
        <f>IF(ISBLANK(LeaveTracker[[#This Row],[Employee Name]]),"-----",VLOOKUP(LeaveTracker[[#This Row],[Employee Name]],Employees[[Employee Name]:[Office]],6))</f>
        <v>CASUAL</v>
      </c>
      <c r="G5908" s="24">
        <v>45082</v>
      </c>
      <c r="H5908" s="24">
        <v>45142</v>
      </c>
      <c r="I5908" s="19" t="s">
        <v>82</v>
      </c>
      <c r="K5908" s="61" t="str">
        <f>LeaveTracker[[#This Row],[Days]]&amp;" "&amp;LeaveTracker[[#This Row],[Type of Leave]]</f>
        <v>42 VL</v>
      </c>
      <c r="L5908" s="23">
        <v>42</v>
      </c>
      <c r="M5908" s="27"/>
    </row>
    <row r="5909" spans="1:13" ht="30" customHeight="1" x14ac:dyDescent="0.3">
      <c r="A5909" s="27">
        <f t="shared" si="66"/>
        <v>2096</v>
      </c>
      <c r="B5909" s="31">
        <v>45083</v>
      </c>
      <c r="C5909" s="31">
        <v>45078</v>
      </c>
      <c r="D5909" s="19" t="s">
        <v>1764</v>
      </c>
      <c r="E5909" s="19" t="str">
        <f>IF(ISBLANK(LeaveTracker[[#This Row],[Employee Name]]),"-----",VLOOKUP(LeaveTracker[[#This Row],[Employee Name]],Employees[[Employee Name]:[Office]],7))</f>
        <v>SP</v>
      </c>
      <c r="F5909" s="19" t="str">
        <f>IF(ISBLANK(LeaveTracker[[#This Row],[Employee Name]]),"-----",VLOOKUP(LeaveTracker[[#This Row],[Employee Name]],Employees[[Employee Name]:[Office]],6))</f>
        <v>CASUAL</v>
      </c>
      <c r="G5909" s="24">
        <v>45077</v>
      </c>
      <c r="H5909" s="24">
        <v>45077</v>
      </c>
      <c r="I5909" s="19" t="s">
        <v>81</v>
      </c>
      <c r="K5909" s="61"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1966</v>
      </c>
      <c r="E5910" s="19" t="str">
        <f>IF(ISBLANK(LeaveTracker[[#This Row],[Employee Name]]),"-----",VLOOKUP(LeaveTracker[[#This Row],[Employee Name]],Employees[[Employee Name]:[Office]],7))</f>
        <v>CENRO</v>
      </c>
      <c r="F5910" s="19" t="str">
        <f>IF(ISBLANK(LeaveTracker[[#This Row],[Employee Name]]),"-----",VLOOKUP(LeaveTracker[[#This Row],[Employee Name]],Employees[[Employee Name]:[Office]],6))</f>
        <v>CASUAL</v>
      </c>
      <c r="G5910" s="24">
        <v>45077</v>
      </c>
      <c r="H5910" s="24">
        <v>45078</v>
      </c>
      <c r="I5910" s="19" t="s">
        <v>81</v>
      </c>
      <c r="K5910" s="61"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1928</v>
      </c>
      <c r="E5911" s="19" t="str">
        <f>IF(ISBLANK(LeaveTracker[[#This Row],[Employee Name]]),"-----",VLOOKUP(LeaveTracker[[#This Row],[Employee Name]],Employees[[Employee Name]:[Office]],7))</f>
        <v>CENRO</v>
      </c>
      <c r="F5911" s="19" t="str">
        <f>IF(ISBLANK(LeaveTracker[[#This Row],[Employee Name]]),"-----",VLOOKUP(LeaveTracker[[#This Row],[Employee Name]],Employees[[Employee Name]:[Office]],6))</f>
        <v>CASUAL</v>
      </c>
      <c r="G5911" s="24">
        <v>45076</v>
      </c>
      <c r="H5911" s="24">
        <v>45077</v>
      </c>
      <c r="I5911" s="19" t="s">
        <v>81</v>
      </c>
      <c r="K5911" s="61"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1881</v>
      </c>
      <c r="E5912" s="19" t="str">
        <f>IF(ISBLANK(LeaveTracker[[#This Row],[Employee Name]]),"-----",VLOOKUP(LeaveTracker[[#This Row],[Employee Name]],Employees[[Employee Name]:[Office]],7))</f>
        <v>CENRO</v>
      </c>
      <c r="F5912" s="19" t="str">
        <f>IF(ISBLANK(LeaveTracker[[#This Row],[Employee Name]]),"-----",VLOOKUP(LeaveTracker[[#This Row],[Employee Name]],Employees[[Employee Name]:[Office]],6))</f>
        <v>CASUAL</v>
      </c>
      <c r="G5912" s="24">
        <v>45078</v>
      </c>
      <c r="H5912" s="24">
        <v>45078</v>
      </c>
      <c r="I5912" s="20" t="s">
        <v>81</v>
      </c>
      <c r="K5912" s="61"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1941</v>
      </c>
      <c r="E5913" s="19" t="str">
        <f>IF(ISBLANK(LeaveTracker[[#This Row],[Employee Name]]),"-----",VLOOKUP(LeaveTracker[[#This Row],[Employee Name]],Employees[[Employee Name]:[Office]],7))</f>
        <v>PICNIC GROVE</v>
      </c>
      <c r="F5913" s="19" t="str">
        <f>IF(ISBLANK(LeaveTracker[[#This Row],[Employee Name]]),"-----",VLOOKUP(LeaveTracker[[#This Row],[Employee Name]],Employees[[Employee Name]:[Office]],6))</f>
        <v>CASUAL</v>
      </c>
      <c r="G5913" s="24">
        <v>45068</v>
      </c>
      <c r="H5913" s="24">
        <v>45077</v>
      </c>
      <c r="I5913" s="20" t="s">
        <v>82</v>
      </c>
      <c r="K5913" s="61" t="str">
        <f>LeaveTracker[[#This Row],[Days]]&amp;" "&amp;LeaveTracker[[#This Row],[Type of Leave]]</f>
        <v>10 VL</v>
      </c>
      <c r="L5913" s="23">
        <v>10</v>
      </c>
      <c r="M5913" s="27"/>
    </row>
    <row r="5914" spans="1:13" ht="30" customHeight="1" x14ac:dyDescent="0.3">
      <c r="A5914" s="27">
        <f t="shared" si="66"/>
        <v>2101</v>
      </c>
      <c r="B5914" s="31">
        <v>45083</v>
      </c>
      <c r="C5914" s="31">
        <v>45076</v>
      </c>
      <c r="D5914" s="19" t="s">
        <v>509</v>
      </c>
      <c r="E5914" s="19" t="str">
        <f>IF(ISBLANK(LeaveTracker[[#This Row],[Employee Name]]),"-----",VLOOKUP(LeaveTracker[[#This Row],[Employee Name]],Employees[[Employee Name]:[Office]],7))</f>
        <v>ACCOUNTING</v>
      </c>
      <c r="F5914" s="19" t="str">
        <f>IF(ISBLANK(LeaveTracker[[#This Row],[Employee Name]]),"-----",VLOOKUP(LeaveTracker[[#This Row],[Employee Name]],Employees[[Employee Name]:[Office]],6))</f>
        <v>REGULAR</v>
      </c>
      <c r="G5914" s="24">
        <v>45068</v>
      </c>
      <c r="H5914" s="24">
        <v>45075</v>
      </c>
      <c r="I5914" s="19" t="s">
        <v>298</v>
      </c>
      <c r="J5914" s="43" t="s">
        <v>1954</v>
      </c>
      <c r="K5914" s="61"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950</v>
      </c>
      <c r="E5915" s="19" t="str">
        <f>IF(ISBLANK(LeaveTracker[[#This Row],[Employee Name]]),"-----",VLOOKUP(LeaveTracker[[#This Row],[Employee Name]],Employees[[Employee Name]:[Office]],7))</f>
        <v>ACCOUNTING</v>
      </c>
      <c r="F5915" s="19" t="str">
        <f>IF(ISBLANK(LeaveTracker[[#This Row],[Employee Name]]),"-----",VLOOKUP(LeaveTracker[[#This Row],[Employee Name]],Employees[[Employee Name]:[Office]],6))</f>
        <v>REGULAR</v>
      </c>
      <c r="G5915" s="24">
        <v>45068</v>
      </c>
      <c r="H5915" s="24">
        <v>45075</v>
      </c>
      <c r="I5915" s="19" t="s">
        <v>298</v>
      </c>
      <c r="J5915" s="43" t="s">
        <v>1954</v>
      </c>
      <c r="K5915" s="61"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2093</v>
      </c>
      <c r="E5916" s="19" t="str">
        <f>IF(ISBLANK(LeaveTracker[[#This Row],[Employee Name]]),"-----",VLOOKUP(LeaveTracker[[#This Row],[Employee Name]],Employees[[Employee Name]:[Office]],7))</f>
        <v>LEGAL OFFICE</v>
      </c>
      <c r="F5916" s="19">
        <f>IF(ISBLANK(LeaveTracker[[#This Row],[Employee Name]]),"-----",VLOOKUP(LeaveTracker[[#This Row],[Employee Name]],Employees[[Employee Name]:[Office]],6))</f>
        <v>0</v>
      </c>
      <c r="G5916" s="24">
        <v>45078</v>
      </c>
      <c r="H5916" s="24">
        <v>45079</v>
      </c>
      <c r="I5916" s="19" t="s">
        <v>81</v>
      </c>
      <c r="J5916" s="43" t="s">
        <v>1895</v>
      </c>
      <c r="K5916" s="61"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2027</v>
      </c>
      <c r="E5917" s="19" t="str">
        <f>IF(ISBLANK(LeaveTracker[[#This Row],[Employee Name]]),"-----",VLOOKUP(LeaveTracker[[#This Row],[Employee Name]],Employees[[Employee Name]:[Office]],7))</f>
        <v>EDP</v>
      </c>
      <c r="F5917" s="19" t="str">
        <f>IF(ISBLANK(LeaveTracker[[#This Row],[Employee Name]]),"-----",VLOOKUP(LeaveTracker[[#This Row],[Employee Name]],Employees[[Employee Name]:[Office]],6))</f>
        <v>CASUAL</v>
      </c>
      <c r="G5917" s="24">
        <v>45076</v>
      </c>
      <c r="H5917" s="24">
        <v>45076</v>
      </c>
      <c r="I5917" s="19" t="s">
        <v>81</v>
      </c>
      <c r="K5917" s="61"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1973</v>
      </c>
      <c r="E5918" s="19" t="str">
        <f>IF(ISBLANK(LeaveTracker[[#This Row],[Employee Name]]),"-----",VLOOKUP(LeaveTracker[[#This Row],[Employee Name]],Employees[[Employee Name]:[Office]],7))</f>
        <v>TERMINAL</v>
      </c>
      <c r="F5918" s="19" t="str">
        <f>IF(ISBLANK(LeaveTracker[[#This Row],[Employee Name]]),"-----",VLOOKUP(LeaveTracker[[#This Row],[Employee Name]],Employees[[Employee Name]:[Office]],6))</f>
        <v>CASUAL</v>
      </c>
      <c r="G5918" s="24">
        <v>45084</v>
      </c>
      <c r="H5918" s="24">
        <v>45086</v>
      </c>
      <c r="I5918" s="19" t="s">
        <v>82</v>
      </c>
      <c r="K5918" s="61"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1973</v>
      </c>
      <c r="E5919" s="19" t="str">
        <f>IF(ISBLANK(LeaveTracker[[#This Row],[Employee Name]]),"-----",VLOOKUP(LeaveTracker[[#This Row],[Employee Name]],Employees[[Employee Name]:[Office]],7))</f>
        <v>TERMINAL</v>
      </c>
      <c r="F5919" s="19" t="str">
        <f>IF(ISBLANK(LeaveTracker[[#This Row],[Employee Name]]),"-----",VLOOKUP(LeaveTracker[[#This Row],[Employee Name]],Employees[[Employee Name]:[Office]],6))</f>
        <v>CASUAL</v>
      </c>
      <c r="G5919" s="24">
        <v>45091</v>
      </c>
      <c r="H5919" s="24">
        <v>45093</v>
      </c>
      <c r="I5919" s="19" t="s">
        <v>82</v>
      </c>
      <c r="K5919" s="61"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1877</v>
      </c>
      <c r="E5920" s="19" t="str">
        <f>IF(ISBLANK(LeaveTracker[[#This Row],[Employee Name]]),"-----",VLOOKUP(LeaveTracker[[#This Row],[Employee Name]],Employees[[Employee Name]:[Office]],7))</f>
        <v>TICC</v>
      </c>
      <c r="F5920" s="19" t="str">
        <f>IF(ISBLANK(LeaveTracker[[#This Row],[Employee Name]]),"-----",VLOOKUP(LeaveTracker[[#This Row],[Employee Name]],Employees[[Employee Name]:[Office]],6))</f>
        <v>CASUAL</v>
      </c>
      <c r="G5920" s="24">
        <v>45099</v>
      </c>
      <c r="H5920" s="24">
        <v>45100</v>
      </c>
      <c r="I5920" s="19" t="s">
        <v>82</v>
      </c>
      <c r="K5920" s="61"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1877</v>
      </c>
      <c r="E5921" s="19" t="str">
        <f>IF(ISBLANK(LeaveTracker[[#This Row],[Employee Name]]),"-----",VLOOKUP(LeaveTracker[[#This Row],[Employee Name]],Employees[[Employee Name]:[Office]],7))</f>
        <v>TICC</v>
      </c>
      <c r="F5921" s="19" t="str">
        <f>IF(ISBLANK(LeaveTracker[[#This Row],[Employee Name]]),"-----",VLOOKUP(LeaveTracker[[#This Row],[Employee Name]],Employees[[Employee Name]:[Office]],6))</f>
        <v>CASUAL</v>
      </c>
      <c r="G5921" s="24">
        <v>45105</v>
      </c>
      <c r="H5921" s="24">
        <v>45105</v>
      </c>
      <c r="I5921" s="19" t="s">
        <v>82</v>
      </c>
      <c r="K5921" s="61" t="str">
        <f ca="1">LeaveTracker[[#This Row],[Days]]&amp;" "&amp;LeaveTracker[[#This Row],[Type of Leave]]</f>
        <v>0 VL</v>
      </c>
      <c r="L5921" s="23">
        <f ca="1">NETWORKDAYS(LeaveTracker[[#This Row],[Start Date]],LeaveTracker[[#This Row],[End Date]],lstHolidays)</f>
        <v>0</v>
      </c>
      <c r="M5921" s="27"/>
    </row>
    <row r="5922" spans="1:13" ht="30" customHeight="1" x14ac:dyDescent="0.3">
      <c r="A5922" s="27">
        <f t="shared" si="66"/>
        <v>2109</v>
      </c>
      <c r="B5922" s="31">
        <v>45083</v>
      </c>
      <c r="C5922" s="31">
        <v>45072</v>
      </c>
      <c r="D5922" s="19" t="s">
        <v>1877</v>
      </c>
      <c r="E5922" s="19" t="str">
        <f>IF(ISBLANK(LeaveTracker[[#This Row],[Employee Name]]),"-----",VLOOKUP(LeaveTracker[[#This Row],[Employee Name]],Employees[[Employee Name]:[Office]],7))</f>
        <v>TICC</v>
      </c>
      <c r="F5922" s="19" t="str">
        <f>IF(ISBLANK(LeaveTracker[[#This Row],[Employee Name]]),"-----",VLOOKUP(LeaveTracker[[#This Row],[Employee Name]],Employees[[Employee Name]:[Office]],6))</f>
        <v>CASUAL</v>
      </c>
      <c r="G5922" s="24">
        <v>45084</v>
      </c>
      <c r="H5922" s="24">
        <v>45086</v>
      </c>
      <c r="I5922" s="19" t="s">
        <v>82</v>
      </c>
      <c r="K5922" s="61"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1877</v>
      </c>
      <c r="E5923" s="19" t="str">
        <f>IF(ISBLANK(LeaveTracker[[#This Row],[Employee Name]]),"-----",VLOOKUP(LeaveTracker[[#This Row],[Employee Name]],Employees[[Employee Name]:[Office]],7))</f>
        <v>TICC</v>
      </c>
      <c r="F5923" s="19" t="str">
        <f>IF(ISBLANK(LeaveTracker[[#This Row],[Employee Name]]),"-----",VLOOKUP(LeaveTracker[[#This Row],[Employee Name]],Employees[[Employee Name]:[Office]],6))</f>
        <v>CASUAL</v>
      </c>
      <c r="G5923" s="24">
        <v>45106</v>
      </c>
      <c r="H5923" s="24">
        <v>45106</v>
      </c>
      <c r="I5923" s="19" t="s">
        <v>298</v>
      </c>
      <c r="J5923" s="43" t="s">
        <v>1003</v>
      </c>
      <c r="K5923" s="61"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1898</v>
      </c>
      <c r="E5924" s="19" t="str">
        <f>IF(ISBLANK(LeaveTracker[[#This Row],[Employee Name]]),"-----",VLOOKUP(LeaveTracker[[#This Row],[Employee Name]],Employees[[Employee Name]:[Office]],7))</f>
        <v>TICC</v>
      </c>
      <c r="F5924" s="19" t="str">
        <f>IF(ISBLANK(LeaveTracker[[#This Row],[Employee Name]]),"-----",VLOOKUP(LeaveTracker[[#This Row],[Employee Name]],Employees[[Employee Name]:[Office]],6))</f>
        <v>CASUAL</v>
      </c>
      <c r="G5924" s="24">
        <v>45083</v>
      </c>
      <c r="H5924" s="24">
        <v>45085</v>
      </c>
      <c r="I5924" s="19" t="s">
        <v>82</v>
      </c>
      <c r="K5924" s="61"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1862</v>
      </c>
      <c r="E5925" s="19" t="str">
        <f>IF(ISBLANK(LeaveTracker[[#This Row],[Employee Name]]),"-----",VLOOKUP(LeaveTracker[[#This Row],[Employee Name]],Employees[[Employee Name]:[Office]],7))</f>
        <v>TICC</v>
      </c>
      <c r="F5925" s="19" t="str">
        <f>IF(ISBLANK(LeaveTracker[[#This Row],[Employee Name]]),"-----",VLOOKUP(LeaveTracker[[#This Row],[Employee Name]],Employees[[Employee Name]:[Office]],6))</f>
        <v>CASUAL</v>
      </c>
      <c r="G5925" s="24">
        <v>45096</v>
      </c>
      <c r="H5925" s="21">
        <v>45097</v>
      </c>
      <c r="I5925" s="19" t="s">
        <v>82</v>
      </c>
      <c r="K5925" s="61"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1862</v>
      </c>
      <c r="E5926" s="19" t="str">
        <f>IF(ISBLANK(LeaveTracker[[#This Row],[Employee Name]]),"-----",VLOOKUP(LeaveTracker[[#This Row],[Employee Name]],Employees[[Employee Name]:[Office]],7))</f>
        <v>TICC</v>
      </c>
      <c r="F5926" s="19" t="str">
        <f>IF(ISBLANK(LeaveTracker[[#This Row],[Employee Name]]),"-----",VLOOKUP(LeaveTracker[[#This Row],[Employee Name]],Employees[[Employee Name]:[Office]],6))</f>
        <v>CASUAL</v>
      </c>
      <c r="G5926" s="24">
        <v>45084</v>
      </c>
      <c r="H5926" s="24">
        <v>45084</v>
      </c>
      <c r="I5926" s="19" t="s">
        <v>298</v>
      </c>
      <c r="J5926" s="43" t="s">
        <v>1003</v>
      </c>
      <c r="K5926" s="61"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1967</v>
      </c>
      <c r="E5927" s="19" t="str">
        <f>IF(ISBLANK(LeaveTracker[[#This Row],[Employee Name]]),"-----",VLOOKUP(LeaveTracker[[#This Row],[Employee Name]],Employees[[Employee Name]:[Office]],7))</f>
        <v>TICC</v>
      </c>
      <c r="F5927" s="19" t="str">
        <f>IF(ISBLANK(LeaveTracker[[#This Row],[Employee Name]]),"-----",VLOOKUP(LeaveTracker[[#This Row],[Employee Name]],Employees[[Employee Name]:[Office]],6))</f>
        <v>CASUAL</v>
      </c>
      <c r="G5927" s="24">
        <v>45082</v>
      </c>
      <c r="H5927" s="24">
        <v>45084</v>
      </c>
      <c r="I5927" s="19" t="s">
        <v>82</v>
      </c>
      <c r="K5927" s="61"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1967</v>
      </c>
      <c r="E5928" s="19" t="str">
        <f>IF(ISBLANK(LeaveTracker[[#This Row],[Employee Name]]),"-----",VLOOKUP(LeaveTracker[[#This Row],[Employee Name]],Employees[[Employee Name]:[Office]],7))</f>
        <v>TICC</v>
      </c>
      <c r="F5928" s="19" t="str">
        <f>IF(ISBLANK(LeaveTracker[[#This Row],[Employee Name]]),"-----",VLOOKUP(LeaveTracker[[#This Row],[Employee Name]],Employees[[Employee Name]:[Office]],6))</f>
        <v>CASUAL</v>
      </c>
      <c r="G5928" s="24">
        <v>45085</v>
      </c>
      <c r="H5928" s="24">
        <v>45085</v>
      </c>
      <c r="I5928" s="19" t="s">
        <v>298</v>
      </c>
      <c r="J5928" s="43" t="s">
        <v>1003</v>
      </c>
      <c r="K5928" s="61"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513</v>
      </c>
      <c r="E5929" s="19" t="str">
        <f>IF(ISBLANK(LeaveTracker[[#This Row],[Employee Name]]),"-----",VLOOKUP(LeaveTracker[[#This Row],[Employee Name]],Employees[[Employee Name]:[Office]],7))</f>
        <v>ACCOUNTING</v>
      </c>
      <c r="F5929" s="19" t="str">
        <f>IF(ISBLANK(LeaveTracker[[#This Row],[Employee Name]]),"-----",VLOOKUP(LeaveTracker[[#This Row],[Employee Name]],Employees[[Employee Name]:[Office]],6))</f>
        <v>REGULAR</v>
      </c>
      <c r="G5929" s="24">
        <v>45075</v>
      </c>
      <c r="H5929" s="24">
        <v>45075</v>
      </c>
      <c r="I5929" s="19" t="s">
        <v>298</v>
      </c>
      <c r="J5929" s="43" t="s">
        <v>1003</v>
      </c>
      <c r="K5929" s="61"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513</v>
      </c>
      <c r="E5930" s="19" t="str">
        <f>IF(ISBLANK(LeaveTracker[[#This Row],[Employee Name]]),"-----",VLOOKUP(LeaveTracker[[#This Row],[Employee Name]],Employees[[Employee Name]:[Office]],7))</f>
        <v>ACCOUNTING</v>
      </c>
      <c r="F5930" s="19" t="str">
        <f>IF(ISBLANK(LeaveTracker[[#This Row],[Employee Name]]),"-----",VLOOKUP(LeaveTracker[[#This Row],[Employee Name]],Employees[[Employee Name]:[Office]],6))</f>
        <v>REGULAR</v>
      </c>
      <c r="G5930" s="24">
        <v>45061</v>
      </c>
      <c r="H5930" s="24">
        <v>45062</v>
      </c>
      <c r="I5930" s="19" t="s">
        <v>81</v>
      </c>
      <c r="K5930" s="61"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1930</v>
      </c>
      <c r="E5931" s="19" t="str">
        <f>IF(ISBLANK(LeaveTracker[[#This Row],[Employee Name]]),"-----",VLOOKUP(LeaveTracker[[#This Row],[Employee Name]],Employees[[Employee Name]:[Office]],7))</f>
        <v>PICNIC GROVE</v>
      </c>
      <c r="F5931" s="19" t="str">
        <f>IF(ISBLANK(LeaveTracker[[#This Row],[Employee Name]]),"-----",VLOOKUP(LeaveTracker[[#This Row],[Employee Name]],Employees[[Employee Name]:[Office]],6))</f>
        <v>CASUAL</v>
      </c>
      <c r="G5931" s="24">
        <v>45076</v>
      </c>
      <c r="H5931" s="24">
        <v>45076</v>
      </c>
      <c r="I5931" s="19" t="s">
        <v>81</v>
      </c>
      <c r="K5931" s="61"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2108</v>
      </c>
      <c r="E5932" s="19" t="str">
        <f>IF(ISBLANK(LeaveTracker[[#This Row],[Employee Name]]),"-----",VLOOKUP(LeaveTracker[[#This Row],[Employee Name]],Employees[[Employee Name]:[Office]],7))</f>
        <v>CENRO</v>
      </c>
      <c r="F5932" s="19">
        <f>IF(ISBLANK(LeaveTracker[[#This Row],[Employee Name]]),"-----",VLOOKUP(LeaveTracker[[#This Row],[Employee Name]],Employees[[Employee Name]:[Office]],6))</f>
        <v>0</v>
      </c>
      <c r="G5932" s="24">
        <v>45070</v>
      </c>
      <c r="H5932" s="24">
        <v>45071</v>
      </c>
      <c r="I5932" s="19" t="s">
        <v>82</v>
      </c>
      <c r="K5932" s="61"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1850</v>
      </c>
      <c r="E5933" s="19" t="str">
        <f>IF(ISBLANK(LeaveTracker[[#This Row],[Employee Name]]),"-----",VLOOKUP(LeaveTracker[[#This Row],[Employee Name]],Employees[[Employee Name]:[Office]],7))</f>
        <v>CCT</v>
      </c>
      <c r="F5933" s="19" t="str">
        <f>IF(ISBLANK(LeaveTracker[[#This Row],[Employee Name]]),"-----",VLOOKUP(LeaveTracker[[#This Row],[Employee Name]],Employees[[Employee Name]:[Office]],6))</f>
        <v>CASUAL</v>
      </c>
      <c r="G5933" s="24">
        <v>45071</v>
      </c>
      <c r="H5933" s="24">
        <v>45071</v>
      </c>
      <c r="I5933" s="19" t="s">
        <v>82</v>
      </c>
      <c r="K5933" s="61"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1850</v>
      </c>
      <c r="E5934" s="19" t="str">
        <f>IF(ISBLANK(LeaveTracker[[#This Row],[Employee Name]]),"-----",VLOOKUP(LeaveTracker[[#This Row],[Employee Name]],Employees[[Employee Name]:[Office]],7))</f>
        <v>CCT</v>
      </c>
      <c r="F5934" s="19" t="str">
        <f>IF(ISBLANK(LeaveTracker[[#This Row],[Employee Name]]),"-----",VLOOKUP(LeaveTracker[[#This Row],[Employee Name]],Employees[[Employee Name]:[Office]],6))</f>
        <v>CASUAL</v>
      </c>
      <c r="G5934" s="24">
        <v>45078</v>
      </c>
      <c r="H5934" s="24">
        <v>45078</v>
      </c>
      <c r="I5934" s="19" t="s">
        <v>81</v>
      </c>
      <c r="K5934" s="61" t="str">
        <f>LeaveTracker[[#This Row],[Days]]&amp;" "&amp;LeaveTracker[[#This Row],[Type of Leave]]</f>
        <v>1 SL</v>
      </c>
      <c r="L5934" s="23">
        <v>1</v>
      </c>
      <c r="M5934" s="27"/>
    </row>
    <row r="5935" spans="1:13" ht="30" customHeight="1" x14ac:dyDescent="0.3">
      <c r="A5935" s="27">
        <f t="shared" si="67"/>
        <v>2122</v>
      </c>
      <c r="B5935" s="31">
        <v>45083</v>
      </c>
      <c r="C5935" s="31">
        <v>45048</v>
      </c>
      <c r="D5935" s="19" t="s">
        <v>1850</v>
      </c>
      <c r="E5935" s="19" t="str">
        <f>IF(ISBLANK(LeaveTracker[[#This Row],[Employee Name]]),"-----",VLOOKUP(LeaveTracker[[#This Row],[Employee Name]],Employees[[Employee Name]:[Office]],7))</f>
        <v>CCT</v>
      </c>
      <c r="F5935" s="19" t="str">
        <f>IF(ISBLANK(LeaveTracker[[#This Row],[Employee Name]]),"-----",VLOOKUP(LeaveTracker[[#This Row],[Employee Name]],Employees[[Employee Name]:[Office]],6))</f>
        <v>CASUAL</v>
      </c>
      <c r="G5935" s="24">
        <v>45064</v>
      </c>
      <c r="H5935" s="24">
        <v>45066</v>
      </c>
      <c r="I5935" s="19" t="s">
        <v>81</v>
      </c>
      <c r="K5935" s="61" t="str">
        <f>LeaveTracker[[#This Row],[Days]]&amp;" "&amp;LeaveTracker[[#This Row],[Type of Leave]]</f>
        <v>3 SL</v>
      </c>
      <c r="L5935" s="23">
        <v>3</v>
      </c>
      <c r="M5935" s="27"/>
    </row>
    <row r="5936" spans="1:13" ht="30" customHeight="1" x14ac:dyDescent="0.3">
      <c r="A5936" s="27">
        <f t="shared" si="67"/>
        <v>2123</v>
      </c>
      <c r="B5936" s="31">
        <v>45083</v>
      </c>
      <c r="C5936" s="31">
        <v>45076</v>
      </c>
      <c r="D5936" s="19" t="s">
        <v>1850</v>
      </c>
      <c r="E5936" s="19" t="str">
        <f>IF(ISBLANK(LeaveTracker[[#This Row],[Employee Name]]),"-----",VLOOKUP(LeaveTracker[[#This Row],[Employee Name]],Employees[[Employee Name]:[Office]],7))</f>
        <v>CCT</v>
      </c>
      <c r="F5936" s="19" t="str">
        <f>IF(ISBLANK(LeaveTracker[[#This Row],[Employee Name]]),"-----",VLOOKUP(LeaveTracker[[#This Row],[Employee Name]],Employees[[Employee Name]:[Office]],6))</f>
        <v>CASUAL</v>
      </c>
      <c r="G5936" s="24">
        <v>45082</v>
      </c>
      <c r="H5936" s="24">
        <v>45082</v>
      </c>
      <c r="I5936" s="19" t="s">
        <v>81</v>
      </c>
      <c r="K5936" s="61"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1976</v>
      </c>
      <c r="E5937" s="19" t="str">
        <f>IF(ISBLANK(LeaveTracker[[#This Row],[Employee Name]]),"-----",VLOOKUP(LeaveTracker[[#This Row],[Employee Name]],Employees[[Employee Name]:[Office]],7))</f>
        <v>CENRO</v>
      </c>
      <c r="F5937" s="19" t="str">
        <f>IF(ISBLANK(LeaveTracker[[#This Row],[Employee Name]]),"-----",VLOOKUP(LeaveTracker[[#This Row],[Employee Name]],Employees[[Employee Name]:[Office]],6))</f>
        <v>CASUAL</v>
      </c>
      <c r="G5937" s="24">
        <v>45082</v>
      </c>
      <c r="H5937" s="24">
        <v>45085</v>
      </c>
      <c r="I5937" s="19" t="s">
        <v>82</v>
      </c>
      <c r="K5937" s="61"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2230</v>
      </c>
      <c r="E5938" s="19" t="str">
        <f>IF(ISBLANK(LeaveTracker[[#This Row],[Employee Name]]),"-----",VLOOKUP(LeaveTracker[[#This Row],[Employee Name]],Employees[[Employee Name]:[Office]],7))</f>
        <v>CENRO</v>
      </c>
      <c r="F5938" s="19">
        <f>IF(ISBLANK(LeaveTracker[[#This Row],[Employee Name]]),"-----",VLOOKUP(LeaveTracker[[#This Row],[Employee Name]],Employees[[Employee Name]:[Office]],6))</f>
        <v>0</v>
      </c>
      <c r="G5938" s="24">
        <v>45073</v>
      </c>
      <c r="H5938" s="24">
        <v>45073</v>
      </c>
      <c r="I5938" s="19" t="s">
        <v>81</v>
      </c>
      <c r="K5938" s="61" t="str">
        <f>LeaveTracker[[#This Row],[Days]]&amp;" "&amp;LeaveTracker[[#This Row],[Type of Leave]]</f>
        <v>1 SL</v>
      </c>
      <c r="L5938" s="23">
        <v>1</v>
      </c>
      <c r="M5938" s="27"/>
    </row>
    <row r="5939" spans="1:13" ht="30" customHeight="1" x14ac:dyDescent="0.3">
      <c r="A5939" s="27">
        <f t="shared" si="67"/>
        <v>2126</v>
      </c>
      <c r="B5939" s="31">
        <v>45083</v>
      </c>
      <c r="C5939" s="31">
        <v>45077</v>
      </c>
      <c r="D5939" s="19" t="s">
        <v>2230</v>
      </c>
      <c r="E5939" s="19" t="str">
        <f>IF(ISBLANK(LeaveTracker[[#This Row],[Employee Name]]),"-----",VLOOKUP(LeaveTracker[[#This Row],[Employee Name]],Employees[[Employee Name]:[Office]],7))</f>
        <v>CENRO</v>
      </c>
      <c r="F5939" s="19">
        <f>IF(ISBLANK(LeaveTracker[[#This Row],[Employee Name]]),"-----",VLOOKUP(LeaveTracker[[#This Row],[Employee Name]],Employees[[Employee Name]:[Office]],6))</f>
        <v>0</v>
      </c>
      <c r="G5939" s="24">
        <v>45075</v>
      </c>
      <c r="H5939" s="24">
        <v>45076</v>
      </c>
      <c r="I5939" s="19" t="s">
        <v>81</v>
      </c>
      <c r="K5939" s="61"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1827</v>
      </c>
      <c r="E5940" s="19" t="str">
        <f>IF(ISBLANK(LeaveTracker[[#This Row],[Employee Name]]),"-----",VLOOKUP(LeaveTracker[[#This Row],[Employee Name]],Employees[[Employee Name]:[Office]],7))</f>
        <v>CSWDO</v>
      </c>
      <c r="F5940" s="19" t="str">
        <f>IF(ISBLANK(LeaveTracker[[#This Row],[Employee Name]]),"-----",VLOOKUP(LeaveTracker[[#This Row],[Employee Name]],Employees[[Employee Name]:[Office]],6))</f>
        <v>CASUAL</v>
      </c>
      <c r="G5940" s="24">
        <v>45076</v>
      </c>
      <c r="H5940" s="24">
        <v>45076</v>
      </c>
      <c r="I5940" s="19" t="s">
        <v>81</v>
      </c>
      <c r="K5940" s="61"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1950</v>
      </c>
      <c r="E5941" s="19" t="str">
        <f>IF(ISBLANK(LeaveTracker[[#This Row],[Employee Name]]),"-----",VLOOKUP(LeaveTracker[[#This Row],[Employee Name]],Employees[[Employee Name]:[Office]],7))</f>
        <v>CSWDO</v>
      </c>
      <c r="F5941" s="19" t="str">
        <f>IF(ISBLANK(LeaveTracker[[#This Row],[Employee Name]]),"-----",VLOOKUP(LeaveTracker[[#This Row],[Employee Name]],Employees[[Employee Name]:[Office]],6))</f>
        <v>CASUAL</v>
      </c>
      <c r="G5941" s="24">
        <v>45078</v>
      </c>
      <c r="H5941" s="24">
        <v>45078</v>
      </c>
      <c r="I5941" s="19" t="s">
        <v>81</v>
      </c>
      <c r="K5941" s="61"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1813</v>
      </c>
      <c r="E5942" s="19" t="str">
        <f>IF(ISBLANK(LeaveTracker[[#This Row],[Employee Name]]),"-----",VLOOKUP(LeaveTracker[[#This Row],[Employee Name]],Employees[[Employee Name]:[Office]],7))</f>
        <v>CSWDO</v>
      </c>
      <c r="F5942" s="19" t="str">
        <f>IF(ISBLANK(LeaveTracker[[#This Row],[Employee Name]]),"-----",VLOOKUP(LeaveTracker[[#This Row],[Employee Name]],Employees[[Employee Name]:[Office]],6))</f>
        <v>CASUAL</v>
      </c>
      <c r="G5942" s="24">
        <v>45077</v>
      </c>
      <c r="H5942" s="24">
        <v>45181</v>
      </c>
      <c r="I5942" s="19" t="s">
        <v>76</v>
      </c>
      <c r="K5942" s="61" t="str">
        <f>LeaveTracker[[#This Row],[Days]]&amp;" "&amp;LeaveTracker[[#This Row],[Type of Leave]]</f>
        <v>105 Maternity</v>
      </c>
      <c r="L5942" s="23">
        <v>105</v>
      </c>
      <c r="M5942" s="27"/>
    </row>
    <row r="5943" spans="1:13" ht="30" customHeight="1" x14ac:dyDescent="0.3">
      <c r="A5943" s="27">
        <f t="shared" si="67"/>
        <v>2130</v>
      </c>
      <c r="B5943" s="31">
        <v>45083</v>
      </c>
      <c r="C5943" s="31" t="s">
        <v>2384</v>
      </c>
      <c r="D5943" s="19" t="s">
        <v>1813</v>
      </c>
      <c r="E5943" s="19" t="str">
        <f>IF(ISBLANK(LeaveTracker[[#This Row],[Employee Name]]),"-----",VLOOKUP(LeaveTracker[[#This Row],[Employee Name]],Employees[[Employee Name]:[Office]],7))</f>
        <v>CSWDO</v>
      </c>
      <c r="F5943" s="19" t="str">
        <f>IF(ISBLANK(LeaveTracker[[#This Row],[Employee Name]]),"-----",VLOOKUP(LeaveTracker[[#This Row],[Employee Name]],Employees[[Employee Name]:[Office]],6))</f>
        <v>CASUAL</v>
      </c>
      <c r="G5943" s="24">
        <v>45075</v>
      </c>
      <c r="H5943" s="24">
        <v>45076</v>
      </c>
      <c r="I5943" s="19" t="s">
        <v>81</v>
      </c>
      <c r="K5943" s="61"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693</v>
      </c>
      <c r="E5944" s="19" t="str">
        <f>IF(ISBLANK(LeaveTracker[[#This Row],[Employee Name]]),"-----",VLOOKUP(LeaveTracker[[#This Row],[Employee Name]],Employees[[Employee Name]:[Office]],7))</f>
        <v>VMO</v>
      </c>
      <c r="F5944" s="19" t="str">
        <f>IF(ISBLANK(LeaveTracker[[#This Row],[Employee Name]]),"-----",VLOOKUP(LeaveTracker[[#This Row],[Employee Name]],Employees[[Employee Name]:[Office]],6))</f>
        <v>REGULAR</v>
      </c>
      <c r="G5944" s="24">
        <v>45077</v>
      </c>
      <c r="H5944" s="24">
        <v>45077</v>
      </c>
      <c r="I5944" s="19" t="s">
        <v>81</v>
      </c>
      <c r="K5944" s="61"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722</v>
      </c>
      <c r="E5945" s="19" t="str">
        <f>IF(ISBLANK(LeaveTracker[[#This Row],[Employee Name]]),"-----",VLOOKUP(LeaveTracker[[#This Row],[Employee Name]],Employees[[Employee Name]:[Office]],7))</f>
        <v>LCR</v>
      </c>
      <c r="F5945" s="19" t="str">
        <f>IF(ISBLANK(LeaveTracker[[#This Row],[Employee Name]]),"-----",VLOOKUP(LeaveTracker[[#This Row],[Employee Name]],Employees[[Employee Name]:[Office]],6))</f>
        <v>REGULAR</v>
      </c>
      <c r="G5945" s="24">
        <v>45076</v>
      </c>
      <c r="H5945" s="24">
        <v>45076</v>
      </c>
      <c r="I5945" s="19" t="s">
        <v>81</v>
      </c>
      <c r="K5945" s="61"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722</v>
      </c>
      <c r="E5946" s="19" t="str">
        <f>IF(ISBLANK(LeaveTracker[[#This Row],[Employee Name]]),"-----",VLOOKUP(LeaveTracker[[#This Row],[Employee Name]],Employees[[Employee Name]:[Office]],7))</f>
        <v>LCR</v>
      </c>
      <c r="F5946" s="19" t="str">
        <f>IF(ISBLANK(LeaveTracker[[#This Row],[Employee Name]]),"-----",VLOOKUP(LeaveTracker[[#This Row],[Employee Name]],Employees[[Employee Name]:[Office]],6))</f>
        <v>REGULAR</v>
      </c>
      <c r="G5946" s="24">
        <v>45083</v>
      </c>
      <c r="H5946" s="24">
        <v>45084</v>
      </c>
      <c r="I5946" s="19" t="s">
        <v>82</v>
      </c>
      <c r="K5946" s="61"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380</v>
      </c>
      <c r="E5947" s="19" t="str">
        <f>IF(ISBLANK(LeaveTracker[[#This Row],[Employee Name]]),"-----",VLOOKUP(LeaveTracker[[#This Row],[Employee Name]],Employees[[Employee Name]:[Office]],7))</f>
        <v>CCT</v>
      </c>
      <c r="F5947" s="19" t="str">
        <f>IF(ISBLANK(LeaveTracker[[#This Row],[Employee Name]]),"-----",VLOOKUP(LeaveTracker[[#This Row],[Employee Name]],Employees[[Employee Name]:[Office]],6))</f>
        <v>REGULAR</v>
      </c>
      <c r="G5947" s="24">
        <v>45072</v>
      </c>
      <c r="H5947" s="24">
        <v>45072</v>
      </c>
      <c r="I5947" s="19" t="s">
        <v>81</v>
      </c>
      <c r="K5947" s="61"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578</v>
      </c>
      <c r="E5948" s="19" t="str">
        <f>IF(ISBLANK(LeaveTracker[[#This Row],[Employee Name]]),"-----",VLOOKUP(LeaveTracker[[#This Row],[Employee Name]],Employees[[Employee Name]:[Office]],7))</f>
        <v>CCT</v>
      </c>
      <c r="F5948" s="19" t="str">
        <f>IF(ISBLANK(LeaveTracker[[#This Row],[Employee Name]]),"-----",VLOOKUP(LeaveTracker[[#This Row],[Employee Name]],Employees[[Employee Name]:[Office]],6))</f>
        <v>REGULAR</v>
      </c>
      <c r="G5948" s="24">
        <v>45063</v>
      </c>
      <c r="H5948" s="24">
        <v>45065</v>
      </c>
      <c r="I5948" s="19" t="s">
        <v>81</v>
      </c>
      <c r="K5948" s="61"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367</v>
      </c>
      <c r="E5949" s="19" t="str">
        <f>IF(ISBLANK(LeaveTracker[[#This Row],[Employee Name]]),"-----",VLOOKUP(LeaveTracker[[#This Row],[Employee Name]],Employees[[Employee Name]:[Office]],7))</f>
        <v>CCT</v>
      </c>
      <c r="F5949" s="19" t="str">
        <f>IF(ISBLANK(LeaveTracker[[#This Row],[Employee Name]]),"-----",VLOOKUP(LeaveTracker[[#This Row],[Employee Name]],Employees[[Employee Name]:[Office]],6))</f>
        <v>REGULAR</v>
      </c>
      <c r="G5949" s="24">
        <v>45096</v>
      </c>
      <c r="H5949" s="24">
        <v>45096</v>
      </c>
      <c r="I5949" s="19" t="s">
        <v>298</v>
      </c>
      <c r="J5949" s="43" t="s">
        <v>1003</v>
      </c>
      <c r="K5949" s="61"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367</v>
      </c>
      <c r="E5950" s="19" t="str">
        <f>IF(ISBLANK(LeaveTracker[[#This Row],[Employee Name]]),"-----",VLOOKUP(LeaveTracker[[#This Row],[Employee Name]],Employees[[Employee Name]:[Office]],7))</f>
        <v>CCT</v>
      </c>
      <c r="F5950" s="19" t="str">
        <f>IF(ISBLANK(LeaveTracker[[#This Row],[Employee Name]]),"-----",VLOOKUP(LeaveTracker[[#This Row],[Employee Name]],Employees[[Employee Name]:[Office]],6))</f>
        <v>REGULAR</v>
      </c>
      <c r="G5950" s="24">
        <v>45079</v>
      </c>
      <c r="H5950" s="24">
        <v>45079</v>
      </c>
      <c r="I5950" s="19" t="s">
        <v>81</v>
      </c>
      <c r="K5950" s="61"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2331</v>
      </c>
      <c r="E5951" s="19" t="str">
        <f>IF(ISBLANK(LeaveTracker[[#This Row],[Employee Name]]),"-----",VLOOKUP(LeaveTracker[[#This Row],[Employee Name]],Employees[[Employee Name]:[Office]],7))</f>
        <v>CCT</v>
      </c>
      <c r="F5951" s="19" t="str">
        <f>IF(ISBLANK(LeaveTracker[[#This Row],[Employee Name]]),"-----",VLOOKUP(LeaveTracker[[#This Row],[Employee Name]],Employees[[Employee Name]:[Office]],6))</f>
        <v>CASUAL</v>
      </c>
      <c r="G5951" s="24">
        <v>45085</v>
      </c>
      <c r="H5951" s="21">
        <v>45086</v>
      </c>
      <c r="I5951" s="19" t="s">
        <v>82</v>
      </c>
      <c r="K5951" s="61"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1025</v>
      </c>
      <c r="E5952" s="19" t="str">
        <f>IF(ISBLANK(LeaveTracker[[#This Row],[Employee Name]]),"-----",VLOOKUP(LeaveTracker[[#This Row],[Employee Name]],Employees[[Employee Name]:[Office]],7))</f>
        <v>ONT</v>
      </c>
      <c r="F5952" s="19" t="str">
        <f>IF(ISBLANK(LeaveTracker[[#This Row],[Employee Name]]),"-----",VLOOKUP(LeaveTracker[[#This Row],[Employee Name]],Employees[[Employee Name]:[Office]],6))</f>
        <v>REGULAR</v>
      </c>
      <c r="G5952" s="24">
        <v>45088</v>
      </c>
      <c r="H5952" s="24">
        <v>45088</v>
      </c>
      <c r="I5952" s="19" t="s">
        <v>298</v>
      </c>
      <c r="J5952" s="43" t="s">
        <v>1003</v>
      </c>
      <c r="K5952" s="61" t="str">
        <f>LeaveTracker[[#This Row],[Days]]&amp;" "&amp;LeaveTracker[[#This Row],[Type of Leave]]</f>
        <v>1 OTHER</v>
      </c>
      <c r="L5952" s="23">
        <v>1</v>
      </c>
      <c r="M5952" s="27"/>
    </row>
    <row r="5953" spans="1:13" ht="30" customHeight="1" x14ac:dyDescent="0.3">
      <c r="A5953" s="27">
        <f t="shared" si="67"/>
        <v>2140</v>
      </c>
      <c r="B5953" s="31">
        <v>45083</v>
      </c>
      <c r="C5953" s="31">
        <v>45077</v>
      </c>
      <c r="D5953" s="19" t="s">
        <v>1025</v>
      </c>
      <c r="E5953" s="19" t="str">
        <f>IF(ISBLANK(LeaveTracker[[#This Row],[Employee Name]]),"-----",VLOOKUP(LeaveTracker[[#This Row],[Employee Name]],Employees[[Employee Name]:[Office]],7))</f>
        <v>ONT</v>
      </c>
      <c r="F5953" s="19" t="str">
        <f>IF(ISBLANK(LeaveTracker[[#This Row],[Employee Name]]),"-----",VLOOKUP(LeaveTracker[[#This Row],[Employee Name]],Employees[[Employee Name]:[Office]],6))</f>
        <v>REGULAR</v>
      </c>
      <c r="G5953" s="24">
        <v>45062</v>
      </c>
      <c r="H5953" s="24">
        <v>45063</v>
      </c>
      <c r="I5953" s="19" t="s">
        <v>81</v>
      </c>
      <c r="K5953" s="61"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2387</v>
      </c>
      <c r="E5954" s="19" t="str">
        <f>IF(ISBLANK(LeaveTracker[[#This Row],[Employee Name]]),"-----",VLOOKUP(LeaveTracker[[#This Row],[Employee Name]],Employees[[Employee Name]:[Office]],7))</f>
        <v>CSWDO</v>
      </c>
      <c r="F5954" s="19">
        <f>IF(ISBLANK(LeaveTracker[[#This Row],[Employee Name]]),"-----",VLOOKUP(LeaveTracker[[#This Row],[Employee Name]],Employees[[Employee Name]:[Office]],6))</f>
        <v>0</v>
      </c>
      <c r="G5954" s="24">
        <v>45082</v>
      </c>
      <c r="H5954" s="24">
        <v>45082</v>
      </c>
      <c r="I5954" s="19" t="s">
        <v>82</v>
      </c>
      <c r="K5954" s="61"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2387</v>
      </c>
      <c r="E5955" s="19" t="str">
        <f>IF(ISBLANK(LeaveTracker[[#This Row],[Employee Name]]),"-----",VLOOKUP(LeaveTracker[[#This Row],[Employee Name]],Employees[[Employee Name]:[Office]],7))</f>
        <v>CSWDO</v>
      </c>
      <c r="F5955" s="19">
        <f>IF(ISBLANK(LeaveTracker[[#This Row],[Employee Name]]),"-----",VLOOKUP(LeaveTracker[[#This Row],[Employee Name]],Employees[[Employee Name]:[Office]],6))</f>
        <v>0</v>
      </c>
      <c r="G5955" s="24">
        <v>45093</v>
      </c>
      <c r="H5955" s="24">
        <v>45093</v>
      </c>
      <c r="I5955" s="19" t="s">
        <v>82</v>
      </c>
      <c r="K5955" s="61"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402</v>
      </c>
      <c r="E5956" s="19" t="str">
        <f>IF(ISBLANK(LeaveTracker[[#This Row],[Employee Name]]),"-----",VLOOKUP(LeaveTracker[[#This Row],[Employee Name]],Employees[[Employee Name]:[Office]],7))</f>
        <v>CTO</v>
      </c>
      <c r="F5956" s="19" t="str">
        <f>IF(ISBLANK(LeaveTracker[[#This Row],[Employee Name]]),"-----",VLOOKUP(LeaveTracker[[#This Row],[Employee Name]],Employees[[Employee Name]:[Office]],6))</f>
        <v>REGULAR</v>
      </c>
      <c r="G5956" s="24">
        <v>45080</v>
      </c>
      <c r="H5956" s="24">
        <v>45080</v>
      </c>
      <c r="I5956" s="19" t="s">
        <v>298</v>
      </c>
      <c r="J5956" s="43" t="s">
        <v>1003</v>
      </c>
      <c r="K5956" s="61" t="str">
        <f>LeaveTracker[[#This Row],[Days]]&amp;" "&amp;LeaveTracker[[#This Row],[Type of Leave]]</f>
        <v>1 OTHER</v>
      </c>
      <c r="L5956" s="23">
        <v>1</v>
      </c>
      <c r="M5956" s="27"/>
    </row>
    <row r="5957" spans="1:13" ht="30" customHeight="1" x14ac:dyDescent="0.3">
      <c r="A5957" s="27">
        <f t="shared" si="67"/>
        <v>2144</v>
      </c>
      <c r="B5957" s="31">
        <v>45083</v>
      </c>
      <c r="C5957" s="31">
        <v>45078</v>
      </c>
      <c r="D5957" s="19" t="s">
        <v>547</v>
      </c>
      <c r="E5957" s="19" t="str">
        <f>IF(ISBLANK(LeaveTracker[[#This Row],[Employee Name]]),"-----",VLOOKUP(LeaveTracker[[#This Row],[Employee Name]],Employees[[Employee Name]:[Office]],7))</f>
        <v>PICNIC GROVE</v>
      </c>
      <c r="F5957" s="19" t="str">
        <f>IF(ISBLANK(LeaveTracker[[#This Row],[Employee Name]]),"-----",VLOOKUP(LeaveTracker[[#This Row],[Employee Name]],Employees[[Employee Name]:[Office]],6))</f>
        <v>REGULAR</v>
      </c>
      <c r="G5957" s="24">
        <v>45075</v>
      </c>
      <c r="H5957" s="24">
        <v>45077</v>
      </c>
      <c r="I5957" s="19" t="s">
        <v>81</v>
      </c>
      <c r="K5957" s="61"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541</v>
      </c>
      <c r="E5958" s="19" t="str">
        <f>IF(ISBLANK(LeaveTracker[[#This Row],[Employee Name]]),"-----",VLOOKUP(LeaveTracker[[#This Row],[Employee Name]],Employees[[Employee Name]:[Office]],7))</f>
        <v>LCR</v>
      </c>
      <c r="F5958" s="19" t="str">
        <f>IF(ISBLANK(LeaveTracker[[#This Row],[Employee Name]]),"-----",VLOOKUP(LeaveTracker[[#This Row],[Employee Name]],Employees[[Employee Name]:[Office]],6))</f>
        <v>REGULAR</v>
      </c>
      <c r="G5958" s="24">
        <v>45086</v>
      </c>
      <c r="H5958" s="24">
        <v>45086</v>
      </c>
      <c r="I5958" s="19" t="s">
        <v>298</v>
      </c>
      <c r="J5958" s="43" t="s">
        <v>1003</v>
      </c>
      <c r="K5958" s="61"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371</v>
      </c>
      <c r="E5959" s="19" t="str">
        <f>IF(ISBLANK(LeaveTracker[[#This Row],[Employee Name]]),"-----",VLOOKUP(LeaveTracker[[#This Row],[Employee Name]],Employees[[Employee Name]:[Office]],7))</f>
        <v>LIBRARY</v>
      </c>
      <c r="F5959" s="19" t="str">
        <f>IF(ISBLANK(LeaveTracker[[#This Row],[Employee Name]]),"-----",VLOOKUP(LeaveTracker[[#This Row],[Employee Name]],Employees[[Employee Name]:[Office]],6))</f>
        <v>REGULAR</v>
      </c>
      <c r="G5959" s="24">
        <v>45061</v>
      </c>
      <c r="H5959" s="24">
        <v>45061</v>
      </c>
      <c r="I5959" s="19" t="s">
        <v>81</v>
      </c>
      <c r="K5959" s="61"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371</v>
      </c>
      <c r="E5960" s="19" t="str">
        <f>IF(ISBLANK(LeaveTracker[[#This Row],[Employee Name]]),"-----",VLOOKUP(LeaveTracker[[#This Row],[Employee Name]],Employees[[Employee Name]:[Office]],7))</f>
        <v>LIBRARY</v>
      </c>
      <c r="F5960" s="19" t="str">
        <f>IF(ISBLANK(LeaveTracker[[#This Row],[Employee Name]]),"-----",VLOOKUP(LeaveTracker[[#This Row],[Employee Name]],Employees[[Employee Name]:[Office]],6))</f>
        <v>REGULAR</v>
      </c>
      <c r="G5960" s="24">
        <v>45071</v>
      </c>
      <c r="H5960" s="24">
        <v>45071</v>
      </c>
      <c r="I5960" s="19" t="s">
        <v>81</v>
      </c>
      <c r="K5960" s="61"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398</v>
      </c>
      <c r="E5961" s="19" t="str">
        <f>IF(ISBLANK(LeaveTracker[[#This Row],[Employee Name]]),"-----",VLOOKUP(LeaveTracker[[#This Row],[Employee Name]],Employees[[Employee Name]:[Office]],7))</f>
        <v>CTO</v>
      </c>
      <c r="F5961" s="19" t="str">
        <f>IF(ISBLANK(LeaveTracker[[#This Row],[Employee Name]]),"-----",VLOOKUP(LeaveTracker[[#This Row],[Employee Name]],Employees[[Employee Name]:[Office]],6))</f>
        <v>REGULAR</v>
      </c>
      <c r="G5961" s="24">
        <v>45076</v>
      </c>
      <c r="H5961" s="24">
        <v>45076</v>
      </c>
      <c r="I5961" s="19" t="s">
        <v>298</v>
      </c>
      <c r="J5961" s="43" t="s">
        <v>1003</v>
      </c>
      <c r="K5961" s="61"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564</v>
      </c>
      <c r="E5962" s="19" t="str">
        <f>IF(ISBLANK(LeaveTracker[[#This Row],[Employee Name]]),"-----",VLOOKUP(LeaveTracker[[#This Row],[Employee Name]],Employees[[Employee Name]:[Office]],7))</f>
        <v>CENRO</v>
      </c>
      <c r="F5962" s="19" t="str">
        <f>IF(ISBLANK(LeaveTracker[[#This Row],[Employee Name]]),"-----",VLOOKUP(LeaveTracker[[#This Row],[Employee Name]],Employees[[Employee Name]:[Office]],6))</f>
        <v>REGULAR</v>
      </c>
      <c r="G5962" s="24">
        <v>45048</v>
      </c>
      <c r="H5962" s="24">
        <v>45048</v>
      </c>
      <c r="I5962" s="19" t="s">
        <v>81</v>
      </c>
      <c r="J5962" s="43" t="s">
        <v>1895</v>
      </c>
      <c r="K5962" s="61"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564</v>
      </c>
      <c r="E5963" s="19" t="str">
        <f>IF(ISBLANK(LeaveTracker[[#This Row],[Employee Name]]),"-----",VLOOKUP(LeaveTracker[[#This Row],[Employee Name]],Employees[[Employee Name]:[Office]],7))</f>
        <v>CENRO</v>
      </c>
      <c r="F5963" s="19" t="str">
        <f>IF(ISBLANK(LeaveTracker[[#This Row],[Employee Name]]),"-----",VLOOKUP(LeaveTracker[[#This Row],[Employee Name]],Employees[[Employee Name]:[Office]],6))</f>
        <v>REGULAR</v>
      </c>
      <c r="G5963" s="24">
        <v>45050</v>
      </c>
      <c r="H5963" s="24">
        <v>45051</v>
      </c>
      <c r="I5963" s="19" t="s">
        <v>81</v>
      </c>
      <c r="J5963" s="43" t="s">
        <v>1895</v>
      </c>
      <c r="K5963" s="61"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564</v>
      </c>
      <c r="E5964" s="19" t="str">
        <f>IF(ISBLANK(LeaveTracker[[#This Row],[Employee Name]]),"-----",VLOOKUP(LeaveTracker[[#This Row],[Employee Name]],Employees[[Employee Name]:[Office]],7))</f>
        <v>CENRO</v>
      </c>
      <c r="F5964" s="19" t="str">
        <f>IF(ISBLANK(LeaveTracker[[#This Row],[Employee Name]]),"-----",VLOOKUP(LeaveTracker[[#This Row],[Employee Name]],Employees[[Employee Name]:[Office]],6))</f>
        <v>REGULAR</v>
      </c>
      <c r="G5964" s="24">
        <v>44956</v>
      </c>
      <c r="H5964" s="21">
        <v>44957</v>
      </c>
      <c r="I5964" s="19" t="s">
        <v>82</v>
      </c>
      <c r="J5964" s="43" t="s">
        <v>1895</v>
      </c>
      <c r="K5964" s="61"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564</v>
      </c>
      <c r="E5965" s="19" t="str">
        <f>IF(ISBLANK(LeaveTracker[[#This Row],[Employee Name]]),"-----",VLOOKUP(LeaveTracker[[#This Row],[Employee Name]],Employees[[Employee Name]:[Office]],7))</f>
        <v>CENRO</v>
      </c>
      <c r="F5965" s="19" t="str">
        <f>IF(ISBLANK(LeaveTracker[[#This Row],[Employee Name]]),"-----",VLOOKUP(LeaveTracker[[#This Row],[Employee Name]],Employees[[Employee Name]:[Office]],6))</f>
        <v>REGULAR</v>
      </c>
      <c r="G5965" s="24">
        <v>45019</v>
      </c>
      <c r="H5965" s="24">
        <v>45020</v>
      </c>
      <c r="I5965" s="19" t="s">
        <v>82</v>
      </c>
      <c r="J5965" s="43" t="s">
        <v>1908</v>
      </c>
      <c r="K5965" s="61"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564</v>
      </c>
      <c r="E5966" s="19" t="str">
        <f>IF(ISBLANK(LeaveTracker[[#This Row],[Employee Name]]),"-----",VLOOKUP(LeaveTracker[[#This Row],[Employee Name]],Employees[[Employee Name]:[Office]],7))</f>
        <v>CENRO</v>
      </c>
      <c r="F5966" s="19" t="str">
        <f>IF(ISBLANK(LeaveTracker[[#This Row],[Employee Name]]),"-----",VLOOKUP(LeaveTracker[[#This Row],[Employee Name]],Employees[[Employee Name]:[Office]],6))</f>
        <v>REGULAR</v>
      </c>
      <c r="G5966" s="24">
        <v>44966</v>
      </c>
      <c r="H5966" s="24">
        <v>44966</v>
      </c>
      <c r="I5966" s="19" t="s">
        <v>82</v>
      </c>
      <c r="J5966" s="43" t="s">
        <v>1908</v>
      </c>
      <c r="K5966" s="61"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564</v>
      </c>
      <c r="E5967" s="19" t="str">
        <f>IF(ISBLANK(LeaveTracker[[#This Row],[Employee Name]]),"-----",VLOOKUP(LeaveTracker[[#This Row],[Employee Name]],Employees[[Employee Name]:[Office]],7))</f>
        <v>CENRO</v>
      </c>
      <c r="F5967" s="19" t="str">
        <f>IF(ISBLANK(LeaveTracker[[#This Row],[Employee Name]]),"-----",VLOOKUP(LeaveTracker[[#This Row],[Employee Name]],Employees[[Employee Name]:[Office]],6))</f>
        <v>REGULAR</v>
      </c>
      <c r="G5967" s="24">
        <v>44972</v>
      </c>
      <c r="H5967" s="24">
        <v>44972</v>
      </c>
      <c r="I5967" s="19" t="s">
        <v>82</v>
      </c>
      <c r="J5967" s="43" t="s">
        <v>1908</v>
      </c>
      <c r="K5967" s="61"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564</v>
      </c>
      <c r="E5968" s="19" t="str">
        <f>IF(ISBLANK(LeaveTracker[[#This Row],[Employee Name]]),"-----",VLOOKUP(LeaveTracker[[#This Row],[Employee Name]],Employees[[Employee Name]:[Office]],7))</f>
        <v>CENRO</v>
      </c>
      <c r="F5968" s="19" t="str">
        <f>IF(ISBLANK(LeaveTracker[[#This Row],[Employee Name]]),"-----",VLOOKUP(LeaveTracker[[#This Row],[Employee Name]],Employees[[Employee Name]:[Office]],6))</f>
        <v>REGULAR</v>
      </c>
      <c r="G5968" s="24">
        <v>44984</v>
      </c>
      <c r="H5968" s="24">
        <v>44984</v>
      </c>
      <c r="I5968" s="19" t="s">
        <v>82</v>
      </c>
      <c r="J5968" s="43" t="s">
        <v>1908</v>
      </c>
      <c r="K5968" s="61"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564</v>
      </c>
      <c r="E5969" s="19" t="str">
        <f>IF(ISBLANK(LeaveTracker[[#This Row],[Employee Name]]),"-----",VLOOKUP(LeaveTracker[[#This Row],[Employee Name]],Employees[[Employee Name]:[Office]],7))</f>
        <v>CENRO</v>
      </c>
      <c r="F5969" s="19" t="str">
        <f>IF(ISBLANK(LeaveTracker[[#This Row],[Employee Name]]),"-----",VLOOKUP(LeaveTracker[[#This Row],[Employee Name]],Employees[[Employee Name]:[Office]],6))</f>
        <v>REGULAR</v>
      </c>
      <c r="G5969" s="24">
        <v>44991</v>
      </c>
      <c r="H5969" s="24">
        <v>44991</v>
      </c>
      <c r="I5969" s="19" t="s">
        <v>81</v>
      </c>
      <c r="J5969" s="43" t="s">
        <v>1895</v>
      </c>
      <c r="K5969" s="61"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564</v>
      </c>
      <c r="E5970" s="19" t="str">
        <f>IF(ISBLANK(LeaveTracker[[#This Row],[Employee Name]]),"-----",VLOOKUP(LeaveTracker[[#This Row],[Employee Name]],Employees[[Employee Name]:[Office]],7))</f>
        <v>CENRO</v>
      </c>
      <c r="F5970" s="19" t="str">
        <f>IF(ISBLANK(LeaveTracker[[#This Row],[Employee Name]]),"-----",VLOOKUP(LeaveTracker[[#This Row],[Employee Name]],Employees[[Employee Name]:[Office]],6))</f>
        <v>REGULAR</v>
      </c>
      <c r="G5970" s="24">
        <v>45001</v>
      </c>
      <c r="H5970" s="24">
        <v>45002</v>
      </c>
      <c r="I5970" s="19" t="s">
        <v>81</v>
      </c>
      <c r="J5970" s="43" t="s">
        <v>1895</v>
      </c>
      <c r="K5970" s="61"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564</v>
      </c>
      <c r="E5971" s="19" t="str">
        <f>IF(ISBLANK(LeaveTracker[[#This Row],[Employee Name]]),"-----",VLOOKUP(LeaveTracker[[#This Row],[Employee Name]],Employees[[Employee Name]:[Office]],7))</f>
        <v>CENRO</v>
      </c>
      <c r="F5971" s="19" t="str">
        <f>IF(ISBLANK(LeaveTracker[[#This Row],[Employee Name]]),"-----",VLOOKUP(LeaveTracker[[#This Row],[Employee Name]],Employees[[Employee Name]:[Office]],6))</f>
        <v>REGULAR</v>
      </c>
      <c r="G5971" s="24">
        <v>45005</v>
      </c>
      <c r="H5971" s="24">
        <v>45005</v>
      </c>
      <c r="I5971" s="19" t="s">
        <v>81</v>
      </c>
      <c r="J5971" s="43" t="s">
        <v>1895</v>
      </c>
      <c r="K5971" s="61"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564</v>
      </c>
      <c r="E5972" s="19" t="str">
        <f>IF(ISBLANK(LeaveTracker[[#This Row],[Employee Name]]),"-----",VLOOKUP(LeaveTracker[[#This Row],[Employee Name]],Employees[[Employee Name]:[Office]],7))</f>
        <v>CENRO</v>
      </c>
      <c r="F5972" s="19" t="str">
        <f>IF(ISBLANK(LeaveTracker[[#This Row],[Employee Name]]),"-----",VLOOKUP(LeaveTracker[[#This Row],[Employee Name]],Employees[[Employee Name]:[Office]],6))</f>
        <v>REGULAR</v>
      </c>
      <c r="G5972" s="24">
        <v>45013</v>
      </c>
      <c r="H5972" s="24">
        <v>45014</v>
      </c>
      <c r="I5972" s="19" t="s">
        <v>81</v>
      </c>
      <c r="J5972" s="43" t="s">
        <v>1895</v>
      </c>
      <c r="K5972" s="61"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564</v>
      </c>
      <c r="E5973" s="19" t="str">
        <f>IF(ISBLANK(LeaveTracker[[#This Row],[Employee Name]]),"-----",VLOOKUP(LeaveTracker[[#This Row],[Employee Name]],Employees[[Employee Name]:[Office]],7))</f>
        <v>CENRO</v>
      </c>
      <c r="F5973" s="19" t="str">
        <f>IF(ISBLANK(LeaveTracker[[#This Row],[Employee Name]]),"-----",VLOOKUP(LeaveTracker[[#This Row],[Employee Name]],Employees[[Employee Name]:[Office]],6))</f>
        <v>REGULAR</v>
      </c>
      <c r="G5973" s="24">
        <v>45057</v>
      </c>
      <c r="H5973" s="24">
        <v>45058</v>
      </c>
      <c r="I5973" s="19" t="s">
        <v>81</v>
      </c>
      <c r="K5973" s="61"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564</v>
      </c>
      <c r="E5974" s="19" t="str">
        <f>IF(ISBLANK(LeaveTracker[[#This Row],[Employee Name]]),"-----",VLOOKUP(LeaveTracker[[#This Row],[Employee Name]],Employees[[Employee Name]:[Office]],7))</f>
        <v>CENRO</v>
      </c>
      <c r="F5974" s="19" t="str">
        <f>IF(ISBLANK(LeaveTracker[[#This Row],[Employee Name]]),"-----",VLOOKUP(LeaveTracker[[#This Row],[Employee Name]],Employees[[Employee Name]:[Office]],6))</f>
        <v>REGULAR</v>
      </c>
      <c r="G5974" s="24">
        <v>45061</v>
      </c>
      <c r="H5974" s="24">
        <v>45061</v>
      </c>
      <c r="I5974" s="19" t="s">
        <v>81</v>
      </c>
      <c r="K5974" s="61"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355</v>
      </c>
      <c r="E5975" s="19" t="str">
        <f>IF(ISBLANK(LeaveTracker[[#This Row],[Employee Name]]),"-----",VLOOKUP(LeaveTracker[[#This Row],[Employee Name]],Employees[[Employee Name]:[Office]],7))</f>
        <v>LCR</v>
      </c>
      <c r="F5975" s="19" t="str">
        <f>IF(ISBLANK(LeaveTracker[[#This Row],[Employee Name]]),"-----",VLOOKUP(LeaveTracker[[#This Row],[Employee Name]],Employees[[Employee Name]:[Office]],6))</f>
        <v>REGULAR</v>
      </c>
      <c r="G5975" s="24">
        <v>45075</v>
      </c>
      <c r="H5975" s="24">
        <v>45075</v>
      </c>
      <c r="I5975" s="19" t="s">
        <v>81</v>
      </c>
      <c r="K5975" s="61"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355</v>
      </c>
      <c r="E5976" s="19" t="str">
        <f>IF(ISBLANK(LeaveTracker[[#This Row],[Employee Name]]),"-----",VLOOKUP(LeaveTracker[[#This Row],[Employee Name]],Employees[[Employee Name]:[Office]],7))</f>
        <v>LCR</v>
      </c>
      <c r="F5976" s="19" t="str">
        <f>IF(ISBLANK(LeaveTracker[[#This Row],[Employee Name]]),"-----",VLOOKUP(LeaveTracker[[#This Row],[Employee Name]],Employees[[Employee Name]:[Office]],6))</f>
        <v>REGULAR</v>
      </c>
      <c r="G5976" s="24">
        <v>45086</v>
      </c>
      <c r="H5976" s="24">
        <v>45086</v>
      </c>
      <c r="I5976" s="20" t="s">
        <v>82</v>
      </c>
      <c r="K5976" s="61"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355</v>
      </c>
      <c r="E5977" s="19" t="str">
        <f>IF(ISBLANK(LeaveTracker[[#This Row],[Employee Name]]),"-----",VLOOKUP(LeaveTracker[[#This Row],[Employee Name]],Employees[[Employee Name]:[Office]],7))</f>
        <v>LCR</v>
      </c>
      <c r="F5977" s="19" t="str">
        <f>IF(ISBLANK(LeaveTracker[[#This Row],[Employee Name]]),"-----",VLOOKUP(LeaveTracker[[#This Row],[Employee Name]],Employees[[Employee Name]:[Office]],6))</f>
        <v>REGULAR</v>
      </c>
      <c r="G5977" s="24">
        <v>45085</v>
      </c>
      <c r="H5977" s="24">
        <v>45085</v>
      </c>
      <c r="I5977" s="20" t="s">
        <v>298</v>
      </c>
      <c r="J5977" s="43" t="s">
        <v>1003</v>
      </c>
      <c r="K5977" s="61"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543</v>
      </c>
      <c r="E5978" s="19" t="str">
        <f>IF(ISBLANK(LeaveTracker[[#This Row],[Employee Name]]),"-----",VLOOKUP(LeaveTracker[[#This Row],[Employee Name]],Employees[[Employee Name]:[Office]],7))</f>
        <v>LCR</v>
      </c>
      <c r="F5978" s="19" t="str">
        <f>IF(ISBLANK(LeaveTracker[[#This Row],[Employee Name]]),"-----",VLOOKUP(LeaveTracker[[#This Row],[Employee Name]],Employees[[Employee Name]:[Office]],6))</f>
        <v>REGULAR</v>
      </c>
      <c r="G5978" s="24">
        <v>45071</v>
      </c>
      <c r="H5978" s="24">
        <v>45071</v>
      </c>
      <c r="I5978" s="19" t="s">
        <v>81</v>
      </c>
      <c r="K5978" s="61"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569</v>
      </c>
      <c r="E5979" s="19" t="str">
        <f>IF(ISBLANK(LeaveTracker[[#This Row],[Employee Name]]),"-----",VLOOKUP(LeaveTracker[[#This Row],[Employee Name]],Employees[[Employee Name]:[Office]],7))</f>
        <v>CENRO</v>
      </c>
      <c r="F5979" s="19" t="str">
        <f>IF(ISBLANK(LeaveTracker[[#This Row],[Employee Name]]),"-----",VLOOKUP(LeaveTracker[[#This Row],[Employee Name]],Employees[[Employee Name]:[Office]],6))</f>
        <v>REGULAR</v>
      </c>
      <c r="G5979" s="24">
        <v>45076</v>
      </c>
      <c r="H5979" s="24">
        <v>45076</v>
      </c>
      <c r="I5979" s="19" t="s">
        <v>81</v>
      </c>
      <c r="K5979" s="61"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2179</v>
      </c>
      <c r="E5980" s="19" t="str">
        <f>IF(ISBLANK(LeaveTracker[[#This Row],[Employee Name]]),"-----",VLOOKUP(LeaveTracker[[#This Row],[Employee Name]],Employees[[Employee Name]:[Office]],7))</f>
        <v>DEPED</v>
      </c>
      <c r="F5980" s="19">
        <f>IF(ISBLANK(LeaveTracker[[#This Row],[Employee Name]]),"-----",VLOOKUP(LeaveTracker[[#This Row],[Employee Name]],Employees[[Employee Name]:[Office]],6))</f>
        <v>0</v>
      </c>
      <c r="G5980" s="24">
        <v>45079</v>
      </c>
      <c r="H5980" s="24">
        <v>45110</v>
      </c>
      <c r="I5980" s="19" t="s">
        <v>81</v>
      </c>
      <c r="K5980" s="61" t="str">
        <f>LeaveTracker[[#This Row],[Days]]&amp;" "&amp;LeaveTracker[[#This Row],[Type of Leave]]</f>
        <v>21 SL</v>
      </c>
      <c r="L5980" s="23">
        <v>21</v>
      </c>
      <c r="M5980" s="27"/>
    </row>
    <row r="5981" spans="1:13" ht="30" customHeight="1" x14ac:dyDescent="0.3">
      <c r="A5981" s="27">
        <f t="shared" si="67"/>
        <v>2168</v>
      </c>
      <c r="B5981" s="31">
        <v>45083</v>
      </c>
      <c r="C5981" s="31">
        <v>45077</v>
      </c>
      <c r="D5981" s="19" t="s">
        <v>2352</v>
      </c>
      <c r="E5981" s="19" t="str">
        <f>IF(ISBLANK(LeaveTracker[[#This Row],[Employee Name]]),"-----",VLOOKUP(LeaveTracker[[#This Row],[Employee Name]],Employees[[Employee Name]:[Office]],7))</f>
        <v>SP</v>
      </c>
      <c r="F5981" s="19" t="str">
        <f>IF(ISBLANK(LeaveTracker[[#This Row],[Employee Name]]),"-----",VLOOKUP(LeaveTracker[[#This Row],[Employee Name]],Employees[[Employee Name]:[Office]],6))</f>
        <v>CASUAL</v>
      </c>
      <c r="G5981" s="24">
        <v>45076</v>
      </c>
      <c r="H5981" s="24">
        <v>45076</v>
      </c>
      <c r="I5981" s="19" t="s">
        <v>81</v>
      </c>
      <c r="K5981" s="61"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2255</v>
      </c>
      <c r="E5982" s="19" t="str">
        <f>IF(ISBLANK(LeaveTracker[[#This Row],[Employee Name]]),"-----",VLOOKUP(LeaveTracker[[#This Row],[Employee Name]],Employees[[Employee Name]:[Office]],7))</f>
        <v>TOPS-CSU</v>
      </c>
      <c r="F5982" s="19">
        <f>IF(ISBLANK(LeaveTracker[[#This Row],[Employee Name]]),"-----",VLOOKUP(LeaveTracker[[#This Row],[Employee Name]],Employees[[Employee Name]:[Office]],6))</f>
        <v>0</v>
      </c>
      <c r="G5982" s="24">
        <v>45082</v>
      </c>
      <c r="H5982" s="24">
        <v>45086</v>
      </c>
      <c r="I5982" s="19" t="s">
        <v>82</v>
      </c>
      <c r="K5982" s="61"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323</v>
      </c>
      <c r="E5983" s="19" t="str">
        <f>IF(ISBLANK(LeaveTracker[[#This Row],[Employee Name]]),"-----",VLOOKUP(LeaveTracker[[#This Row],[Employee Name]],Employees[[Employee Name]:[Office]],7))</f>
        <v>CEO</v>
      </c>
      <c r="F5983" s="19" t="str">
        <f>IF(ISBLANK(LeaveTracker[[#This Row],[Employee Name]]),"-----",VLOOKUP(LeaveTracker[[#This Row],[Employee Name]],Employees[[Employee Name]:[Office]],6))</f>
        <v>REGULAR</v>
      </c>
      <c r="G5983" s="24">
        <v>45075</v>
      </c>
      <c r="H5983" s="24">
        <v>45075</v>
      </c>
      <c r="I5983" s="19" t="s">
        <v>81</v>
      </c>
      <c r="K5983" s="61"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1951</v>
      </c>
      <c r="E5984" s="19" t="str">
        <f>IF(ISBLANK(LeaveTracker[[#This Row],[Employee Name]]),"-----",VLOOKUP(LeaveTracker[[#This Row],[Employee Name]],Employees[[Employee Name]:[Office]],7))</f>
        <v>GSO</v>
      </c>
      <c r="F5984" s="19" t="str">
        <f>IF(ISBLANK(LeaveTracker[[#This Row],[Employee Name]]),"-----",VLOOKUP(LeaveTracker[[#This Row],[Employee Name]],Employees[[Employee Name]:[Office]],6))</f>
        <v>CASUAL</v>
      </c>
      <c r="G5984" s="24">
        <v>45075</v>
      </c>
      <c r="H5984" s="24">
        <v>45076</v>
      </c>
      <c r="I5984" s="19" t="s">
        <v>81</v>
      </c>
      <c r="K5984" s="61"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2014</v>
      </c>
      <c r="E5985" s="19" t="str">
        <f>IF(ISBLANK(LeaveTracker[[#This Row],[Employee Name]]),"-----",VLOOKUP(LeaveTracker[[#This Row],[Employee Name]],Employees[[Employee Name]:[Office]],7))</f>
        <v>HRMO</v>
      </c>
      <c r="F5985" s="19" t="str">
        <f>IF(ISBLANK(LeaveTracker[[#This Row],[Employee Name]]),"-----",VLOOKUP(LeaveTracker[[#This Row],[Employee Name]],Employees[[Employee Name]:[Office]],6))</f>
        <v>REGULAR</v>
      </c>
      <c r="G5985" s="24">
        <v>45075</v>
      </c>
      <c r="H5985" s="24">
        <v>45075</v>
      </c>
      <c r="I5985" s="19" t="s">
        <v>82</v>
      </c>
      <c r="K5985" s="61"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265</v>
      </c>
      <c r="E5986" s="19" t="str">
        <f>IF(ISBLANK(LeaveTracker[[#This Row],[Employee Name]]),"-----",VLOOKUP(LeaveTracker[[#This Row],[Employee Name]],Employees[[Employee Name]:[Office]],7))</f>
        <v>MO</v>
      </c>
      <c r="F5986" s="19" t="str">
        <f>IF(ISBLANK(LeaveTracker[[#This Row],[Employee Name]]),"-----",VLOOKUP(LeaveTracker[[#This Row],[Employee Name]],Employees[[Employee Name]:[Office]],6))</f>
        <v>REGULAR</v>
      </c>
      <c r="G5986" s="24">
        <v>45085</v>
      </c>
      <c r="H5986" s="24">
        <v>45086</v>
      </c>
      <c r="I5986" s="19" t="s">
        <v>298</v>
      </c>
      <c r="J5986" s="43" t="s">
        <v>1003</v>
      </c>
      <c r="K5986" s="61"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657</v>
      </c>
      <c r="E5987" s="19" t="str">
        <f>IF(ISBLANK(LeaveTracker[[#This Row],[Employee Name]]),"-----",VLOOKUP(LeaveTracker[[#This Row],[Employee Name]],Employees[[Employee Name]:[Office]],7))</f>
        <v>ASSESSORS OFFICE</v>
      </c>
      <c r="F5987" s="19" t="str">
        <f>IF(ISBLANK(LeaveTracker[[#This Row],[Employee Name]]),"-----",VLOOKUP(LeaveTracker[[#This Row],[Employee Name]],Employees[[Employee Name]:[Office]],6))</f>
        <v>REGULAR</v>
      </c>
      <c r="G5987" s="24">
        <v>45090</v>
      </c>
      <c r="H5987" s="24">
        <v>45093</v>
      </c>
      <c r="I5987" s="19" t="s">
        <v>82</v>
      </c>
      <c r="K5987" s="61"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714</v>
      </c>
      <c r="E5988" s="19" t="str">
        <f>IF(ISBLANK(LeaveTracker[[#This Row],[Employee Name]]),"-----",VLOOKUP(LeaveTracker[[#This Row],[Employee Name]],Employees[[Employee Name]:[Office]],7))</f>
        <v>CBO</v>
      </c>
      <c r="F5988" s="19" t="str">
        <f>IF(ISBLANK(LeaveTracker[[#This Row],[Employee Name]]),"-----",VLOOKUP(LeaveTracker[[#This Row],[Employee Name]],Employees[[Employee Name]:[Office]],6))</f>
        <v>REGULAR</v>
      </c>
      <c r="G5988" s="24">
        <v>45078</v>
      </c>
      <c r="H5988" s="24">
        <v>45078</v>
      </c>
      <c r="I5988" s="20" t="s">
        <v>82</v>
      </c>
      <c r="K5988" s="61"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2160</v>
      </c>
      <c r="E5989" s="19" t="str">
        <f>IF(ISBLANK(LeaveTracker[[#This Row],[Employee Name]]),"-----",VLOOKUP(LeaveTracker[[#This Row],[Employee Name]],Employees[[Employee Name]:[Office]],7))</f>
        <v>GSO</v>
      </c>
      <c r="F5989" s="19">
        <f>IF(ISBLANK(LeaveTracker[[#This Row],[Employee Name]]),"-----",VLOOKUP(LeaveTracker[[#This Row],[Employee Name]],Employees[[Employee Name]:[Office]],6))</f>
        <v>0</v>
      </c>
      <c r="G5989" s="24">
        <v>45075</v>
      </c>
      <c r="H5989" s="24">
        <v>45077</v>
      </c>
      <c r="I5989" s="20" t="s">
        <v>81</v>
      </c>
      <c r="K5989" s="61"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2160</v>
      </c>
      <c r="E5990" s="19" t="str">
        <f>IF(ISBLANK(LeaveTracker[[#This Row],[Employee Name]]),"-----",VLOOKUP(LeaveTracker[[#This Row],[Employee Name]],Employees[[Employee Name]:[Office]],7))</f>
        <v>GSO</v>
      </c>
      <c r="F5990" s="19">
        <f>IF(ISBLANK(LeaveTracker[[#This Row],[Employee Name]]),"-----",VLOOKUP(LeaveTracker[[#This Row],[Employee Name]],Employees[[Employee Name]:[Office]],6))</f>
        <v>0</v>
      </c>
      <c r="G5990" s="31">
        <v>45078</v>
      </c>
      <c r="H5990" s="31">
        <v>45079</v>
      </c>
      <c r="I5990" s="20" t="s">
        <v>81</v>
      </c>
      <c r="K5990" s="61"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1850</v>
      </c>
      <c r="E5991" s="19" t="str">
        <f>IF(ISBLANK(LeaveTracker[[#This Row],[Employee Name]]),"-----",VLOOKUP(LeaveTracker[[#This Row],[Employee Name]],Employees[[Employee Name]:[Office]],7))</f>
        <v>CCT</v>
      </c>
      <c r="F5991" s="19" t="str">
        <f>IF(ISBLANK(LeaveTracker[[#This Row],[Employee Name]]),"-----",VLOOKUP(LeaveTracker[[#This Row],[Employee Name]],Employees[[Employee Name]:[Office]],6))</f>
        <v>CASUAL</v>
      </c>
      <c r="G5991" s="24">
        <v>45087</v>
      </c>
      <c r="H5991" s="24">
        <v>45087</v>
      </c>
      <c r="I5991" s="20" t="s">
        <v>82</v>
      </c>
      <c r="K5991" s="61" t="str">
        <f ca="1">LeaveTracker[[#This Row],[Days]]&amp;" "&amp;LeaveTracker[[#This Row],[Type of Leave]]</f>
        <v>0 VL</v>
      </c>
      <c r="L5991" s="23">
        <f ca="1">NETWORKDAYS(LeaveTracker[[#This Row],[Start Date]],LeaveTracker[[#This Row],[End Date]],lstHolidays)</f>
        <v>0</v>
      </c>
      <c r="M5991" s="27"/>
    </row>
    <row r="5992" spans="1:13" ht="30" customHeight="1" x14ac:dyDescent="0.3">
      <c r="A5992" s="27">
        <f t="shared" si="68"/>
        <v>2179</v>
      </c>
      <c r="B5992" s="31">
        <v>45086</v>
      </c>
      <c r="C5992" s="31">
        <v>45082</v>
      </c>
      <c r="D5992" s="19" t="s">
        <v>1850</v>
      </c>
      <c r="E5992" s="19" t="str">
        <f>IF(ISBLANK(LeaveTracker[[#This Row],[Employee Name]]),"-----",VLOOKUP(LeaveTracker[[#This Row],[Employee Name]],Employees[[Employee Name]:[Office]],7))</f>
        <v>CCT</v>
      </c>
      <c r="F5992" s="19" t="str">
        <f>IF(ISBLANK(LeaveTracker[[#This Row],[Employee Name]]),"-----",VLOOKUP(LeaveTracker[[#This Row],[Employee Name]],Employees[[Employee Name]:[Office]],6))</f>
        <v>CASUAL</v>
      </c>
      <c r="G5992" s="24">
        <v>45094</v>
      </c>
      <c r="H5992" s="24">
        <v>45094</v>
      </c>
      <c r="I5992" s="20" t="s">
        <v>82</v>
      </c>
      <c r="K5992" s="61" t="str">
        <f ca="1">LeaveTracker[[#This Row],[Days]]&amp;" "&amp;LeaveTracker[[#This Row],[Type of Leave]]</f>
        <v>0 VL</v>
      </c>
      <c r="L5992" s="23">
        <f ca="1">NETWORKDAYS(LeaveTracker[[#This Row],[Start Date]],LeaveTracker[[#This Row],[End Date]],lstHolidays)</f>
        <v>0</v>
      </c>
      <c r="M5992" s="27"/>
    </row>
    <row r="5993" spans="1:13" ht="30" customHeight="1" x14ac:dyDescent="0.3">
      <c r="A5993" s="27">
        <f t="shared" si="68"/>
        <v>2180</v>
      </c>
      <c r="B5993" s="31">
        <v>45086</v>
      </c>
      <c r="C5993" s="31">
        <v>45082</v>
      </c>
      <c r="D5993" s="19" t="s">
        <v>1850</v>
      </c>
      <c r="E5993" s="19" t="str">
        <f>IF(ISBLANK(LeaveTracker[[#This Row],[Employee Name]]),"-----",VLOOKUP(LeaveTracker[[#This Row],[Employee Name]],Employees[[Employee Name]:[Office]],7))</f>
        <v>CCT</v>
      </c>
      <c r="F5993" s="19" t="str">
        <f>IF(ISBLANK(LeaveTracker[[#This Row],[Employee Name]]),"-----",VLOOKUP(LeaveTracker[[#This Row],[Employee Name]],Employees[[Employee Name]:[Office]],6))</f>
        <v>CASUAL</v>
      </c>
      <c r="G5993" s="24">
        <v>45073</v>
      </c>
      <c r="H5993" s="24">
        <v>45073</v>
      </c>
      <c r="I5993" s="20" t="s">
        <v>81</v>
      </c>
      <c r="K5993" s="61" t="str">
        <f ca="1">LeaveTracker[[#This Row],[Days]]&amp;" "&amp;LeaveTracker[[#This Row],[Type of Leave]]</f>
        <v>0 SL</v>
      </c>
      <c r="L5993" s="23">
        <f ca="1">NETWORKDAYS(LeaveTracker[[#This Row],[Start Date]],LeaveTracker[[#This Row],[End Date]],lstHolidays)</f>
        <v>0</v>
      </c>
      <c r="M5993" s="27"/>
    </row>
    <row r="5994" spans="1:13" ht="30" customHeight="1" x14ac:dyDescent="0.3">
      <c r="A5994" s="27">
        <f t="shared" si="68"/>
        <v>2181</v>
      </c>
      <c r="B5994" s="31">
        <v>45086</v>
      </c>
      <c r="C5994" s="31">
        <v>45082</v>
      </c>
      <c r="D5994" s="19" t="s">
        <v>1850</v>
      </c>
      <c r="E5994" s="19" t="str">
        <f>IF(ISBLANK(LeaveTracker[[#This Row],[Employee Name]]),"-----",VLOOKUP(LeaveTracker[[#This Row],[Employee Name]],Employees[[Employee Name]:[Office]],7))</f>
        <v>CCT</v>
      </c>
      <c r="F5994" s="19" t="str">
        <f>IF(ISBLANK(LeaveTracker[[#This Row],[Employee Name]]),"-----",VLOOKUP(LeaveTracker[[#This Row],[Employee Name]],Employees[[Employee Name]:[Office]],6))</f>
        <v>CASUAL</v>
      </c>
      <c r="G5994" s="24">
        <v>45080</v>
      </c>
      <c r="H5994" s="24">
        <v>45080</v>
      </c>
      <c r="I5994" s="20" t="s">
        <v>81</v>
      </c>
      <c r="K5994" s="61" t="str">
        <f ca="1">LeaveTracker[[#This Row],[Days]]&amp;" "&amp;LeaveTracker[[#This Row],[Type of Leave]]</f>
        <v>0 SL</v>
      </c>
      <c r="L5994" s="23">
        <f ca="1">NETWORKDAYS(LeaveTracker[[#This Row],[Start Date]],LeaveTracker[[#This Row],[End Date]],lstHolidays)</f>
        <v>0</v>
      </c>
      <c r="M5994" s="27"/>
    </row>
    <row r="5995" spans="1:13" ht="30" customHeight="1" x14ac:dyDescent="0.3">
      <c r="A5995" s="27">
        <f t="shared" si="68"/>
        <v>2182</v>
      </c>
      <c r="B5995" s="31">
        <v>45086</v>
      </c>
      <c r="C5995" s="31">
        <v>45082</v>
      </c>
      <c r="D5995" s="19" t="s">
        <v>1850</v>
      </c>
      <c r="E5995" s="19" t="str">
        <f>IF(ISBLANK(LeaveTracker[[#This Row],[Employee Name]]),"-----",VLOOKUP(LeaveTracker[[#This Row],[Employee Name]],Employees[[Employee Name]:[Office]],7))</f>
        <v>CCT</v>
      </c>
      <c r="F5995" s="19" t="str">
        <f>IF(ISBLANK(LeaveTracker[[#This Row],[Employee Name]]),"-----",VLOOKUP(LeaveTracker[[#This Row],[Employee Name]],Employees[[Employee Name]:[Office]],6))</f>
        <v>CASUAL</v>
      </c>
      <c r="G5995" s="24">
        <v>45101</v>
      </c>
      <c r="H5995" s="24">
        <v>45101</v>
      </c>
      <c r="I5995" s="20" t="s">
        <v>81</v>
      </c>
      <c r="K5995" s="61" t="str">
        <f ca="1">LeaveTracker[[#This Row],[Days]]&amp;" "&amp;LeaveTracker[[#This Row],[Type of Leave]]</f>
        <v>0 SL</v>
      </c>
      <c r="L5995" s="23">
        <f ca="1">NETWORKDAYS(LeaveTracker[[#This Row],[Start Date]],LeaveTracker[[#This Row],[End Date]],lstHolidays)</f>
        <v>0</v>
      </c>
      <c r="M5995" s="27"/>
    </row>
    <row r="5996" spans="1:13" ht="30" customHeight="1" x14ac:dyDescent="0.3">
      <c r="A5996" s="27">
        <f t="shared" si="68"/>
        <v>2183</v>
      </c>
      <c r="B5996" s="31">
        <v>45086</v>
      </c>
      <c r="C5996" s="31">
        <v>45083</v>
      </c>
      <c r="D5996" s="19" t="s">
        <v>2212</v>
      </c>
      <c r="E5996" s="19" t="str">
        <f>IF(ISBLANK(LeaveTracker[[#This Row],[Employee Name]]),"-----",VLOOKUP(LeaveTracker[[#This Row],[Employee Name]],Employees[[Employee Name]:[Office]],7))</f>
        <v>CENRO</v>
      </c>
      <c r="F5996" s="19" t="str">
        <f>IF(ISBLANK(LeaveTracker[[#This Row],[Employee Name]]),"-----",VLOOKUP(LeaveTracker[[#This Row],[Employee Name]],Employees[[Employee Name]:[Office]],6))</f>
        <v>CASUAL</v>
      </c>
      <c r="G5996" s="24">
        <v>45081</v>
      </c>
      <c r="H5996" s="24">
        <v>45081</v>
      </c>
      <c r="I5996" s="20" t="s">
        <v>81</v>
      </c>
      <c r="K5996" s="61" t="str">
        <f ca="1">LeaveTracker[[#This Row],[Days]]&amp;" "&amp;LeaveTracker[[#This Row],[Type of Leave]]</f>
        <v>0 SL</v>
      </c>
      <c r="L5996" s="23">
        <f ca="1">NETWORKDAYS(LeaveTracker[[#This Row],[Start Date]],LeaveTracker[[#This Row],[End Date]],lstHolidays)</f>
        <v>0</v>
      </c>
      <c r="M5996" s="27"/>
    </row>
    <row r="5997" spans="1:13" ht="30" customHeight="1" x14ac:dyDescent="0.3">
      <c r="A5997" s="27">
        <f t="shared" si="68"/>
        <v>2184</v>
      </c>
      <c r="B5997" s="31">
        <v>45086</v>
      </c>
      <c r="C5997" s="31">
        <v>45084</v>
      </c>
      <c r="D5997" s="19" t="s">
        <v>186</v>
      </c>
      <c r="E5997" s="19" t="str">
        <f>IF(ISBLANK(LeaveTracker[[#This Row],[Employee Name]]),"-----",VLOOKUP(LeaveTracker[[#This Row],[Employee Name]],Employees[[Employee Name]:[Office]],7))</f>
        <v>CBO</v>
      </c>
      <c r="F5997" s="19" t="str">
        <f>IF(ISBLANK(LeaveTracker[[#This Row],[Employee Name]]),"-----",VLOOKUP(LeaveTracker[[#This Row],[Employee Name]],Employees[[Employee Name]:[Office]],6))</f>
        <v>REGULAR</v>
      </c>
      <c r="G5997" s="24">
        <v>45082</v>
      </c>
      <c r="H5997" s="24">
        <v>45082</v>
      </c>
      <c r="I5997" s="20" t="s">
        <v>81</v>
      </c>
      <c r="K5997" s="61"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1764</v>
      </c>
      <c r="E5998" s="19" t="str">
        <f>IF(ISBLANK(LeaveTracker[[#This Row],[Employee Name]]),"-----",VLOOKUP(LeaveTracker[[#This Row],[Employee Name]],Employees[[Employee Name]:[Office]],7))</f>
        <v>SP</v>
      </c>
      <c r="F5998" s="19" t="str">
        <f>IF(ISBLANK(LeaveTracker[[#This Row],[Employee Name]]),"-----",VLOOKUP(LeaveTracker[[#This Row],[Employee Name]],Employees[[Employee Name]:[Office]],6))</f>
        <v>CASUAL</v>
      </c>
      <c r="G5998" s="24">
        <v>45090</v>
      </c>
      <c r="H5998" s="24">
        <v>45091</v>
      </c>
      <c r="I5998" s="20" t="s">
        <v>82</v>
      </c>
      <c r="K5998" s="61"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1764</v>
      </c>
      <c r="E5999" s="19"/>
      <c r="F5999" s="19"/>
      <c r="G5999" s="24">
        <v>45077</v>
      </c>
      <c r="H5999" s="24">
        <v>45077</v>
      </c>
      <c r="I5999" s="20" t="s">
        <v>81</v>
      </c>
      <c r="K5999" s="61"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2145</v>
      </c>
      <c r="E6000" s="19"/>
      <c r="F6000" s="19"/>
      <c r="G6000" s="31">
        <v>45082</v>
      </c>
      <c r="H6000" s="31">
        <v>45083</v>
      </c>
      <c r="I6000" s="20" t="s">
        <v>81</v>
      </c>
      <c r="K6000" s="61"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1756</v>
      </c>
      <c r="E6001" s="19" t="str">
        <f>IF(ISBLANK(LeaveTracker[[#This Row],[Employee Name]]),"-----",VLOOKUP(LeaveTracker[[#This Row],[Employee Name]],Employees[[Employee Name]:[Office]],7))</f>
        <v>AGRICULTURE OFFICE</v>
      </c>
      <c r="F6001" s="19" t="str">
        <f>IF(ISBLANK(LeaveTracker[[#This Row],[Employee Name]]),"-----",VLOOKUP(LeaveTracker[[#This Row],[Employee Name]],Employees[[Employee Name]:[Office]],6))</f>
        <v>CASUAL</v>
      </c>
      <c r="G6001" s="31">
        <v>45078</v>
      </c>
      <c r="H6001" s="31">
        <v>45079</v>
      </c>
      <c r="I6001" s="20" t="s">
        <v>81</v>
      </c>
      <c r="K6001" s="61"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683</v>
      </c>
      <c r="E6002" s="19" t="str">
        <f>IF(ISBLANK(LeaveTracker[[#This Row],[Employee Name]]),"-----",VLOOKUP(LeaveTracker[[#This Row],[Employee Name]],Employees[[Employee Name]:[Office]],7))</f>
        <v>CEO</v>
      </c>
      <c r="F6002" s="19" t="str">
        <f>IF(ISBLANK(LeaveTracker[[#This Row],[Employee Name]]),"-----",VLOOKUP(LeaveTracker[[#This Row],[Employee Name]],Employees[[Employee Name]:[Office]],6))</f>
        <v>REGULAR</v>
      </c>
      <c r="G6002" s="31">
        <v>45082</v>
      </c>
      <c r="H6002" s="31">
        <v>45082</v>
      </c>
      <c r="I6002" s="20" t="s">
        <v>298</v>
      </c>
      <c r="J6002" s="43" t="s">
        <v>1003</v>
      </c>
      <c r="K6002" s="61"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2203</v>
      </c>
      <c r="E6003" s="19" t="str">
        <f>IF(ISBLANK(LeaveTracker[[#This Row],[Employee Name]]),"-----",VLOOKUP(LeaveTracker[[#This Row],[Employee Name]],Employees[[Employee Name]:[Office]],7))</f>
        <v>CENRO</v>
      </c>
      <c r="F6003" s="19">
        <f>IF(ISBLANK(LeaveTracker[[#This Row],[Employee Name]]),"-----",VLOOKUP(LeaveTracker[[#This Row],[Employee Name]],Employees[[Employee Name]:[Office]],6))</f>
        <v>0</v>
      </c>
      <c r="G6003" s="31">
        <v>45081</v>
      </c>
      <c r="H6003" s="31">
        <v>45081</v>
      </c>
      <c r="I6003" s="20" t="s">
        <v>81</v>
      </c>
      <c r="K6003" s="61" t="str">
        <f ca="1">LeaveTracker[[#This Row],[Days]]&amp;" "&amp;LeaveTracker[[#This Row],[Type of Leave]]</f>
        <v>0 SL</v>
      </c>
      <c r="L6003" s="23">
        <f ca="1">NETWORKDAYS(LeaveTracker[[#This Row],[Start Date]],LeaveTracker[[#This Row],[End Date]],lstHolidays)</f>
        <v>0</v>
      </c>
      <c r="M6003" s="27"/>
    </row>
    <row r="6004" spans="1:13" ht="30" customHeight="1" x14ac:dyDescent="0.3">
      <c r="A6004" s="27">
        <f t="shared" si="68"/>
        <v>2191</v>
      </c>
      <c r="B6004" s="31">
        <v>45086</v>
      </c>
      <c r="C6004" s="31">
        <v>45082</v>
      </c>
      <c r="D6004" s="19" t="s">
        <v>2083</v>
      </c>
      <c r="E6004" s="19" t="str">
        <f>IF(ISBLANK(LeaveTracker[[#This Row],[Employee Name]]),"-----",VLOOKUP(LeaveTracker[[#This Row],[Employee Name]],Employees[[Employee Name]:[Office]],7))</f>
        <v>PIO</v>
      </c>
      <c r="F6004" s="19" t="str">
        <f>IF(ISBLANK(LeaveTracker[[#This Row],[Employee Name]]),"-----",VLOOKUP(LeaveTracker[[#This Row],[Employee Name]],Employees[[Employee Name]:[Office]],6))</f>
        <v>REGULAR</v>
      </c>
      <c r="G6004" s="31">
        <v>45090</v>
      </c>
      <c r="H6004" s="31">
        <v>45093</v>
      </c>
      <c r="I6004" s="20" t="s">
        <v>82</v>
      </c>
      <c r="K6004" s="61"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1010</v>
      </c>
      <c r="E6005" s="19" t="str">
        <f>IF(ISBLANK(LeaveTracker[[#This Row],[Employee Name]]),"-----",VLOOKUP(LeaveTracker[[#This Row],[Employee Name]],Employees[[Employee Name]:[Office]],7))</f>
        <v>ACCOUNTING</v>
      </c>
      <c r="F6005" s="19" t="str">
        <f>IF(ISBLANK(LeaveTracker[[#This Row],[Employee Name]]),"-----",VLOOKUP(LeaveTracker[[#This Row],[Employee Name]],Employees[[Employee Name]:[Office]],6))</f>
        <v>REGULAR</v>
      </c>
      <c r="G6005" s="31">
        <v>45082</v>
      </c>
      <c r="H6005" s="31">
        <v>45082</v>
      </c>
      <c r="I6005" s="20" t="s">
        <v>81</v>
      </c>
      <c r="K6005" s="61"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860</v>
      </c>
      <c r="E6006" s="19" t="str">
        <f>IF(ISBLANK(LeaveTracker[[#This Row],[Employee Name]]),"-----",VLOOKUP(LeaveTracker[[#This Row],[Employee Name]],Employees[[Employee Name]:[Office]],7))</f>
        <v>ACCOUNTING</v>
      </c>
      <c r="F6006" s="19" t="str">
        <f>IF(ISBLANK(LeaveTracker[[#This Row],[Employee Name]]),"-----",VLOOKUP(LeaveTracker[[#This Row],[Employee Name]],Employees[[Employee Name]:[Office]],6))</f>
        <v>REGULAR</v>
      </c>
      <c r="G6006" s="31">
        <v>45090</v>
      </c>
      <c r="H6006" s="31">
        <v>45090</v>
      </c>
      <c r="I6006" s="20" t="s">
        <v>81</v>
      </c>
      <c r="K6006" s="61"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519</v>
      </c>
      <c r="E6007" s="19" t="str">
        <f>IF(ISBLANK(LeaveTracker[[#This Row],[Employee Name]]),"-----",VLOOKUP(LeaveTracker[[#This Row],[Employee Name]],Employees[[Employee Name]:[Office]],7))</f>
        <v>ACCOUNTING</v>
      </c>
      <c r="F6007" s="19" t="str">
        <f>IF(ISBLANK(LeaveTracker[[#This Row],[Employee Name]]),"-----",VLOOKUP(LeaveTracker[[#This Row],[Employee Name]],Employees[[Employee Name]:[Office]],6))</f>
        <v>REGULAR</v>
      </c>
      <c r="G6007" s="31">
        <v>45071</v>
      </c>
      <c r="H6007" s="31">
        <v>45071</v>
      </c>
      <c r="I6007" s="20" t="s">
        <v>81</v>
      </c>
      <c r="K6007" s="61"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519</v>
      </c>
      <c r="E6008" s="19" t="str">
        <f>IF(ISBLANK(LeaveTracker[[#This Row],[Employee Name]]),"-----",VLOOKUP(LeaveTracker[[#This Row],[Employee Name]],Employees[[Employee Name]:[Office]],7))</f>
        <v>ACCOUNTING</v>
      </c>
      <c r="F6008" s="19" t="str">
        <f>IF(ISBLANK(LeaveTracker[[#This Row],[Employee Name]]),"-----",VLOOKUP(LeaveTracker[[#This Row],[Employee Name]],Employees[[Employee Name]:[Office]],6))</f>
        <v>REGULAR</v>
      </c>
      <c r="G6008" s="31">
        <v>45077</v>
      </c>
      <c r="H6008" s="31">
        <v>45077</v>
      </c>
      <c r="I6008" s="20" t="s">
        <v>81</v>
      </c>
      <c r="K6008" s="61"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1751</v>
      </c>
      <c r="E6009" s="19" t="str">
        <f>IF(ISBLANK(LeaveTracker[[#This Row],[Employee Name]]),"-----",VLOOKUP(LeaveTracker[[#This Row],[Employee Name]],Employees[[Employee Name]:[Office]],7))</f>
        <v>ACCOUNTING</v>
      </c>
      <c r="F6009" s="19" t="str">
        <f>IF(ISBLANK(LeaveTracker[[#This Row],[Employee Name]]),"-----",VLOOKUP(LeaveTracker[[#This Row],[Employee Name]],Employees[[Employee Name]:[Office]],6))</f>
        <v>CASUAL</v>
      </c>
      <c r="G6009" s="31">
        <v>45082</v>
      </c>
      <c r="H6009" s="31">
        <v>45082</v>
      </c>
      <c r="I6009" s="20" t="s">
        <v>81</v>
      </c>
      <c r="K6009" s="61"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863</v>
      </c>
      <c r="E6010" s="19" t="str">
        <f>IF(ISBLANK(LeaveTracker[[#This Row],[Employee Name]]),"-----",VLOOKUP(LeaveTracker[[#This Row],[Employee Name]],Employees[[Employee Name]:[Office]],7))</f>
        <v>ACCOUNTING</v>
      </c>
      <c r="F6010" s="19" t="str">
        <f>IF(ISBLANK(LeaveTracker[[#This Row],[Employee Name]]),"-----",VLOOKUP(LeaveTracker[[#This Row],[Employee Name]],Employees[[Employee Name]:[Office]],6))</f>
        <v>REGULAR</v>
      </c>
      <c r="G6010" s="31">
        <v>45079</v>
      </c>
      <c r="H6010" s="31">
        <v>45079</v>
      </c>
      <c r="I6010" s="20" t="s">
        <v>81</v>
      </c>
      <c r="K6010" s="61"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863</v>
      </c>
      <c r="E6011" s="19" t="str">
        <f>IF(ISBLANK(LeaveTracker[[#This Row],[Employee Name]]),"-----",VLOOKUP(LeaveTracker[[#This Row],[Employee Name]],Employees[[Employee Name]:[Office]],7))</f>
        <v>ACCOUNTING</v>
      </c>
      <c r="F6011" s="19" t="str">
        <f>IF(ISBLANK(LeaveTracker[[#This Row],[Employee Name]]),"-----",VLOOKUP(LeaveTracker[[#This Row],[Employee Name]],Employees[[Employee Name]:[Office]],6))</f>
        <v>REGULAR</v>
      </c>
      <c r="G6011" s="31">
        <v>45082</v>
      </c>
      <c r="H6011" s="31">
        <v>45082</v>
      </c>
      <c r="I6011" s="20" t="s">
        <v>81</v>
      </c>
      <c r="K6011" s="61"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1963</v>
      </c>
      <c r="E6012" s="19" t="str">
        <f>IF(ISBLANK(LeaveTracker[[#This Row],[Employee Name]]),"-----",VLOOKUP(LeaveTracker[[#This Row],[Employee Name]],Employees[[Employee Name]:[Office]],7))</f>
        <v>TCIS/CSU</v>
      </c>
      <c r="F6012" s="19" t="str">
        <f>IF(ISBLANK(LeaveTracker[[#This Row],[Employee Name]]),"-----",VLOOKUP(LeaveTracker[[#This Row],[Employee Name]],Employees[[Employee Name]:[Office]],6))</f>
        <v>CASUAL</v>
      </c>
      <c r="G6012" s="31">
        <v>45078</v>
      </c>
      <c r="H6012" s="31">
        <v>45081</v>
      </c>
      <c r="I6012" s="20" t="s">
        <v>81</v>
      </c>
      <c r="K6012" s="61"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1982</v>
      </c>
      <c r="E6013" s="19" t="str">
        <f>IF(ISBLANK(LeaveTracker[[#This Row],[Employee Name]]),"-----",VLOOKUP(LeaveTracker[[#This Row],[Employee Name]],Employees[[Employee Name]:[Office]],7))</f>
        <v>ONT</v>
      </c>
      <c r="F6013" s="19" t="str">
        <f>IF(ISBLANK(LeaveTracker[[#This Row],[Employee Name]]),"-----",VLOOKUP(LeaveTracker[[#This Row],[Employee Name]],Employees[[Employee Name]:[Office]],6))</f>
        <v>REGULAR</v>
      </c>
      <c r="G6013" s="31">
        <v>45078</v>
      </c>
      <c r="H6013" s="31">
        <v>45081</v>
      </c>
      <c r="I6013" s="20" t="s">
        <v>81</v>
      </c>
      <c r="K6013" s="61"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382</v>
      </c>
      <c r="E6014" s="19" t="str">
        <f>IF(ISBLANK(LeaveTracker[[#This Row],[Employee Name]]),"-----",VLOOKUP(LeaveTracker[[#This Row],[Employee Name]],Employees[[Employee Name]:[Office]],7))</f>
        <v>ONT</v>
      </c>
      <c r="F6014" s="19" t="str">
        <f>IF(ISBLANK(LeaveTracker[[#This Row],[Employee Name]]),"-----",VLOOKUP(LeaveTracker[[#This Row],[Employee Name]],Employees[[Employee Name]:[Office]],6))</f>
        <v>REGULAR</v>
      </c>
      <c r="G6014" s="31">
        <v>45081</v>
      </c>
      <c r="H6014" s="31">
        <v>45081</v>
      </c>
      <c r="I6014" s="20" t="s">
        <v>82</v>
      </c>
      <c r="K6014" s="61" t="str">
        <f ca="1">LeaveTracker[[#This Row],[Days]]&amp;" "&amp;LeaveTracker[[#This Row],[Type of Leave]]</f>
        <v>0 VL</v>
      </c>
      <c r="L6014" s="23">
        <f ca="1">NETWORKDAYS(LeaveTracker[[#This Row],[Start Date]],LeaveTracker[[#This Row],[End Date]],lstHolidays)</f>
        <v>0</v>
      </c>
      <c r="M6014" s="27"/>
    </row>
    <row r="6015" spans="1:13" ht="30" customHeight="1" x14ac:dyDescent="0.3">
      <c r="A6015" s="27">
        <f t="shared" si="68"/>
        <v>2202</v>
      </c>
      <c r="B6015" s="31">
        <v>45086</v>
      </c>
      <c r="C6015" s="31">
        <v>45079</v>
      </c>
      <c r="D6015" s="19" t="s">
        <v>382</v>
      </c>
      <c r="E6015" s="19" t="str">
        <f>IF(ISBLANK(LeaveTracker[[#This Row],[Employee Name]]),"-----",VLOOKUP(LeaveTracker[[#This Row],[Employee Name]],Employees[[Employee Name]:[Office]],7))</f>
        <v>ONT</v>
      </c>
      <c r="F6015" s="19" t="str">
        <f>IF(ISBLANK(LeaveTracker[[#This Row],[Employee Name]]),"-----",VLOOKUP(LeaveTracker[[#This Row],[Employee Name]],Employees[[Employee Name]:[Office]],6))</f>
        <v>REGULAR</v>
      </c>
      <c r="G6015" s="31">
        <v>45083</v>
      </c>
      <c r="H6015" s="31">
        <v>45085</v>
      </c>
      <c r="I6015" s="20" t="s">
        <v>82</v>
      </c>
      <c r="K6015" s="61"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382</v>
      </c>
      <c r="E6016" s="19" t="str">
        <f>IF(ISBLANK(LeaveTracker[[#This Row],[Employee Name]]),"-----",VLOOKUP(LeaveTracker[[#This Row],[Employee Name]],Employees[[Employee Name]:[Office]],7))</f>
        <v>ONT</v>
      </c>
      <c r="F6016" s="19" t="str">
        <f>IF(ISBLANK(LeaveTracker[[#This Row],[Employee Name]]),"-----",VLOOKUP(LeaveTracker[[#This Row],[Employee Name]],Employees[[Employee Name]:[Office]],6))</f>
        <v>REGULAR</v>
      </c>
      <c r="G6016" s="31">
        <v>45087</v>
      </c>
      <c r="H6016" s="31">
        <v>45088</v>
      </c>
      <c r="I6016" s="20" t="s">
        <v>82</v>
      </c>
      <c r="K6016" s="61" t="str">
        <f ca="1">LeaveTracker[[#This Row],[Days]]&amp;" "&amp;LeaveTracker[[#This Row],[Type of Leave]]</f>
        <v>0 VL</v>
      </c>
      <c r="L6016" s="23">
        <f ca="1">NETWORKDAYS(LeaveTracker[[#This Row],[Start Date]],LeaveTracker[[#This Row],[End Date]],lstHolidays)</f>
        <v>0</v>
      </c>
      <c r="M6016" s="27"/>
    </row>
    <row r="6017" spans="1:13" ht="30" customHeight="1" x14ac:dyDescent="0.3">
      <c r="A6017" s="27">
        <f t="shared" si="68"/>
        <v>2204</v>
      </c>
      <c r="B6017" s="31">
        <v>45086</v>
      </c>
      <c r="C6017" s="31">
        <v>45079</v>
      </c>
      <c r="D6017" s="19" t="s">
        <v>382</v>
      </c>
      <c r="E6017" s="19" t="str">
        <f>IF(ISBLANK(LeaveTracker[[#This Row],[Employee Name]]),"-----",VLOOKUP(LeaveTracker[[#This Row],[Employee Name]],Employees[[Employee Name]:[Office]],7))</f>
        <v>ONT</v>
      </c>
      <c r="F6017" s="19" t="str">
        <f>IF(ISBLANK(LeaveTracker[[#This Row],[Employee Name]]),"-----",VLOOKUP(LeaveTracker[[#This Row],[Employee Name]],Employees[[Employee Name]:[Office]],6))</f>
        <v>REGULAR</v>
      </c>
      <c r="G6017" s="31">
        <v>45091</v>
      </c>
      <c r="H6017" s="31">
        <v>45091</v>
      </c>
      <c r="I6017" s="20" t="s">
        <v>82</v>
      </c>
      <c r="K6017" s="61"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1095</v>
      </c>
      <c r="E6018" s="19" t="str">
        <f>IF(ISBLANK(LeaveTracker[[#This Row],[Employee Name]]),"-----",VLOOKUP(LeaveTracker[[#This Row],[Employee Name]],Employees[[Employee Name]:[Office]],7))</f>
        <v>VMO</v>
      </c>
      <c r="F6018" s="19" t="str">
        <f>IF(ISBLANK(LeaveTracker[[#This Row],[Employee Name]]),"-----",VLOOKUP(LeaveTracker[[#This Row],[Employee Name]],Employees[[Employee Name]:[Office]],6))</f>
        <v>REGULAR</v>
      </c>
      <c r="G6018" s="31">
        <v>45076</v>
      </c>
      <c r="H6018" s="31">
        <v>45078</v>
      </c>
      <c r="I6018" s="20" t="s">
        <v>81</v>
      </c>
      <c r="K6018" s="61"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362</v>
      </c>
      <c r="E6019" s="19" t="str">
        <f>IF(ISBLANK(LeaveTracker[[#This Row],[Employee Name]]),"-----",VLOOKUP(LeaveTracker[[#This Row],[Employee Name]],Employees[[Employee Name]:[Office]],7))</f>
        <v>SP</v>
      </c>
      <c r="F6019" s="19" t="str">
        <f>IF(ISBLANK(LeaveTracker[[#This Row],[Employee Name]]),"-----",VLOOKUP(LeaveTracker[[#This Row],[Employee Name]],Employees[[Employee Name]:[Office]],6))</f>
        <v>REGULAR</v>
      </c>
      <c r="G6019" s="31">
        <v>45069</v>
      </c>
      <c r="H6019" s="31">
        <v>45072</v>
      </c>
      <c r="I6019" s="20" t="s">
        <v>82</v>
      </c>
      <c r="K6019" s="61"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362</v>
      </c>
      <c r="E6020" s="19" t="str">
        <f>IF(ISBLANK(LeaveTracker[[#This Row],[Employee Name]]),"-----",VLOOKUP(LeaveTracker[[#This Row],[Employee Name]],Employees[[Employee Name]:[Office]],7))</f>
        <v>SP</v>
      </c>
      <c r="F6020" s="19" t="str">
        <f>IF(ISBLANK(LeaveTracker[[#This Row],[Employee Name]]),"-----",VLOOKUP(LeaveTracker[[#This Row],[Employee Name]],Employees[[Employee Name]:[Office]],6))</f>
        <v>REGULAR</v>
      </c>
      <c r="G6020" s="31">
        <v>45075</v>
      </c>
      <c r="H6020" s="31">
        <v>45078</v>
      </c>
      <c r="I6020" s="20" t="s">
        <v>82</v>
      </c>
      <c r="K6020" s="61"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726</v>
      </c>
      <c r="E6021" s="19" t="str">
        <f>IF(ISBLANK(LeaveTracker[[#This Row],[Employee Name]]),"-----",VLOOKUP(LeaveTracker[[#This Row],[Employee Name]],Employees[[Employee Name]:[Office]],7))</f>
        <v>SP</v>
      </c>
      <c r="F6021" s="19" t="str">
        <f>IF(ISBLANK(LeaveTracker[[#This Row],[Employee Name]]),"-----",VLOOKUP(LeaveTracker[[#This Row],[Employee Name]],Employees[[Employee Name]:[Office]],6))</f>
        <v>REGULAR</v>
      </c>
      <c r="G6021" s="31">
        <v>45084</v>
      </c>
      <c r="H6021" s="31">
        <v>45084</v>
      </c>
      <c r="I6021" s="20" t="s">
        <v>298</v>
      </c>
      <c r="J6021" s="43" t="s">
        <v>1003</v>
      </c>
      <c r="K6021" s="61"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1836</v>
      </c>
      <c r="E6022" s="19" t="str">
        <f>IF(ISBLANK(LeaveTracker[[#This Row],[Employee Name]]),"-----",VLOOKUP(LeaveTracker[[#This Row],[Employee Name]],Employees[[Employee Name]:[Office]],7))</f>
        <v>SP</v>
      </c>
      <c r="F6022" s="19" t="str">
        <f>IF(ISBLANK(LeaveTracker[[#This Row],[Employee Name]]),"-----",VLOOKUP(LeaveTracker[[#This Row],[Employee Name]],Employees[[Employee Name]:[Office]],6))</f>
        <v>CASUAL</v>
      </c>
      <c r="G6022" s="31">
        <v>45005</v>
      </c>
      <c r="H6022" s="31">
        <v>45006</v>
      </c>
      <c r="I6022" s="20" t="s">
        <v>81</v>
      </c>
      <c r="K6022" s="61"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1836</v>
      </c>
      <c r="E6023" s="19" t="str">
        <f>IF(ISBLANK(LeaveTracker[[#This Row],[Employee Name]]),"-----",VLOOKUP(LeaveTracker[[#This Row],[Employee Name]],Employees[[Employee Name]:[Office]],7))</f>
        <v>SP</v>
      </c>
      <c r="F6023" s="19" t="str">
        <f>IF(ISBLANK(LeaveTracker[[#This Row],[Employee Name]]),"-----",VLOOKUP(LeaveTracker[[#This Row],[Employee Name]],Employees[[Employee Name]:[Office]],6))</f>
        <v>CASUAL</v>
      </c>
      <c r="G6023" s="31">
        <v>45012</v>
      </c>
      <c r="H6023" s="31">
        <v>45012</v>
      </c>
      <c r="I6023" s="20" t="s">
        <v>81</v>
      </c>
      <c r="K6023" s="61"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1836</v>
      </c>
      <c r="E6024" s="19" t="str">
        <f>IF(ISBLANK(LeaveTracker[[#This Row],[Employee Name]]),"-----",VLOOKUP(LeaveTracker[[#This Row],[Employee Name]],Employees[[Employee Name]:[Office]],7))</f>
        <v>SP</v>
      </c>
      <c r="F6024" s="19" t="str">
        <f>IF(ISBLANK(LeaveTracker[[#This Row],[Employee Name]]),"-----",VLOOKUP(LeaveTracker[[#This Row],[Employee Name]],Employees[[Employee Name]:[Office]],6))</f>
        <v>CASUAL</v>
      </c>
      <c r="G6024" s="31">
        <v>45072</v>
      </c>
      <c r="H6024" s="31">
        <v>45072</v>
      </c>
      <c r="I6024" s="20" t="s">
        <v>81</v>
      </c>
      <c r="K6024" s="61"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1836</v>
      </c>
      <c r="E6025" s="19" t="str">
        <f>IF(ISBLANK(LeaveTracker[[#This Row],[Employee Name]]),"-----",VLOOKUP(LeaveTracker[[#This Row],[Employee Name]],Employees[[Employee Name]:[Office]],7))</f>
        <v>SP</v>
      </c>
      <c r="F6025" s="19" t="str">
        <f>IF(ISBLANK(LeaveTracker[[#This Row],[Employee Name]]),"-----",VLOOKUP(LeaveTracker[[#This Row],[Employee Name]],Employees[[Employee Name]:[Office]],6))</f>
        <v>CASUAL</v>
      </c>
      <c r="G6025" s="31">
        <v>45078</v>
      </c>
      <c r="H6025" s="31">
        <v>45079</v>
      </c>
      <c r="I6025" s="20" t="s">
        <v>81</v>
      </c>
      <c r="K6025" s="61"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1835</v>
      </c>
      <c r="E6026" s="19" t="str">
        <f>IF(ISBLANK(LeaveTracker[[#This Row],[Employee Name]]),"-----",VLOOKUP(LeaveTracker[[#This Row],[Employee Name]],Employees[[Employee Name]:[Office]],7))</f>
        <v>SP</v>
      </c>
      <c r="F6026" s="19" t="str">
        <f>IF(ISBLANK(LeaveTracker[[#This Row],[Employee Name]]),"-----",VLOOKUP(LeaveTracker[[#This Row],[Employee Name]],Employees[[Employee Name]:[Office]],6))</f>
        <v>CASUAL</v>
      </c>
      <c r="G6026" s="31">
        <v>45071</v>
      </c>
      <c r="H6026" s="31">
        <v>45072</v>
      </c>
      <c r="I6026" s="20" t="s">
        <v>81</v>
      </c>
      <c r="K6026" s="61"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1835</v>
      </c>
      <c r="E6027" s="19" t="str">
        <f>IF(ISBLANK(LeaveTracker[[#This Row],[Employee Name]]),"-----",VLOOKUP(LeaveTracker[[#This Row],[Employee Name]],Employees[[Employee Name]:[Office]],7))</f>
        <v>SP</v>
      </c>
      <c r="F6027" s="19" t="str">
        <f>IF(ISBLANK(LeaveTracker[[#This Row],[Employee Name]]),"-----",VLOOKUP(LeaveTracker[[#This Row],[Employee Name]],Employees[[Employee Name]:[Office]],6))</f>
        <v>CASUAL</v>
      </c>
      <c r="G6027" s="31">
        <v>45075</v>
      </c>
      <c r="H6027" s="31">
        <v>45079</v>
      </c>
      <c r="I6027" s="20" t="s">
        <v>81</v>
      </c>
      <c r="K6027" s="61"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1835</v>
      </c>
      <c r="E6028" s="19" t="str">
        <f>IF(ISBLANK(LeaveTracker[[#This Row],[Employee Name]]),"-----",VLOOKUP(LeaveTracker[[#This Row],[Employee Name]],Employees[[Employee Name]:[Office]],7))</f>
        <v>SP</v>
      </c>
      <c r="F6028" s="19" t="str">
        <f>IF(ISBLANK(LeaveTracker[[#This Row],[Employee Name]]),"-----",VLOOKUP(LeaveTracker[[#This Row],[Employee Name]],Employees[[Employee Name]:[Office]],6))</f>
        <v>CASUAL</v>
      </c>
      <c r="G6028" s="31">
        <v>45082</v>
      </c>
      <c r="H6028" s="31">
        <v>45082</v>
      </c>
      <c r="I6028" s="20" t="s">
        <v>81</v>
      </c>
      <c r="K6028" s="61"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2286</v>
      </c>
      <c r="E6029" s="19" t="str">
        <f>IF(ISBLANK(LeaveTracker[[#This Row],[Employee Name]]),"-----",VLOOKUP(LeaveTracker[[#This Row],[Employee Name]],Employees[[Employee Name]:[Office]],7))</f>
        <v>OSP</v>
      </c>
      <c r="F6029" s="19">
        <f>IF(ISBLANK(LeaveTracker[[#This Row],[Employee Name]]),"-----",VLOOKUP(LeaveTracker[[#This Row],[Employee Name]],Employees[[Employee Name]:[Office]],6))</f>
        <v>0</v>
      </c>
      <c r="G6029" s="31">
        <v>45071</v>
      </c>
      <c r="H6029" s="31">
        <v>45072</v>
      </c>
      <c r="I6029" s="20" t="s">
        <v>81</v>
      </c>
      <c r="K6029" s="61"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2286</v>
      </c>
      <c r="E6030" s="19" t="str">
        <f>IF(ISBLANK(LeaveTracker[[#This Row],[Employee Name]]),"-----",VLOOKUP(LeaveTracker[[#This Row],[Employee Name]],Employees[[Employee Name]:[Office]],7))</f>
        <v>OSP</v>
      </c>
      <c r="F6030" s="19">
        <f>IF(ISBLANK(LeaveTracker[[#This Row],[Employee Name]]),"-----",VLOOKUP(LeaveTracker[[#This Row],[Employee Name]],Employees[[Employee Name]:[Office]],6))</f>
        <v>0</v>
      </c>
      <c r="G6030" s="31">
        <v>45075</v>
      </c>
      <c r="H6030" s="31">
        <v>45079</v>
      </c>
      <c r="I6030" s="20" t="s">
        <v>81</v>
      </c>
      <c r="K6030" s="61"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1812</v>
      </c>
      <c r="E6031" s="19" t="str">
        <f>IF(ISBLANK(LeaveTracker[[#This Row],[Employee Name]]),"-----",VLOOKUP(LeaveTracker[[#This Row],[Employee Name]],Employees[[Employee Name]:[Office]],7))</f>
        <v>HOUSING</v>
      </c>
      <c r="F6031" s="19" t="str">
        <f>IF(ISBLANK(LeaveTracker[[#This Row],[Employee Name]]),"-----",VLOOKUP(LeaveTracker[[#This Row],[Employee Name]],Employees[[Employee Name]:[Office]],6))</f>
        <v>CASUAL</v>
      </c>
      <c r="G6031" s="31">
        <v>45077</v>
      </c>
      <c r="H6031" s="31">
        <v>45078</v>
      </c>
      <c r="I6031" s="20" t="s">
        <v>81</v>
      </c>
      <c r="K6031" s="61"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1878</v>
      </c>
      <c r="E6032" s="19" t="str">
        <f>IF(ISBLANK(LeaveTracker[[#This Row],[Employee Name]]),"-----",VLOOKUP(LeaveTracker[[#This Row],[Employee Name]],Employees[[Employee Name]:[Office]],7))</f>
        <v>TICC</v>
      </c>
      <c r="F6032" s="19" t="str">
        <f>IF(ISBLANK(LeaveTracker[[#This Row],[Employee Name]]),"-----",VLOOKUP(LeaveTracker[[#This Row],[Employee Name]],Employees[[Employee Name]:[Office]],6))</f>
        <v>CASUAL</v>
      </c>
      <c r="G6032" s="31">
        <v>45071</v>
      </c>
      <c r="H6032" s="31">
        <v>45071</v>
      </c>
      <c r="I6032" s="20" t="s">
        <v>81</v>
      </c>
      <c r="K6032" s="61"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597</v>
      </c>
      <c r="E6033" s="19" t="str">
        <f>IF(ISBLANK(LeaveTracker[[#This Row],[Employee Name]]),"-----",VLOOKUP(LeaveTracker[[#This Row],[Employee Name]],Employees[[Employee Name]:[Office]],7))</f>
        <v>MAHOGANY MARKET</v>
      </c>
      <c r="F6033" s="19" t="str">
        <f>IF(ISBLANK(LeaveTracker[[#This Row],[Employee Name]]),"-----",VLOOKUP(LeaveTracker[[#This Row],[Employee Name]],Employees[[Employee Name]:[Office]],6))</f>
        <v>REGULAR</v>
      </c>
      <c r="G6033" s="31">
        <v>45076</v>
      </c>
      <c r="H6033" s="31">
        <v>45076</v>
      </c>
      <c r="I6033" s="20" t="s">
        <v>298</v>
      </c>
      <c r="J6033" s="43" t="s">
        <v>1003</v>
      </c>
      <c r="K6033" s="61"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1807</v>
      </c>
      <c r="E6034" s="19" t="str">
        <f>IF(ISBLANK(LeaveTracker[[#This Row],[Employee Name]]),"-----",VLOOKUP(LeaveTracker[[#This Row],[Employee Name]],Employees[[Employee Name]:[Office]],7))</f>
        <v>CENRO</v>
      </c>
      <c r="F6034" s="19" t="str">
        <f>IF(ISBLANK(LeaveTracker[[#This Row],[Employee Name]]),"-----",VLOOKUP(LeaveTracker[[#This Row],[Employee Name]],Employees[[Employee Name]:[Office]],6))</f>
        <v>CASUAL</v>
      </c>
      <c r="G6034" s="31">
        <v>45082</v>
      </c>
      <c r="H6034" s="31">
        <v>45082</v>
      </c>
      <c r="I6034" s="20" t="s">
        <v>81</v>
      </c>
      <c r="K6034" s="61"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2126</v>
      </c>
      <c r="E6035" s="19" t="str">
        <f>IF(ISBLANK(LeaveTracker[[#This Row],[Employee Name]]),"-----",VLOOKUP(LeaveTracker[[#This Row],[Employee Name]],Employees[[Employee Name]:[Office]],7))</f>
        <v>CEO</v>
      </c>
      <c r="F6035" s="19">
        <f>IF(ISBLANK(LeaveTracker[[#This Row],[Employee Name]]),"-----",VLOOKUP(LeaveTracker[[#This Row],[Employee Name]],Employees[[Employee Name]:[Office]],6))</f>
        <v>0</v>
      </c>
      <c r="G6035" s="31">
        <v>45083</v>
      </c>
      <c r="H6035" s="31">
        <v>45083</v>
      </c>
      <c r="I6035" s="20" t="s">
        <v>298</v>
      </c>
      <c r="J6035" s="43" t="s">
        <v>1003</v>
      </c>
      <c r="K6035" s="61"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1311</v>
      </c>
      <c r="E6036" s="19" t="str">
        <f>IF(ISBLANK(LeaveTracker[[#This Row],[Employee Name]]),"-----",VLOOKUP(LeaveTracker[[#This Row],[Employee Name]],Employees[[Employee Name]:[Office]],7))</f>
        <v>CEO</v>
      </c>
      <c r="F6036" s="19" t="str">
        <f>IF(ISBLANK(LeaveTracker[[#This Row],[Employee Name]]),"-----",VLOOKUP(LeaveTracker[[#This Row],[Employee Name]],Employees[[Employee Name]:[Office]],6))</f>
        <v>REGULAR</v>
      </c>
      <c r="G6036" s="31">
        <v>45078</v>
      </c>
      <c r="H6036" s="31">
        <v>45078</v>
      </c>
      <c r="I6036" s="20" t="s">
        <v>81</v>
      </c>
      <c r="K6036" s="61"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1311</v>
      </c>
      <c r="E6037" s="19" t="str">
        <f>IF(ISBLANK(LeaveTracker[[#This Row],[Employee Name]]),"-----",VLOOKUP(LeaveTracker[[#This Row],[Employee Name]],Employees[[Employee Name]:[Office]],7))</f>
        <v>CEO</v>
      </c>
      <c r="F6037" s="19" t="str">
        <f>IF(ISBLANK(LeaveTracker[[#This Row],[Employee Name]]),"-----",VLOOKUP(LeaveTracker[[#This Row],[Employee Name]],Employees[[Employee Name]:[Office]],6))</f>
        <v>REGULAR</v>
      </c>
      <c r="G6037" s="31">
        <v>45082</v>
      </c>
      <c r="H6037" s="31">
        <v>45082</v>
      </c>
      <c r="I6037" s="20" t="s">
        <v>81</v>
      </c>
      <c r="K6037" s="61"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2113</v>
      </c>
      <c r="E6038" s="19" t="str">
        <f>IF(ISBLANK(LeaveTracker[[#This Row],[Employee Name]]),"-----",VLOOKUP(LeaveTracker[[#This Row],[Employee Name]],Employees[[Employee Name]:[Office]],7))</f>
        <v>CENRO</v>
      </c>
      <c r="F6038" s="19">
        <f>IF(ISBLANK(LeaveTracker[[#This Row],[Employee Name]]),"-----",VLOOKUP(LeaveTracker[[#This Row],[Employee Name]],Employees[[Employee Name]:[Office]],6))</f>
        <v>0</v>
      </c>
      <c r="G6038" s="31">
        <v>45079</v>
      </c>
      <c r="H6038" s="31">
        <v>45080</v>
      </c>
      <c r="I6038" s="20" t="s">
        <v>81</v>
      </c>
      <c r="K6038" s="61"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2224</v>
      </c>
      <c r="E6039" s="19" t="str">
        <f>IF(ISBLANK(LeaveTracker[[#This Row],[Employee Name]]),"-----",VLOOKUP(LeaveTracker[[#This Row],[Employee Name]],Employees[[Employee Name]:[Office]],7))</f>
        <v>CENRO</v>
      </c>
      <c r="F6039" s="19">
        <f>IF(ISBLANK(LeaveTracker[[#This Row],[Employee Name]]),"-----",VLOOKUP(LeaveTracker[[#This Row],[Employee Name]],Employees[[Employee Name]:[Office]],6))</f>
        <v>0</v>
      </c>
      <c r="G6039" s="31">
        <v>45083</v>
      </c>
      <c r="H6039" s="31">
        <v>45083</v>
      </c>
      <c r="I6039" s="20" t="s">
        <v>82</v>
      </c>
      <c r="K6039" s="61"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2224</v>
      </c>
      <c r="E6040" s="19" t="str">
        <f>IF(ISBLANK(LeaveTracker[[#This Row],[Employee Name]]),"-----",VLOOKUP(LeaveTracker[[#This Row],[Employee Name]],Employees[[Employee Name]:[Office]],7))</f>
        <v>CENRO</v>
      </c>
      <c r="F6040" s="19">
        <f>IF(ISBLANK(LeaveTracker[[#This Row],[Employee Name]]),"-----",VLOOKUP(LeaveTracker[[#This Row],[Employee Name]],Employees[[Employee Name]:[Office]],6))</f>
        <v>0</v>
      </c>
      <c r="G6040" s="31">
        <v>45086</v>
      </c>
      <c r="H6040" s="31">
        <v>45086</v>
      </c>
      <c r="I6040" s="20" t="s">
        <v>82</v>
      </c>
      <c r="K6040" s="61"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2224</v>
      </c>
      <c r="E6041" s="19" t="str">
        <f>IF(ISBLANK(LeaveTracker[[#This Row],[Employee Name]]),"-----",VLOOKUP(LeaveTracker[[#This Row],[Employee Name]],Employees[[Employee Name]:[Office]],7))</f>
        <v>CENRO</v>
      </c>
      <c r="F6041" s="19">
        <f>IF(ISBLANK(LeaveTracker[[#This Row],[Employee Name]]),"-----",VLOOKUP(LeaveTracker[[#This Row],[Employee Name]],Employees[[Employee Name]:[Office]],6))</f>
        <v>0</v>
      </c>
      <c r="G6041" s="31">
        <v>45091</v>
      </c>
      <c r="H6041" s="31">
        <v>45091</v>
      </c>
      <c r="I6041" s="20" t="s">
        <v>82</v>
      </c>
      <c r="K6041" s="61"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2224</v>
      </c>
      <c r="E6042" s="19" t="str">
        <f>IF(ISBLANK(LeaveTracker[[#This Row],[Employee Name]]),"-----",VLOOKUP(LeaveTracker[[#This Row],[Employee Name]],Employees[[Employee Name]:[Office]],7))</f>
        <v>CENRO</v>
      </c>
      <c r="F6042" s="19">
        <f>IF(ISBLANK(LeaveTracker[[#This Row],[Employee Name]]),"-----",VLOOKUP(LeaveTracker[[#This Row],[Employee Name]],Employees[[Employee Name]:[Office]],6))</f>
        <v>0</v>
      </c>
      <c r="G6042" s="31">
        <v>45093</v>
      </c>
      <c r="H6042" s="31">
        <v>45093</v>
      </c>
      <c r="I6042" s="20" t="s">
        <v>82</v>
      </c>
      <c r="K6042" s="61"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2224</v>
      </c>
      <c r="E6043" s="19" t="str">
        <f>IF(ISBLANK(LeaveTracker[[#This Row],[Employee Name]]),"-----",VLOOKUP(LeaveTracker[[#This Row],[Employee Name]],Employees[[Employee Name]:[Office]],7))</f>
        <v>CENRO</v>
      </c>
      <c r="F6043" s="19">
        <f>IF(ISBLANK(LeaveTracker[[#This Row],[Employee Name]]),"-----",VLOOKUP(LeaveTracker[[#This Row],[Employee Name]],Employees[[Employee Name]:[Office]],6))</f>
        <v>0</v>
      </c>
      <c r="G6043" s="31">
        <v>45097</v>
      </c>
      <c r="H6043" s="31">
        <v>45097</v>
      </c>
      <c r="I6043" s="20" t="s">
        <v>82</v>
      </c>
      <c r="K6043" s="61"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1917</v>
      </c>
      <c r="E6044" s="19" t="str">
        <f>IF(ISBLANK(LeaveTracker[[#This Row],[Employee Name]]),"-----",VLOOKUP(LeaveTracker[[#This Row],[Employee Name]],Employees[[Employee Name]:[Office]],7))</f>
        <v>COOP</v>
      </c>
      <c r="F6044" s="19" t="str">
        <f>IF(ISBLANK(LeaveTracker[[#This Row],[Employee Name]]),"-----",VLOOKUP(LeaveTracker[[#This Row],[Employee Name]],Employees[[Employee Name]:[Office]],6))</f>
        <v>JOBCON</v>
      </c>
      <c r="G6044" s="31">
        <v>45082</v>
      </c>
      <c r="H6044" s="31">
        <v>45082</v>
      </c>
      <c r="I6044" s="20" t="s">
        <v>81</v>
      </c>
      <c r="J6044" s="43" t="s">
        <v>2388</v>
      </c>
      <c r="K6044" s="61"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2273</v>
      </c>
      <c r="E6045" s="19">
        <f>IF(ISBLANK(LeaveTracker[[#This Row],[Employee Name]]),"-----",VLOOKUP(LeaveTracker[[#This Row],[Employee Name]],Employees[[Employee Name]:[Office]],7))</f>
        <v>0</v>
      </c>
      <c r="F6045" s="19">
        <f>IF(ISBLANK(LeaveTracker[[#This Row],[Employee Name]]),"-----",VLOOKUP(LeaveTracker[[#This Row],[Employee Name]],Employees[[Employee Name]:[Office]],6))</f>
        <v>0</v>
      </c>
      <c r="G6045" s="31">
        <v>45079</v>
      </c>
      <c r="H6045" s="31">
        <v>45079</v>
      </c>
      <c r="I6045" s="20" t="s">
        <v>81</v>
      </c>
      <c r="J6045" s="43" t="s">
        <v>2388</v>
      </c>
      <c r="K6045" s="61"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2273</v>
      </c>
      <c r="E6046" s="19">
        <f>IF(ISBLANK(LeaveTracker[[#This Row],[Employee Name]]),"-----",VLOOKUP(LeaveTracker[[#This Row],[Employee Name]],Employees[[Employee Name]:[Office]],7))</f>
        <v>0</v>
      </c>
      <c r="F6046" s="19">
        <f>IF(ISBLANK(LeaveTracker[[#This Row],[Employee Name]]),"-----",VLOOKUP(LeaveTracker[[#This Row],[Employee Name]],Employees[[Employee Name]:[Office]],6))</f>
        <v>0</v>
      </c>
      <c r="G6046" s="31">
        <v>45072</v>
      </c>
      <c r="H6046" s="31">
        <v>45072</v>
      </c>
      <c r="I6046" s="20" t="s">
        <v>81</v>
      </c>
      <c r="J6046" s="43" t="s">
        <v>2388</v>
      </c>
      <c r="K6046" s="61"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304</v>
      </c>
      <c r="E6047" s="19" t="str">
        <f>IF(ISBLANK(LeaveTracker[[#This Row],[Employee Name]]),"-----",VLOOKUP(LeaveTracker[[#This Row],[Employee Name]],Employees[[Employee Name]:[Office]],7))</f>
        <v>TOPS (ADMIN CSU)</v>
      </c>
      <c r="F6047" s="19" t="str">
        <f>IF(ISBLANK(LeaveTracker[[#This Row],[Employee Name]]),"-----",VLOOKUP(LeaveTracker[[#This Row],[Employee Name]],Employees[[Employee Name]:[Office]],6))</f>
        <v>REGULAR</v>
      </c>
      <c r="G6047" s="31">
        <v>45077</v>
      </c>
      <c r="H6047" s="31">
        <v>45077</v>
      </c>
      <c r="I6047" s="20" t="s">
        <v>81</v>
      </c>
      <c r="K6047" s="61"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304</v>
      </c>
      <c r="E6048" s="19" t="str">
        <f>IF(ISBLANK(LeaveTracker[[#This Row],[Employee Name]]),"-----",VLOOKUP(LeaveTracker[[#This Row],[Employee Name]],Employees[[Employee Name]:[Office]],7))</f>
        <v>TOPS (ADMIN CSU)</v>
      </c>
      <c r="F6048" s="19" t="str">
        <f>IF(ISBLANK(LeaveTracker[[#This Row],[Employee Name]]),"-----",VLOOKUP(LeaveTracker[[#This Row],[Employee Name]],Employees[[Employee Name]:[Office]],6))</f>
        <v>REGULAR</v>
      </c>
      <c r="G6048" s="31">
        <v>45079</v>
      </c>
      <c r="H6048" s="31">
        <v>45079</v>
      </c>
      <c r="I6048" s="20" t="s">
        <v>81</v>
      </c>
      <c r="K6048" s="61"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566</v>
      </c>
      <c r="E6049" s="19" t="str">
        <f>IF(ISBLANK(LeaveTracker[[#This Row],[Employee Name]]),"-----",VLOOKUP(LeaveTracker[[#This Row],[Employee Name]],Employees[[Employee Name]:[Office]],7))</f>
        <v>CENRO</v>
      </c>
      <c r="F6049" s="19" t="str">
        <f>IF(ISBLANK(LeaveTracker[[#This Row],[Employee Name]]),"-----",VLOOKUP(LeaveTracker[[#This Row],[Employee Name]],Employees[[Employee Name]:[Office]],6))</f>
        <v>REGULAR</v>
      </c>
      <c r="G6049" s="31">
        <v>45077</v>
      </c>
      <c r="H6049" s="31">
        <v>45077</v>
      </c>
      <c r="I6049" s="20" t="s">
        <v>82</v>
      </c>
      <c r="K6049" s="61"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566</v>
      </c>
      <c r="E6050" s="19" t="str">
        <f>IF(ISBLANK(LeaveTracker[[#This Row],[Employee Name]]),"-----",VLOOKUP(LeaveTracker[[#This Row],[Employee Name]],Employees[[Employee Name]:[Office]],7))</f>
        <v>CENRO</v>
      </c>
      <c r="F6050" s="19" t="str">
        <f>IF(ISBLANK(LeaveTracker[[#This Row],[Employee Name]]),"-----",VLOOKUP(LeaveTracker[[#This Row],[Employee Name]],Employees[[Employee Name]:[Office]],6))</f>
        <v>REGULAR</v>
      </c>
      <c r="G6050" s="31">
        <v>45078</v>
      </c>
      <c r="H6050" s="31">
        <v>45079</v>
      </c>
      <c r="I6050" s="20" t="s">
        <v>82</v>
      </c>
      <c r="K6050" s="61"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574</v>
      </c>
      <c r="E6051" s="19" t="str">
        <f>IF(ISBLANK(LeaveTracker[[#This Row],[Employee Name]]),"-----",VLOOKUP(LeaveTracker[[#This Row],[Employee Name]],Employees[[Employee Name]:[Office]],7))</f>
        <v>CCT</v>
      </c>
      <c r="F6051" s="19" t="str">
        <f>IF(ISBLANK(LeaveTracker[[#This Row],[Employee Name]]),"-----",VLOOKUP(LeaveTracker[[#This Row],[Employee Name]],Employees[[Employee Name]:[Office]],6))</f>
        <v>REGULAR</v>
      </c>
      <c r="G6051" s="31">
        <v>45079</v>
      </c>
      <c r="H6051" s="31">
        <v>45079</v>
      </c>
      <c r="I6051" s="20" t="s">
        <v>81</v>
      </c>
      <c r="K6051" s="61"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504</v>
      </c>
      <c r="E6052" s="19" t="str">
        <f>IF(ISBLANK(LeaveTracker[[#This Row],[Employee Name]]),"-----",VLOOKUP(LeaveTracker[[#This Row],[Employee Name]],Employees[[Employee Name]:[Office]],7))</f>
        <v>THRDC</v>
      </c>
      <c r="F6052" s="19" t="str">
        <f>IF(ISBLANK(LeaveTracker[[#This Row],[Employee Name]]),"-----",VLOOKUP(LeaveTracker[[#This Row],[Employee Name]],Employees[[Employee Name]:[Office]],6))</f>
        <v>REGULAR</v>
      </c>
      <c r="G6052" s="31">
        <v>45079</v>
      </c>
      <c r="H6052" s="31">
        <v>45079</v>
      </c>
      <c r="I6052" s="20" t="s">
        <v>81</v>
      </c>
      <c r="K6052" s="61"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380</v>
      </c>
      <c r="E6053" s="19" t="str">
        <f>IF(ISBLANK(LeaveTracker[[#This Row],[Employee Name]]),"-----",VLOOKUP(LeaveTracker[[#This Row],[Employee Name]],Employees[[Employee Name]:[Office]],7))</f>
        <v>CCT</v>
      </c>
      <c r="F6053" s="19" t="str">
        <f>IF(ISBLANK(LeaveTracker[[#This Row],[Employee Name]]),"-----",VLOOKUP(LeaveTracker[[#This Row],[Employee Name]],Employees[[Employee Name]:[Office]],6))</f>
        <v>REGULAR</v>
      </c>
      <c r="G6053" s="31">
        <v>45082</v>
      </c>
      <c r="H6053" s="31">
        <v>45082</v>
      </c>
      <c r="I6053" s="20" t="s">
        <v>298</v>
      </c>
      <c r="J6053" s="43" t="s">
        <v>1003</v>
      </c>
      <c r="K6053" s="61"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473</v>
      </c>
      <c r="E6054" s="19" t="str">
        <f>IF(ISBLANK(LeaveTracker[[#This Row],[Employee Name]]),"-----",VLOOKUP(LeaveTracker[[#This Row],[Employee Name]],Employees[[Employee Name]:[Office]],7))</f>
        <v>PIO</v>
      </c>
      <c r="F6054" s="19" t="str">
        <f>IF(ISBLANK(LeaveTracker[[#This Row],[Employee Name]]),"-----",VLOOKUP(LeaveTracker[[#This Row],[Employee Name]],Employees[[Employee Name]:[Office]],6))</f>
        <v>REGULAR</v>
      </c>
      <c r="G6054" s="31">
        <v>45075</v>
      </c>
      <c r="H6054" s="31">
        <v>45076</v>
      </c>
      <c r="I6054" s="20" t="s">
        <v>81</v>
      </c>
      <c r="K6054" s="61"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473</v>
      </c>
      <c r="E6055" s="19" t="str">
        <f>IF(ISBLANK(LeaveTracker[[#This Row],[Employee Name]]),"-----",VLOOKUP(LeaveTracker[[#This Row],[Employee Name]],Employees[[Employee Name]:[Office]],7))</f>
        <v>PIO</v>
      </c>
      <c r="F6055" s="19" t="str">
        <f>IF(ISBLANK(LeaveTracker[[#This Row],[Employee Name]]),"-----",VLOOKUP(LeaveTracker[[#This Row],[Employee Name]],Employees[[Employee Name]:[Office]],6))</f>
        <v>REGULAR</v>
      </c>
      <c r="G6055" s="31">
        <v>45082</v>
      </c>
      <c r="H6055" s="31">
        <v>45082</v>
      </c>
      <c r="I6055" s="20" t="s">
        <v>81</v>
      </c>
      <c r="K6055" s="61"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541</v>
      </c>
      <c r="E6056" s="19" t="str">
        <f>IF(ISBLANK(LeaveTracker[[#This Row],[Employee Name]]),"-----",VLOOKUP(LeaveTracker[[#This Row],[Employee Name]],Employees[[Employee Name]:[Office]],7))</f>
        <v>LCR</v>
      </c>
      <c r="F6056" s="19" t="str">
        <f>IF(ISBLANK(LeaveTracker[[#This Row],[Employee Name]]),"-----",VLOOKUP(LeaveTracker[[#This Row],[Employee Name]],Employees[[Employee Name]:[Office]],6))</f>
        <v>REGULAR</v>
      </c>
      <c r="G6056" s="31">
        <v>45079</v>
      </c>
      <c r="H6056" s="31">
        <v>45079</v>
      </c>
      <c r="I6056" s="20" t="s">
        <v>81</v>
      </c>
      <c r="K6056" s="61"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19" t="str">
        <f>IF(ISBLANK(LeaveTracker[[#This Row],[Employee Name]]),"-----",VLOOKUP(LeaveTracker[[#This Row],[Employee Name]],Employees[[Employee Name]:[Office]],7))</f>
        <v>CHO</v>
      </c>
      <c r="F6057" s="19" t="str">
        <f>IF(ISBLANK(LeaveTracker[[#This Row],[Employee Name]]),"-----",VLOOKUP(LeaveTracker[[#This Row],[Employee Name]],Employees[[Employee Name]:[Office]],6))</f>
        <v>REGULAR</v>
      </c>
      <c r="G6057" s="31">
        <v>45069</v>
      </c>
      <c r="H6057" s="31">
        <v>45069</v>
      </c>
      <c r="I6057" s="20" t="s">
        <v>81</v>
      </c>
      <c r="K6057" s="61"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538</v>
      </c>
      <c r="E6058" s="19" t="str">
        <f>IF(ISBLANK(LeaveTracker[[#This Row],[Employee Name]]),"-----",VLOOKUP(LeaveTracker[[#This Row],[Employee Name]],Employees[[Employee Name]:[Office]],7))</f>
        <v>LCR</v>
      </c>
      <c r="F6058" s="19" t="str">
        <f>IF(ISBLANK(LeaveTracker[[#This Row],[Employee Name]]),"-----",VLOOKUP(LeaveTracker[[#This Row],[Employee Name]],Employees[[Employee Name]:[Office]],6))</f>
        <v>REGULAR</v>
      </c>
      <c r="G6058" s="31">
        <v>45082</v>
      </c>
      <c r="H6058" s="31">
        <v>45082</v>
      </c>
      <c r="I6058" s="20" t="s">
        <v>81</v>
      </c>
      <c r="K6058" s="61"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402</v>
      </c>
      <c r="E6059" s="19" t="str">
        <f>IF(ISBLANK(LeaveTracker[[#This Row],[Employee Name]]),"-----",VLOOKUP(LeaveTracker[[#This Row],[Employee Name]],Employees[[Employee Name]:[Office]],7))</f>
        <v>CTO</v>
      </c>
      <c r="F6059" s="19" t="str">
        <f>IF(ISBLANK(LeaveTracker[[#This Row],[Employee Name]]),"-----",VLOOKUP(LeaveTracker[[#This Row],[Employee Name]],Employees[[Employee Name]:[Office]],6))</f>
        <v>REGULAR</v>
      </c>
      <c r="G6059" s="31">
        <v>45080</v>
      </c>
      <c r="H6059" s="31">
        <v>45080</v>
      </c>
      <c r="I6059" s="20" t="s">
        <v>81</v>
      </c>
      <c r="K6059" s="61" t="str">
        <f ca="1">LeaveTracker[[#This Row],[Days]]&amp;" "&amp;LeaveTracker[[#This Row],[Type of Leave]]</f>
        <v>0 SL</v>
      </c>
      <c r="L6059" s="23">
        <f ca="1">NETWORKDAYS(LeaveTracker[[#This Row],[Start Date]],LeaveTracker[[#This Row],[End Date]],lstHolidays)</f>
        <v>0</v>
      </c>
      <c r="M6059" s="27"/>
    </row>
    <row r="6060" spans="1:13" ht="30" customHeight="1" x14ac:dyDescent="0.3">
      <c r="A6060" s="27">
        <f t="shared" si="69"/>
        <v>2247</v>
      </c>
      <c r="B6060" s="31">
        <v>45086</v>
      </c>
      <c r="C6060" s="31">
        <v>45082</v>
      </c>
      <c r="D6060" s="19" t="s">
        <v>121</v>
      </c>
      <c r="E6060" s="19" t="str">
        <f>IF(ISBLANK(LeaveTracker[[#This Row],[Employee Name]]),"-----",VLOOKUP(LeaveTracker[[#This Row],[Employee Name]],Employees[[Employee Name]:[Office]],7))</f>
        <v>CHARACTER OFFICE</v>
      </c>
      <c r="F6060" s="19" t="str">
        <f>IF(ISBLANK(LeaveTracker[[#This Row],[Employee Name]]),"-----",VLOOKUP(LeaveTracker[[#This Row],[Employee Name]],Employees[[Employee Name]:[Office]],6))</f>
        <v>REGULAR</v>
      </c>
      <c r="G6060" s="31">
        <v>45090</v>
      </c>
      <c r="H6060" s="31">
        <v>45092</v>
      </c>
      <c r="I6060" s="20" t="s">
        <v>82</v>
      </c>
      <c r="K6060" s="61"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19" t="str">
        <f>IF(ISBLANK(LeaveTracker[[#This Row],[Employee Name]]),"-----",VLOOKUP(LeaveTracker[[#This Row],[Employee Name]],Employees[[Employee Name]:[Office]],7))</f>
        <v>CHARACTER OFFICE</v>
      </c>
      <c r="F6061" s="19" t="str">
        <f>IF(ISBLANK(LeaveTracker[[#This Row],[Employee Name]]),"-----",VLOOKUP(LeaveTracker[[#This Row],[Employee Name]],Employees[[Employee Name]:[Office]],6))</f>
        <v>REGULAR</v>
      </c>
      <c r="G6061" s="31">
        <v>45078</v>
      </c>
      <c r="H6061" s="31">
        <v>45079</v>
      </c>
      <c r="I6061" s="20" t="s">
        <v>81</v>
      </c>
      <c r="K6061" s="61"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19" t="str">
        <f>IF(ISBLANK(LeaveTracker[[#This Row],[Employee Name]]),"-----",VLOOKUP(LeaveTracker[[#This Row],[Employee Name]],Employees[[Employee Name]:[Office]],7))</f>
        <v>HRMO</v>
      </c>
      <c r="F6062" s="19" t="str">
        <f>IF(ISBLANK(LeaveTracker[[#This Row],[Employee Name]]),"-----",VLOOKUP(LeaveTracker[[#This Row],[Employee Name]],Employees[[Employee Name]:[Office]],6))</f>
        <v>REGULAR</v>
      </c>
      <c r="G6062" s="31">
        <v>45082</v>
      </c>
      <c r="H6062" s="31">
        <v>45082</v>
      </c>
      <c r="I6062" s="19"/>
      <c r="K6062" s="61"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1962</v>
      </c>
      <c r="E6063" s="19" t="str">
        <f>IF(ISBLANK(LeaveTracker[[#This Row],[Employee Name]]),"-----",VLOOKUP(LeaveTracker[[#This Row],[Employee Name]],Employees[[Employee Name]:[Office]],7))</f>
        <v>ONT</v>
      </c>
      <c r="F6063" s="19" t="str">
        <f>IF(ISBLANK(LeaveTracker[[#This Row],[Employee Name]]),"-----",VLOOKUP(LeaveTracker[[#This Row],[Employee Name]],Employees[[Employee Name]:[Office]],6))</f>
        <v>REGULAR</v>
      </c>
      <c r="G6063" s="31">
        <v>45078</v>
      </c>
      <c r="H6063" s="31">
        <v>45107</v>
      </c>
      <c r="I6063" s="20" t="s">
        <v>81</v>
      </c>
      <c r="K6063" s="61"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1875</v>
      </c>
      <c r="E6064" s="19" t="str">
        <f>IF(ISBLANK(LeaveTracker[[#This Row],[Employee Name]]),"-----",VLOOKUP(LeaveTracker[[#This Row],[Employee Name]],Employees[[Employee Name]:[Office]],7))</f>
        <v>TICC</v>
      </c>
      <c r="F6064" s="19" t="str">
        <f>IF(ISBLANK(LeaveTracker[[#This Row],[Employee Name]]),"-----",VLOOKUP(LeaveTracker[[#This Row],[Employee Name]],Employees[[Employee Name]:[Office]],6))</f>
        <v>CASUAL</v>
      </c>
      <c r="G6064" s="31">
        <v>45082</v>
      </c>
      <c r="H6064" s="31">
        <v>45082</v>
      </c>
      <c r="I6064" s="20" t="s">
        <v>298</v>
      </c>
      <c r="J6064" s="43" t="s">
        <v>1003</v>
      </c>
      <c r="K6064" s="61"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2027</v>
      </c>
      <c r="E6065" s="19" t="str">
        <f>IF(ISBLANK(LeaveTracker[[#This Row],[Employee Name]]),"-----",VLOOKUP(LeaveTracker[[#This Row],[Employee Name]],Employees[[Employee Name]:[Office]],7))</f>
        <v>EDP</v>
      </c>
      <c r="F6065" s="19" t="str">
        <f>IF(ISBLANK(LeaveTracker[[#This Row],[Employee Name]]),"-----",VLOOKUP(LeaveTracker[[#This Row],[Employee Name]],Employees[[Employee Name]:[Office]],6))</f>
        <v>CASUAL</v>
      </c>
      <c r="G6065" s="31">
        <v>45078</v>
      </c>
      <c r="H6065" s="31">
        <v>45079</v>
      </c>
      <c r="I6065" s="20" t="s">
        <v>81</v>
      </c>
      <c r="K6065" s="61"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1843</v>
      </c>
      <c r="E6066" s="19" t="str">
        <f>IF(ISBLANK(LeaveTracker[[#This Row],[Employee Name]]),"-----",VLOOKUP(LeaveTracker[[#This Row],[Employee Name]],Employees[[Employee Name]:[Office]],7))</f>
        <v>EEO/CITY MARKET</v>
      </c>
      <c r="F6066" s="19" t="str">
        <f>IF(ISBLANK(LeaveTracker[[#This Row],[Employee Name]]),"-----",VLOOKUP(LeaveTracker[[#This Row],[Employee Name]],Employees[[Employee Name]:[Office]],6))</f>
        <v>CASUAL</v>
      </c>
      <c r="G6066" s="31">
        <v>45078</v>
      </c>
      <c r="H6066" s="31">
        <v>45079</v>
      </c>
      <c r="I6066" s="20" t="s">
        <v>81</v>
      </c>
      <c r="K6066" s="61"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1789</v>
      </c>
      <c r="E6067" s="19" t="str">
        <f>IF(ISBLANK(LeaveTracker[[#This Row],[Employee Name]]),"-----",VLOOKUP(LeaveTracker[[#This Row],[Employee Name]],Employees[[Employee Name]:[Office]],7))</f>
        <v>PICNIC GROVE</v>
      </c>
      <c r="F6067" s="19" t="str">
        <f>IF(ISBLANK(LeaveTracker[[#This Row],[Employee Name]]),"-----",VLOOKUP(LeaveTracker[[#This Row],[Employee Name]],Employees[[Employee Name]:[Office]],6))</f>
        <v>CASUAL</v>
      </c>
      <c r="G6067" s="31">
        <v>45049</v>
      </c>
      <c r="H6067" s="31">
        <v>45050</v>
      </c>
      <c r="I6067" s="20" t="s">
        <v>81</v>
      </c>
      <c r="K6067" s="61"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1789</v>
      </c>
      <c r="E6068" s="19" t="str">
        <f>IF(ISBLANK(LeaveTracker[[#This Row],[Employee Name]]),"-----",VLOOKUP(LeaveTracker[[#This Row],[Employee Name]],Employees[[Employee Name]:[Office]],7))</f>
        <v>PICNIC GROVE</v>
      </c>
      <c r="F6068" s="19" t="str">
        <f>IF(ISBLANK(LeaveTracker[[#This Row],[Employee Name]]),"-----",VLOOKUP(LeaveTracker[[#This Row],[Employee Name]],Employees[[Employee Name]:[Office]],6))</f>
        <v>CASUAL</v>
      </c>
      <c r="G6068" s="31">
        <v>45053</v>
      </c>
      <c r="H6068" s="31">
        <v>45053</v>
      </c>
      <c r="I6068" s="20" t="s">
        <v>81</v>
      </c>
      <c r="K6068" s="61" t="str">
        <f ca="1">LeaveTracker[[#This Row],[Days]]&amp;" "&amp;LeaveTracker[[#This Row],[Type of Leave]]</f>
        <v>0 SL</v>
      </c>
      <c r="L6068" s="23">
        <f ca="1">NETWORKDAYS(LeaveTracker[[#This Row],[Start Date]],LeaveTracker[[#This Row],[End Date]],lstHolidays)</f>
        <v>0</v>
      </c>
      <c r="M6068" s="27"/>
    </row>
    <row r="6069" spans="1:13" ht="30" customHeight="1" x14ac:dyDescent="0.3">
      <c r="A6069" s="27">
        <f t="shared" si="69"/>
        <v>2256</v>
      </c>
      <c r="B6069" s="31">
        <v>45086</v>
      </c>
      <c r="C6069" s="31">
        <v>45079</v>
      </c>
      <c r="D6069" s="19" t="s">
        <v>1789</v>
      </c>
      <c r="E6069" s="19" t="str">
        <f>IF(ISBLANK(LeaveTracker[[#This Row],[Employee Name]]),"-----",VLOOKUP(LeaveTracker[[#This Row],[Employee Name]],Employees[[Employee Name]:[Office]],7))</f>
        <v>PICNIC GROVE</v>
      </c>
      <c r="F6069" s="19" t="str">
        <f>IF(ISBLANK(LeaveTracker[[#This Row],[Employee Name]]),"-----",VLOOKUP(LeaveTracker[[#This Row],[Employee Name]],Employees[[Employee Name]:[Office]],6))</f>
        <v>CASUAL</v>
      </c>
      <c r="G6069" s="31">
        <v>45055</v>
      </c>
      <c r="H6069" s="31">
        <v>45055</v>
      </c>
      <c r="I6069" s="20" t="s">
        <v>81</v>
      </c>
      <c r="K6069" s="61"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1321</v>
      </c>
      <c r="E6070" s="19" t="str">
        <f>IF(ISBLANK(LeaveTracker[[#This Row],[Employee Name]]),"-----",VLOOKUP(LeaveTracker[[#This Row],[Employee Name]],Employees[[Employee Name]:[Office]],7))</f>
        <v>CHO</v>
      </c>
      <c r="F6070" s="19" t="str">
        <f>IF(ISBLANK(LeaveTracker[[#This Row],[Employee Name]]),"-----",VLOOKUP(LeaveTracker[[#This Row],[Employee Name]],Employees[[Employee Name]:[Office]],6))</f>
        <v>REGULAR</v>
      </c>
      <c r="G6070" s="31">
        <v>45077</v>
      </c>
      <c r="H6070" s="31">
        <v>45077</v>
      </c>
      <c r="I6070" s="20" t="s">
        <v>81</v>
      </c>
      <c r="K6070" s="61"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1824</v>
      </c>
      <c r="E6071" s="19" t="str">
        <f>IF(ISBLANK(LeaveTracker[[#This Row],[Employee Name]]),"-----",VLOOKUP(LeaveTracker[[#This Row],[Employee Name]],Employees[[Employee Name]:[Office]],7))</f>
        <v>CHO</v>
      </c>
      <c r="F6071" s="19" t="str">
        <f>IF(ISBLANK(LeaveTracker[[#This Row],[Employee Name]]),"-----",VLOOKUP(LeaveTracker[[#This Row],[Employee Name]],Employees[[Employee Name]:[Office]],6))</f>
        <v>CASUAL</v>
      </c>
      <c r="G6071" s="31">
        <v>45070</v>
      </c>
      <c r="H6071" s="31">
        <v>45070</v>
      </c>
      <c r="I6071" s="20" t="s">
        <v>81</v>
      </c>
      <c r="K6071" s="61"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1814</v>
      </c>
      <c r="E6072" s="19" t="str">
        <f>IF(ISBLANK(LeaveTracker[[#This Row],[Employee Name]]),"-----",VLOOKUP(LeaveTracker[[#This Row],[Employee Name]],Employees[[Employee Name]:[Office]],7))</f>
        <v>CHO</v>
      </c>
      <c r="F6072" s="19" t="str">
        <f>IF(ISBLANK(LeaveTracker[[#This Row],[Employee Name]]),"-----",VLOOKUP(LeaveTracker[[#This Row],[Employee Name]],Employees[[Employee Name]:[Office]],6))</f>
        <v>CASUAL</v>
      </c>
      <c r="G6072" s="31">
        <v>45086</v>
      </c>
      <c r="H6072" s="31">
        <v>45086</v>
      </c>
      <c r="I6072" s="20" t="s">
        <v>298</v>
      </c>
      <c r="K6072" s="61"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1780</v>
      </c>
      <c r="E6073" s="19" t="str">
        <f>IF(ISBLANK(LeaveTracker[[#This Row],[Employee Name]]),"-----",VLOOKUP(LeaveTracker[[#This Row],[Employee Name]],Employees[[Employee Name]:[Office]],7))</f>
        <v>CHO</v>
      </c>
      <c r="F6073" s="19" t="str">
        <f>IF(ISBLANK(LeaveTracker[[#This Row],[Employee Name]]),"-----",VLOOKUP(LeaveTracker[[#This Row],[Employee Name]],Employees[[Employee Name]:[Office]],6))</f>
        <v>CASUAL</v>
      </c>
      <c r="G6073" s="31">
        <v>45076</v>
      </c>
      <c r="H6073" s="31">
        <v>45076</v>
      </c>
      <c r="I6073" s="20" t="s">
        <v>81</v>
      </c>
      <c r="K6073" s="61"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1780</v>
      </c>
      <c r="E6074" s="19" t="str">
        <f>IF(ISBLANK(LeaveTracker[[#This Row],[Employee Name]]),"-----",VLOOKUP(LeaveTracker[[#This Row],[Employee Name]],Employees[[Employee Name]:[Office]],7))</f>
        <v>CHO</v>
      </c>
      <c r="F6074" s="19" t="str">
        <f>IF(ISBLANK(LeaveTracker[[#This Row],[Employee Name]]),"-----",VLOOKUP(LeaveTracker[[#This Row],[Employee Name]],Employees[[Employee Name]:[Office]],6))</f>
        <v>CASUAL</v>
      </c>
      <c r="G6074" s="31">
        <v>45082</v>
      </c>
      <c r="H6074" s="31">
        <v>45082</v>
      </c>
      <c r="I6074" s="20" t="s">
        <v>81</v>
      </c>
      <c r="K6074" s="61"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1812</v>
      </c>
      <c r="E6075" s="19" t="str">
        <f>IF(ISBLANK(LeaveTracker[[#This Row],[Employee Name]]),"-----",VLOOKUP(LeaveTracker[[#This Row],[Employee Name]],Employees[[Employee Name]:[Office]],7))</f>
        <v>HOUSING</v>
      </c>
      <c r="F6075" s="19" t="str">
        <f>IF(ISBLANK(LeaveTracker[[#This Row],[Employee Name]]),"-----",VLOOKUP(LeaveTracker[[#This Row],[Employee Name]],Employees[[Employee Name]:[Office]],6))</f>
        <v>CASUAL</v>
      </c>
      <c r="G6075" s="31">
        <v>45070</v>
      </c>
      <c r="H6075" s="31">
        <v>45072</v>
      </c>
      <c r="I6075" s="20" t="s">
        <v>81</v>
      </c>
      <c r="K6075" s="61"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1763</v>
      </c>
      <c r="E6076" s="19" t="str">
        <f>IF(ISBLANK(LeaveTracker[[#This Row],[Employee Name]]),"-----",VLOOKUP(LeaveTracker[[#This Row],[Employee Name]],Employees[[Employee Name]:[Office]],7))</f>
        <v>EEO/CITY MARKET</v>
      </c>
      <c r="F6076" s="19" t="str">
        <f>IF(ISBLANK(LeaveTracker[[#This Row],[Employee Name]]),"-----",VLOOKUP(LeaveTracker[[#This Row],[Employee Name]],Employees[[Employee Name]:[Office]],6))</f>
        <v>CASUAL</v>
      </c>
      <c r="G6076" s="31">
        <v>45096</v>
      </c>
      <c r="H6076" s="31">
        <v>45097</v>
      </c>
      <c r="I6076" s="20" t="s">
        <v>82</v>
      </c>
      <c r="K6076" s="61"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1971</v>
      </c>
      <c r="E6077" s="19" t="str">
        <f>IF(ISBLANK(LeaveTracker[[#This Row],[Employee Name]]),"-----",VLOOKUP(LeaveTracker[[#This Row],[Employee Name]],Employees[[Employee Name]:[Office]],7))</f>
        <v>CENRO</v>
      </c>
      <c r="F6077" s="19">
        <f>IF(ISBLANK(LeaveTracker[[#This Row],[Employee Name]]),"-----",VLOOKUP(LeaveTracker[[#This Row],[Employee Name]],Employees[[Employee Name]:[Office]],6))</f>
        <v>0</v>
      </c>
      <c r="G6077" s="31">
        <v>45078</v>
      </c>
      <c r="H6077" s="31">
        <v>45078</v>
      </c>
      <c r="I6077" s="20" t="s">
        <v>81</v>
      </c>
      <c r="K6077" s="61"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1973</v>
      </c>
      <c r="E6078" s="19" t="str">
        <f>IF(ISBLANK(LeaveTracker[[#This Row],[Employee Name]]),"-----",VLOOKUP(LeaveTracker[[#This Row],[Employee Name]],Employees[[Employee Name]:[Office]],7))</f>
        <v>TERMINAL</v>
      </c>
      <c r="F6078" s="19" t="str">
        <f>IF(ISBLANK(LeaveTracker[[#This Row],[Employee Name]]),"-----",VLOOKUP(LeaveTracker[[#This Row],[Employee Name]],Employees[[Employee Name]:[Office]],6))</f>
        <v>CASUAL</v>
      </c>
      <c r="G6078" s="31">
        <v>45079</v>
      </c>
      <c r="H6078" s="31">
        <v>45079</v>
      </c>
      <c r="I6078" s="20" t="s">
        <v>81</v>
      </c>
      <c r="K6078" s="61"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2111</v>
      </c>
      <c r="E6079" s="19" t="str">
        <f>IF(ISBLANK(LeaveTracker[[#This Row],[Employee Name]]),"-----",VLOOKUP(LeaveTracker[[#This Row],[Employee Name]],Employees[[Employee Name]:[Office]],7))</f>
        <v>BPLO</v>
      </c>
      <c r="F6079" s="19">
        <f>IF(ISBLANK(LeaveTracker[[#This Row],[Employee Name]]),"-----",VLOOKUP(LeaveTracker[[#This Row],[Employee Name]],Employees[[Employee Name]:[Office]],6))</f>
        <v>0</v>
      </c>
      <c r="G6079" s="31">
        <v>45082</v>
      </c>
      <c r="H6079" s="31">
        <v>45083</v>
      </c>
      <c r="I6079" s="20" t="s">
        <v>81</v>
      </c>
      <c r="K6079" s="61"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1849</v>
      </c>
      <c r="E6080" s="19" t="str">
        <f>IF(ISBLANK(LeaveTracker[[#This Row],[Employee Name]]),"-----",VLOOKUP(LeaveTracker[[#This Row],[Employee Name]],Employees[[Employee Name]:[Office]],7))</f>
        <v>BIR</v>
      </c>
      <c r="F6080" s="19" t="str">
        <f>IF(ISBLANK(LeaveTracker[[#This Row],[Employee Name]]),"-----",VLOOKUP(LeaveTracker[[#This Row],[Employee Name]],Employees[[Employee Name]:[Office]],6))</f>
        <v>CASUAL</v>
      </c>
      <c r="G6080" s="31">
        <v>45070</v>
      </c>
      <c r="H6080" s="31">
        <v>45070</v>
      </c>
      <c r="I6080" s="20" t="s">
        <v>298</v>
      </c>
      <c r="K6080" s="61"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1849</v>
      </c>
      <c r="E6081" s="19" t="str">
        <f>IF(ISBLANK(LeaveTracker[[#This Row],[Employee Name]]),"-----",VLOOKUP(LeaveTracker[[#This Row],[Employee Name]],Employees[[Employee Name]:[Office]],7))</f>
        <v>BIR</v>
      </c>
      <c r="F6081" s="19" t="str">
        <f>IF(ISBLANK(LeaveTracker[[#This Row],[Employee Name]]),"-----",VLOOKUP(LeaveTracker[[#This Row],[Employee Name]],Employees[[Employee Name]:[Office]],6))</f>
        <v>CASUAL</v>
      </c>
      <c r="G6081" s="31">
        <v>45076</v>
      </c>
      <c r="H6081" s="31">
        <v>45076</v>
      </c>
      <c r="I6081" s="20" t="s">
        <v>298</v>
      </c>
      <c r="K6081" s="61"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1849</v>
      </c>
      <c r="E6082" s="19" t="str">
        <f>IF(ISBLANK(LeaveTracker[[#This Row],[Employee Name]]),"-----",VLOOKUP(LeaveTracker[[#This Row],[Employee Name]],Employees[[Employee Name]:[Office]],7))</f>
        <v>BIR</v>
      </c>
      <c r="F6082" s="19" t="str">
        <f>IF(ISBLANK(LeaveTracker[[#This Row],[Employee Name]]),"-----",VLOOKUP(LeaveTracker[[#This Row],[Employee Name]],Employees[[Employee Name]:[Office]],6))</f>
        <v>CASUAL</v>
      </c>
      <c r="G6082" s="31">
        <v>45090</v>
      </c>
      <c r="H6082" s="31">
        <v>45093</v>
      </c>
      <c r="I6082" s="20" t="s">
        <v>82</v>
      </c>
      <c r="K6082" s="61"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1925</v>
      </c>
      <c r="E6083" s="19" t="str">
        <f>IF(ISBLANK(LeaveTracker[[#This Row],[Employee Name]]),"-----",VLOOKUP(LeaveTracker[[#This Row],[Employee Name]],Employees[[Employee Name]:[Office]],7))</f>
        <v>INTERNAL</v>
      </c>
      <c r="F6083" s="19" t="str">
        <f>IF(ISBLANK(LeaveTracker[[#This Row],[Employee Name]]),"-----",VLOOKUP(LeaveTracker[[#This Row],[Employee Name]],Employees[[Employee Name]:[Office]],6))</f>
        <v>CASUAL</v>
      </c>
      <c r="G6083" s="31">
        <v>45078</v>
      </c>
      <c r="H6083" s="31">
        <v>45078</v>
      </c>
      <c r="I6083" s="20" t="s">
        <v>81</v>
      </c>
      <c r="K6083" s="61"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1773</v>
      </c>
      <c r="E6084" s="19" t="str">
        <f>IF(ISBLANK(LeaveTracker[[#This Row],[Employee Name]]),"-----",VLOOKUP(LeaveTracker[[#This Row],[Employee Name]],Employees[[Employee Name]:[Office]],7))</f>
        <v>GSO</v>
      </c>
      <c r="F6084" s="19" t="str">
        <f>IF(ISBLANK(LeaveTracker[[#This Row],[Employee Name]]),"-----",VLOOKUP(LeaveTracker[[#This Row],[Employee Name]],Employees[[Employee Name]:[Office]],6))</f>
        <v>CASUAL</v>
      </c>
      <c r="G6084" s="31">
        <v>45085</v>
      </c>
      <c r="H6084" s="31">
        <v>45086</v>
      </c>
      <c r="I6084" s="20" t="s">
        <v>82</v>
      </c>
      <c r="K6084" s="61"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1877</v>
      </c>
      <c r="E6085" s="19" t="str">
        <f>IF(ISBLANK(LeaveTracker[[#This Row],[Employee Name]]),"-----",VLOOKUP(LeaveTracker[[#This Row],[Employee Name]],Employees[[Employee Name]:[Office]],7))</f>
        <v>TICC</v>
      </c>
      <c r="F6085" s="19" t="str">
        <f>IF(ISBLANK(LeaveTracker[[#This Row],[Employee Name]]),"-----",VLOOKUP(LeaveTracker[[#This Row],[Employee Name]],Employees[[Employee Name]:[Office]],6))</f>
        <v>CASUAL</v>
      </c>
      <c r="G6085" s="31">
        <v>45074</v>
      </c>
      <c r="H6085" s="31">
        <v>45074</v>
      </c>
      <c r="I6085" s="20" t="s">
        <v>81</v>
      </c>
      <c r="K6085" s="61" t="str">
        <f ca="1">LeaveTracker[[#This Row],[Days]]&amp;" "&amp;LeaveTracker[[#This Row],[Type of Leave]]</f>
        <v>0 SL</v>
      </c>
      <c r="L6085" s="23">
        <f ca="1">NETWORKDAYS(LeaveTracker[[#This Row],[Start Date]],LeaveTracker[[#This Row],[End Date]],lstHolidays)</f>
        <v>0</v>
      </c>
      <c r="M6085" s="27"/>
    </row>
    <row r="6086" spans="1:13" ht="30" customHeight="1" x14ac:dyDescent="0.3">
      <c r="A6086" s="27">
        <f t="shared" si="69"/>
        <v>2273</v>
      </c>
      <c r="B6086" s="31">
        <v>45086</v>
      </c>
      <c r="C6086" s="31">
        <v>45075</v>
      </c>
      <c r="D6086" s="19" t="s">
        <v>1865</v>
      </c>
      <c r="E6086" s="19" t="str">
        <f>IF(ISBLANK(LeaveTracker[[#This Row],[Employee Name]]),"-----",VLOOKUP(LeaveTracker[[#This Row],[Employee Name]],Employees[[Employee Name]:[Office]],7))</f>
        <v>TCSNHS-ISHS</v>
      </c>
      <c r="F6086" s="19" t="str">
        <f>IF(ISBLANK(LeaveTracker[[#This Row],[Employee Name]]),"-----",VLOOKUP(LeaveTracker[[#This Row],[Employee Name]],Employees[[Employee Name]:[Office]],6))</f>
        <v>CASUAL</v>
      </c>
      <c r="G6086" s="31">
        <v>45077</v>
      </c>
      <c r="H6086" s="31">
        <v>45077</v>
      </c>
      <c r="I6086" s="20" t="s">
        <v>82</v>
      </c>
      <c r="K6086" s="61"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1815</v>
      </c>
      <c r="E6087" s="19" t="str">
        <f>IF(ISBLANK(LeaveTracker[[#This Row],[Employee Name]]),"-----",VLOOKUP(LeaveTracker[[#This Row],[Employee Name]],Employees[[Employee Name]:[Office]],7))</f>
        <v>TCNHS</v>
      </c>
      <c r="F6087" s="19" t="str">
        <f>IF(ISBLANK(LeaveTracker[[#This Row],[Employee Name]]),"-----",VLOOKUP(LeaveTracker[[#This Row],[Employee Name]],Employees[[Employee Name]:[Office]],6))</f>
        <v>CASUAL</v>
      </c>
      <c r="G6087" s="31">
        <v>45077</v>
      </c>
      <c r="H6087" s="31">
        <v>45077</v>
      </c>
      <c r="I6087" s="20" t="s">
        <v>81</v>
      </c>
      <c r="K6087" s="61"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1809</v>
      </c>
      <c r="E6088" s="19" t="str">
        <f>IF(ISBLANK(LeaveTracker[[#This Row],[Employee Name]]),"-----",VLOOKUP(LeaveTracker[[#This Row],[Employee Name]],Employees[[Employee Name]:[Office]],7))</f>
        <v>TCNHS</v>
      </c>
      <c r="F6088" s="19" t="str">
        <f>IF(ISBLANK(LeaveTracker[[#This Row],[Employee Name]]),"-----",VLOOKUP(LeaveTracker[[#This Row],[Employee Name]],Employees[[Employee Name]:[Office]],6))</f>
        <v>CASUAL</v>
      </c>
      <c r="G6088" s="31">
        <v>45069</v>
      </c>
      <c r="H6088" s="31">
        <v>45071</v>
      </c>
      <c r="I6088" s="20" t="s">
        <v>81</v>
      </c>
      <c r="K6088" s="61"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1809</v>
      </c>
      <c r="E6089" s="19" t="str">
        <f>IF(ISBLANK(LeaveTracker[[#This Row],[Employee Name]]),"-----",VLOOKUP(LeaveTracker[[#This Row],[Employee Name]],Employees[[Employee Name]:[Office]],7))</f>
        <v>TCNHS</v>
      </c>
      <c r="F6089" s="19" t="str">
        <f>IF(ISBLANK(LeaveTracker[[#This Row],[Employee Name]]),"-----",VLOOKUP(LeaveTracker[[#This Row],[Employee Name]],Employees[[Employee Name]:[Office]],6))</f>
        <v>CASUAL</v>
      </c>
      <c r="G6089" s="31">
        <v>45072</v>
      </c>
      <c r="H6089" s="31">
        <v>45072</v>
      </c>
      <c r="I6089" s="20" t="s">
        <v>81</v>
      </c>
      <c r="K6089" s="61"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1809</v>
      </c>
      <c r="E6090" s="19" t="str">
        <f>IF(ISBLANK(LeaveTracker[[#This Row],[Employee Name]]),"-----",VLOOKUP(LeaveTracker[[#This Row],[Employee Name]],Employees[[Employee Name]:[Office]],7))</f>
        <v>TCNHS</v>
      </c>
      <c r="F6090" s="19" t="str">
        <f>IF(ISBLANK(LeaveTracker[[#This Row],[Employee Name]]),"-----",VLOOKUP(LeaveTracker[[#This Row],[Employee Name]],Employees[[Employee Name]:[Office]],6))</f>
        <v>CASUAL</v>
      </c>
      <c r="G6090" s="31">
        <v>45063</v>
      </c>
      <c r="H6090" s="31">
        <v>45063</v>
      </c>
      <c r="I6090" s="20" t="s">
        <v>81</v>
      </c>
      <c r="K6090" s="61"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1936</v>
      </c>
      <c r="E6091" s="19" t="str">
        <f>IF(ISBLANK(LeaveTracker[[#This Row],[Employee Name]]),"-----",VLOOKUP(LeaveTracker[[#This Row],[Employee Name]],Employees[[Employee Name]:[Office]],7))</f>
        <v>HOUSING</v>
      </c>
      <c r="F6091" s="19" t="str">
        <f>IF(ISBLANK(LeaveTracker[[#This Row],[Employee Name]]),"-----",VLOOKUP(LeaveTracker[[#This Row],[Employee Name]],Employees[[Employee Name]:[Office]],6))</f>
        <v>CASUAL</v>
      </c>
      <c r="G6091" s="31">
        <v>45072</v>
      </c>
      <c r="H6091" s="31">
        <v>45072</v>
      </c>
      <c r="I6091" s="20" t="s">
        <v>298</v>
      </c>
      <c r="J6091" s="43" t="s">
        <v>1003</v>
      </c>
      <c r="K6091" s="61"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1936</v>
      </c>
      <c r="E6092" s="19" t="str">
        <f>IF(ISBLANK(LeaveTracker[[#This Row],[Employee Name]]),"-----",VLOOKUP(LeaveTracker[[#This Row],[Employee Name]],Employees[[Employee Name]:[Office]],7))</f>
        <v>HOUSING</v>
      </c>
      <c r="F6092" s="19" t="str">
        <f>IF(ISBLANK(LeaveTracker[[#This Row],[Employee Name]]),"-----",VLOOKUP(LeaveTracker[[#This Row],[Employee Name]],Employees[[Employee Name]:[Office]],6))</f>
        <v>CASUAL</v>
      </c>
      <c r="G6092" s="31">
        <v>45075</v>
      </c>
      <c r="H6092" s="31">
        <v>45077</v>
      </c>
      <c r="I6092" s="31" t="s">
        <v>81</v>
      </c>
      <c r="K6092" s="61"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1785</v>
      </c>
      <c r="E6093" s="19" t="str">
        <f>IF(ISBLANK(LeaveTracker[[#This Row],[Employee Name]]),"-----",VLOOKUP(LeaveTracker[[#This Row],[Employee Name]],Employees[[Employee Name]:[Office]],7))</f>
        <v>MAHOGANY MARKET</v>
      </c>
      <c r="F6093" s="19" t="str">
        <f>IF(ISBLANK(LeaveTracker[[#This Row],[Employee Name]]),"-----",VLOOKUP(LeaveTracker[[#This Row],[Employee Name]],Employees[[Employee Name]:[Office]],6))</f>
        <v>CASUAL</v>
      </c>
      <c r="G6093" s="31">
        <v>45071</v>
      </c>
      <c r="H6093" s="31">
        <v>45107</v>
      </c>
      <c r="I6093" s="20" t="s">
        <v>81</v>
      </c>
      <c r="K6093" s="61"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1821</v>
      </c>
      <c r="E6094" s="19" t="str">
        <f>IF(ISBLANK(LeaveTracker[[#This Row],[Employee Name]]),"-----",VLOOKUP(LeaveTracker[[#This Row],[Employee Name]],Employees[[Employee Name]:[Office]],7))</f>
        <v>TICC</v>
      </c>
      <c r="F6094" s="19" t="str">
        <f>IF(ISBLANK(LeaveTracker[[#This Row],[Employee Name]]),"-----",VLOOKUP(LeaveTracker[[#This Row],[Employee Name]],Employees[[Employee Name]:[Office]],6))</f>
        <v>CASUAL</v>
      </c>
      <c r="G6094" s="31">
        <v>45071</v>
      </c>
      <c r="H6094" s="31">
        <v>45071</v>
      </c>
      <c r="I6094" s="20" t="s">
        <v>81</v>
      </c>
      <c r="K6094" s="61"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1799</v>
      </c>
      <c r="E6095" s="19" t="str">
        <f>IF(ISBLANK(LeaveTracker[[#This Row],[Employee Name]]),"-----",VLOOKUP(LeaveTracker[[#This Row],[Employee Name]],Employees[[Employee Name]:[Office]],7))</f>
        <v>CENRO</v>
      </c>
      <c r="F6095" s="19" t="str">
        <f>IF(ISBLANK(LeaveTracker[[#This Row],[Employee Name]]),"-----",VLOOKUP(LeaveTracker[[#This Row],[Employee Name]],Employees[[Employee Name]:[Office]],6))</f>
        <v>CASUAL</v>
      </c>
      <c r="G6095" s="31">
        <v>45068</v>
      </c>
      <c r="H6095" s="31">
        <v>45072</v>
      </c>
      <c r="I6095" s="20" t="s">
        <v>81</v>
      </c>
      <c r="K6095" s="61"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925</v>
      </c>
      <c r="E6096" s="19" t="str">
        <f>IF(ISBLANK(LeaveTracker[[#This Row],[Employee Name]]),"-----",VLOOKUP(LeaveTracker[[#This Row],[Employee Name]],Employees[[Employee Name]:[Office]],7))</f>
        <v>TCNHS</v>
      </c>
      <c r="F6096" s="19" t="str">
        <f>IF(ISBLANK(LeaveTracker[[#This Row],[Employee Name]]),"-----",VLOOKUP(LeaveTracker[[#This Row],[Employee Name]],Employees[[Employee Name]:[Office]],6))</f>
        <v>REGULAR</v>
      </c>
      <c r="G6096" s="31">
        <v>45071</v>
      </c>
      <c r="H6096" s="31">
        <v>45072</v>
      </c>
      <c r="I6096" s="20" t="s">
        <v>81</v>
      </c>
      <c r="K6096" s="61"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1737</v>
      </c>
      <c r="E6097" s="19" t="str">
        <f>IF(ISBLANK(LeaveTracker[[#This Row],[Employee Name]]),"-----",VLOOKUP(LeaveTracker[[#This Row],[Employee Name]],Employees[[Employee Name]:[Office]],7))</f>
        <v>TCNHS-ISHS</v>
      </c>
      <c r="F6097" s="19" t="str">
        <f>IF(ISBLANK(LeaveTracker[[#This Row],[Employee Name]]),"-----",VLOOKUP(LeaveTracker[[#This Row],[Employee Name]],Employees[[Employee Name]:[Office]],6))</f>
        <v>CASUAL</v>
      </c>
      <c r="G6097" s="31">
        <v>45077</v>
      </c>
      <c r="H6097" s="31">
        <v>45077</v>
      </c>
      <c r="I6097" s="20" t="s">
        <v>81</v>
      </c>
      <c r="K6097" s="61"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2352</v>
      </c>
      <c r="E6098" s="19" t="str">
        <f>IF(ISBLANK(LeaveTracker[[#This Row],[Employee Name]]),"-----",VLOOKUP(LeaveTracker[[#This Row],[Employee Name]],Employees[[Employee Name]:[Office]],7))</f>
        <v>SP</v>
      </c>
      <c r="F6098" s="19" t="str">
        <f>IF(ISBLANK(LeaveTracker[[#This Row],[Employee Name]]),"-----",VLOOKUP(LeaveTracker[[#This Row],[Employee Name]],Employees[[Employee Name]:[Office]],6))</f>
        <v>CASUAL</v>
      </c>
      <c r="G6098" s="31">
        <v>45076</v>
      </c>
      <c r="H6098" s="31">
        <v>45076</v>
      </c>
      <c r="I6098" s="20" t="s">
        <v>81</v>
      </c>
      <c r="K6098" s="61"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2352</v>
      </c>
      <c r="E6099" s="19" t="str">
        <f>IF(ISBLANK(LeaveTracker[[#This Row],[Employee Name]]),"-----",VLOOKUP(LeaveTracker[[#This Row],[Employee Name]],Employees[[Employee Name]:[Office]],7))</f>
        <v>SP</v>
      </c>
      <c r="F6099" s="19" t="str">
        <f>IF(ISBLANK(LeaveTracker[[#This Row],[Employee Name]]),"-----",VLOOKUP(LeaveTracker[[#This Row],[Employee Name]],Employees[[Employee Name]:[Office]],6))</f>
        <v>CASUAL</v>
      </c>
      <c r="G6099" s="24">
        <v>45090</v>
      </c>
      <c r="H6099" s="24">
        <v>45090</v>
      </c>
      <c r="I6099" s="20" t="s">
        <v>82</v>
      </c>
      <c r="K6099" s="61"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2352</v>
      </c>
      <c r="E6100" s="19" t="str">
        <f>IF(ISBLANK(LeaveTracker[[#This Row],[Employee Name]]),"-----",VLOOKUP(LeaveTracker[[#This Row],[Employee Name]],Employees[[Employee Name]:[Office]],7))</f>
        <v>SP</v>
      </c>
      <c r="F6100" s="19" t="str">
        <f>IF(ISBLANK(LeaveTracker[[#This Row],[Employee Name]]),"-----",VLOOKUP(LeaveTracker[[#This Row],[Employee Name]],Employees[[Employee Name]:[Office]],6))</f>
        <v>CASUAL</v>
      </c>
      <c r="G6100" s="24">
        <v>45097</v>
      </c>
      <c r="H6100" s="24">
        <v>45097</v>
      </c>
      <c r="I6100" s="20" t="s">
        <v>82</v>
      </c>
      <c r="K6100" s="61"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2286</v>
      </c>
      <c r="E6101" s="19" t="str">
        <f>IF(ISBLANK(LeaveTracker[[#This Row],[Employee Name]]),"-----",VLOOKUP(LeaveTracker[[#This Row],[Employee Name]],Employees[[Employee Name]:[Office]],7))</f>
        <v>OSP</v>
      </c>
      <c r="F6101" s="19">
        <f>IF(ISBLANK(LeaveTracker[[#This Row],[Employee Name]]),"-----",VLOOKUP(LeaveTracker[[#This Row],[Employee Name]],Employees[[Employee Name]:[Office]],6))</f>
        <v>0</v>
      </c>
      <c r="G6101" s="24">
        <v>45090</v>
      </c>
      <c r="H6101" s="24">
        <v>45090</v>
      </c>
      <c r="I6101" s="20" t="s">
        <v>82</v>
      </c>
      <c r="K6101" s="61"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1747</v>
      </c>
      <c r="E6102" s="19">
        <f>IF(ISBLANK(LeaveTracker[[#This Row],[Employee Name]]),"-----",VLOOKUP(LeaveTracker[[#This Row],[Employee Name]],Employees[[Employee Name]:[Office]],7))</f>
        <v>0</v>
      </c>
      <c r="F6102" s="19" t="str">
        <f>IF(ISBLANK(LeaveTracker[[#This Row],[Employee Name]]),"-----",VLOOKUP(LeaveTracker[[#This Row],[Employee Name]],Employees[[Employee Name]:[Office]],6))</f>
        <v>CASUAL</v>
      </c>
      <c r="G6102" s="24">
        <v>45077</v>
      </c>
      <c r="H6102" s="24">
        <v>45077</v>
      </c>
      <c r="I6102" s="20" t="s">
        <v>81</v>
      </c>
      <c r="K6102" s="61"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1747</v>
      </c>
      <c r="E6103" s="19">
        <f>IF(ISBLANK(LeaveTracker[[#This Row],[Employee Name]]),"-----",VLOOKUP(LeaveTracker[[#This Row],[Employee Name]],Employees[[Employee Name]:[Office]],7))</f>
        <v>0</v>
      </c>
      <c r="F6103" s="19" t="str">
        <f>IF(ISBLANK(LeaveTracker[[#This Row],[Employee Name]]),"-----",VLOOKUP(LeaveTracker[[#This Row],[Employee Name]],Employees[[Employee Name]:[Office]],6))</f>
        <v>CASUAL</v>
      </c>
      <c r="G6103" s="24">
        <v>45083</v>
      </c>
      <c r="H6103" s="24">
        <v>45083</v>
      </c>
      <c r="I6103" s="20" t="s">
        <v>81</v>
      </c>
      <c r="K6103" s="61"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2392</v>
      </c>
      <c r="E6104" s="19" t="str">
        <f>IF(ISBLANK(LeaveTracker[[#This Row],[Employee Name]]),"-----",VLOOKUP(LeaveTracker[[#This Row],[Employee Name]],Employees[[Employee Name]:[Office]],7))</f>
        <v>SPED</v>
      </c>
      <c r="F6104" s="19">
        <f>IF(ISBLANK(LeaveTracker[[#This Row],[Employee Name]]),"-----",VLOOKUP(LeaveTracker[[#This Row],[Employee Name]],Employees[[Employee Name]:[Office]],6))</f>
        <v>0</v>
      </c>
      <c r="G6104" s="24">
        <v>45082</v>
      </c>
      <c r="H6104" s="24">
        <v>45086</v>
      </c>
      <c r="I6104" s="20" t="s">
        <v>298</v>
      </c>
      <c r="K6104" s="61"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2392</v>
      </c>
      <c r="E6105" s="19" t="str">
        <f>IF(ISBLANK(LeaveTracker[[#This Row],[Employee Name]]),"-----",VLOOKUP(LeaveTracker[[#This Row],[Employee Name]],Employees[[Employee Name]:[Office]],7))</f>
        <v>SPED</v>
      </c>
      <c r="F6105" s="19">
        <f>IF(ISBLANK(LeaveTracker[[#This Row],[Employee Name]]),"-----",VLOOKUP(LeaveTracker[[#This Row],[Employee Name]],Employees[[Employee Name]:[Office]],6))</f>
        <v>0</v>
      </c>
      <c r="G6105" s="24">
        <v>45077</v>
      </c>
      <c r="H6105" s="24">
        <v>45079</v>
      </c>
      <c r="I6105" s="20" t="s">
        <v>298</v>
      </c>
      <c r="J6105" s="43" t="s">
        <v>1003</v>
      </c>
      <c r="K6105" s="61"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2394</v>
      </c>
      <c r="E6106" s="19" t="str">
        <f>IF(ISBLANK(LeaveTracker[[#This Row],[Employee Name]]),"-----",VLOOKUP(LeaveTracker[[#This Row],[Employee Name]],Employees[[Employee Name]:[Office]],7))</f>
        <v>PICNIC GROVE</v>
      </c>
      <c r="F6106" s="19" t="str">
        <f>IF(ISBLANK(LeaveTracker[[#This Row],[Employee Name]]),"-----",VLOOKUP(LeaveTracker[[#This Row],[Employee Name]],Employees[[Employee Name]:[Office]],6))</f>
        <v>REGULAR</v>
      </c>
      <c r="G6106" s="24">
        <v>45072</v>
      </c>
      <c r="H6106" s="24">
        <v>45072</v>
      </c>
      <c r="I6106" s="20" t="s">
        <v>81</v>
      </c>
      <c r="K6106" s="61"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2397</v>
      </c>
      <c r="E6107" s="19" t="str">
        <f>IF(ISBLANK(LeaveTracker[[#This Row],[Employee Name]]),"-----",VLOOKUP(LeaveTracker[[#This Row],[Employee Name]],Employees[[Employee Name]:[Office]],7))</f>
        <v xml:space="preserve">OFFICE OF THE SANGGUNIANG PANLUNGSOD </v>
      </c>
      <c r="F6107" s="19">
        <f>IF(ISBLANK(LeaveTracker[[#This Row],[Employee Name]]),"-----",VLOOKUP(LeaveTracker[[#This Row],[Employee Name]],Employees[[Employee Name]:[Office]],6))</f>
        <v>0</v>
      </c>
      <c r="G6107" s="24">
        <v>45090</v>
      </c>
      <c r="H6107" s="24">
        <v>45090</v>
      </c>
      <c r="I6107" s="20" t="s">
        <v>82</v>
      </c>
      <c r="K6107" s="61"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726</v>
      </c>
      <c r="E6108" s="19" t="str">
        <f>IF(ISBLANK(LeaveTracker[[#This Row],[Employee Name]]),"-----",VLOOKUP(LeaveTracker[[#This Row],[Employee Name]],Employees[[Employee Name]:[Office]],7))</f>
        <v>SP</v>
      </c>
      <c r="F6108" s="19" t="str">
        <f>IF(ISBLANK(LeaveTracker[[#This Row],[Employee Name]]),"-----",VLOOKUP(LeaveTracker[[#This Row],[Employee Name]],Employees[[Employee Name]:[Office]],6))</f>
        <v>REGULAR</v>
      </c>
      <c r="G6108" s="24">
        <v>45085</v>
      </c>
      <c r="H6108" s="24">
        <v>45085</v>
      </c>
      <c r="I6108" s="20" t="s">
        <v>81</v>
      </c>
      <c r="K6108" s="61"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304</v>
      </c>
      <c r="E6109" s="19" t="str">
        <f>IF(ISBLANK(LeaveTracker[[#This Row],[Employee Name]]),"-----",VLOOKUP(LeaveTracker[[#This Row],[Employee Name]],Employees[[Employee Name]:[Office]],7))</f>
        <v>TOPS (ADMIN CSU)</v>
      </c>
      <c r="F6109" s="19" t="str">
        <f>IF(ISBLANK(LeaveTracker[[#This Row],[Employee Name]]),"-----",VLOOKUP(LeaveTracker[[#This Row],[Employee Name]],Employees[[Employee Name]:[Office]],6))</f>
        <v>REGULAR</v>
      </c>
      <c r="G6109" s="24">
        <v>45085</v>
      </c>
      <c r="H6109" s="24">
        <v>45086</v>
      </c>
      <c r="I6109" s="19"/>
      <c r="K6109" s="61"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2277</v>
      </c>
      <c r="E6110" s="19">
        <f>IF(ISBLANK(LeaveTracker[[#This Row],[Employee Name]]),"-----",VLOOKUP(LeaveTracker[[#This Row],[Employee Name]],Employees[[Employee Name]:[Office]],7))</f>
        <v>0</v>
      </c>
      <c r="F6110" s="19">
        <f>IF(ISBLANK(LeaveTracker[[#This Row],[Employee Name]]),"-----",VLOOKUP(LeaveTracker[[#This Row],[Employee Name]],Employees[[Employee Name]:[Office]],6))</f>
        <v>0</v>
      </c>
      <c r="G6110" s="50">
        <v>44710</v>
      </c>
      <c r="H6110" s="50">
        <v>44710</v>
      </c>
      <c r="I6110" s="20" t="s">
        <v>81</v>
      </c>
      <c r="J6110" s="43" t="s">
        <v>2388</v>
      </c>
      <c r="K6110" s="61" t="str">
        <f ca="1">LeaveTracker[[#This Row],[Days]]&amp;" "&amp;LeaveTracker[[#This Row],[Type of Leave]]</f>
        <v>0 SL</v>
      </c>
      <c r="L6110" s="23">
        <f ca="1">NETWORKDAYS(LeaveTracker[[#This Row],[Start Date]],LeaveTracker[[#This Row],[End Date]],lstHolidays)</f>
        <v>0</v>
      </c>
      <c r="M6110" s="27"/>
    </row>
    <row r="6111" spans="1:13" ht="30" customHeight="1" x14ac:dyDescent="0.3">
      <c r="A6111" s="27">
        <f t="shared" si="69"/>
        <v>2298</v>
      </c>
      <c r="B6111" s="31">
        <v>45090</v>
      </c>
      <c r="C6111" s="31">
        <v>45083</v>
      </c>
      <c r="D6111" s="19" t="s">
        <v>2281</v>
      </c>
      <c r="E6111" s="19" t="str">
        <f>IF(ISBLANK(LeaveTracker[[#This Row],[Employee Name]]),"-----",VLOOKUP(LeaveTracker[[#This Row],[Employee Name]],Employees[[Employee Name]:[Office]],7))</f>
        <v>SHS</v>
      </c>
      <c r="F6111" s="19">
        <f>IF(ISBLANK(LeaveTracker[[#This Row],[Employee Name]]),"-----",VLOOKUP(LeaveTracker[[#This Row],[Employee Name]],Employees[[Employee Name]:[Office]],6))</f>
        <v>0</v>
      </c>
      <c r="G6111" s="31">
        <v>45082</v>
      </c>
      <c r="H6111" s="31">
        <v>45082</v>
      </c>
      <c r="I6111" s="20" t="s">
        <v>81</v>
      </c>
      <c r="K6111" s="61"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2281</v>
      </c>
      <c r="E6112" s="19" t="str">
        <f>IF(ISBLANK(LeaveTracker[[#This Row],[Employee Name]]),"-----",VLOOKUP(LeaveTracker[[#This Row],[Employee Name]],Employees[[Employee Name]:[Office]],7))</f>
        <v>SHS</v>
      </c>
      <c r="F6112" s="19">
        <f>IF(ISBLANK(LeaveTracker[[#This Row],[Employee Name]]),"-----",VLOOKUP(LeaveTracker[[#This Row],[Employee Name]],Employees[[Employee Name]:[Office]],6))</f>
        <v>0</v>
      </c>
      <c r="G6112" s="56">
        <v>44713</v>
      </c>
      <c r="H6112" s="56">
        <v>44713</v>
      </c>
      <c r="I6112" s="20" t="s">
        <v>81</v>
      </c>
      <c r="J6112" s="43" t="s">
        <v>2388</v>
      </c>
      <c r="K6112" s="61"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671</v>
      </c>
      <c r="E6113" s="19" t="str">
        <f>IF(ISBLANK(LeaveTracker[[#This Row],[Employee Name]]),"-----",VLOOKUP(LeaveTracker[[#This Row],[Employee Name]],Employees[[Employee Name]:[Office]],7))</f>
        <v>SP</v>
      </c>
      <c r="F6113" s="19" t="str">
        <f>IF(ISBLANK(LeaveTracker[[#This Row],[Employee Name]]),"-----",VLOOKUP(LeaveTracker[[#This Row],[Employee Name]],Employees[[Employee Name]:[Office]],6))</f>
        <v>REGULAR</v>
      </c>
      <c r="G6113" s="24">
        <v>45086</v>
      </c>
      <c r="H6113" s="24">
        <v>45086</v>
      </c>
      <c r="I6113" s="20" t="s">
        <v>81</v>
      </c>
      <c r="K6113" s="61"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1783</v>
      </c>
      <c r="E6114" s="19" t="str">
        <f>IF(ISBLANK(LeaveTracker[[#This Row],[Employee Name]]),"-----",VLOOKUP(LeaveTracker[[#This Row],[Employee Name]],Employees[[Employee Name]:[Office]],7))</f>
        <v>SP</v>
      </c>
      <c r="F6114" s="19" t="str">
        <f>IF(ISBLANK(LeaveTracker[[#This Row],[Employee Name]]),"-----",VLOOKUP(LeaveTracker[[#This Row],[Employee Name]],Employees[[Employee Name]:[Office]],6))</f>
        <v>CASUAL</v>
      </c>
      <c r="G6114" s="24">
        <v>45099</v>
      </c>
      <c r="H6114" s="24">
        <v>45100</v>
      </c>
      <c r="I6114" s="20" t="s">
        <v>298</v>
      </c>
      <c r="J6114" s="43" t="s">
        <v>1003</v>
      </c>
      <c r="K6114" s="61"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1925</v>
      </c>
      <c r="E6115" s="19" t="str">
        <f>IF(ISBLANK(LeaveTracker[[#This Row],[Employee Name]]),"-----",VLOOKUP(LeaveTracker[[#This Row],[Employee Name]],Employees[[Employee Name]:[Office]],7))</f>
        <v>INTERNAL</v>
      </c>
      <c r="F6115" s="19" t="str">
        <f>IF(ISBLANK(LeaveTracker[[#This Row],[Employee Name]]),"-----",VLOOKUP(LeaveTracker[[#This Row],[Employee Name]],Employees[[Employee Name]:[Office]],6))</f>
        <v>CASUAL</v>
      </c>
      <c r="G6115" s="31">
        <v>45084</v>
      </c>
      <c r="H6115" s="31">
        <v>45084</v>
      </c>
      <c r="I6115" s="20" t="s">
        <v>81</v>
      </c>
      <c r="K6115" s="61"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1078</v>
      </c>
      <c r="E6116" s="19" t="str">
        <f>IF(ISBLANK(LeaveTracker[[#This Row],[Employee Name]]),"-----",VLOOKUP(LeaveTracker[[#This Row],[Employee Name]],Employees[[Employee Name]:[Office]],7))</f>
        <v>CTO</v>
      </c>
      <c r="F6116" s="19" t="str">
        <f>IF(ISBLANK(LeaveTracker[[#This Row],[Employee Name]]),"-----",VLOOKUP(LeaveTracker[[#This Row],[Employee Name]],Employees[[Employee Name]:[Office]],6))</f>
        <v>REGULAR</v>
      </c>
      <c r="G6116" s="24">
        <v>45083</v>
      </c>
      <c r="H6116" s="24">
        <v>45083</v>
      </c>
      <c r="I6116" s="20" t="s">
        <v>81</v>
      </c>
      <c r="K6116" s="61"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1078</v>
      </c>
      <c r="E6117" s="19" t="str">
        <f>IF(ISBLANK(LeaveTracker[[#This Row],[Employee Name]]),"-----",VLOOKUP(LeaveTracker[[#This Row],[Employee Name]],Employees[[Employee Name]:[Office]],7))</f>
        <v>CTO</v>
      </c>
      <c r="F6117" s="19" t="str">
        <f>IF(ISBLANK(LeaveTracker[[#This Row],[Employee Name]]),"-----",VLOOKUP(LeaveTracker[[#This Row],[Employee Name]],Employees[[Employee Name]:[Office]],6))</f>
        <v>REGULAR</v>
      </c>
      <c r="G6117" s="24">
        <v>45086</v>
      </c>
      <c r="H6117" s="24">
        <v>45086</v>
      </c>
      <c r="I6117" s="20" t="s">
        <v>81</v>
      </c>
      <c r="K6117" s="61"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1078</v>
      </c>
      <c r="E6118" s="19" t="str">
        <f>IF(ISBLANK(LeaveTracker[[#This Row],[Employee Name]]),"-----",VLOOKUP(LeaveTracker[[#This Row],[Employee Name]],Employees[[Employee Name]:[Office]],7))</f>
        <v>CTO</v>
      </c>
      <c r="F6118" s="19" t="str">
        <f>IF(ISBLANK(LeaveTracker[[#This Row],[Employee Name]]),"-----",VLOOKUP(LeaveTracker[[#This Row],[Employee Name]],Employees[[Employee Name]:[Office]],6))</f>
        <v>REGULAR</v>
      </c>
      <c r="G6118" s="24">
        <v>45105</v>
      </c>
      <c r="H6118" s="24">
        <v>45105</v>
      </c>
      <c r="I6118" s="20" t="s">
        <v>298</v>
      </c>
      <c r="J6118" s="43" t="s">
        <v>1003</v>
      </c>
      <c r="K6118" s="61" t="str">
        <f ca="1">LeaveTracker[[#This Row],[Days]]&amp;" "&amp;LeaveTracker[[#This Row],[Type of Leave]]</f>
        <v>0 OTHER</v>
      </c>
      <c r="L6118" s="23">
        <f ca="1">NETWORKDAYS(LeaveTracker[[#This Row],[Start Date]],LeaveTracker[[#This Row],[End Date]],lstHolidays)</f>
        <v>0</v>
      </c>
      <c r="M6118" s="27"/>
    </row>
    <row r="6119" spans="1:13" ht="30" customHeight="1" x14ac:dyDescent="0.3">
      <c r="A6119" s="27">
        <f t="shared" si="70"/>
        <v>2306</v>
      </c>
      <c r="B6119" s="31">
        <v>45090</v>
      </c>
      <c r="C6119" s="31">
        <v>45090</v>
      </c>
      <c r="D6119" s="19" t="s">
        <v>1078</v>
      </c>
      <c r="E6119" s="19" t="str">
        <f>IF(ISBLANK(LeaveTracker[[#This Row],[Employee Name]]),"-----",VLOOKUP(LeaveTracker[[#This Row],[Employee Name]],Employees[[Employee Name]:[Office]],7))</f>
        <v>CTO</v>
      </c>
      <c r="F6119" s="19" t="str">
        <f>IF(ISBLANK(LeaveTracker[[#This Row],[Employee Name]]),"-----",VLOOKUP(LeaveTracker[[#This Row],[Employee Name]],Employees[[Employee Name]:[Office]],6))</f>
        <v>REGULAR</v>
      </c>
      <c r="G6119" s="24">
        <v>45107</v>
      </c>
      <c r="H6119" s="24">
        <v>45107</v>
      </c>
      <c r="I6119" s="20" t="s">
        <v>298</v>
      </c>
      <c r="J6119" s="43" t="s">
        <v>1003</v>
      </c>
      <c r="K6119" s="61"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2027</v>
      </c>
      <c r="E6120" s="19" t="str">
        <f>IF(ISBLANK(LeaveTracker[[#This Row],[Employee Name]]),"-----",VLOOKUP(LeaveTracker[[#This Row],[Employee Name]],Employees[[Employee Name]:[Office]],7))</f>
        <v>EDP</v>
      </c>
      <c r="F6120" s="19" t="str">
        <f>IF(ISBLANK(LeaveTracker[[#This Row],[Employee Name]]),"-----",VLOOKUP(LeaveTracker[[#This Row],[Employee Name]],Employees[[Employee Name]:[Office]],6))</f>
        <v>CASUAL</v>
      </c>
      <c r="G6120" s="24">
        <v>45083</v>
      </c>
      <c r="H6120" s="31">
        <v>45084</v>
      </c>
      <c r="I6120" s="20" t="s">
        <v>81</v>
      </c>
      <c r="K6120" s="61"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407</v>
      </c>
      <c r="E6121" s="19" t="str">
        <f>IF(ISBLANK(LeaveTracker[[#This Row],[Employee Name]]),"-----",VLOOKUP(LeaveTracker[[#This Row],[Employee Name]],Employees[[Employee Name]:[Office]],7))</f>
        <v>CTO</v>
      </c>
      <c r="F6121" s="19" t="str">
        <f>IF(ISBLANK(LeaveTracker[[#This Row],[Employee Name]]),"-----",VLOOKUP(LeaveTracker[[#This Row],[Employee Name]],Employees[[Employee Name]:[Office]],6))</f>
        <v>REGULAR</v>
      </c>
      <c r="G6121" s="31">
        <v>45091</v>
      </c>
      <c r="H6121" s="31">
        <v>45091</v>
      </c>
      <c r="I6121" s="20" t="s">
        <v>298</v>
      </c>
      <c r="K6121" s="61"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615</v>
      </c>
      <c r="E6122" s="19" t="str">
        <f>IF(ISBLANK(LeaveTracker[[#This Row],[Employee Name]]),"-----",VLOOKUP(LeaveTracker[[#This Row],[Employee Name]],Employees[[Employee Name]:[Office]],7))</f>
        <v>CBO</v>
      </c>
      <c r="F6122" s="19" t="str">
        <f>IF(ISBLANK(LeaveTracker[[#This Row],[Employee Name]]),"-----",VLOOKUP(LeaveTracker[[#This Row],[Employee Name]],Employees[[Employee Name]:[Office]],6))</f>
        <v>REGULAR</v>
      </c>
      <c r="G6122" s="31">
        <v>45085</v>
      </c>
      <c r="H6122" s="31">
        <v>45085</v>
      </c>
      <c r="I6122" s="20" t="s">
        <v>81</v>
      </c>
      <c r="K6122" s="61"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2314</v>
      </c>
      <c r="E6123" s="19" t="str">
        <f>IF(ISBLANK(LeaveTracker[[#This Row],[Employee Name]]),"-----",VLOOKUP(LeaveTracker[[#This Row],[Employee Name]],Employees[[Employee Name]:[Office]],7))</f>
        <v>PICNIC GROVE</v>
      </c>
      <c r="F6123" s="19">
        <f>IF(ISBLANK(LeaveTracker[[#This Row],[Employee Name]]),"-----",VLOOKUP(LeaveTracker[[#This Row],[Employee Name]],Employees[[Employee Name]:[Office]],6))</f>
        <v>0</v>
      </c>
      <c r="G6123" s="31">
        <v>45093</v>
      </c>
      <c r="H6123" s="31">
        <v>45093</v>
      </c>
      <c r="I6123" s="20" t="s">
        <v>82</v>
      </c>
      <c r="K6123" s="61"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2314</v>
      </c>
      <c r="E6124" s="19" t="str">
        <f>IF(ISBLANK(LeaveTracker[[#This Row],[Employee Name]]),"-----",VLOOKUP(LeaveTracker[[#This Row],[Employee Name]],Employees[[Employee Name]:[Office]],7))</f>
        <v>PICNIC GROVE</v>
      </c>
      <c r="F6124" s="19">
        <f>IF(ISBLANK(LeaveTracker[[#This Row],[Employee Name]]),"-----",VLOOKUP(LeaveTracker[[#This Row],[Employee Name]],Employees[[Employee Name]:[Office]],6))</f>
        <v>0</v>
      </c>
      <c r="G6124" s="31">
        <v>45096</v>
      </c>
      <c r="H6124" s="31">
        <v>45100</v>
      </c>
      <c r="I6124" s="20" t="s">
        <v>82</v>
      </c>
      <c r="K6124" s="61"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2314</v>
      </c>
      <c r="E6125" s="19" t="str">
        <f>IF(ISBLANK(LeaveTracker[[#This Row],[Employee Name]]),"-----",VLOOKUP(LeaveTracker[[#This Row],[Employee Name]],Employees[[Employee Name]:[Office]],7))</f>
        <v>PICNIC GROVE</v>
      </c>
      <c r="F6125" s="19">
        <f>IF(ISBLANK(LeaveTracker[[#This Row],[Employee Name]]),"-----",VLOOKUP(LeaveTracker[[#This Row],[Employee Name]],Employees[[Employee Name]:[Office]],6))</f>
        <v>0</v>
      </c>
      <c r="G6125" s="31">
        <v>45103</v>
      </c>
      <c r="H6125" s="31">
        <v>45104</v>
      </c>
      <c r="I6125" s="20" t="s">
        <v>82</v>
      </c>
      <c r="K6125" s="61"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2314</v>
      </c>
      <c r="E6126" s="19" t="str">
        <f>IF(ISBLANK(LeaveTracker[[#This Row],[Employee Name]]),"-----",VLOOKUP(LeaveTracker[[#This Row],[Employee Name]],Employees[[Employee Name]:[Office]],7))</f>
        <v>PICNIC GROVE</v>
      </c>
      <c r="F6126" s="19">
        <f>IF(ISBLANK(LeaveTracker[[#This Row],[Employee Name]]),"-----",VLOOKUP(LeaveTracker[[#This Row],[Employee Name]],Employees[[Employee Name]:[Office]],6))</f>
        <v>0</v>
      </c>
      <c r="G6126" s="31">
        <v>45106</v>
      </c>
      <c r="H6126" s="31">
        <v>45107</v>
      </c>
      <c r="I6126" s="20" t="s">
        <v>82</v>
      </c>
      <c r="K6126" s="61"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2314</v>
      </c>
      <c r="E6127" s="19" t="str">
        <f>IF(ISBLANK(LeaveTracker[[#This Row],[Employee Name]]),"-----",VLOOKUP(LeaveTracker[[#This Row],[Employee Name]],Employees[[Employee Name]:[Office]],7))</f>
        <v>PICNIC GROVE</v>
      </c>
      <c r="F6127" s="19">
        <f>IF(ISBLANK(LeaveTracker[[#This Row],[Employee Name]]),"-----",VLOOKUP(LeaveTracker[[#This Row],[Employee Name]],Employees[[Employee Name]:[Office]],6))</f>
        <v>0</v>
      </c>
      <c r="G6127" s="24">
        <v>45110</v>
      </c>
      <c r="H6127" s="24">
        <v>45114</v>
      </c>
      <c r="I6127" s="20" t="s">
        <v>82</v>
      </c>
      <c r="K6127" s="61"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2314</v>
      </c>
      <c r="E6128" s="19" t="str">
        <f>IF(ISBLANK(LeaveTracker[[#This Row],[Employee Name]]),"-----",VLOOKUP(LeaveTracker[[#This Row],[Employee Name]],Employees[[Employee Name]:[Office]],7))</f>
        <v>PICNIC GROVE</v>
      </c>
      <c r="F6128" s="19">
        <f>IF(ISBLANK(LeaveTracker[[#This Row],[Employee Name]]),"-----",VLOOKUP(LeaveTracker[[#This Row],[Employee Name]],Employees[[Employee Name]:[Office]],6))</f>
        <v>0</v>
      </c>
      <c r="G6128" s="24">
        <v>45117</v>
      </c>
      <c r="H6128" s="21">
        <v>45121</v>
      </c>
      <c r="I6128" s="20" t="s">
        <v>82</v>
      </c>
      <c r="K6128" s="61"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950</v>
      </c>
      <c r="E6129" s="19" t="str">
        <f>IF(ISBLANK(LeaveTracker[[#This Row],[Employee Name]]),"-----",VLOOKUP(LeaveTracker[[#This Row],[Employee Name]],Employees[[Employee Name]:[Office]],7))</f>
        <v>ACCOUNTING</v>
      </c>
      <c r="F6129" s="19" t="str">
        <f>IF(ISBLANK(LeaveTracker[[#This Row],[Employee Name]]),"-----",VLOOKUP(LeaveTracker[[#This Row],[Employee Name]],Employees[[Employee Name]:[Office]],6))</f>
        <v>REGULAR</v>
      </c>
      <c r="G6129" s="31">
        <v>45084</v>
      </c>
      <c r="H6129" s="31">
        <v>45084</v>
      </c>
      <c r="I6129" s="20" t="s">
        <v>81</v>
      </c>
      <c r="K6129" s="61"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566</v>
      </c>
      <c r="E6130" s="19" t="str">
        <f>IF(ISBLANK(LeaveTracker[[#This Row],[Employee Name]]),"-----",VLOOKUP(LeaveTracker[[#This Row],[Employee Name]],Employees[[Employee Name]:[Office]],7))</f>
        <v>CENRO</v>
      </c>
      <c r="F6130" s="19" t="str">
        <f>IF(ISBLANK(LeaveTracker[[#This Row],[Employee Name]]),"-----",VLOOKUP(LeaveTracker[[#This Row],[Employee Name]],Employees[[Employee Name]:[Office]],6))</f>
        <v>REGULAR</v>
      </c>
      <c r="G6130" s="31">
        <v>45083</v>
      </c>
      <c r="H6130" s="31">
        <v>45084</v>
      </c>
      <c r="I6130" s="20" t="s">
        <v>81</v>
      </c>
      <c r="K6130" s="61"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1070</v>
      </c>
      <c r="E6131" s="19" t="str">
        <f>IF(ISBLANK(LeaveTracker[[#This Row],[Employee Name]]),"-----",VLOOKUP(LeaveTracker[[#This Row],[Employee Name]],Employees[[Employee Name]:[Office]],7))</f>
        <v>PIO</v>
      </c>
      <c r="F6131" s="19" t="str">
        <f>IF(ISBLANK(LeaveTracker[[#This Row],[Employee Name]]),"-----",VLOOKUP(LeaveTracker[[#This Row],[Employee Name]],Employees[[Employee Name]:[Office]],6))</f>
        <v>REGULAR</v>
      </c>
      <c r="G6131" s="31">
        <v>45084</v>
      </c>
      <c r="H6131" s="31">
        <v>45084</v>
      </c>
      <c r="I6131" s="20" t="s">
        <v>81</v>
      </c>
      <c r="K6131" s="61"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1070</v>
      </c>
      <c r="E6132" s="19" t="str">
        <f>IF(ISBLANK(LeaveTracker[[#This Row],[Employee Name]]),"-----",VLOOKUP(LeaveTracker[[#This Row],[Employee Name]],Employees[[Employee Name]:[Office]],7))</f>
        <v>PIO</v>
      </c>
      <c r="F6132" s="19" t="str">
        <f>IF(ISBLANK(LeaveTracker[[#This Row],[Employee Name]]),"-----",VLOOKUP(LeaveTracker[[#This Row],[Employee Name]],Employees[[Employee Name]:[Office]],6))</f>
        <v>REGULAR</v>
      </c>
      <c r="G6132" s="31">
        <v>45082</v>
      </c>
      <c r="H6132" s="31">
        <v>45082</v>
      </c>
      <c r="I6132" s="20" t="s">
        <v>81</v>
      </c>
      <c r="K6132" s="61"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407</v>
      </c>
      <c r="E6133" s="19" t="str">
        <f>IF(ISBLANK(LeaveTracker[[#This Row],[Employee Name]]),"-----",VLOOKUP(LeaveTracker[[#This Row],[Employee Name]],Employees[[Employee Name]:[Office]],7))</f>
        <v>CTO</v>
      </c>
      <c r="F6133" s="19" t="str">
        <f>IF(ISBLANK(LeaveTracker[[#This Row],[Employee Name]]),"-----",VLOOKUP(LeaveTracker[[#This Row],[Employee Name]],Employees[[Employee Name]:[Office]],6))</f>
        <v>REGULAR</v>
      </c>
      <c r="G6133" s="31">
        <v>45092</v>
      </c>
      <c r="H6133" s="31">
        <v>45092</v>
      </c>
      <c r="I6133" s="20" t="s">
        <v>298</v>
      </c>
      <c r="J6133" s="43" t="s">
        <v>1003</v>
      </c>
      <c r="K6133" s="61"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660</v>
      </c>
      <c r="E6134" s="19" t="str">
        <f>IF(ISBLANK(LeaveTracker[[#This Row],[Employee Name]]),"-----",VLOOKUP(LeaveTracker[[#This Row],[Employee Name]],Employees[[Employee Name]:[Office]],7))</f>
        <v>CTO</v>
      </c>
      <c r="F6134" s="19" t="str">
        <f>IF(ISBLANK(LeaveTracker[[#This Row],[Employee Name]]),"-----",VLOOKUP(LeaveTracker[[#This Row],[Employee Name]],Employees[[Employee Name]:[Office]],6))</f>
        <v>REGULAR</v>
      </c>
      <c r="G6134" s="31">
        <v>45097</v>
      </c>
      <c r="H6134" s="31">
        <v>45097</v>
      </c>
      <c r="I6134" s="20" t="s">
        <v>298</v>
      </c>
      <c r="J6134" s="43" t="s">
        <v>1003</v>
      </c>
      <c r="K6134" s="61"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2036</v>
      </c>
      <c r="E6135" s="19" t="str">
        <f>IF(ISBLANK(LeaveTracker[[#This Row],[Employee Name]]),"-----",VLOOKUP(LeaveTracker[[#This Row],[Employee Name]],Employees[[Employee Name]:[Office]],7))</f>
        <v>CSWDO</v>
      </c>
      <c r="F6135" s="19">
        <f>IF(ISBLANK(LeaveTracker[[#This Row],[Employee Name]]),"-----",VLOOKUP(LeaveTracker[[#This Row],[Employee Name]],Employees[[Employee Name]:[Office]],6))</f>
        <v>0</v>
      </c>
      <c r="G6135" s="31">
        <v>45099</v>
      </c>
      <c r="H6135" s="31">
        <v>45099</v>
      </c>
      <c r="I6135" s="20" t="s">
        <v>298</v>
      </c>
      <c r="J6135" s="43" t="s">
        <v>1003</v>
      </c>
      <c r="K6135" s="61"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904</v>
      </c>
      <c r="E6136" s="19" t="str">
        <f>IF(ISBLANK(LeaveTracker[[#This Row],[Employee Name]]),"-----",VLOOKUP(LeaveTracker[[#This Row],[Employee Name]],Employees[[Employee Name]:[Office]],7))</f>
        <v>CEO</v>
      </c>
      <c r="F6136" s="19" t="str">
        <f>IF(ISBLANK(LeaveTracker[[#This Row],[Employee Name]]),"-----",VLOOKUP(LeaveTracker[[#This Row],[Employee Name]],Employees[[Employee Name]:[Office]],6))</f>
        <v>REGULAR</v>
      </c>
      <c r="G6136" s="31">
        <v>45071</v>
      </c>
      <c r="H6136" s="31">
        <v>45071</v>
      </c>
      <c r="I6136" s="20" t="s">
        <v>81</v>
      </c>
      <c r="K6136" s="61"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904</v>
      </c>
      <c r="E6137" s="19" t="str">
        <f>IF(ISBLANK(LeaveTracker[[#This Row],[Employee Name]]),"-----",VLOOKUP(LeaveTracker[[#This Row],[Employee Name]],Employees[[Employee Name]:[Office]],7))</f>
        <v>CEO</v>
      </c>
      <c r="F6137" s="19" t="str">
        <f>IF(ISBLANK(LeaveTracker[[#This Row],[Employee Name]]),"-----",VLOOKUP(LeaveTracker[[#This Row],[Employee Name]],Employees[[Employee Name]:[Office]],6))</f>
        <v>REGULAR</v>
      </c>
      <c r="G6137" s="31">
        <v>45076</v>
      </c>
      <c r="H6137" s="31">
        <v>45076</v>
      </c>
      <c r="I6137" s="20" t="s">
        <v>298</v>
      </c>
      <c r="J6137" s="43" t="s">
        <v>1003</v>
      </c>
      <c r="K6137" s="61"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904</v>
      </c>
      <c r="E6138" s="19" t="str">
        <f>IF(ISBLANK(LeaveTracker[[#This Row],[Employee Name]]),"-----",VLOOKUP(LeaveTracker[[#This Row],[Employee Name]],Employees[[Employee Name]:[Office]],7))</f>
        <v>CEO</v>
      </c>
      <c r="F6138" s="19" t="str">
        <f>IF(ISBLANK(LeaveTracker[[#This Row],[Employee Name]]),"-----",VLOOKUP(LeaveTracker[[#This Row],[Employee Name]],Employees[[Employee Name]:[Office]],6))</f>
        <v>REGULAR</v>
      </c>
      <c r="G6138" s="31">
        <v>45064</v>
      </c>
      <c r="H6138" s="31">
        <v>45064</v>
      </c>
      <c r="I6138" s="20" t="s">
        <v>298</v>
      </c>
      <c r="K6138" s="61"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618</v>
      </c>
      <c r="E6139" s="19" t="str">
        <f>IF(ISBLANK(LeaveTracker[[#This Row],[Employee Name]]),"-----",VLOOKUP(LeaveTracker[[#This Row],[Employee Name]],Employees[[Employee Name]:[Office]],7))</f>
        <v>EEO/ CITY MARKET</v>
      </c>
      <c r="F6139" s="19" t="str">
        <f>IF(ISBLANK(LeaveTracker[[#This Row],[Employee Name]]),"-----",VLOOKUP(LeaveTracker[[#This Row],[Employee Name]],Employees[[Employee Name]:[Office]],6))</f>
        <v>REGULAR</v>
      </c>
      <c r="G6139" s="31">
        <v>45082</v>
      </c>
      <c r="H6139" s="31">
        <v>45083</v>
      </c>
      <c r="I6139" s="20" t="s">
        <v>81</v>
      </c>
      <c r="K6139" s="61"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550</v>
      </c>
      <c r="E6140" s="19" t="str">
        <f>IF(ISBLANK(LeaveTracker[[#This Row],[Employee Name]]),"-----",VLOOKUP(LeaveTracker[[#This Row],[Employee Name]],Employees[[Employee Name]:[Office]],7))</f>
        <v>EEO/ CITY MARKET</v>
      </c>
      <c r="F6140" s="19" t="str">
        <f>IF(ISBLANK(LeaveTracker[[#This Row],[Employee Name]]),"-----",VLOOKUP(LeaveTracker[[#This Row],[Employee Name]],Employees[[Employee Name]:[Office]],6))</f>
        <v>REGULAR</v>
      </c>
      <c r="G6140" s="31">
        <v>45083</v>
      </c>
      <c r="H6140" s="31">
        <v>45083</v>
      </c>
      <c r="I6140" s="20" t="s">
        <v>81</v>
      </c>
      <c r="K6140" s="61"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878</v>
      </c>
      <c r="E6141" s="19" t="str">
        <f>IF(ISBLANK(LeaveTracker[[#This Row],[Employee Name]]),"-----",VLOOKUP(LeaveTracker[[#This Row],[Employee Name]],Employees[[Employee Name]:[Office]],7))</f>
        <v>GSO</v>
      </c>
      <c r="F6141" s="19" t="str">
        <f>IF(ISBLANK(LeaveTracker[[#This Row],[Employee Name]]),"-----",VLOOKUP(LeaveTracker[[#This Row],[Employee Name]],Employees[[Employee Name]:[Office]],6))</f>
        <v>REGULAR</v>
      </c>
      <c r="G6141" s="31">
        <v>45096</v>
      </c>
      <c r="H6141" s="31">
        <v>45098</v>
      </c>
      <c r="I6141" s="20" t="s">
        <v>82</v>
      </c>
      <c r="K6141" s="61"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1766</v>
      </c>
      <c r="E6142" s="19" t="str">
        <f>IF(ISBLANK(LeaveTracker[[#This Row],[Employee Name]]),"-----",VLOOKUP(LeaveTracker[[#This Row],[Employee Name]],Employees[[Employee Name]:[Office]],7))</f>
        <v>GSO</v>
      </c>
      <c r="F6142" s="19" t="str">
        <f>IF(ISBLANK(LeaveTracker[[#This Row],[Employee Name]]),"-----",VLOOKUP(LeaveTracker[[#This Row],[Employee Name]],Employees[[Employee Name]:[Office]],6))</f>
        <v>CASUAL</v>
      </c>
      <c r="G6142" s="31">
        <v>45084</v>
      </c>
      <c r="H6142" s="31">
        <v>45084</v>
      </c>
      <c r="I6142" s="20" t="s">
        <v>298</v>
      </c>
      <c r="J6142" s="43" t="s">
        <v>1003</v>
      </c>
      <c r="K6142" s="61"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960</v>
      </c>
      <c r="E6143" s="19" t="str">
        <f>IF(ISBLANK(LeaveTracker[[#This Row],[Employee Name]]),"-----",VLOOKUP(LeaveTracker[[#This Row],[Employee Name]],Employees[[Employee Name]:[Office]],7))</f>
        <v>ASSESSORS OFFICE</v>
      </c>
      <c r="F6143" s="19" t="str">
        <f>IF(ISBLANK(LeaveTracker[[#This Row],[Employee Name]]),"-----",VLOOKUP(LeaveTracker[[#This Row],[Employee Name]],Employees[[Employee Name]:[Office]],6))</f>
        <v>REGULAR</v>
      </c>
      <c r="G6143" s="24">
        <v>45068</v>
      </c>
      <c r="H6143" s="24">
        <v>45092</v>
      </c>
      <c r="I6143" s="20" t="s">
        <v>81</v>
      </c>
      <c r="K6143" s="61"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1092</v>
      </c>
      <c r="E6144" s="19" t="str">
        <f>IF(ISBLANK(LeaveTracker[[#This Row],[Employee Name]]),"-----",VLOOKUP(LeaveTracker[[#This Row],[Employee Name]],Employees[[Employee Name]:[Office]],7))</f>
        <v>ACCOUNTING</v>
      </c>
      <c r="F6144" s="19" t="str">
        <f>IF(ISBLANK(LeaveTracker[[#This Row],[Employee Name]]),"-----",VLOOKUP(LeaveTracker[[#This Row],[Employee Name]],Employees[[Employee Name]:[Office]],6))</f>
        <v>REGULAR</v>
      </c>
      <c r="G6144" s="24">
        <v>45056</v>
      </c>
      <c r="H6144" s="24">
        <v>45056</v>
      </c>
      <c r="I6144" s="20" t="s">
        <v>81</v>
      </c>
      <c r="K6144" s="61"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1092</v>
      </c>
      <c r="E6145" s="19" t="str">
        <f>IF(ISBLANK(LeaveTracker[[#This Row],[Employee Name]]),"-----",VLOOKUP(LeaveTracker[[#This Row],[Employee Name]],Employees[[Employee Name]:[Office]],7))</f>
        <v>ACCOUNTING</v>
      </c>
      <c r="F6145" s="19" t="str">
        <f>IF(ISBLANK(LeaveTracker[[#This Row],[Employee Name]]),"-----",VLOOKUP(LeaveTracker[[#This Row],[Employee Name]],Employees[[Employee Name]:[Office]],6))</f>
        <v>REGULAR</v>
      </c>
      <c r="G6145" s="24">
        <v>45093</v>
      </c>
      <c r="H6145" s="24">
        <v>45093</v>
      </c>
      <c r="I6145" s="20" t="s">
        <v>82</v>
      </c>
      <c r="K6145" s="61"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630</v>
      </c>
      <c r="E6146" s="19" t="str">
        <f>IF(ISBLANK(LeaveTracker[[#This Row],[Employee Name]]),"-----",VLOOKUP(LeaveTracker[[#This Row],[Employee Name]],Employees[[Employee Name]:[Office]],7))</f>
        <v>CCT</v>
      </c>
      <c r="F6146" s="19" t="str">
        <f>IF(ISBLANK(LeaveTracker[[#This Row],[Employee Name]]),"-----",VLOOKUP(LeaveTracker[[#This Row],[Employee Name]],Employees[[Employee Name]:[Office]],6))</f>
        <v>REGULAR</v>
      </c>
      <c r="G6146" s="24">
        <v>45091</v>
      </c>
      <c r="H6146" s="24">
        <v>45091</v>
      </c>
      <c r="I6146" s="20" t="s">
        <v>298</v>
      </c>
      <c r="K6146" s="61"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717</v>
      </c>
      <c r="E6147" s="19" t="str">
        <f>IF(ISBLANK(LeaveTracker[[#This Row],[Employee Name]]),"-----",VLOOKUP(LeaveTracker[[#This Row],[Employee Name]],Employees[[Employee Name]:[Office]],7))</f>
        <v>LCR</v>
      </c>
      <c r="F6147" s="19" t="str">
        <f>IF(ISBLANK(LeaveTracker[[#This Row],[Employee Name]]),"-----",VLOOKUP(LeaveTracker[[#This Row],[Employee Name]],Employees[[Employee Name]:[Office]],6))</f>
        <v>REGULAR</v>
      </c>
      <c r="G6147" s="31">
        <v>45083</v>
      </c>
      <c r="H6147" s="31">
        <v>45084</v>
      </c>
      <c r="I6147" s="20" t="s">
        <v>81</v>
      </c>
      <c r="K6147" s="61"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422</v>
      </c>
      <c r="E6148" s="19" t="str">
        <f>IF(ISBLANK(LeaveTracker[[#This Row],[Employee Name]]),"-----",VLOOKUP(LeaveTracker[[#This Row],[Employee Name]],Employees[[Employee Name]:[Office]],7))</f>
        <v>CTO</v>
      </c>
      <c r="F6148" s="19" t="str">
        <f>IF(ISBLANK(LeaveTracker[[#This Row],[Employee Name]]),"-----",VLOOKUP(LeaveTracker[[#This Row],[Employee Name]],Employees[[Employee Name]:[Office]],6))</f>
        <v>REGULAR</v>
      </c>
      <c r="G6148" s="31">
        <v>45082</v>
      </c>
      <c r="H6148" s="31">
        <v>45083</v>
      </c>
      <c r="I6148" s="20" t="s">
        <v>81</v>
      </c>
      <c r="K6148" s="61"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488</v>
      </c>
      <c r="E6149" s="19" t="str">
        <f>IF(ISBLANK(LeaveTracker[[#This Row],[Employee Name]]),"-----",VLOOKUP(LeaveTracker[[#This Row],[Employee Name]],Employees[[Employee Name]:[Office]],7))</f>
        <v>THRDC</v>
      </c>
      <c r="F6149" s="19" t="str">
        <f>IF(ISBLANK(LeaveTracker[[#This Row],[Employee Name]]),"-----",VLOOKUP(LeaveTracker[[#This Row],[Employee Name]],Employees[[Employee Name]:[Office]],6))</f>
        <v>REGULAR</v>
      </c>
      <c r="G6149" s="24">
        <v>45071</v>
      </c>
      <c r="H6149" s="24">
        <v>45071</v>
      </c>
      <c r="I6149" s="20" t="s">
        <v>81</v>
      </c>
      <c r="K6149" s="61"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488</v>
      </c>
      <c r="E6150" s="19" t="str">
        <f>IF(ISBLANK(LeaveTracker[[#This Row],[Employee Name]]),"-----",VLOOKUP(LeaveTracker[[#This Row],[Employee Name]],Employees[[Employee Name]:[Office]],7))</f>
        <v>THRDC</v>
      </c>
      <c r="F6150" s="19" t="str">
        <f>IF(ISBLANK(LeaveTracker[[#This Row],[Employee Name]]),"-----",VLOOKUP(LeaveTracker[[#This Row],[Employee Name]],Employees[[Employee Name]:[Office]],6))</f>
        <v>REGULAR</v>
      </c>
      <c r="G6150" s="24">
        <v>45077</v>
      </c>
      <c r="H6150" s="24">
        <v>45077</v>
      </c>
      <c r="I6150" s="20" t="s">
        <v>81</v>
      </c>
      <c r="K6150" s="61"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1919</v>
      </c>
      <c r="E6151" s="19" t="str">
        <f>IF(ISBLANK(LeaveTracker[[#This Row],[Employee Name]]),"-----",VLOOKUP(LeaveTracker[[#This Row],[Employee Name]],Employees[[Employee Name]:[Office]],7))</f>
        <v>CENRO</v>
      </c>
      <c r="F6151" s="19" t="str">
        <f>IF(ISBLANK(LeaveTracker[[#This Row],[Employee Name]]),"-----",VLOOKUP(LeaveTracker[[#This Row],[Employee Name]],Employees[[Employee Name]:[Office]],6))</f>
        <v>CASUAL</v>
      </c>
      <c r="G6151" s="31">
        <v>45088</v>
      </c>
      <c r="H6151" s="31">
        <v>45089</v>
      </c>
      <c r="I6151" s="20" t="s">
        <v>81</v>
      </c>
      <c r="K6151" s="61" t="str">
        <f ca="1">LeaveTracker[[#This Row],[Days]]&amp;" "&amp;LeaveTracker[[#This Row],[Type of Leave]]</f>
        <v>0 SL</v>
      </c>
      <c r="L6151" s="23">
        <f ca="1">NETWORKDAYS(LeaveTracker[[#This Row],[Start Date]],LeaveTracker[[#This Row],[End Date]],lstHolidays)</f>
        <v>0</v>
      </c>
      <c r="M6151" s="27"/>
    </row>
    <row r="6152" spans="1:13" ht="30" customHeight="1" x14ac:dyDescent="0.3">
      <c r="A6152" s="27">
        <f t="shared" si="70"/>
        <v>2339</v>
      </c>
      <c r="B6152" s="31">
        <v>45090</v>
      </c>
      <c r="C6152" s="31">
        <v>45089</v>
      </c>
      <c r="D6152" s="19" t="s">
        <v>2212</v>
      </c>
      <c r="E6152" s="19" t="str">
        <f>IF(ISBLANK(LeaveTracker[[#This Row],[Employee Name]]),"-----",VLOOKUP(LeaveTracker[[#This Row],[Employee Name]],Employees[[Employee Name]:[Office]],7))</f>
        <v>CENRO</v>
      </c>
      <c r="F6152" s="19" t="str">
        <f>IF(ISBLANK(LeaveTracker[[#This Row],[Employee Name]]),"-----",VLOOKUP(LeaveTracker[[#This Row],[Employee Name]],Employees[[Employee Name]:[Office]],6))</f>
        <v>CASUAL</v>
      </c>
      <c r="G6152" s="31">
        <v>45085</v>
      </c>
      <c r="H6152" s="31">
        <v>45085</v>
      </c>
      <c r="I6152" s="20" t="s">
        <v>81</v>
      </c>
      <c r="K6152" s="61"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1728</v>
      </c>
      <c r="E6153" s="19" t="str">
        <f>IF(ISBLANK(LeaveTracker[[#This Row],[Employee Name]]),"-----",VLOOKUP(LeaveTracker[[#This Row],[Employee Name]],Employees[[Employee Name]:[Office]],7))</f>
        <v>LEGAL</v>
      </c>
      <c r="F6153" s="19" t="str">
        <f>IF(ISBLANK(LeaveTracker[[#This Row],[Employee Name]]),"-----",VLOOKUP(LeaveTracker[[#This Row],[Employee Name]],Employees[[Employee Name]:[Office]],6))</f>
        <v>CASUAL</v>
      </c>
      <c r="G6153" s="24">
        <v>45053</v>
      </c>
      <c r="H6153" s="24">
        <v>45053</v>
      </c>
      <c r="I6153" s="20" t="s">
        <v>81</v>
      </c>
      <c r="K6153" s="61" t="str">
        <f ca="1">LeaveTracker[[#This Row],[Days]]&amp;" "&amp;LeaveTracker[[#This Row],[Type of Leave]]</f>
        <v>0 SL</v>
      </c>
      <c r="L6153" s="23">
        <f ca="1">NETWORKDAYS(LeaveTracker[[#This Row],[Start Date]],LeaveTracker[[#This Row],[End Date]],lstHolidays)</f>
        <v>0</v>
      </c>
      <c r="M6153" s="27"/>
    </row>
    <row r="6154" spans="1:13" ht="30" customHeight="1" x14ac:dyDescent="0.3">
      <c r="A6154" s="27">
        <f t="shared" si="70"/>
        <v>2341</v>
      </c>
      <c r="B6154" s="31">
        <v>45090</v>
      </c>
      <c r="C6154" s="31">
        <v>45079</v>
      </c>
      <c r="D6154" s="19" t="s">
        <v>1742</v>
      </c>
      <c r="E6154" s="19" t="str">
        <f>IF(ISBLANK(LeaveTracker[[#This Row],[Employee Name]]),"-----",VLOOKUP(LeaveTracker[[#This Row],[Employee Name]],Employees[[Employee Name]:[Office]],7))</f>
        <v>LCR</v>
      </c>
      <c r="F6154" s="19" t="str">
        <f>IF(ISBLANK(LeaveTracker[[#This Row],[Employee Name]]),"-----",VLOOKUP(LeaveTracker[[#This Row],[Employee Name]],Employees[[Employee Name]:[Office]],6))</f>
        <v>CASUAL</v>
      </c>
      <c r="G6154" s="31">
        <v>45078</v>
      </c>
      <c r="H6154" s="31">
        <v>45078</v>
      </c>
      <c r="I6154" s="20" t="s">
        <v>81</v>
      </c>
      <c r="K6154" s="61"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1850</v>
      </c>
      <c r="E6155" s="19" t="str">
        <f>IF(ISBLANK(LeaveTracker[[#This Row],[Employee Name]]),"-----",VLOOKUP(LeaveTracker[[#This Row],[Employee Name]],Employees[[Employee Name]:[Office]],7))</f>
        <v>CCT</v>
      </c>
      <c r="F6155" s="19" t="str">
        <f>IF(ISBLANK(LeaveTracker[[#This Row],[Employee Name]]),"-----",VLOOKUP(LeaveTracker[[#This Row],[Employee Name]],Employees[[Employee Name]:[Office]],6))</f>
        <v>CASUAL</v>
      </c>
      <c r="G6155" s="31">
        <v>45089</v>
      </c>
      <c r="H6155" s="31">
        <v>45089</v>
      </c>
      <c r="I6155" s="20" t="s">
        <v>82</v>
      </c>
      <c r="K6155" s="61" t="str">
        <f ca="1">LeaveTracker[[#This Row],[Days]]&amp;" "&amp;LeaveTracker[[#This Row],[Type of Leave]]</f>
        <v>0 VL</v>
      </c>
      <c r="L6155" s="23">
        <f ca="1">NETWORKDAYS(LeaveTracker[[#This Row],[Start Date]],LeaveTracker[[#This Row],[End Date]],lstHolidays)</f>
        <v>0</v>
      </c>
      <c r="M6155" s="27"/>
    </row>
    <row r="6156" spans="1:13" ht="30" customHeight="1" x14ac:dyDescent="0.3">
      <c r="A6156" s="27">
        <f t="shared" si="70"/>
        <v>2343</v>
      </c>
      <c r="B6156" s="31">
        <v>45090</v>
      </c>
      <c r="C6156" s="31">
        <v>45085</v>
      </c>
      <c r="D6156" s="19" t="s">
        <v>1850</v>
      </c>
      <c r="E6156" s="19" t="str">
        <f>IF(ISBLANK(LeaveTracker[[#This Row],[Employee Name]]),"-----",VLOOKUP(LeaveTracker[[#This Row],[Employee Name]],Employees[[Employee Name]:[Office]],7))</f>
        <v>CCT</v>
      </c>
      <c r="F6156" s="19" t="str">
        <f>IF(ISBLANK(LeaveTracker[[#This Row],[Employee Name]]),"-----",VLOOKUP(LeaveTracker[[#This Row],[Employee Name]],Employees[[Employee Name]:[Office]],6))</f>
        <v>CASUAL</v>
      </c>
      <c r="G6156" s="31">
        <v>45098</v>
      </c>
      <c r="H6156" s="31">
        <v>45100</v>
      </c>
      <c r="I6156" s="20" t="s">
        <v>82</v>
      </c>
      <c r="K6156" s="61"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1850</v>
      </c>
      <c r="E6157" s="19" t="str">
        <f>IF(ISBLANK(LeaveTracker[[#This Row],[Employee Name]]),"-----",VLOOKUP(LeaveTracker[[#This Row],[Employee Name]],Employees[[Employee Name]:[Office]],7))</f>
        <v>CCT</v>
      </c>
      <c r="F6157" s="19" t="str">
        <f>IF(ISBLANK(LeaveTracker[[#This Row],[Employee Name]]),"-----",VLOOKUP(LeaveTracker[[#This Row],[Employee Name]],Employees[[Employee Name]:[Office]],6))</f>
        <v>CASUAL</v>
      </c>
      <c r="G6157" s="31">
        <v>45106</v>
      </c>
      <c r="H6157" s="31">
        <v>45107</v>
      </c>
      <c r="I6157" s="20" t="s">
        <v>82</v>
      </c>
      <c r="K6157" s="61"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1797</v>
      </c>
      <c r="E6158" s="19" t="str">
        <f>IF(ISBLANK(LeaveTracker[[#This Row],[Employee Name]]),"-----",VLOOKUP(LeaveTracker[[#This Row],[Employee Name]],Employees[[Employee Name]:[Office]],7))</f>
        <v>CENRO</v>
      </c>
      <c r="F6158" s="19" t="str">
        <f>IF(ISBLANK(LeaveTracker[[#This Row],[Employee Name]]),"-----",VLOOKUP(LeaveTracker[[#This Row],[Employee Name]],Employees[[Employee Name]:[Office]],6))</f>
        <v>CASUAL</v>
      </c>
      <c r="G6158" s="31">
        <v>45085</v>
      </c>
      <c r="H6158" s="31">
        <v>45085</v>
      </c>
      <c r="I6158" s="20" t="s">
        <v>81</v>
      </c>
      <c r="K6158" s="61"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1883</v>
      </c>
      <c r="E6159" s="19" t="str">
        <f>IF(ISBLANK(LeaveTracker[[#This Row],[Employee Name]]),"-----",VLOOKUP(LeaveTracker[[#This Row],[Employee Name]],Employees[[Employee Name]:[Office]],7))</f>
        <v>CSWDO</v>
      </c>
      <c r="F6159" s="19" t="str">
        <f>IF(ISBLANK(LeaveTracker[[#This Row],[Employee Name]]),"-----",VLOOKUP(LeaveTracker[[#This Row],[Employee Name]],Employees[[Employee Name]:[Office]],6))</f>
        <v>CASUAL</v>
      </c>
      <c r="G6159" s="31">
        <v>45083</v>
      </c>
      <c r="H6159" s="31">
        <v>45083</v>
      </c>
      <c r="I6159" s="20" t="s">
        <v>81</v>
      </c>
      <c r="K6159" s="61"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1812</v>
      </c>
      <c r="E6160" s="19" t="str">
        <f>IF(ISBLANK(LeaveTracker[[#This Row],[Employee Name]]),"-----",VLOOKUP(LeaveTracker[[#This Row],[Employee Name]],Employees[[Employee Name]:[Office]],7))</f>
        <v>HOUSING</v>
      </c>
      <c r="F6160" s="19" t="str">
        <f>IF(ISBLANK(LeaveTracker[[#This Row],[Employee Name]]),"-----",VLOOKUP(LeaveTracker[[#This Row],[Employee Name]],Employees[[Employee Name]:[Office]],6))</f>
        <v>CASUAL</v>
      </c>
      <c r="G6160" s="31">
        <v>45083</v>
      </c>
      <c r="H6160" s="31">
        <v>45085</v>
      </c>
      <c r="I6160" s="20" t="s">
        <v>81</v>
      </c>
      <c r="K6160" s="61"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6">
        <v>45078</v>
      </c>
      <c r="D6161" s="19" t="s">
        <v>1755</v>
      </c>
      <c r="E6161" s="19" t="str">
        <f>IF(ISBLANK(LeaveTracker[[#This Row],[Employee Name]]),"-----",VLOOKUP(LeaveTracker[[#This Row],[Employee Name]],Employees[[Employee Name]:[Office]],7))</f>
        <v>MAHOGANY MARKET</v>
      </c>
      <c r="F6161" s="19" t="str">
        <f>IF(ISBLANK(LeaveTracker[[#This Row],[Employee Name]]),"-----",VLOOKUP(LeaveTracker[[#This Row],[Employee Name]],Employees[[Employee Name]:[Office]],6))</f>
        <v>CASUAL</v>
      </c>
      <c r="G6161" s="50">
        <v>45077</v>
      </c>
      <c r="H6161" s="50">
        <v>45077</v>
      </c>
      <c r="I6161" s="20" t="s">
        <v>81</v>
      </c>
      <c r="K6161" s="61"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1755</v>
      </c>
      <c r="E6162" s="19" t="str">
        <f>IF(ISBLANK(LeaveTracker[[#This Row],[Employee Name]]),"-----",VLOOKUP(LeaveTracker[[#This Row],[Employee Name]],Employees[[Employee Name]:[Office]],7))</f>
        <v>MAHOGANY MARKET</v>
      </c>
      <c r="F6162" s="19" t="str">
        <f>IF(ISBLANK(LeaveTracker[[#This Row],[Employee Name]]),"-----",VLOOKUP(LeaveTracker[[#This Row],[Employee Name]],Employees[[Employee Name]:[Office]],6))</f>
        <v>CASUAL</v>
      </c>
      <c r="G6162" s="31">
        <v>45084</v>
      </c>
      <c r="H6162" s="31">
        <v>45085</v>
      </c>
      <c r="I6162" s="20" t="s">
        <v>81</v>
      </c>
      <c r="K6162" s="61"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1775</v>
      </c>
      <c r="E6163" s="19" t="str">
        <f>IF(ISBLANK(LeaveTracker[[#This Row],[Employee Name]]),"-----",VLOOKUP(LeaveTracker[[#This Row],[Employee Name]],Employees[[Employee Name]:[Office]],7))</f>
        <v>CENRO</v>
      </c>
      <c r="F6163" s="19" t="str">
        <f>IF(ISBLANK(LeaveTracker[[#This Row],[Employee Name]]),"-----",VLOOKUP(LeaveTracker[[#This Row],[Employee Name]],Employees[[Employee Name]:[Office]],6))</f>
        <v>CASUAL</v>
      </c>
      <c r="G6163" s="31">
        <v>45084</v>
      </c>
      <c r="H6163" s="31">
        <v>45085</v>
      </c>
      <c r="I6163" s="20" t="s">
        <v>81</v>
      </c>
      <c r="K6163" s="61"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1802</v>
      </c>
      <c r="E6164" s="19" t="str">
        <f>IF(ISBLANK(LeaveTracker[[#This Row],[Employee Name]]),"-----",VLOOKUP(LeaveTracker[[#This Row],[Employee Name]],Employees[[Employee Name]:[Office]],7))</f>
        <v>CENRO</v>
      </c>
      <c r="F6164" s="19" t="str">
        <f>IF(ISBLANK(LeaveTracker[[#This Row],[Employee Name]]),"-----",VLOOKUP(LeaveTracker[[#This Row],[Employee Name]],Employees[[Employee Name]:[Office]],6))</f>
        <v>CASUAL</v>
      </c>
      <c r="G6164" s="24">
        <v>45098</v>
      </c>
      <c r="H6164" s="24">
        <v>45099</v>
      </c>
      <c r="I6164" s="20" t="s">
        <v>82</v>
      </c>
      <c r="K6164" s="61"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2203</v>
      </c>
      <c r="E6165" s="19" t="str">
        <f>IF(ISBLANK(LeaveTracker[[#This Row],[Employee Name]]),"-----",VLOOKUP(LeaveTracker[[#This Row],[Employee Name]],Employees[[Employee Name]:[Office]],7))</f>
        <v>CENRO</v>
      </c>
      <c r="F6165" s="19">
        <f>IF(ISBLANK(LeaveTracker[[#This Row],[Employee Name]]),"-----",VLOOKUP(LeaveTracker[[#This Row],[Employee Name]],Employees[[Employee Name]:[Office]],6))</f>
        <v>0</v>
      </c>
      <c r="G6165" s="24">
        <v>45085</v>
      </c>
      <c r="H6165" s="24">
        <v>45085</v>
      </c>
      <c r="I6165" s="20" t="s">
        <v>81</v>
      </c>
      <c r="K6165" s="61"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1807</v>
      </c>
      <c r="E6166" s="19" t="str">
        <f>IF(ISBLANK(LeaveTracker[[#This Row],[Employee Name]]),"-----",VLOOKUP(LeaveTracker[[#This Row],[Employee Name]],Employees[[Employee Name]:[Office]],7))</f>
        <v>CENRO</v>
      </c>
      <c r="F6166" s="19" t="str">
        <f>IF(ISBLANK(LeaveTracker[[#This Row],[Employee Name]]),"-----",VLOOKUP(LeaveTracker[[#This Row],[Employee Name]],Employees[[Employee Name]:[Office]],6))</f>
        <v>CASUAL</v>
      </c>
      <c r="G6166" s="24">
        <v>45096</v>
      </c>
      <c r="H6166" s="24">
        <v>45096</v>
      </c>
      <c r="I6166" s="20" t="s">
        <v>298</v>
      </c>
      <c r="J6166" s="43" t="s">
        <v>1003</v>
      </c>
      <c r="K6166" s="61"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1190</v>
      </c>
      <c r="E6167" s="19" t="str">
        <f>IF(ISBLANK(LeaveTracker[[#This Row],[Employee Name]]),"-----",VLOOKUP(LeaveTracker[[#This Row],[Employee Name]],Employees[[Employee Name]:[Office]],7))</f>
        <v>BUDGET</v>
      </c>
      <c r="F6167" s="19" t="str">
        <f>IF(ISBLANK(LeaveTracker[[#This Row],[Employee Name]]),"-----",VLOOKUP(LeaveTracker[[#This Row],[Employee Name]],Employees[[Employee Name]:[Office]],6))</f>
        <v>REGULAR</v>
      </c>
      <c r="G6167" s="24"/>
      <c r="H6167" s="24"/>
      <c r="I6167" s="19" t="s">
        <v>298</v>
      </c>
      <c r="J6167" s="43" t="s">
        <v>1954</v>
      </c>
      <c r="K6167" s="61"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695</v>
      </c>
      <c r="E6168" s="19" t="str">
        <f>IF(ISBLANK(LeaveTracker[[#This Row],[Employee Name]]),"-----",VLOOKUP(LeaveTracker[[#This Row],[Employee Name]],Employees[[Employee Name]:[Office]],7))</f>
        <v>PICNIC GROVE</v>
      </c>
      <c r="F6168" s="19" t="str">
        <f>IF(ISBLANK(LeaveTracker[[#This Row],[Employee Name]]),"-----",VLOOKUP(LeaveTracker[[#This Row],[Employee Name]],Employees[[Employee Name]:[Office]],6))</f>
        <v>REGULAR</v>
      </c>
      <c r="G6168" s="24"/>
      <c r="H6168" s="24"/>
      <c r="I6168" s="20" t="s">
        <v>298</v>
      </c>
      <c r="J6168" s="43" t="s">
        <v>691</v>
      </c>
      <c r="K6168" s="61"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1953</v>
      </c>
      <c r="E6169" s="19" t="str">
        <f>IF(ISBLANK(LeaveTracker[[#This Row],[Employee Name]]),"-----",VLOOKUP(LeaveTracker[[#This Row],[Employee Name]],Employees[[Employee Name]:[Office]],7))</f>
        <v>BPLO</v>
      </c>
      <c r="F6169" s="19" t="str">
        <f>IF(ISBLANK(LeaveTracker[[#This Row],[Employee Name]]),"-----",VLOOKUP(LeaveTracker[[#This Row],[Employee Name]],Employees[[Employee Name]:[Office]],6))</f>
        <v>JOBCON</v>
      </c>
      <c r="G6169" s="24">
        <v>45084</v>
      </c>
      <c r="H6169" s="24">
        <v>45084</v>
      </c>
      <c r="I6169" s="20" t="s">
        <v>81</v>
      </c>
      <c r="K6169" s="61"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1953</v>
      </c>
      <c r="E6170" s="19" t="str">
        <f>IF(ISBLANK(LeaveTracker[[#This Row],[Employee Name]]),"-----",VLOOKUP(LeaveTracker[[#This Row],[Employee Name]],Employees[[Employee Name]:[Office]],7))</f>
        <v>BPLO</v>
      </c>
      <c r="F6170" s="19" t="str">
        <f>IF(ISBLANK(LeaveTracker[[#This Row],[Employee Name]]),"-----",VLOOKUP(LeaveTracker[[#This Row],[Employee Name]],Employees[[Employee Name]:[Office]],6))</f>
        <v>JOBCON</v>
      </c>
      <c r="G6170" s="31">
        <v>45090</v>
      </c>
      <c r="H6170" s="31">
        <v>45090</v>
      </c>
      <c r="I6170" s="20" t="s">
        <v>81</v>
      </c>
      <c r="K6170" s="61"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2399</v>
      </c>
      <c r="E6171" s="19" t="str">
        <f>IF(ISBLANK(LeaveTracker[[#This Row],[Employee Name]]),"-----",VLOOKUP(LeaveTracker[[#This Row],[Employee Name]],Employees[[Employee Name]:[Office]],7))</f>
        <v>CHO</v>
      </c>
      <c r="F6171" s="19" t="str">
        <f>IF(ISBLANK(LeaveTracker[[#This Row],[Employee Name]]),"-----",VLOOKUP(LeaveTracker[[#This Row],[Employee Name]],Employees[[Employee Name]:[Office]],6))</f>
        <v>JOBCON</v>
      </c>
      <c r="G6171" s="24">
        <v>45075</v>
      </c>
      <c r="H6171" s="24">
        <v>45079</v>
      </c>
      <c r="I6171" s="20" t="s">
        <v>298</v>
      </c>
      <c r="K6171" s="61"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2402</v>
      </c>
      <c r="E6172" s="19" t="str">
        <f>IF(ISBLANK(LeaveTracker[[#This Row],[Employee Name]]),"-----",VLOOKUP(LeaveTracker[[#This Row],[Employee Name]],Employees[[Employee Name]:[Office]],7))</f>
        <v>CHO</v>
      </c>
      <c r="F6172" s="19" t="str">
        <f>IF(ISBLANK(LeaveTracker[[#This Row],[Employee Name]]),"-----",VLOOKUP(LeaveTracker[[#This Row],[Employee Name]],Employees[[Employee Name]:[Office]],6))</f>
        <v>JOBCON</v>
      </c>
      <c r="G6172" s="24">
        <v>45086</v>
      </c>
      <c r="H6172" s="24">
        <v>45090</v>
      </c>
      <c r="I6172" s="20" t="s">
        <v>298</v>
      </c>
      <c r="K6172" s="61"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2014</v>
      </c>
      <c r="E6173" s="19" t="str">
        <f>IF(ISBLANK(LeaveTracker[[#This Row],[Employee Name]]),"-----",VLOOKUP(LeaveTracker[[#This Row],[Employee Name]],Employees[[Employee Name]:[Office]],7))</f>
        <v>HRMO</v>
      </c>
      <c r="F6173" s="19" t="str">
        <f>IF(ISBLANK(LeaveTracker[[#This Row],[Employee Name]]),"-----",VLOOKUP(LeaveTracker[[#This Row],[Employee Name]],Employees[[Employee Name]:[Office]],6))</f>
        <v>REGULAR</v>
      </c>
      <c r="G6173" s="24">
        <v>45082</v>
      </c>
      <c r="H6173" s="24">
        <v>45084</v>
      </c>
      <c r="I6173" s="20" t="s">
        <v>81</v>
      </c>
      <c r="K6173" s="61"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855</v>
      </c>
      <c r="E6174" s="19" t="str">
        <f>IF(ISBLANK(LeaveTracker[[#This Row],[Employee Name]]),"-----",VLOOKUP(LeaveTracker[[#This Row],[Employee Name]],Employees[[Employee Name]:[Office]],7))</f>
        <v>LCR</v>
      </c>
      <c r="F6174" s="19" t="str">
        <f>IF(ISBLANK(LeaveTracker[[#This Row],[Employee Name]]),"-----",VLOOKUP(LeaveTracker[[#This Row],[Employee Name]],Employees[[Employee Name]:[Office]],6))</f>
        <v>REGULAR</v>
      </c>
      <c r="G6174" s="24">
        <v>45082</v>
      </c>
      <c r="H6174" s="24">
        <v>45083</v>
      </c>
      <c r="I6174" s="20" t="s">
        <v>81</v>
      </c>
      <c r="K6174" s="61"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1268</v>
      </c>
      <c r="E6175" s="19" t="str">
        <f>IF(ISBLANK(LeaveTracker[[#This Row],[Employee Name]]),"-----",VLOOKUP(LeaveTracker[[#This Row],[Employee Name]],Employees[[Employee Name]:[Office]],7))</f>
        <v>CHO</v>
      </c>
      <c r="F6175" s="19" t="str">
        <f>IF(ISBLANK(LeaveTracker[[#This Row],[Employee Name]]),"-----",VLOOKUP(LeaveTracker[[#This Row],[Employee Name]],Employees[[Employee Name]:[Office]],6))</f>
        <v>REGULAR</v>
      </c>
      <c r="G6175" s="24">
        <v>45078</v>
      </c>
      <c r="H6175" s="24">
        <v>45079</v>
      </c>
      <c r="I6175" s="20" t="s">
        <v>81</v>
      </c>
      <c r="K6175" s="61"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1268</v>
      </c>
      <c r="E6176" s="19" t="str">
        <f>IF(ISBLANK(LeaveTracker[[#This Row],[Employee Name]]),"-----",VLOOKUP(LeaveTracker[[#This Row],[Employee Name]],Employees[[Employee Name]:[Office]],7))</f>
        <v>CHO</v>
      </c>
      <c r="F6176" s="19" t="str">
        <f>IF(ISBLANK(LeaveTracker[[#This Row],[Employee Name]]),"-----",VLOOKUP(LeaveTracker[[#This Row],[Employee Name]],Employees[[Employee Name]:[Office]],6))</f>
        <v>REGULAR</v>
      </c>
      <c r="G6176" s="24">
        <v>45082</v>
      </c>
      <c r="H6176" s="24">
        <v>45082</v>
      </c>
      <c r="I6176" s="20" t="s">
        <v>81</v>
      </c>
      <c r="K6176" s="61"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2161</v>
      </c>
      <c r="E6177" s="19" t="str">
        <f>IF(ISBLANK(LeaveTracker[[#This Row],[Employee Name]]),"-----",VLOOKUP(LeaveTracker[[#This Row],[Employee Name]],Employees[[Employee Name]:[Office]],7))</f>
        <v>OSPITAL NG TAGAYTAY</v>
      </c>
      <c r="F6177" s="19">
        <f>IF(ISBLANK(LeaveTracker[[#This Row],[Employee Name]]),"-----",VLOOKUP(LeaveTracker[[#This Row],[Employee Name]],Employees[[Employee Name]:[Office]],6))</f>
        <v>0</v>
      </c>
      <c r="G6177" s="24">
        <v>45086</v>
      </c>
      <c r="H6177" s="24">
        <v>45086</v>
      </c>
      <c r="I6177" s="20" t="s">
        <v>81</v>
      </c>
      <c r="K6177" s="61"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772</v>
      </c>
      <c r="E6178" s="19" t="str">
        <f>IF(ISBLANK(LeaveTracker[[#This Row],[Employee Name]]),"-----",VLOOKUP(LeaveTracker[[#This Row],[Employee Name]],Employees[[Employee Name]:[Office]],7))</f>
        <v>ONT</v>
      </c>
      <c r="F6178" s="19" t="str">
        <f>IF(ISBLANK(LeaveTracker[[#This Row],[Employee Name]]),"-----",VLOOKUP(LeaveTracker[[#This Row],[Employee Name]],Employees[[Employee Name]:[Office]],6))</f>
        <v>REGULAR</v>
      </c>
      <c r="G6178" s="24">
        <v>45085</v>
      </c>
      <c r="H6178" s="24">
        <v>45085</v>
      </c>
      <c r="I6178" s="20" t="s">
        <v>81</v>
      </c>
      <c r="K6178" s="61"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19" t="str">
        <f>IF(ISBLANK(LeaveTracker[[#This Row],[Employee Name]]),"-----",VLOOKUP(LeaveTracker[[#This Row],[Employee Name]],Employees[[Employee Name]:[Office]],7))</f>
        <v>CHO</v>
      </c>
      <c r="F6179" s="19" t="str">
        <f>IF(ISBLANK(LeaveTracker[[#This Row],[Employee Name]]),"-----",VLOOKUP(LeaveTracker[[#This Row],[Employee Name]],Employees[[Employee Name]:[Office]],6))</f>
        <v>REGULAR</v>
      </c>
      <c r="G6179" s="24">
        <v>45086</v>
      </c>
      <c r="H6179" s="24">
        <v>45086</v>
      </c>
      <c r="I6179" s="20" t="s">
        <v>81</v>
      </c>
      <c r="K6179" s="61"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19" t="str">
        <f>IF(ISBLANK(LeaveTracker[[#This Row],[Employee Name]]),"-----",VLOOKUP(LeaveTracker[[#This Row],[Employee Name]],Employees[[Employee Name]:[Office]],7))</f>
        <v>CHARACTER OFFICE</v>
      </c>
      <c r="F6180" s="19" t="str">
        <f>IF(ISBLANK(LeaveTracker[[#This Row],[Employee Name]]),"-----",VLOOKUP(LeaveTracker[[#This Row],[Employee Name]],Employees[[Employee Name]:[Office]],6))</f>
        <v>REGULAR</v>
      </c>
      <c r="G6180" s="24">
        <v>45084</v>
      </c>
      <c r="H6180" s="24">
        <v>45084</v>
      </c>
      <c r="I6180" s="20" t="s">
        <v>81</v>
      </c>
      <c r="K6180" s="61"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626</v>
      </c>
      <c r="E6181" s="19" t="str">
        <f>IF(ISBLANK(LeaveTracker[[#This Row],[Employee Name]]),"-----",VLOOKUP(LeaveTracker[[#This Row],[Employee Name]],Employees[[Employee Name]:[Office]],7))</f>
        <v>EEO/ CITY MARKET</v>
      </c>
      <c r="F6181" s="19" t="str">
        <f>IF(ISBLANK(LeaveTracker[[#This Row],[Employee Name]]),"-----",VLOOKUP(LeaveTracker[[#This Row],[Employee Name]],Employees[[Employee Name]:[Office]],6))</f>
        <v>REGULAR</v>
      </c>
      <c r="G6181" s="24">
        <v>45087</v>
      </c>
      <c r="H6181" s="21">
        <v>45087</v>
      </c>
      <c r="I6181" s="20" t="s">
        <v>81</v>
      </c>
      <c r="K6181" s="61" t="str">
        <f ca="1">LeaveTracker[[#This Row],[Days]]&amp;" "&amp;LeaveTracker[[#This Row],[Type of Leave]]</f>
        <v>0 SL</v>
      </c>
      <c r="L6181" s="23">
        <f ca="1">NETWORKDAYS(LeaveTracker[[#This Row],[Start Date]],LeaveTracker[[#This Row],[End Date]],lstHolidays)</f>
        <v>0</v>
      </c>
      <c r="M6181" s="27"/>
    </row>
    <row r="6182" spans="1:13" ht="30" customHeight="1" x14ac:dyDescent="0.3">
      <c r="A6182" s="27">
        <f t="shared" si="71"/>
        <v>2369</v>
      </c>
      <c r="B6182" s="31">
        <v>45093</v>
      </c>
      <c r="C6182" s="31">
        <v>45090</v>
      </c>
      <c r="D6182" s="19" t="s">
        <v>380</v>
      </c>
      <c r="E6182" s="19" t="str">
        <f>IF(ISBLANK(LeaveTracker[[#This Row],[Employee Name]]),"-----",VLOOKUP(LeaveTracker[[#This Row],[Employee Name]],Employees[[Employee Name]:[Office]],7))</f>
        <v>CCT</v>
      </c>
      <c r="F6182" s="19" t="str">
        <f>IF(ISBLANK(LeaveTracker[[#This Row],[Employee Name]]),"-----",VLOOKUP(LeaveTracker[[#This Row],[Employee Name]],Employees[[Employee Name]:[Office]],6))</f>
        <v>REGULAR</v>
      </c>
      <c r="G6182" s="24">
        <v>45098</v>
      </c>
      <c r="H6182" s="24">
        <v>45114</v>
      </c>
      <c r="I6182" s="20" t="s">
        <v>82</v>
      </c>
      <c r="K6182" s="61"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371</v>
      </c>
      <c r="E6183" s="19" t="str">
        <f>IF(ISBLANK(LeaveTracker[[#This Row],[Employee Name]]),"-----",VLOOKUP(LeaveTracker[[#This Row],[Employee Name]],Employees[[Employee Name]:[Office]],7))</f>
        <v>LIBRARY</v>
      </c>
      <c r="F6183" s="19" t="str">
        <f>IF(ISBLANK(LeaveTracker[[#This Row],[Employee Name]]),"-----",VLOOKUP(LeaveTracker[[#This Row],[Employee Name]],Employees[[Employee Name]:[Office]],6))</f>
        <v>REGULAR</v>
      </c>
      <c r="G6183" s="24">
        <v>45097</v>
      </c>
      <c r="H6183" s="21">
        <v>45097</v>
      </c>
      <c r="I6183" s="20" t="s">
        <v>82</v>
      </c>
      <c r="K6183" s="61"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482</v>
      </c>
      <c r="E6184" s="19" t="str">
        <f>IF(ISBLANK(LeaveTracker[[#This Row],[Employee Name]]),"-----",VLOOKUP(LeaveTracker[[#This Row],[Employee Name]],Employees[[Employee Name]:[Office]],7))</f>
        <v>COOPERATIVE OFFICE</v>
      </c>
      <c r="F6184" s="19" t="str">
        <f>IF(ISBLANK(LeaveTracker[[#This Row],[Employee Name]]),"-----",VLOOKUP(LeaveTracker[[#This Row],[Employee Name]],Employees[[Employee Name]:[Office]],6))</f>
        <v>REGULAR</v>
      </c>
      <c r="G6184" s="24">
        <v>45091</v>
      </c>
      <c r="H6184" s="24">
        <v>45091</v>
      </c>
      <c r="I6184" s="20" t="s">
        <v>82</v>
      </c>
      <c r="K6184" s="61"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833</v>
      </c>
      <c r="E6185" s="19" t="str">
        <f>IF(ISBLANK(LeaveTracker[[#This Row],[Employee Name]]),"-----",VLOOKUP(LeaveTracker[[#This Row],[Employee Name]],Employees[[Employee Name]:[Office]],7))</f>
        <v>CTO</v>
      </c>
      <c r="F6185" s="19" t="str">
        <f>IF(ISBLANK(LeaveTracker[[#This Row],[Employee Name]]),"-----",VLOOKUP(LeaveTracker[[#This Row],[Employee Name]],Employees[[Employee Name]:[Office]],6))</f>
        <v>REGULAR</v>
      </c>
      <c r="G6185" s="24">
        <v>45083</v>
      </c>
      <c r="H6185" s="24">
        <v>45083</v>
      </c>
      <c r="I6185" s="20" t="s">
        <v>81</v>
      </c>
      <c r="K6185" s="61"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2014</v>
      </c>
      <c r="E6186" s="19" t="str">
        <f>IF(ISBLANK(LeaveTracker[[#This Row],[Employee Name]]),"-----",VLOOKUP(LeaveTracker[[#This Row],[Employee Name]],Employees[[Employee Name]:[Office]],7))</f>
        <v>HRMO</v>
      </c>
      <c r="F6186" s="19" t="str">
        <f>IF(ISBLANK(LeaveTracker[[#This Row],[Employee Name]]),"-----",VLOOKUP(LeaveTracker[[#This Row],[Employee Name]],Employees[[Employee Name]:[Office]],6))</f>
        <v>REGULAR</v>
      </c>
      <c r="G6186" s="24">
        <v>45086</v>
      </c>
      <c r="H6186" s="24">
        <v>45086</v>
      </c>
      <c r="I6186" s="20" t="s">
        <v>81</v>
      </c>
      <c r="K6186" s="61"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2014</v>
      </c>
      <c r="E6187" s="19" t="str">
        <f>IF(ISBLANK(LeaveTracker[[#This Row],[Employee Name]]),"-----",VLOOKUP(LeaveTracker[[#This Row],[Employee Name]],Employees[[Employee Name]:[Office]],7))</f>
        <v>HRMO</v>
      </c>
      <c r="F6187" s="19" t="str">
        <f>IF(ISBLANK(LeaveTracker[[#This Row],[Employee Name]]),"-----",VLOOKUP(LeaveTracker[[#This Row],[Employee Name]],Employees[[Employee Name]:[Office]],6))</f>
        <v>REGULAR</v>
      </c>
      <c r="G6187" s="24">
        <v>45091</v>
      </c>
      <c r="H6187" s="24">
        <v>45091</v>
      </c>
      <c r="I6187" s="20" t="s">
        <v>81</v>
      </c>
      <c r="K6187" s="61"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464</v>
      </c>
      <c r="E6188" s="19" t="str">
        <f>IF(ISBLANK(LeaveTracker[[#This Row],[Employee Name]]),"-----",VLOOKUP(LeaveTracker[[#This Row],[Employee Name]],Employees[[Employee Name]:[Office]],7))</f>
        <v>ASSESSORS OFFICE</v>
      </c>
      <c r="F6188" s="19" t="str">
        <f>IF(ISBLANK(LeaveTracker[[#This Row],[Employee Name]]),"-----",VLOOKUP(LeaveTracker[[#This Row],[Employee Name]],Employees[[Employee Name]:[Office]],6))</f>
        <v>REGULAR</v>
      </c>
      <c r="G6188" s="24">
        <v>45085</v>
      </c>
      <c r="H6188" s="24">
        <v>45086</v>
      </c>
      <c r="I6188" s="20" t="s">
        <v>81</v>
      </c>
      <c r="K6188" s="61"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711</v>
      </c>
      <c r="E6189" s="19" t="str">
        <f>IF(ISBLANK(LeaveTracker[[#This Row],[Employee Name]]),"-----",VLOOKUP(LeaveTracker[[#This Row],[Employee Name]],Employees[[Employee Name]:[Office]],7))</f>
        <v>CBO</v>
      </c>
      <c r="F6189" s="19" t="str">
        <f>IF(ISBLANK(LeaveTracker[[#This Row],[Employee Name]]),"-----",VLOOKUP(LeaveTracker[[#This Row],[Employee Name]],Employees[[Employee Name]:[Office]],6))</f>
        <v>REGULAR</v>
      </c>
      <c r="G6189" s="24">
        <v>45090</v>
      </c>
      <c r="H6189" s="24">
        <v>45090</v>
      </c>
      <c r="I6189" s="20" t="s">
        <v>81</v>
      </c>
      <c r="K6189" s="61"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612</v>
      </c>
      <c r="E6190" s="19" t="str">
        <f>IF(ISBLANK(LeaveTracker[[#This Row],[Employee Name]]),"-----",VLOOKUP(LeaveTracker[[#This Row],[Employee Name]],Employees[[Employee Name]:[Office]],7))</f>
        <v>CBO</v>
      </c>
      <c r="F6190" s="19" t="str">
        <f>IF(ISBLANK(LeaveTracker[[#This Row],[Employee Name]]),"-----",VLOOKUP(LeaveTracker[[#This Row],[Employee Name]],Employees[[Employee Name]:[Office]],6))</f>
        <v>REGULAR</v>
      </c>
      <c r="G6190" s="24">
        <v>45090</v>
      </c>
      <c r="H6190" s="24">
        <v>45090</v>
      </c>
      <c r="I6190" s="20" t="s">
        <v>81</v>
      </c>
      <c r="K6190" s="61"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2133</v>
      </c>
      <c r="E6191" s="19" t="str">
        <f>IF(ISBLANK(LeaveTracker[[#This Row],[Employee Name]]),"-----",VLOOKUP(LeaveTracker[[#This Row],[Employee Name]],Employees[[Employee Name]:[Office]],7))</f>
        <v>CPDO</v>
      </c>
      <c r="F6191" s="19">
        <f>IF(ISBLANK(LeaveTracker[[#This Row],[Employee Name]]),"-----",VLOOKUP(LeaveTracker[[#This Row],[Employee Name]],Employees[[Employee Name]:[Office]],6))</f>
        <v>0</v>
      </c>
      <c r="G6191" s="24">
        <v>45091</v>
      </c>
      <c r="H6191" s="24">
        <v>45092</v>
      </c>
      <c r="I6191" s="20" t="s">
        <v>81</v>
      </c>
      <c r="K6191" s="61"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2022</v>
      </c>
      <c r="E6192" s="19" t="str">
        <f>IF(ISBLANK(LeaveTracker[[#This Row],[Employee Name]]),"-----",VLOOKUP(LeaveTracker[[#This Row],[Employee Name]],Employees[[Employee Name]:[Office]],7))</f>
        <v>ACCOUNTING</v>
      </c>
      <c r="F6192" s="19" t="str">
        <f>IF(ISBLANK(LeaveTracker[[#This Row],[Employee Name]]),"-----",VLOOKUP(LeaveTracker[[#This Row],[Employee Name]],Employees[[Employee Name]:[Office]],6))</f>
        <v>REGULAR</v>
      </c>
      <c r="G6192" s="24">
        <v>45090</v>
      </c>
      <c r="H6192" s="24">
        <v>45090</v>
      </c>
      <c r="I6192" s="20" t="s">
        <v>298</v>
      </c>
      <c r="J6192" s="43" t="s">
        <v>1003</v>
      </c>
      <c r="K6192" s="61"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519</v>
      </c>
      <c r="E6193" s="19" t="str">
        <f>IF(ISBLANK(LeaveTracker[[#This Row],[Employee Name]]),"-----",VLOOKUP(LeaveTracker[[#This Row],[Employee Name]],Employees[[Employee Name]:[Office]],7))</f>
        <v>ACCOUNTING</v>
      </c>
      <c r="F6193" s="19" t="str">
        <f>IF(ISBLANK(LeaveTracker[[#This Row],[Employee Name]]),"-----",VLOOKUP(LeaveTracker[[#This Row],[Employee Name]],Employees[[Employee Name]:[Office]],6))</f>
        <v>REGULAR</v>
      </c>
      <c r="G6193" s="24">
        <v>45084</v>
      </c>
      <c r="H6193" s="24">
        <v>45084</v>
      </c>
      <c r="I6193" s="20" t="s">
        <v>81</v>
      </c>
      <c r="K6193" s="61"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875</v>
      </c>
      <c r="E6194" s="19" t="str">
        <f>IF(ISBLANK(LeaveTracker[[#This Row],[Employee Name]]),"-----",VLOOKUP(LeaveTracker[[#This Row],[Employee Name]],Employees[[Employee Name]:[Office]],7))</f>
        <v>GSO</v>
      </c>
      <c r="F6194" s="19" t="str">
        <f>IF(ISBLANK(LeaveTracker[[#This Row],[Employee Name]]),"-----",VLOOKUP(LeaveTracker[[#This Row],[Employee Name]],Employees[[Employee Name]:[Office]],6))</f>
        <v>REGULAR</v>
      </c>
      <c r="G6194" s="24">
        <v>45093</v>
      </c>
      <c r="H6194" s="24">
        <v>45093</v>
      </c>
      <c r="I6194" s="20" t="s">
        <v>298</v>
      </c>
      <c r="J6194" s="43" t="s">
        <v>1003</v>
      </c>
      <c r="K6194" s="61"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693</v>
      </c>
      <c r="E6195" s="19" t="str">
        <f>IF(ISBLANK(LeaveTracker[[#This Row],[Employee Name]]),"-----",VLOOKUP(LeaveTracker[[#This Row],[Employee Name]],Employees[[Employee Name]:[Office]],7))</f>
        <v>VMO</v>
      </c>
      <c r="F6195" s="19" t="str">
        <f>IF(ISBLANK(LeaveTracker[[#This Row],[Employee Name]]),"-----",VLOOKUP(LeaveTracker[[#This Row],[Employee Name]],Employees[[Employee Name]:[Office]],6))</f>
        <v>REGULAR</v>
      </c>
      <c r="G6195" s="24">
        <v>45090</v>
      </c>
      <c r="H6195" s="24">
        <v>45091</v>
      </c>
      <c r="I6195" s="20" t="s">
        <v>81</v>
      </c>
      <c r="K6195" s="61"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737</v>
      </c>
      <c r="E6196" s="19" t="str">
        <f>IF(ISBLANK(LeaveTracker[[#This Row],[Employee Name]]),"-----",VLOOKUP(LeaveTracker[[#This Row],[Employee Name]],Employees[[Employee Name]:[Office]],7))</f>
        <v>CSWDO</v>
      </c>
      <c r="F6196" s="19" t="str">
        <f>IF(ISBLANK(LeaveTracker[[#This Row],[Employee Name]]),"-----",VLOOKUP(LeaveTracker[[#This Row],[Employee Name]],Employees[[Employee Name]:[Office]],6))</f>
        <v>REGULAR</v>
      </c>
      <c r="G6196" s="24">
        <v>45092</v>
      </c>
      <c r="H6196" s="24">
        <v>45093</v>
      </c>
      <c r="I6196" s="20" t="s">
        <v>298</v>
      </c>
      <c r="J6196" s="43" t="s">
        <v>1003</v>
      </c>
      <c r="K6196" s="61"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506</v>
      </c>
      <c r="E6197" s="19" t="str">
        <f>IF(ISBLANK(LeaveTracker[[#This Row],[Employee Name]]),"-----",VLOOKUP(LeaveTracker[[#This Row],[Employee Name]],Employees[[Employee Name]:[Office]],7))</f>
        <v>ACCOUNTING</v>
      </c>
      <c r="F6197" s="19" t="str">
        <f>IF(ISBLANK(LeaveTracker[[#This Row],[Employee Name]]),"-----",VLOOKUP(LeaveTracker[[#This Row],[Employee Name]],Employees[[Employee Name]:[Office]],6))</f>
        <v>REGULAR</v>
      </c>
      <c r="G6197" s="24">
        <v>45044</v>
      </c>
      <c r="H6197" s="24">
        <v>45044</v>
      </c>
      <c r="I6197" s="20" t="s">
        <v>81</v>
      </c>
      <c r="K6197" s="61"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1800</v>
      </c>
      <c r="E6198" s="19" t="str">
        <f>IF(ISBLANK(LeaveTracker[[#This Row],[Employee Name]]),"-----",VLOOKUP(LeaveTracker[[#This Row],[Employee Name]],Employees[[Employee Name]:[Office]],7))</f>
        <v>CENRO</v>
      </c>
      <c r="F6198" s="19" t="str">
        <f>IF(ISBLANK(LeaveTracker[[#This Row],[Employee Name]]),"-----",VLOOKUP(LeaveTracker[[#This Row],[Employee Name]],Employees[[Employee Name]:[Office]],6))</f>
        <v>CASUAL</v>
      </c>
      <c r="G6198" s="24">
        <v>45090</v>
      </c>
      <c r="H6198" s="24">
        <v>45090</v>
      </c>
      <c r="I6198" s="20" t="s">
        <v>81</v>
      </c>
      <c r="K6198" s="61"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1056</v>
      </c>
      <c r="E6199" s="19" t="str">
        <f>IF(ISBLANK(LeaveTracker[[#This Row],[Employee Name]]),"-----",VLOOKUP(LeaveTracker[[#This Row],[Employee Name]],Employees[[Employee Name]:[Office]],7))</f>
        <v>CTO</v>
      </c>
      <c r="F6199" s="19" t="str">
        <f>IF(ISBLANK(LeaveTracker[[#This Row],[Employee Name]]),"-----",VLOOKUP(LeaveTracker[[#This Row],[Employee Name]],Employees[[Employee Name]:[Office]],6))</f>
        <v>REGULAR</v>
      </c>
      <c r="G6199" s="24">
        <v>45097</v>
      </c>
      <c r="H6199" s="24">
        <v>45097</v>
      </c>
      <c r="I6199" s="20" t="s">
        <v>298</v>
      </c>
      <c r="K6199" s="61"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612</v>
      </c>
      <c r="E6200" s="19" t="str">
        <f>IF(ISBLANK(LeaveTracker[[#This Row],[Employee Name]]),"-----",VLOOKUP(LeaveTracker[[#This Row],[Employee Name]],Employees[[Employee Name]:[Office]],7))</f>
        <v>CBO</v>
      </c>
      <c r="F6200" s="19" t="str">
        <f>IF(ISBLANK(LeaveTracker[[#This Row],[Employee Name]]),"-----",VLOOKUP(LeaveTracker[[#This Row],[Employee Name]],Employees[[Employee Name]:[Office]],6))</f>
        <v>REGULAR</v>
      </c>
      <c r="G6200" s="24">
        <v>45100</v>
      </c>
      <c r="H6200" s="24">
        <v>45100</v>
      </c>
      <c r="I6200" s="20" t="s">
        <v>81</v>
      </c>
      <c r="K6200" s="61"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477</v>
      </c>
      <c r="E6201" s="19" t="str">
        <f>IF(ISBLANK(LeaveTracker[[#This Row],[Employee Name]]),"-----",VLOOKUP(LeaveTracker[[#This Row],[Employee Name]],Employees[[Employee Name]:[Office]],7))</f>
        <v>ADMIN OFFICE</v>
      </c>
      <c r="F6201" s="19" t="str">
        <f>IF(ISBLANK(LeaveTracker[[#This Row],[Employee Name]]),"-----",VLOOKUP(LeaveTracker[[#This Row],[Employee Name]],Employees[[Employee Name]:[Office]],6))</f>
        <v>REGULAR</v>
      </c>
      <c r="G6201" s="24">
        <v>45085</v>
      </c>
      <c r="H6201" s="24">
        <v>45085</v>
      </c>
      <c r="I6201" s="20" t="s">
        <v>81</v>
      </c>
      <c r="K6201" s="61"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1052</v>
      </c>
      <c r="E6202" s="19" t="str">
        <f>IF(ISBLANK(LeaveTracker[[#This Row],[Employee Name]]),"-----",VLOOKUP(LeaveTracker[[#This Row],[Employee Name]],Employees[[Employee Name]:[Office]],7))</f>
        <v>CHO</v>
      </c>
      <c r="F6202" s="19" t="str">
        <f>IF(ISBLANK(LeaveTracker[[#This Row],[Employee Name]]),"-----",VLOOKUP(LeaveTracker[[#This Row],[Employee Name]],Employees[[Employee Name]:[Office]],6))</f>
        <v>CASUAL</v>
      </c>
      <c r="G6202" s="24">
        <v>45119</v>
      </c>
      <c r="H6202" s="24">
        <v>45121</v>
      </c>
      <c r="I6202" s="20" t="s">
        <v>82</v>
      </c>
      <c r="K6202" s="61"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528</v>
      </c>
      <c r="E6203" s="19" t="str">
        <f>IF(ISBLANK(LeaveTracker[[#This Row],[Employee Name]]),"-----",VLOOKUP(LeaveTracker[[#This Row],[Employee Name]],Employees[[Employee Name]:[Office]],7))</f>
        <v>TIPID IMPOK</v>
      </c>
      <c r="F6203" s="19" t="str">
        <f>IF(ISBLANK(LeaveTracker[[#This Row],[Employee Name]]),"-----",VLOOKUP(LeaveTracker[[#This Row],[Employee Name]],Employees[[Employee Name]:[Office]],6))</f>
        <v>REGULAR</v>
      </c>
      <c r="G6203" s="24">
        <v>45086</v>
      </c>
      <c r="H6203" s="24">
        <v>45086</v>
      </c>
      <c r="I6203" s="20" t="s">
        <v>81</v>
      </c>
      <c r="K6203" s="61"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1886</v>
      </c>
      <c r="E6204" s="19" t="str">
        <f>IF(ISBLANK(LeaveTracker[[#This Row],[Employee Name]]),"-----",VLOOKUP(LeaveTracker[[#This Row],[Employee Name]],Employees[[Employee Name]:[Office]],7))</f>
        <v>CHO</v>
      </c>
      <c r="F6204" s="19" t="str">
        <f>IF(ISBLANK(LeaveTracker[[#This Row],[Employee Name]]),"-----",VLOOKUP(LeaveTracker[[#This Row],[Employee Name]],Employees[[Employee Name]:[Office]],6))</f>
        <v>CASUAL</v>
      </c>
      <c r="G6204" s="24">
        <v>45079</v>
      </c>
      <c r="H6204" s="24">
        <v>45079</v>
      </c>
      <c r="I6204" s="20" t="s">
        <v>81</v>
      </c>
      <c r="K6204" s="61"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1886</v>
      </c>
      <c r="E6205" s="19" t="str">
        <f>IF(ISBLANK(LeaveTracker[[#This Row],[Employee Name]]),"-----",VLOOKUP(LeaveTracker[[#This Row],[Employee Name]],Employees[[Employee Name]:[Office]],7))</f>
        <v>CHO</v>
      </c>
      <c r="F6205" s="19" t="str">
        <f>IF(ISBLANK(LeaveTracker[[#This Row],[Employee Name]]),"-----",VLOOKUP(LeaveTracker[[#This Row],[Employee Name]],Employees[[Employee Name]:[Office]],6))</f>
        <v>CASUAL</v>
      </c>
      <c r="G6205" s="24">
        <v>45068</v>
      </c>
      <c r="H6205" s="24">
        <v>45068</v>
      </c>
      <c r="I6205" s="20" t="s">
        <v>81</v>
      </c>
      <c r="K6205" s="61"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2199</v>
      </c>
      <c r="E6206" s="19" t="str">
        <f>IF(ISBLANK(LeaveTracker[[#This Row],[Employee Name]]),"-----",VLOOKUP(LeaveTracker[[#This Row],[Employee Name]],Employees[[Employee Name]:[Office]],7))</f>
        <v>HALL OF JUSTICE</v>
      </c>
      <c r="F6206" s="19">
        <f>IF(ISBLANK(LeaveTracker[[#This Row],[Employee Name]]),"-----",VLOOKUP(LeaveTracker[[#This Row],[Employee Name]],Employees[[Employee Name]:[Office]],6))</f>
        <v>0</v>
      </c>
      <c r="G6206" s="24">
        <v>45090</v>
      </c>
      <c r="H6206" s="24">
        <v>45090</v>
      </c>
      <c r="I6206" s="20" t="s">
        <v>81</v>
      </c>
      <c r="K6206" s="61"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2199</v>
      </c>
      <c r="E6207" s="19" t="str">
        <f>IF(ISBLANK(LeaveTracker[[#This Row],[Employee Name]]),"-----",VLOOKUP(LeaveTracker[[#This Row],[Employee Name]],Employees[[Employee Name]:[Office]],7))</f>
        <v>HALL OF JUSTICE</v>
      </c>
      <c r="F6207" s="19">
        <f>IF(ISBLANK(LeaveTracker[[#This Row],[Employee Name]]),"-----",VLOOKUP(LeaveTracker[[#This Row],[Employee Name]],Employees[[Employee Name]:[Office]],6))</f>
        <v>0</v>
      </c>
      <c r="G6207" s="24">
        <v>45085</v>
      </c>
      <c r="H6207" s="24">
        <v>45086</v>
      </c>
      <c r="I6207" s="20" t="s">
        <v>81</v>
      </c>
      <c r="K6207" s="61"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1878</v>
      </c>
      <c r="E6208" s="19" t="str">
        <f>IF(ISBLANK(LeaveTracker[[#This Row],[Employee Name]]),"-----",VLOOKUP(LeaveTracker[[#This Row],[Employee Name]],Employees[[Employee Name]:[Office]],7))</f>
        <v>TICC</v>
      </c>
      <c r="F6208" s="19" t="str">
        <f>IF(ISBLANK(LeaveTracker[[#This Row],[Employee Name]]),"-----",VLOOKUP(LeaveTracker[[#This Row],[Employee Name]],Employees[[Employee Name]:[Office]],6))</f>
        <v>CASUAL</v>
      </c>
      <c r="G6208" s="24">
        <v>45117</v>
      </c>
      <c r="H6208" s="24">
        <v>45117</v>
      </c>
      <c r="I6208" s="20" t="s">
        <v>298</v>
      </c>
      <c r="J6208" s="43" t="s">
        <v>1003</v>
      </c>
      <c r="K6208" s="61"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1862</v>
      </c>
      <c r="E6209" s="19" t="str">
        <f>IF(ISBLANK(LeaveTracker[[#This Row],[Employee Name]]),"-----",VLOOKUP(LeaveTracker[[#This Row],[Employee Name]],Employees[[Employee Name]:[Office]],7))</f>
        <v>TICC</v>
      </c>
      <c r="F6209" s="19" t="str">
        <f>IF(ISBLANK(LeaveTracker[[#This Row],[Employee Name]]),"-----",VLOOKUP(LeaveTracker[[#This Row],[Employee Name]],Employees[[Employee Name]:[Office]],6))</f>
        <v>CASUAL</v>
      </c>
      <c r="G6209" s="24">
        <v>45085</v>
      </c>
      <c r="H6209" s="24">
        <v>45085</v>
      </c>
      <c r="I6209" s="20" t="s">
        <v>81</v>
      </c>
      <c r="K6209" s="61"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1876</v>
      </c>
      <c r="E6210" s="19" t="str">
        <f>IF(ISBLANK(LeaveTracker[[#This Row],[Employee Name]]),"-----",VLOOKUP(LeaveTracker[[#This Row],[Employee Name]],Employees[[Employee Name]:[Office]],7))</f>
        <v>MAHOGANY MARKET</v>
      </c>
      <c r="F6210" s="19" t="str">
        <f>IF(ISBLANK(LeaveTracker[[#This Row],[Employee Name]]),"-----",VLOOKUP(LeaveTracker[[#This Row],[Employee Name]],Employees[[Employee Name]:[Office]],6))</f>
        <v>REGULAR</v>
      </c>
      <c r="G6210" s="24">
        <v>45096</v>
      </c>
      <c r="H6210" s="24">
        <v>45096</v>
      </c>
      <c r="I6210" s="20" t="s">
        <v>82</v>
      </c>
      <c r="K6210" s="61"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1876</v>
      </c>
      <c r="E6211" s="19" t="str">
        <f>IF(ISBLANK(LeaveTracker[[#This Row],[Employee Name]]),"-----",VLOOKUP(LeaveTracker[[#This Row],[Employee Name]],Employees[[Employee Name]:[Office]],7))</f>
        <v>MAHOGANY MARKET</v>
      </c>
      <c r="F6211" s="19" t="str">
        <f>IF(ISBLANK(LeaveTracker[[#This Row],[Employee Name]]),"-----",VLOOKUP(LeaveTracker[[#This Row],[Employee Name]],Employees[[Employee Name]:[Office]],6))</f>
        <v>REGULAR</v>
      </c>
      <c r="G6211" s="24">
        <v>45103</v>
      </c>
      <c r="H6211" s="24">
        <v>45103</v>
      </c>
      <c r="I6211" s="20" t="s">
        <v>82</v>
      </c>
      <c r="K6211" s="61"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2027</v>
      </c>
      <c r="E6212" s="19" t="str">
        <f>IF(ISBLANK(LeaveTracker[[#This Row],[Employee Name]]),"-----",VLOOKUP(LeaveTracker[[#This Row],[Employee Name]],Employees[[Employee Name]:[Office]],7))</f>
        <v>EDP</v>
      </c>
      <c r="F6212" s="19" t="str">
        <f>IF(ISBLANK(LeaveTracker[[#This Row],[Employee Name]]),"-----",VLOOKUP(LeaveTracker[[#This Row],[Employee Name]],Employees[[Employee Name]:[Office]],6))</f>
        <v>CASUAL</v>
      </c>
      <c r="G6212" s="24">
        <v>45076</v>
      </c>
      <c r="H6212" s="24">
        <v>45076</v>
      </c>
      <c r="I6212" s="20" t="s">
        <v>81</v>
      </c>
      <c r="K6212" s="61"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1833</v>
      </c>
      <c r="E6213" s="19" t="str">
        <f>IF(ISBLANK(LeaveTracker[[#This Row],[Employee Name]]),"-----",VLOOKUP(LeaveTracker[[#This Row],[Employee Name]],Employees[[Employee Name]:[Office]],7))</f>
        <v>EEO/CITY MARKET</v>
      </c>
      <c r="F6213" s="19" t="str">
        <f>IF(ISBLANK(LeaveTracker[[#This Row],[Employee Name]]),"-----",VLOOKUP(LeaveTracker[[#This Row],[Employee Name]],Employees[[Employee Name]:[Office]],6))</f>
        <v>CASUAL</v>
      </c>
      <c r="G6213" s="24">
        <v>45084</v>
      </c>
      <c r="H6213" s="21">
        <v>45084</v>
      </c>
      <c r="I6213" s="20" t="s">
        <v>81</v>
      </c>
      <c r="K6213" s="61"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1773</v>
      </c>
      <c r="E6214" s="19" t="str">
        <f>IF(ISBLANK(LeaveTracker[[#This Row],[Employee Name]]),"-----",VLOOKUP(LeaveTracker[[#This Row],[Employee Name]],Employees[[Employee Name]:[Office]],7))</f>
        <v>GSO</v>
      </c>
      <c r="F6214" s="19" t="str">
        <f>IF(ISBLANK(LeaveTracker[[#This Row],[Employee Name]]),"-----",VLOOKUP(LeaveTracker[[#This Row],[Employee Name]],Employees[[Employee Name]:[Office]],6))</f>
        <v>CASUAL</v>
      </c>
      <c r="G6214" s="24">
        <v>45099</v>
      </c>
      <c r="H6214" s="24">
        <v>45100</v>
      </c>
      <c r="I6214" s="20" t="s">
        <v>82</v>
      </c>
      <c r="K6214" s="61"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1828</v>
      </c>
      <c r="E6215" s="19" t="str">
        <f>IF(ISBLANK(LeaveTracker[[#This Row],[Employee Name]]),"-----",VLOOKUP(LeaveTracker[[#This Row],[Employee Name]],Employees[[Employee Name]:[Office]],7))</f>
        <v>CHO</v>
      </c>
      <c r="F6215" s="19" t="str">
        <f>IF(ISBLANK(LeaveTracker[[#This Row],[Employee Name]]),"-----",VLOOKUP(LeaveTracker[[#This Row],[Employee Name]],Employees[[Employee Name]:[Office]],6))</f>
        <v>CASUAL</v>
      </c>
      <c r="G6215" s="24">
        <v>45084</v>
      </c>
      <c r="H6215" s="21">
        <v>45084</v>
      </c>
      <c r="I6215" s="20" t="s">
        <v>298</v>
      </c>
      <c r="K6215" s="61"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1828</v>
      </c>
      <c r="E6216" s="19" t="str">
        <f>IF(ISBLANK(LeaveTracker[[#This Row],[Employee Name]]),"-----",VLOOKUP(LeaveTracker[[#This Row],[Employee Name]],Employees[[Employee Name]:[Office]],7))</f>
        <v>CHO</v>
      </c>
      <c r="F6216" s="19" t="str">
        <f>IF(ISBLANK(LeaveTracker[[#This Row],[Employee Name]]),"-----",VLOOKUP(LeaveTracker[[#This Row],[Employee Name]],Employees[[Employee Name]:[Office]],6))</f>
        <v>CASUAL</v>
      </c>
      <c r="G6216" s="24">
        <v>45087</v>
      </c>
      <c r="H6216" s="24">
        <v>45087</v>
      </c>
      <c r="I6216" s="20" t="s">
        <v>298</v>
      </c>
      <c r="K6216" s="61" t="str">
        <f ca="1">LeaveTracker[[#This Row],[Days]]&amp;" "&amp;LeaveTracker[[#This Row],[Type of Leave]]</f>
        <v>0 OTHER</v>
      </c>
      <c r="L6216" s="23">
        <f ca="1">NETWORKDAYS(LeaveTracker[[#This Row],[Start Date]],LeaveTracker[[#This Row],[End Date]],lstHolidays)</f>
        <v>0</v>
      </c>
      <c r="M6216" s="27"/>
    </row>
    <row r="6217" spans="1:13" ht="30" customHeight="1" x14ac:dyDescent="0.3">
      <c r="A6217" s="27">
        <f t="shared" si="71"/>
        <v>2404</v>
      </c>
      <c r="B6217" s="31">
        <v>45093</v>
      </c>
      <c r="C6217" s="31">
        <v>45086</v>
      </c>
      <c r="D6217" s="19" t="s">
        <v>1745</v>
      </c>
      <c r="E6217" s="19" t="str">
        <f>IF(ISBLANK(LeaveTracker[[#This Row],[Employee Name]]),"-----",VLOOKUP(LeaveTracker[[#This Row],[Employee Name]],Employees[[Employee Name]:[Office]],7))</f>
        <v>ONT</v>
      </c>
      <c r="F6217" s="19" t="str">
        <f>IF(ISBLANK(LeaveTracker[[#This Row],[Employee Name]]),"-----",VLOOKUP(LeaveTracker[[#This Row],[Employee Name]],Employees[[Employee Name]:[Office]],6))</f>
        <v>CASUAL</v>
      </c>
      <c r="G6217" s="24">
        <v>45079</v>
      </c>
      <c r="H6217" s="24">
        <v>45079</v>
      </c>
      <c r="I6217" s="20" t="s">
        <v>81</v>
      </c>
      <c r="K6217" s="61"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1745</v>
      </c>
      <c r="E6218" s="19" t="str">
        <f>IF(ISBLANK(LeaveTracker[[#This Row],[Employee Name]]),"-----",VLOOKUP(LeaveTracker[[#This Row],[Employee Name]],Employees[[Employee Name]:[Office]],7))</f>
        <v>ONT</v>
      </c>
      <c r="F6218" s="19" t="str">
        <f>IF(ISBLANK(LeaveTracker[[#This Row],[Employee Name]]),"-----",VLOOKUP(LeaveTracker[[#This Row],[Employee Name]],Employees[[Employee Name]:[Office]],6))</f>
        <v>CASUAL</v>
      </c>
      <c r="G6218" s="24">
        <v>45081</v>
      </c>
      <c r="H6218" s="24">
        <v>45081</v>
      </c>
      <c r="I6218" s="20" t="s">
        <v>81</v>
      </c>
      <c r="K6218" s="61" t="str">
        <f>LeaveTracker[[#This Row],[Days]]&amp;" "&amp;LeaveTracker[[#This Row],[Type of Leave]]</f>
        <v>1 SL</v>
      </c>
      <c r="L6218" s="23">
        <v>1</v>
      </c>
      <c r="M6218" s="27"/>
    </row>
    <row r="6219" spans="1:13" ht="30" customHeight="1" x14ac:dyDescent="0.3">
      <c r="A6219" s="27">
        <f t="shared" si="71"/>
        <v>2406</v>
      </c>
      <c r="B6219" s="31">
        <v>45093</v>
      </c>
      <c r="C6219" s="31">
        <v>45086</v>
      </c>
      <c r="D6219" s="19" t="s">
        <v>1745</v>
      </c>
      <c r="E6219" s="19" t="str">
        <f>IF(ISBLANK(LeaveTracker[[#This Row],[Employee Name]]),"-----",VLOOKUP(LeaveTracker[[#This Row],[Employee Name]],Employees[[Employee Name]:[Office]],7))</f>
        <v>ONT</v>
      </c>
      <c r="F6219" s="19" t="str">
        <f>IF(ISBLANK(LeaveTracker[[#This Row],[Employee Name]]),"-----",VLOOKUP(LeaveTracker[[#This Row],[Employee Name]],Employees[[Employee Name]:[Office]],6))</f>
        <v>CASUAL</v>
      </c>
      <c r="G6219" s="24">
        <v>45083</v>
      </c>
      <c r="H6219" s="24">
        <v>45083</v>
      </c>
      <c r="I6219" s="20" t="s">
        <v>81</v>
      </c>
      <c r="K6219" s="61"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1819</v>
      </c>
      <c r="E6220" s="19" t="str">
        <f>IF(ISBLANK(LeaveTracker[[#This Row],[Employee Name]]),"-----",VLOOKUP(LeaveTracker[[#This Row],[Employee Name]],Employees[[Employee Name]:[Office]],7))</f>
        <v>TICC/TCCH</v>
      </c>
      <c r="F6220" s="19" t="str">
        <f>IF(ISBLANK(LeaveTracker[[#This Row],[Employee Name]]),"-----",VLOOKUP(LeaveTracker[[#This Row],[Employee Name]],Employees[[Employee Name]:[Office]],6))</f>
        <v>CASUAL</v>
      </c>
      <c r="G6220" s="24">
        <v>45090</v>
      </c>
      <c r="H6220" s="24">
        <v>45090</v>
      </c>
      <c r="I6220" s="20" t="s">
        <v>82</v>
      </c>
      <c r="K6220" s="61"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1840</v>
      </c>
      <c r="E6221" s="19" t="str">
        <f>IF(ISBLANK(LeaveTracker[[#This Row],[Employee Name]]),"-----",VLOOKUP(LeaveTracker[[#This Row],[Employee Name]],Employees[[Employee Name]:[Office]],7))</f>
        <v>CPDO</v>
      </c>
      <c r="F6221" s="19" t="str">
        <f>IF(ISBLANK(LeaveTracker[[#This Row],[Employee Name]]),"-----",VLOOKUP(LeaveTracker[[#This Row],[Employee Name]],Employees[[Employee Name]:[Office]],6))</f>
        <v>CASUAL</v>
      </c>
      <c r="G6221" s="24">
        <v>45093</v>
      </c>
      <c r="H6221" s="24">
        <v>45093</v>
      </c>
      <c r="I6221" s="20" t="s">
        <v>82</v>
      </c>
      <c r="K6221" s="61"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1840</v>
      </c>
      <c r="E6222" s="19" t="str">
        <f>IF(ISBLANK(LeaveTracker[[#This Row],[Employee Name]]),"-----",VLOOKUP(LeaveTracker[[#This Row],[Employee Name]],Employees[[Employee Name]:[Office]],7))</f>
        <v>CPDO</v>
      </c>
      <c r="F6222" s="19" t="str">
        <f>IF(ISBLANK(LeaveTracker[[#This Row],[Employee Name]]),"-----",VLOOKUP(LeaveTracker[[#This Row],[Employee Name]],Employees[[Employee Name]:[Office]],6))</f>
        <v>CASUAL</v>
      </c>
      <c r="G6222" s="21">
        <v>45104</v>
      </c>
      <c r="H6222" s="24">
        <v>45104</v>
      </c>
      <c r="I6222" s="20" t="s">
        <v>82</v>
      </c>
      <c r="K6222" s="61"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1751</v>
      </c>
      <c r="E6223" s="19" t="str">
        <f>IF(ISBLANK(LeaveTracker[[#This Row],[Employee Name]]),"-----",VLOOKUP(LeaveTracker[[#This Row],[Employee Name]],Employees[[Employee Name]:[Office]],7))</f>
        <v>ACCOUNTING</v>
      </c>
      <c r="F6223" s="19" t="str">
        <f>IF(ISBLANK(LeaveTracker[[#This Row],[Employee Name]]),"-----",VLOOKUP(LeaveTracker[[#This Row],[Employee Name]],Employees[[Employee Name]:[Office]],6))</f>
        <v>CASUAL</v>
      </c>
      <c r="G6223" s="24">
        <v>45104</v>
      </c>
      <c r="H6223" s="24">
        <v>45104</v>
      </c>
      <c r="I6223" s="20" t="s">
        <v>298</v>
      </c>
      <c r="J6223" s="43" t="s">
        <v>1003</v>
      </c>
      <c r="K6223" s="61"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2405</v>
      </c>
      <c r="E6224" s="19" t="str">
        <f>IF(ISBLANK(LeaveTracker[[#This Row],[Employee Name]]),"-----",VLOOKUP(LeaveTracker[[#This Row],[Employee Name]],Employees[[Employee Name]:[Office]],7))</f>
        <v>LCR</v>
      </c>
      <c r="F6224" s="19" t="str">
        <f>IF(ISBLANK(LeaveTracker[[#This Row],[Employee Name]]),"-----",VLOOKUP(LeaveTracker[[#This Row],[Employee Name]],Employees[[Employee Name]:[Office]],6))</f>
        <v>CASUAL</v>
      </c>
      <c r="G6224" s="24">
        <v>45068</v>
      </c>
      <c r="H6224" s="24">
        <v>45127</v>
      </c>
      <c r="I6224" s="20" t="s">
        <v>298</v>
      </c>
      <c r="K6224" s="61"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1899</v>
      </c>
      <c r="E6225" s="19" t="str">
        <f>IF(ISBLANK(LeaveTracker[[#This Row],[Employee Name]]),"-----",VLOOKUP(LeaveTracker[[#This Row],[Employee Name]],Employees[[Employee Name]:[Office]],7))</f>
        <v>TICC</v>
      </c>
      <c r="F6225" s="19" t="str">
        <f>IF(ISBLANK(LeaveTracker[[#This Row],[Employee Name]]),"-----",VLOOKUP(LeaveTracker[[#This Row],[Employee Name]],Employees[[Employee Name]:[Office]],6))</f>
        <v>CASUAL</v>
      </c>
      <c r="G6225" s="24">
        <v>45103</v>
      </c>
      <c r="H6225" s="24">
        <v>45104</v>
      </c>
      <c r="I6225" s="20" t="s">
        <v>82</v>
      </c>
      <c r="K6225" s="61"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1899</v>
      </c>
      <c r="E6226" s="19" t="str">
        <f>IF(ISBLANK(LeaveTracker[[#This Row],[Employee Name]]),"-----",VLOOKUP(LeaveTracker[[#This Row],[Employee Name]],Employees[[Employee Name]:[Office]],7))</f>
        <v>TICC</v>
      </c>
      <c r="F6226" s="19" t="str">
        <f>IF(ISBLANK(LeaveTracker[[#This Row],[Employee Name]]),"-----",VLOOKUP(LeaveTracker[[#This Row],[Employee Name]],Employees[[Employee Name]:[Office]],6))</f>
        <v>CASUAL</v>
      </c>
      <c r="G6226" s="24">
        <v>45106</v>
      </c>
      <c r="H6226" s="21">
        <v>45107</v>
      </c>
      <c r="I6226" s="20" t="s">
        <v>82</v>
      </c>
      <c r="K6226" s="61"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242</v>
      </c>
      <c r="E6227" s="19" t="str">
        <f>IF(ISBLANK(LeaveTracker[[#This Row],[Employee Name]]),"-----",VLOOKUP(LeaveTracker[[#This Row],[Employee Name]],Employees[[Employee Name]:[Office]],7))</f>
        <v>TCCH/TICC</v>
      </c>
      <c r="F6227" s="19" t="str">
        <f>IF(ISBLANK(LeaveTracker[[#This Row],[Employee Name]]),"-----",VLOOKUP(LeaveTracker[[#This Row],[Employee Name]],Employees[[Employee Name]:[Office]],6))</f>
        <v>REGULAR</v>
      </c>
      <c r="G6227" s="24">
        <v>45103</v>
      </c>
      <c r="H6227" s="24">
        <v>45104</v>
      </c>
      <c r="I6227" s="20" t="s">
        <v>82</v>
      </c>
      <c r="K6227" s="61"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242</v>
      </c>
      <c r="E6228" s="19" t="str">
        <f>IF(ISBLANK(LeaveTracker[[#This Row],[Employee Name]]),"-----",VLOOKUP(LeaveTracker[[#This Row],[Employee Name]],Employees[[Employee Name]:[Office]],7))</f>
        <v>TCCH/TICC</v>
      </c>
      <c r="F6228" s="19" t="str">
        <f>IF(ISBLANK(LeaveTracker[[#This Row],[Employee Name]]),"-----",VLOOKUP(LeaveTracker[[#This Row],[Employee Name]],Employees[[Employee Name]:[Office]],6))</f>
        <v>REGULAR</v>
      </c>
      <c r="G6228" s="24">
        <v>45106</v>
      </c>
      <c r="H6228" s="21">
        <v>45107</v>
      </c>
      <c r="I6228" s="20" t="s">
        <v>82</v>
      </c>
      <c r="K6228" s="61"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2145</v>
      </c>
      <c r="E6229" s="19" t="str">
        <f>IF(ISBLANK(LeaveTracker[[#This Row],[Employee Name]]),"-----",VLOOKUP(LeaveTracker[[#This Row],[Employee Name]],Employees[[Employee Name]:[Office]],7))</f>
        <v>DA</v>
      </c>
      <c r="F6229" s="19">
        <f>IF(ISBLANK(LeaveTracker[[#This Row],[Employee Name]]),"-----",VLOOKUP(LeaveTracker[[#This Row],[Employee Name]],Employees[[Employee Name]:[Office]],6))</f>
        <v>0</v>
      </c>
      <c r="G6229" s="24">
        <v>45090</v>
      </c>
      <c r="H6229" s="24">
        <v>45092</v>
      </c>
      <c r="I6229" s="20" t="s">
        <v>82</v>
      </c>
      <c r="K6229" s="61"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1103</v>
      </c>
      <c r="E6230" s="19" t="str">
        <f>IF(ISBLANK(LeaveTracker[[#This Row],[Employee Name]]),"-----",VLOOKUP(LeaveTracker[[#This Row],[Employee Name]],Employees[[Employee Name]:[Office]],7))</f>
        <v>CPDO</v>
      </c>
      <c r="F6230" s="19" t="str">
        <f>IF(ISBLANK(LeaveTracker[[#This Row],[Employee Name]]),"-----",VLOOKUP(LeaveTracker[[#This Row],[Employee Name]],Employees[[Employee Name]:[Office]],6))</f>
        <v>REGULAR</v>
      </c>
      <c r="G6230" s="24">
        <v>45077</v>
      </c>
      <c r="H6230" s="24">
        <v>45077</v>
      </c>
      <c r="I6230" s="20" t="s">
        <v>298</v>
      </c>
      <c r="J6230" s="43" t="s">
        <v>1003</v>
      </c>
      <c r="K6230" s="61"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1103</v>
      </c>
      <c r="E6231" s="19" t="str">
        <f>IF(ISBLANK(LeaveTracker[[#This Row],[Employee Name]]),"-----",VLOOKUP(LeaveTracker[[#This Row],[Employee Name]],Employees[[Employee Name]:[Office]],7))</f>
        <v>CPDO</v>
      </c>
      <c r="F6231" s="19" t="str">
        <f>IF(ISBLANK(LeaveTracker[[#This Row],[Employee Name]]),"-----",VLOOKUP(LeaveTracker[[#This Row],[Employee Name]],Employees[[Employee Name]:[Office]],6))</f>
        <v>REGULAR</v>
      </c>
      <c r="G6231" s="24">
        <v>45082</v>
      </c>
      <c r="H6231" s="24">
        <v>45082</v>
      </c>
      <c r="I6231" s="20" t="s">
        <v>81</v>
      </c>
      <c r="K6231" s="61"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265</v>
      </c>
      <c r="E6232" s="19" t="str">
        <f>IF(ISBLANK(LeaveTracker[[#This Row],[Employee Name]]),"-----",VLOOKUP(LeaveTracker[[#This Row],[Employee Name]],Employees[[Employee Name]:[Office]],7))</f>
        <v>MO</v>
      </c>
      <c r="F6232" s="19" t="str">
        <f>IF(ISBLANK(LeaveTracker[[#This Row],[Employee Name]]),"-----",VLOOKUP(LeaveTracker[[#This Row],[Employee Name]],Employees[[Employee Name]:[Office]],6))</f>
        <v>REGULAR</v>
      </c>
      <c r="G6232" s="24"/>
      <c r="H6232" s="24"/>
      <c r="I6232" s="20" t="s">
        <v>298</v>
      </c>
      <c r="J6232" s="43" t="s">
        <v>691</v>
      </c>
      <c r="K6232" s="61"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528</v>
      </c>
      <c r="E6233" s="19" t="str">
        <f>IF(ISBLANK(LeaveTracker[[#This Row],[Employee Name]]),"-----",VLOOKUP(LeaveTracker[[#This Row],[Employee Name]],Employees[[Employee Name]:[Office]],7))</f>
        <v>TIPID IMPOK</v>
      </c>
      <c r="F6233" s="19" t="str">
        <f>IF(ISBLANK(LeaveTracker[[#This Row],[Employee Name]]),"-----",VLOOKUP(LeaveTracker[[#This Row],[Employee Name]],Employees[[Employee Name]:[Office]],6))</f>
        <v>REGULAR</v>
      </c>
      <c r="G6233" s="24">
        <v>45096</v>
      </c>
      <c r="H6233" s="24">
        <v>45096</v>
      </c>
      <c r="I6233" s="20" t="s">
        <v>81</v>
      </c>
      <c r="K6233" s="61"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583</v>
      </c>
      <c r="E6234" s="19" t="str">
        <f>IF(ISBLANK(LeaveTracker[[#This Row],[Employee Name]]),"-----",VLOOKUP(LeaveTracker[[#This Row],[Employee Name]],Employees[[Employee Name]:[Office]],7))</f>
        <v>CCT</v>
      </c>
      <c r="F6234" s="19" t="str">
        <f>IF(ISBLANK(LeaveTracker[[#This Row],[Employee Name]]),"-----",VLOOKUP(LeaveTracker[[#This Row],[Employee Name]],Employees[[Employee Name]:[Office]],6))</f>
        <v>REGULAR</v>
      </c>
      <c r="G6234" s="24">
        <v>45097</v>
      </c>
      <c r="H6234" s="24">
        <v>45097</v>
      </c>
      <c r="I6234" s="20" t="s">
        <v>82</v>
      </c>
      <c r="K6234" s="61"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583</v>
      </c>
      <c r="E6235" s="19" t="str">
        <f>IF(ISBLANK(LeaveTracker[[#This Row],[Employee Name]]),"-----",VLOOKUP(LeaveTracker[[#This Row],[Employee Name]],Employees[[Employee Name]:[Office]],7))</f>
        <v>CCT</v>
      </c>
      <c r="F6235" s="19" t="str">
        <f>IF(ISBLANK(LeaveTracker[[#This Row],[Employee Name]]),"-----",VLOOKUP(LeaveTracker[[#This Row],[Employee Name]],Employees[[Employee Name]:[Office]],6))</f>
        <v>REGULAR</v>
      </c>
      <c r="G6235" s="24">
        <v>45104</v>
      </c>
      <c r="H6235" s="24">
        <v>45104</v>
      </c>
      <c r="I6235" s="20" t="s">
        <v>82</v>
      </c>
      <c r="K6235" s="61"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583</v>
      </c>
      <c r="E6236" s="19" t="str">
        <f>IF(ISBLANK(LeaveTracker[[#This Row],[Employee Name]]),"-----",VLOOKUP(LeaveTracker[[#This Row],[Employee Name]],Employees[[Employee Name]:[Office]],7))</f>
        <v>CCT</v>
      </c>
      <c r="F6236" s="19" t="str">
        <f>IF(ISBLANK(LeaveTracker[[#This Row],[Employee Name]]),"-----",VLOOKUP(LeaveTracker[[#This Row],[Employee Name]],Employees[[Employee Name]:[Office]],6))</f>
        <v>REGULAR</v>
      </c>
      <c r="G6236" s="24">
        <v>45077</v>
      </c>
      <c r="H6236" s="24">
        <v>45077</v>
      </c>
      <c r="I6236" s="20" t="s">
        <v>81</v>
      </c>
      <c r="K6236" s="61"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1844</v>
      </c>
      <c r="E6237" s="19" t="str">
        <f>IF(ISBLANK(LeaveTracker[[#This Row],[Employee Name]]),"-----",VLOOKUP(LeaveTracker[[#This Row],[Employee Name]],Employees[[Employee Name]:[Office]],7))</f>
        <v>ACCOUNTING</v>
      </c>
      <c r="F6237" s="19" t="str">
        <f>IF(ISBLANK(LeaveTracker[[#This Row],[Employee Name]]),"-----",VLOOKUP(LeaveTracker[[#This Row],[Employee Name]],Employees[[Employee Name]:[Office]],6))</f>
        <v>CASUAL</v>
      </c>
      <c r="G6237" s="24">
        <v>45090</v>
      </c>
      <c r="H6237" s="24">
        <v>45090</v>
      </c>
      <c r="I6237" s="20" t="s">
        <v>81</v>
      </c>
      <c r="K6237" s="61"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1891</v>
      </c>
      <c r="E6238" s="19" t="str">
        <f>IF(ISBLANK(LeaveTracker[[#This Row],[Employee Name]]),"-----",VLOOKUP(LeaveTracker[[#This Row],[Employee Name]],Employees[[Employee Name]:[Office]],7))</f>
        <v>CHO</v>
      </c>
      <c r="F6238" s="19" t="str">
        <f>IF(ISBLANK(LeaveTracker[[#This Row],[Employee Name]]),"-----",VLOOKUP(LeaveTracker[[#This Row],[Employee Name]],Employees[[Employee Name]:[Office]],6))</f>
        <v>CASUAL</v>
      </c>
      <c r="G6238" s="24">
        <v>45104</v>
      </c>
      <c r="H6238" s="24">
        <v>45104</v>
      </c>
      <c r="I6238" s="20" t="s">
        <v>82</v>
      </c>
      <c r="K6238" s="61"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2304</v>
      </c>
      <c r="E6239" s="19" t="str">
        <f>IF(ISBLANK(LeaveTracker[[#This Row],[Employee Name]]),"-----",VLOOKUP(LeaveTracker[[#This Row],[Employee Name]],Employees[[Employee Name]:[Office]],7))</f>
        <v>PEOPLE'S PARK</v>
      </c>
      <c r="F6239" s="19">
        <f>IF(ISBLANK(LeaveTracker[[#This Row],[Employee Name]]),"-----",VLOOKUP(LeaveTracker[[#This Row],[Employee Name]],Employees[[Employee Name]:[Office]],6))</f>
        <v>0</v>
      </c>
      <c r="G6239" s="24">
        <v>45099</v>
      </c>
      <c r="H6239" s="24">
        <v>45103</v>
      </c>
      <c r="I6239" s="20" t="s">
        <v>82</v>
      </c>
      <c r="K6239" s="61"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422</v>
      </c>
      <c r="E6240" s="19" t="str">
        <f>IF(ISBLANK(LeaveTracker[[#This Row],[Employee Name]]),"-----",VLOOKUP(LeaveTracker[[#This Row],[Employee Name]],Employees[[Employee Name]:[Office]],7))</f>
        <v>CTO</v>
      </c>
      <c r="F6240" s="19" t="str">
        <f>IF(ISBLANK(LeaveTracker[[#This Row],[Employee Name]]),"-----",VLOOKUP(LeaveTracker[[#This Row],[Employee Name]],Employees[[Employee Name]:[Office]],6))</f>
        <v>REGULAR</v>
      </c>
      <c r="G6240" s="24">
        <v>45096</v>
      </c>
      <c r="H6240" s="24">
        <v>45097</v>
      </c>
      <c r="I6240" s="20" t="s">
        <v>81</v>
      </c>
      <c r="K6240" s="61"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422</v>
      </c>
      <c r="E6241" s="19" t="str">
        <f>IF(ISBLANK(LeaveTracker[[#This Row],[Employee Name]]),"-----",VLOOKUP(LeaveTracker[[#This Row],[Employee Name]],Employees[[Employee Name]:[Office]],7))</f>
        <v>CTO</v>
      </c>
      <c r="F6241" s="19" t="str">
        <f>IF(ISBLANK(LeaveTracker[[#This Row],[Employee Name]]),"-----",VLOOKUP(LeaveTracker[[#This Row],[Employee Name]],Employees[[Employee Name]:[Office]],6))</f>
        <v>REGULAR</v>
      </c>
      <c r="G6241" s="24">
        <v>45103</v>
      </c>
      <c r="H6241" s="24">
        <v>45104</v>
      </c>
      <c r="I6241" s="20" t="s">
        <v>82</v>
      </c>
      <c r="K6241" s="61"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878</v>
      </c>
      <c r="E6242" s="19" t="str">
        <f>IF(ISBLANK(LeaveTracker[[#This Row],[Employee Name]]),"-----",VLOOKUP(LeaveTracker[[#This Row],[Employee Name]],Employees[[Employee Name]:[Office]],7))</f>
        <v>GSO</v>
      </c>
      <c r="F6242" s="19" t="str">
        <f>IF(ISBLANK(LeaveTracker[[#This Row],[Employee Name]]),"-----",VLOOKUP(LeaveTracker[[#This Row],[Employee Name]],Employees[[Employee Name]:[Office]],6))</f>
        <v>REGULAR</v>
      </c>
      <c r="G6242" s="24">
        <v>45086</v>
      </c>
      <c r="H6242" s="24">
        <v>45086</v>
      </c>
      <c r="I6242" s="20" t="s">
        <v>81</v>
      </c>
      <c r="K6242" s="61"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1770</v>
      </c>
      <c r="E6243" s="19" t="str">
        <f>IF(ISBLANK(LeaveTracker[[#This Row],[Employee Name]]),"-----",VLOOKUP(LeaveTracker[[#This Row],[Employee Name]],Employees[[Employee Name]:[Office]],7))</f>
        <v>LIBRARY</v>
      </c>
      <c r="F6243" s="19" t="str">
        <f>IF(ISBLANK(LeaveTracker[[#This Row],[Employee Name]]),"-----",VLOOKUP(LeaveTracker[[#This Row],[Employee Name]],Employees[[Employee Name]:[Office]],6))</f>
        <v>CASUAL</v>
      </c>
      <c r="G6243" s="24">
        <v>45092</v>
      </c>
      <c r="H6243" s="24">
        <v>45092</v>
      </c>
      <c r="I6243" s="20" t="s">
        <v>81</v>
      </c>
      <c r="K6243" s="61"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1770</v>
      </c>
      <c r="E6244" s="19" t="str">
        <f>IF(ISBLANK(LeaveTracker[[#This Row],[Employee Name]]),"-----",VLOOKUP(LeaveTracker[[#This Row],[Employee Name]],Employees[[Employee Name]:[Office]],7))</f>
        <v>LIBRARY</v>
      </c>
      <c r="F6244" s="19" t="str">
        <f>IF(ISBLANK(LeaveTracker[[#This Row],[Employee Name]]),"-----",VLOOKUP(LeaveTracker[[#This Row],[Employee Name]],Employees[[Employee Name]:[Office]],6))</f>
        <v>CASUAL</v>
      </c>
      <c r="G6244" s="24">
        <v>45104</v>
      </c>
      <c r="H6244" s="24">
        <v>45104</v>
      </c>
      <c r="I6244" s="20" t="s">
        <v>82</v>
      </c>
      <c r="K6244" s="61"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1796</v>
      </c>
      <c r="E6245" s="19" t="str">
        <f>IF(ISBLANK(LeaveTracker[[#This Row],[Employee Name]]),"-----",VLOOKUP(LeaveTracker[[#This Row],[Employee Name]],Employees[[Employee Name]:[Office]],7))</f>
        <v>CTO-LICENSE</v>
      </c>
      <c r="F6245" s="19" t="str">
        <f>IF(ISBLANK(LeaveTracker[[#This Row],[Employee Name]]),"-----",VLOOKUP(LeaveTracker[[#This Row],[Employee Name]],Employees[[Employee Name]:[Office]],6))</f>
        <v>CASUAL</v>
      </c>
      <c r="G6245" s="24">
        <v>45097</v>
      </c>
      <c r="H6245" s="24">
        <v>45097</v>
      </c>
      <c r="I6245" s="20" t="s">
        <v>81</v>
      </c>
      <c r="K6245" s="61"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1060</v>
      </c>
      <c r="E6246" s="19" t="str">
        <f>IF(ISBLANK(LeaveTracker[[#This Row],[Employee Name]]),"-----",VLOOKUP(LeaveTracker[[#This Row],[Employee Name]],Employees[[Employee Name]:[Office]],7))</f>
        <v>CTO</v>
      </c>
      <c r="F6246" s="19" t="str">
        <f>IF(ISBLANK(LeaveTracker[[#This Row],[Employee Name]]),"-----",VLOOKUP(LeaveTracker[[#This Row],[Employee Name]],Employees[[Employee Name]:[Office]],6))</f>
        <v>REGULAR</v>
      </c>
      <c r="G6246" s="24">
        <v>45096</v>
      </c>
      <c r="H6246" s="24">
        <v>45097</v>
      </c>
      <c r="I6246" s="20" t="s">
        <v>81</v>
      </c>
      <c r="K6246" s="61"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396</v>
      </c>
      <c r="E6247" s="19" t="str">
        <f>IF(ISBLANK(LeaveTracker[[#This Row],[Employee Name]]),"-----",VLOOKUP(LeaveTracker[[#This Row],[Employee Name]],Employees[[Employee Name]:[Office]],7))</f>
        <v>CTO</v>
      </c>
      <c r="F6247" s="19" t="str">
        <f>IF(ISBLANK(LeaveTracker[[#This Row],[Employee Name]]),"-----",VLOOKUP(LeaveTracker[[#This Row],[Employee Name]],Employees[[Employee Name]:[Office]],6))</f>
        <v>REGULAR</v>
      </c>
      <c r="G6247" s="24">
        <v>45096</v>
      </c>
      <c r="H6247" s="24">
        <v>45096</v>
      </c>
      <c r="I6247" s="20" t="s">
        <v>81</v>
      </c>
      <c r="K6247" s="61"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398</v>
      </c>
      <c r="E6248" s="19" t="str">
        <f>IF(ISBLANK(LeaveTracker[[#This Row],[Employee Name]]),"-----",VLOOKUP(LeaveTracker[[#This Row],[Employee Name]],Employees[[Employee Name]:[Office]],7))</f>
        <v>CTO</v>
      </c>
      <c r="F6248" s="19" t="str">
        <f>IF(ISBLANK(LeaveTracker[[#This Row],[Employee Name]]),"-----",VLOOKUP(LeaveTracker[[#This Row],[Employee Name]],Employees[[Employee Name]:[Office]],6))</f>
        <v>REGULAR</v>
      </c>
      <c r="G6248" s="24">
        <v>45093</v>
      </c>
      <c r="H6248" s="24">
        <v>45093</v>
      </c>
      <c r="I6248" s="20" t="s">
        <v>81</v>
      </c>
      <c r="K6248" s="61"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1758</v>
      </c>
      <c r="E6249" s="19" t="str">
        <f>IF(ISBLANK(LeaveTracker[[#This Row],[Employee Name]]),"-----",VLOOKUP(LeaveTracker[[#This Row],[Employee Name]],Employees[[Employee Name]:[Office]],7))</f>
        <v>BPLO</v>
      </c>
      <c r="F6249" s="19" t="str">
        <f>IF(ISBLANK(LeaveTracker[[#This Row],[Employee Name]]),"-----",VLOOKUP(LeaveTracker[[#This Row],[Employee Name]],Employees[[Employee Name]:[Office]],6))</f>
        <v>CASUAL</v>
      </c>
      <c r="G6249" s="24">
        <v>45082</v>
      </c>
      <c r="H6249" s="24">
        <v>45093</v>
      </c>
      <c r="I6249" s="20" t="s">
        <v>81</v>
      </c>
      <c r="K6249" s="61"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1971</v>
      </c>
      <c r="E6250" s="19" t="str">
        <f>IF(ISBLANK(LeaveTracker[[#This Row],[Employee Name]]),"-----",VLOOKUP(LeaveTracker[[#This Row],[Employee Name]],Employees[[Employee Name]:[Office]],7))</f>
        <v>CENRO</v>
      </c>
      <c r="F6250" s="19">
        <f>IF(ISBLANK(LeaveTracker[[#This Row],[Employee Name]]),"-----",VLOOKUP(LeaveTracker[[#This Row],[Employee Name]],Employees[[Employee Name]:[Office]],6))</f>
        <v>0</v>
      </c>
      <c r="G6250" s="24">
        <v>45098</v>
      </c>
      <c r="H6250" s="24">
        <v>45099</v>
      </c>
      <c r="I6250" s="20" t="s">
        <v>82</v>
      </c>
      <c r="K6250" s="61"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1971</v>
      </c>
      <c r="E6251" s="19" t="str">
        <f>IF(ISBLANK(LeaveTracker[[#This Row],[Employee Name]]),"-----",VLOOKUP(LeaveTracker[[#This Row],[Employee Name]],Employees[[Employee Name]:[Office]],7))</f>
        <v>CENRO</v>
      </c>
      <c r="F6251" s="19">
        <f>IF(ISBLANK(LeaveTracker[[#This Row],[Employee Name]]),"-----",VLOOKUP(LeaveTracker[[#This Row],[Employee Name]],Employees[[Employee Name]:[Office]],6))</f>
        <v>0</v>
      </c>
      <c r="G6251" s="24">
        <v>45105</v>
      </c>
      <c r="H6251" s="24">
        <v>45106</v>
      </c>
      <c r="I6251" s="20" t="s">
        <v>82</v>
      </c>
      <c r="K6251" s="61"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1925</v>
      </c>
      <c r="E6252" s="19" t="str">
        <f>IF(ISBLANK(LeaveTracker[[#This Row],[Employee Name]]),"-----",VLOOKUP(LeaveTracker[[#This Row],[Employee Name]],Employees[[Employee Name]:[Office]],7))</f>
        <v>INTERNAL</v>
      </c>
      <c r="F6252" s="19" t="str">
        <f>IF(ISBLANK(LeaveTracker[[#This Row],[Employee Name]]),"-----",VLOOKUP(LeaveTracker[[#This Row],[Employee Name]],Employees[[Employee Name]:[Office]],6))</f>
        <v>CASUAL</v>
      </c>
      <c r="G6252" s="24">
        <v>45099</v>
      </c>
      <c r="H6252" s="24">
        <v>45100</v>
      </c>
      <c r="I6252" s="20" t="s">
        <v>82</v>
      </c>
      <c r="K6252" s="61"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1925</v>
      </c>
      <c r="E6253" s="19" t="str">
        <f>IF(ISBLANK(LeaveTracker[[#This Row],[Employee Name]]),"-----",VLOOKUP(LeaveTracker[[#This Row],[Employee Name]],Employees[[Employee Name]:[Office]],7))</f>
        <v>INTERNAL</v>
      </c>
      <c r="F6253" s="19" t="str">
        <f>IF(ISBLANK(LeaveTracker[[#This Row],[Employee Name]]),"-----",VLOOKUP(LeaveTracker[[#This Row],[Employee Name]],Employees[[Employee Name]:[Office]],6))</f>
        <v>CASUAL</v>
      </c>
      <c r="G6253" s="24">
        <v>45103</v>
      </c>
      <c r="H6253" s="24">
        <v>45104</v>
      </c>
      <c r="I6253" s="20" t="s">
        <v>82</v>
      </c>
      <c r="K6253" s="61"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1925</v>
      </c>
      <c r="E6254" s="19" t="str">
        <f>IF(ISBLANK(LeaveTracker[[#This Row],[Employee Name]]),"-----",VLOOKUP(LeaveTracker[[#This Row],[Employee Name]],Employees[[Employee Name]:[Office]],7))</f>
        <v>INTERNAL</v>
      </c>
      <c r="F6254" s="19" t="str">
        <f>IF(ISBLANK(LeaveTracker[[#This Row],[Employee Name]]),"-----",VLOOKUP(LeaveTracker[[#This Row],[Employee Name]],Employees[[Employee Name]:[Office]],6))</f>
        <v>CASUAL</v>
      </c>
      <c r="G6254" s="24">
        <v>45106</v>
      </c>
      <c r="H6254" s="24">
        <v>45107</v>
      </c>
      <c r="I6254" s="20" t="s">
        <v>82</v>
      </c>
      <c r="K6254" s="61"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1885</v>
      </c>
      <c r="E6255" s="19" t="str">
        <f>IF(ISBLANK(LeaveTracker[[#This Row],[Employee Name]]),"-----",VLOOKUP(LeaveTracker[[#This Row],[Employee Name]],Employees[[Employee Name]:[Office]],7))</f>
        <v>GSO</v>
      </c>
      <c r="F6255" s="19" t="str">
        <f>IF(ISBLANK(LeaveTracker[[#This Row],[Employee Name]]),"-----",VLOOKUP(LeaveTracker[[#This Row],[Employee Name]],Employees[[Employee Name]:[Office]],6))</f>
        <v>CASUAL</v>
      </c>
      <c r="G6255" s="24">
        <v>45093</v>
      </c>
      <c r="H6255" s="24">
        <v>45093</v>
      </c>
      <c r="I6255" s="20" t="s">
        <v>298</v>
      </c>
      <c r="J6255" s="43" t="s">
        <v>1003</v>
      </c>
      <c r="K6255" s="61"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1951</v>
      </c>
      <c r="E6256" s="19" t="str">
        <f>IF(ISBLANK(LeaveTracker[[#This Row],[Employee Name]]),"-----",VLOOKUP(LeaveTracker[[#This Row],[Employee Name]],Employees[[Employee Name]:[Office]],7))</f>
        <v>GSO</v>
      </c>
      <c r="F6256" s="19" t="str">
        <f>IF(ISBLANK(LeaveTracker[[#This Row],[Employee Name]]),"-----",VLOOKUP(LeaveTracker[[#This Row],[Employee Name]],Employees[[Employee Name]:[Office]],6))</f>
        <v>CASUAL</v>
      </c>
      <c r="G6256" s="24">
        <v>45093</v>
      </c>
      <c r="H6256" s="21">
        <v>45093</v>
      </c>
      <c r="I6256" s="20" t="s">
        <v>81</v>
      </c>
      <c r="K6256" s="61"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382</v>
      </c>
      <c r="E6257" s="19" t="str">
        <f>IF(ISBLANK(LeaveTracker[[#This Row],[Employee Name]]),"-----",VLOOKUP(LeaveTracker[[#This Row],[Employee Name]],Employees[[Employee Name]:[Office]],7))</f>
        <v>ONT</v>
      </c>
      <c r="F6257" s="19" t="str">
        <f>IF(ISBLANK(LeaveTracker[[#This Row],[Employee Name]]),"-----",VLOOKUP(LeaveTracker[[#This Row],[Employee Name]],Employees[[Employee Name]:[Office]],6))</f>
        <v>REGULAR</v>
      </c>
      <c r="G6257" s="24">
        <v>45086</v>
      </c>
      <c r="H6257" s="24">
        <v>45086</v>
      </c>
      <c r="I6257" s="21" t="s">
        <v>81</v>
      </c>
      <c r="K6257" s="61"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382</v>
      </c>
      <c r="E6258" s="19" t="str">
        <f>IF(ISBLANK(LeaveTracker[[#This Row],[Employee Name]]),"-----",VLOOKUP(LeaveTracker[[#This Row],[Employee Name]],Employees[[Employee Name]:[Office]],7))</f>
        <v>ONT</v>
      </c>
      <c r="F6258" s="19" t="str">
        <f>IF(ISBLANK(LeaveTracker[[#This Row],[Employee Name]]),"-----",VLOOKUP(LeaveTracker[[#This Row],[Employee Name]],Employees[[Employee Name]:[Office]],6))</f>
        <v>REGULAR</v>
      </c>
      <c r="G6258" s="24">
        <v>45090</v>
      </c>
      <c r="H6258" s="24">
        <v>45090</v>
      </c>
      <c r="I6258" s="21" t="s">
        <v>81</v>
      </c>
      <c r="K6258" s="61"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382</v>
      </c>
      <c r="E6259" s="19" t="str">
        <f>IF(ISBLANK(LeaveTracker[[#This Row],[Employee Name]]),"-----",VLOOKUP(LeaveTracker[[#This Row],[Employee Name]],Employees[[Employee Name]:[Office]],7))</f>
        <v>ONT</v>
      </c>
      <c r="F6259" s="19" t="str">
        <f>IF(ISBLANK(LeaveTracker[[#This Row],[Employee Name]]),"-----",VLOOKUP(LeaveTracker[[#This Row],[Employee Name]],Employees[[Employee Name]:[Office]],6))</f>
        <v>REGULAR</v>
      </c>
      <c r="G6259" s="21">
        <v>45092</v>
      </c>
      <c r="H6259" s="24">
        <v>45092</v>
      </c>
      <c r="I6259" s="21" t="s">
        <v>81</v>
      </c>
      <c r="K6259" s="61"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1934</v>
      </c>
      <c r="E6260" s="19" t="str">
        <f>IF(ISBLANK(LeaveTracker[[#This Row],[Employee Name]]),"-----",VLOOKUP(LeaveTracker[[#This Row],[Employee Name]],Employees[[Employee Name]:[Office]],7))</f>
        <v>ONT</v>
      </c>
      <c r="F6260" s="19" t="str">
        <f>IF(ISBLANK(LeaveTracker[[#This Row],[Employee Name]]),"-----",VLOOKUP(LeaveTracker[[#This Row],[Employee Name]],Employees[[Employee Name]:[Office]],6))</f>
        <v>CASUAL</v>
      </c>
      <c r="G6260" s="24">
        <v>45102</v>
      </c>
      <c r="H6260" s="24">
        <v>45102</v>
      </c>
      <c r="I6260" s="20" t="s">
        <v>298</v>
      </c>
      <c r="J6260" s="43" t="s">
        <v>1003</v>
      </c>
      <c r="K6260" s="61" t="str">
        <f ca="1">LeaveTracker[[#This Row],[Days]]&amp;" "&amp;LeaveTracker[[#This Row],[Type of Leave]]</f>
        <v>0 OTHER</v>
      </c>
      <c r="L6260" s="23">
        <f ca="1">NETWORKDAYS(LeaveTracker[[#This Row],[Start Date]],LeaveTracker[[#This Row],[End Date]],lstHolidays)</f>
        <v>0</v>
      </c>
      <c r="M6260" s="27"/>
    </row>
    <row r="6261" spans="1:13" ht="30" customHeight="1" x14ac:dyDescent="0.3">
      <c r="A6261" s="27">
        <f t="shared" si="72"/>
        <v>2448</v>
      </c>
      <c r="B6261" s="31">
        <v>45103</v>
      </c>
      <c r="C6261" s="31">
        <v>45096</v>
      </c>
      <c r="D6261" s="19" t="s">
        <v>1044</v>
      </c>
      <c r="E6261" s="19" t="str">
        <f>IF(ISBLANK(LeaveTracker[[#This Row],[Employee Name]]),"-----",VLOOKUP(LeaveTracker[[#This Row],[Employee Name]],Employees[[Employee Name]:[Office]],7))</f>
        <v>ONT</v>
      </c>
      <c r="F6261" s="19" t="str">
        <f>IF(ISBLANK(LeaveTracker[[#This Row],[Employee Name]]),"-----",VLOOKUP(LeaveTracker[[#This Row],[Employee Name]],Employees[[Employee Name]:[Office]],6))</f>
        <v>REGULAR</v>
      </c>
      <c r="G6261" s="24">
        <v>45104</v>
      </c>
      <c r="H6261" s="21">
        <v>45104</v>
      </c>
      <c r="I6261" s="20" t="s">
        <v>298</v>
      </c>
      <c r="J6261" s="43" t="s">
        <v>1003</v>
      </c>
      <c r="K6261" s="61"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1044</v>
      </c>
      <c r="E6262" s="19" t="str">
        <f>IF(ISBLANK(LeaveTracker[[#This Row],[Employee Name]]),"-----",VLOOKUP(LeaveTracker[[#This Row],[Employee Name]],Employees[[Employee Name]:[Office]],7))</f>
        <v>ONT</v>
      </c>
      <c r="F6262" s="19" t="str">
        <f>IF(ISBLANK(LeaveTracker[[#This Row],[Employee Name]]),"-----",VLOOKUP(LeaveTracker[[#This Row],[Employee Name]],Employees[[Employee Name]:[Office]],6))</f>
        <v>REGULAR</v>
      </c>
      <c r="G6262" s="24">
        <v>45091</v>
      </c>
      <c r="H6262" s="24">
        <v>45092</v>
      </c>
      <c r="I6262" s="20" t="s">
        <v>81</v>
      </c>
      <c r="K6262" s="61"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1828</v>
      </c>
      <c r="E6263" s="19" t="str">
        <f>IF(ISBLANK(LeaveTracker[[#This Row],[Employee Name]]),"-----",VLOOKUP(LeaveTracker[[#This Row],[Employee Name]],Employees[[Employee Name]:[Office]],7))</f>
        <v>CHO</v>
      </c>
      <c r="F6263" s="19" t="str">
        <f>IF(ISBLANK(LeaveTracker[[#This Row],[Employee Name]]),"-----",VLOOKUP(LeaveTracker[[#This Row],[Employee Name]],Employees[[Employee Name]:[Office]],6))</f>
        <v>CASUAL</v>
      </c>
      <c r="G6263" s="24">
        <v>45082</v>
      </c>
      <c r="H6263" s="24">
        <v>45083</v>
      </c>
      <c r="I6263" s="20" t="s">
        <v>82</v>
      </c>
      <c r="K6263" s="61"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2210</v>
      </c>
      <c r="E6264" s="19" t="str">
        <f>IF(ISBLANK(LeaveTracker[[#This Row],[Employee Name]]),"-----",VLOOKUP(LeaveTracker[[#This Row],[Employee Name]],Employees[[Employee Name]:[Office]],7))</f>
        <v>OSPITAL NG TAGAYTAY</v>
      </c>
      <c r="F6264" s="19">
        <f>IF(ISBLANK(LeaveTracker[[#This Row],[Employee Name]]),"-----",VLOOKUP(LeaveTracker[[#This Row],[Employee Name]],Employees[[Employee Name]:[Office]],6))</f>
        <v>0</v>
      </c>
      <c r="G6264" s="24">
        <v>45108</v>
      </c>
      <c r="H6264" s="24">
        <v>45108</v>
      </c>
      <c r="I6264" s="20" t="s">
        <v>82</v>
      </c>
      <c r="K6264" s="61" t="str">
        <f ca="1">LeaveTracker[[#This Row],[Days]]&amp;" "&amp;LeaveTracker[[#This Row],[Type of Leave]]</f>
        <v>0 VL</v>
      </c>
      <c r="L6264" s="23">
        <f ca="1">NETWORKDAYS(LeaveTracker[[#This Row],[Start Date]],LeaveTracker[[#This Row],[End Date]],lstHolidays)</f>
        <v>0</v>
      </c>
      <c r="M6264" s="27"/>
    </row>
    <row r="6265" spans="1:13" ht="30" customHeight="1" x14ac:dyDescent="0.3">
      <c r="A6265" s="27">
        <f t="shared" si="72"/>
        <v>2452</v>
      </c>
      <c r="B6265" s="31">
        <v>45103</v>
      </c>
      <c r="C6265" s="31">
        <v>45097</v>
      </c>
      <c r="D6265" s="19" t="s">
        <v>1970</v>
      </c>
      <c r="E6265" s="19" t="str">
        <f>IF(ISBLANK(LeaveTracker[[#This Row],[Employee Name]]),"-----",VLOOKUP(LeaveTracker[[#This Row],[Employee Name]],Employees[[Employee Name]:[Office]],7))</f>
        <v>ONT</v>
      </c>
      <c r="F6265" s="19" t="str">
        <f>IF(ISBLANK(LeaveTracker[[#This Row],[Employee Name]]),"-----",VLOOKUP(LeaveTracker[[#This Row],[Employee Name]],Employees[[Employee Name]:[Office]],6))</f>
        <v>REGULAR</v>
      </c>
      <c r="G6265" s="24">
        <v>45108</v>
      </c>
      <c r="H6265" s="24">
        <v>45108</v>
      </c>
      <c r="I6265" s="20" t="s">
        <v>82</v>
      </c>
      <c r="K6265" s="61" t="str">
        <f ca="1">LeaveTracker[[#This Row],[Days]]&amp;" "&amp;LeaveTracker[[#This Row],[Type of Leave]]</f>
        <v>0 VL</v>
      </c>
      <c r="L6265" s="23">
        <f ca="1">NETWORKDAYS(LeaveTracker[[#This Row],[Start Date]],LeaveTracker[[#This Row],[End Date]],lstHolidays)</f>
        <v>0</v>
      </c>
      <c r="M6265" s="27"/>
    </row>
    <row r="6266" spans="1:13" ht="30" customHeight="1" x14ac:dyDescent="0.3">
      <c r="A6266" s="27">
        <f t="shared" si="72"/>
        <v>2453</v>
      </c>
      <c r="B6266" s="31">
        <v>45103</v>
      </c>
      <c r="C6266" s="31">
        <v>45096</v>
      </c>
      <c r="D6266" s="19" t="s">
        <v>2027</v>
      </c>
      <c r="E6266" s="19" t="str">
        <f>IF(ISBLANK(LeaveTracker[[#This Row],[Employee Name]]),"-----",VLOOKUP(LeaveTracker[[#This Row],[Employee Name]],Employees[[Employee Name]:[Office]],7))</f>
        <v>EDP</v>
      </c>
      <c r="F6266" s="19" t="str">
        <f>IF(ISBLANK(LeaveTracker[[#This Row],[Employee Name]]),"-----",VLOOKUP(LeaveTracker[[#This Row],[Employee Name]],Employees[[Employee Name]:[Office]],6))</f>
        <v>CASUAL</v>
      </c>
      <c r="G6266" s="24">
        <v>45092</v>
      </c>
      <c r="H6266" s="24">
        <v>45093</v>
      </c>
      <c r="I6266" s="20" t="s">
        <v>81</v>
      </c>
      <c r="K6266" s="61"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1936</v>
      </c>
      <c r="E6267" s="19" t="str">
        <f>IF(ISBLANK(LeaveTracker[[#This Row],[Employee Name]]),"-----",VLOOKUP(LeaveTracker[[#This Row],[Employee Name]],Employees[[Employee Name]:[Office]],7))</f>
        <v>HOUSING</v>
      </c>
      <c r="F6267" s="19" t="str">
        <f>IF(ISBLANK(LeaveTracker[[#This Row],[Employee Name]]),"-----",VLOOKUP(LeaveTracker[[#This Row],[Employee Name]],Employees[[Employee Name]:[Office]],6))</f>
        <v>CASUAL</v>
      </c>
      <c r="G6267" s="24">
        <v>45090</v>
      </c>
      <c r="H6267" s="24">
        <v>45091</v>
      </c>
      <c r="I6267" s="20" t="s">
        <v>81</v>
      </c>
      <c r="K6267" s="61"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1832</v>
      </c>
      <c r="E6268" s="19" t="str">
        <f>IF(ISBLANK(LeaveTracker[[#This Row],[Employee Name]]),"-----",VLOOKUP(LeaveTracker[[#This Row],[Employee Name]],Employees[[Employee Name]:[Office]],7))</f>
        <v>EEO/CITY MARKET</v>
      </c>
      <c r="F6268" s="19" t="str">
        <f>IF(ISBLANK(LeaveTracker[[#This Row],[Employee Name]]),"-----",VLOOKUP(LeaveTracker[[#This Row],[Employee Name]],Employees[[Employee Name]:[Office]],6))</f>
        <v>CASUAL</v>
      </c>
      <c r="G6268" s="24">
        <v>45092</v>
      </c>
      <c r="H6268" s="24">
        <v>45092</v>
      </c>
      <c r="I6268" s="20" t="s">
        <v>81</v>
      </c>
      <c r="K6268" s="61"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1843</v>
      </c>
      <c r="E6269" s="19" t="str">
        <f>IF(ISBLANK(LeaveTracker[[#This Row],[Employee Name]]),"-----",VLOOKUP(LeaveTracker[[#This Row],[Employee Name]],Employees[[Employee Name]:[Office]],7))</f>
        <v>EEO/CITY MARKET</v>
      </c>
      <c r="F6269" s="19" t="str">
        <f>IF(ISBLANK(LeaveTracker[[#This Row],[Employee Name]]),"-----",VLOOKUP(LeaveTracker[[#This Row],[Employee Name]],Employees[[Employee Name]:[Office]],6))</f>
        <v>CASUAL</v>
      </c>
      <c r="G6269" s="24">
        <v>45095</v>
      </c>
      <c r="H6269" s="24">
        <v>45095</v>
      </c>
      <c r="I6269" s="20" t="s">
        <v>81</v>
      </c>
      <c r="K6269" s="61" t="str">
        <f ca="1">LeaveTracker[[#This Row],[Days]]&amp;" "&amp;LeaveTracker[[#This Row],[Type of Leave]]</f>
        <v>0 SL</v>
      </c>
      <c r="L6269" s="23">
        <f ca="1">NETWORKDAYS(LeaveTracker[[#This Row],[Start Date]],LeaveTracker[[#This Row],[End Date]],lstHolidays)</f>
        <v>0</v>
      </c>
      <c r="M6269" s="27"/>
    </row>
    <row r="6270" spans="1:13" ht="30" customHeight="1" x14ac:dyDescent="0.3">
      <c r="A6270" s="27">
        <f t="shared" si="72"/>
        <v>2457</v>
      </c>
      <c r="B6270" s="31">
        <v>45103</v>
      </c>
      <c r="C6270" s="31">
        <v>45096</v>
      </c>
      <c r="D6270" s="19" t="s">
        <v>1812</v>
      </c>
      <c r="E6270" s="19" t="str">
        <f>IF(ISBLANK(LeaveTracker[[#This Row],[Employee Name]]),"-----",VLOOKUP(LeaveTracker[[#This Row],[Employee Name]],Employees[[Employee Name]:[Office]],7))</f>
        <v>HOUSING</v>
      </c>
      <c r="F6270" s="19" t="str">
        <f>IF(ISBLANK(LeaveTracker[[#This Row],[Employee Name]]),"-----",VLOOKUP(LeaveTracker[[#This Row],[Employee Name]],Employees[[Employee Name]:[Office]],6))</f>
        <v>CASUAL</v>
      </c>
      <c r="G6270" s="24">
        <v>45092</v>
      </c>
      <c r="H6270" s="24">
        <v>45093</v>
      </c>
      <c r="I6270" s="20" t="s">
        <v>81</v>
      </c>
      <c r="K6270" s="61"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863</v>
      </c>
      <c r="E6271" s="19" t="str">
        <f>IF(ISBLANK(LeaveTracker[[#This Row],[Employee Name]]),"-----",VLOOKUP(LeaveTracker[[#This Row],[Employee Name]],Employees[[Employee Name]:[Office]],7))</f>
        <v>ACCOUNTING</v>
      </c>
      <c r="F6271" s="19" t="str">
        <f>IF(ISBLANK(LeaveTracker[[#This Row],[Employee Name]]),"-----",VLOOKUP(LeaveTracker[[#This Row],[Employee Name]],Employees[[Employee Name]:[Office]],6))</f>
        <v>REGULAR</v>
      </c>
      <c r="G6271" s="24">
        <v>45092</v>
      </c>
      <c r="H6271" s="24">
        <v>45092</v>
      </c>
      <c r="I6271" s="20" t="s">
        <v>81</v>
      </c>
      <c r="K6271" s="61"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1083</v>
      </c>
      <c r="E6272" s="19" t="str">
        <f>IF(ISBLANK(LeaveTracker[[#This Row],[Employee Name]]),"-----",VLOOKUP(LeaveTracker[[#This Row],[Employee Name]],Employees[[Employee Name]:[Office]],7))</f>
        <v>ACCOUNTING</v>
      </c>
      <c r="F6272" s="19" t="str">
        <f>IF(ISBLANK(LeaveTracker[[#This Row],[Employee Name]]),"-----",VLOOKUP(LeaveTracker[[#This Row],[Employee Name]],Employees[[Employee Name]:[Office]],6))</f>
        <v>REGULAR</v>
      </c>
      <c r="G6272" s="24">
        <v>45085</v>
      </c>
      <c r="H6272" s="24">
        <v>45086</v>
      </c>
      <c r="I6272" s="20" t="s">
        <v>81</v>
      </c>
      <c r="K6272" s="61"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1909</v>
      </c>
      <c r="E6273" s="19" t="str">
        <f>IF(ISBLANK(LeaveTracker[[#This Row],[Employee Name]]),"-----",VLOOKUP(LeaveTracker[[#This Row],[Employee Name]],Employees[[Employee Name]:[Office]],7))</f>
        <v>PICNIC GROVE</v>
      </c>
      <c r="F6273" s="19" t="str">
        <f>IF(ISBLANK(LeaveTracker[[#This Row],[Employee Name]]),"-----",VLOOKUP(LeaveTracker[[#This Row],[Employee Name]],Employees[[Employee Name]:[Office]],6))</f>
        <v>CASUAL</v>
      </c>
      <c r="G6273" s="24">
        <v>45093</v>
      </c>
      <c r="H6273" s="24">
        <v>45096</v>
      </c>
      <c r="I6273" s="20" t="s">
        <v>81</v>
      </c>
      <c r="K6273" s="61"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2022</v>
      </c>
      <c r="E6274" s="19" t="str">
        <f>IF(ISBLANK(LeaveTracker[[#This Row],[Employee Name]]),"-----",VLOOKUP(LeaveTracker[[#This Row],[Employee Name]],Employees[[Employee Name]:[Office]],7))</f>
        <v>ACCOUNTING</v>
      </c>
      <c r="F6274" s="19" t="str">
        <f>IF(ISBLANK(LeaveTracker[[#This Row],[Employee Name]]),"-----",VLOOKUP(LeaveTracker[[#This Row],[Employee Name]],Employees[[Employee Name]:[Office]],6))</f>
        <v>REGULAR</v>
      </c>
      <c r="G6274" s="24">
        <v>45099</v>
      </c>
      <c r="H6274" s="24">
        <v>45099</v>
      </c>
      <c r="I6274" s="20" t="s">
        <v>298</v>
      </c>
      <c r="J6274" s="43" t="s">
        <v>1003</v>
      </c>
      <c r="K6274" s="61"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868</v>
      </c>
      <c r="E6275" s="19" t="str">
        <f>IF(ISBLANK(LeaveTracker[[#This Row],[Employee Name]]),"-----",VLOOKUP(LeaveTracker[[#This Row],[Employee Name]],Employees[[Employee Name]:[Office]],7))</f>
        <v>ACCOUNTING</v>
      </c>
      <c r="F6275" s="19" t="str">
        <f>IF(ISBLANK(LeaveTracker[[#This Row],[Employee Name]]),"-----",VLOOKUP(LeaveTracker[[#This Row],[Employee Name]],Employees[[Employee Name]:[Office]],6))</f>
        <v>REGULAR</v>
      </c>
      <c r="G6275" s="24">
        <v>45092</v>
      </c>
      <c r="H6275" s="24">
        <v>45092</v>
      </c>
      <c r="I6275" s="20" t="s">
        <v>81</v>
      </c>
      <c r="K6275" s="61"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714</v>
      </c>
      <c r="E6276" s="19" t="str">
        <f>IF(ISBLANK(LeaveTracker[[#This Row],[Employee Name]]),"-----",VLOOKUP(LeaveTracker[[#This Row],[Employee Name]],Employees[[Employee Name]:[Office]],7))</f>
        <v>CBO</v>
      </c>
      <c r="F6276" s="19" t="str">
        <f>IF(ISBLANK(LeaveTracker[[#This Row],[Employee Name]]),"-----",VLOOKUP(LeaveTracker[[#This Row],[Employee Name]],Employees[[Employee Name]:[Office]],6))</f>
        <v>REGULAR</v>
      </c>
      <c r="G6276" s="24">
        <v>45096</v>
      </c>
      <c r="H6276" s="21">
        <v>45096</v>
      </c>
      <c r="I6276" s="20" t="s">
        <v>81</v>
      </c>
      <c r="K6276" s="61"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1814</v>
      </c>
      <c r="E6277" s="19" t="str">
        <f>IF(ISBLANK(LeaveTracker[[#This Row],[Employee Name]]),"-----",VLOOKUP(LeaveTracker[[#This Row],[Employee Name]],Employees[[Employee Name]:[Office]],7))</f>
        <v>CHO</v>
      </c>
      <c r="F6277" s="19" t="str">
        <f>IF(ISBLANK(LeaveTracker[[#This Row],[Employee Name]]),"-----",VLOOKUP(LeaveTracker[[#This Row],[Employee Name]],Employees[[Employee Name]:[Office]],6))</f>
        <v>CASUAL</v>
      </c>
      <c r="G6277" s="24">
        <v>45096</v>
      </c>
      <c r="H6277" s="24">
        <v>45096</v>
      </c>
      <c r="I6277" s="20" t="s">
        <v>298</v>
      </c>
      <c r="K6277" s="61"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693</v>
      </c>
      <c r="E6278" s="19" t="str">
        <f>IF(ISBLANK(LeaveTracker[[#This Row],[Employee Name]]),"-----",VLOOKUP(LeaveTracker[[#This Row],[Employee Name]],Employees[[Employee Name]:[Office]],7))</f>
        <v>VMO</v>
      </c>
      <c r="F6278" s="19" t="str">
        <f>IF(ISBLANK(LeaveTracker[[#This Row],[Employee Name]]),"-----",VLOOKUP(LeaveTracker[[#This Row],[Employee Name]],Employees[[Employee Name]:[Office]],6))</f>
        <v>REGULAR</v>
      </c>
      <c r="G6278" s="24">
        <v>45096</v>
      </c>
      <c r="H6278" s="24">
        <v>45096</v>
      </c>
      <c r="I6278" s="20" t="s">
        <v>82</v>
      </c>
      <c r="K6278" s="61"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693</v>
      </c>
      <c r="E6279" s="19" t="str">
        <f>IF(ISBLANK(LeaveTracker[[#This Row],[Employee Name]]),"-----",VLOOKUP(LeaveTracker[[#This Row],[Employee Name]],Employees[[Employee Name]:[Office]],7))</f>
        <v>VMO</v>
      </c>
      <c r="F6279" s="19" t="str">
        <f>IF(ISBLANK(LeaveTracker[[#This Row],[Employee Name]]),"-----",VLOOKUP(LeaveTracker[[#This Row],[Employee Name]],Employees[[Employee Name]:[Office]],6))</f>
        <v>REGULAR</v>
      </c>
      <c r="G6279" s="24">
        <v>45098</v>
      </c>
      <c r="H6279" s="24">
        <v>45098</v>
      </c>
      <c r="I6279" s="20" t="s">
        <v>82</v>
      </c>
      <c r="K6279" s="61"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693</v>
      </c>
      <c r="E6280" s="19" t="str">
        <f>IF(ISBLANK(LeaveTracker[[#This Row],[Employee Name]]),"-----",VLOOKUP(LeaveTracker[[#This Row],[Employee Name]],Employees[[Employee Name]:[Office]],7))</f>
        <v>VMO</v>
      </c>
      <c r="F6280" s="19" t="str">
        <f>IF(ISBLANK(LeaveTracker[[#This Row],[Employee Name]]),"-----",VLOOKUP(LeaveTracker[[#This Row],[Employee Name]],Employees[[Employee Name]:[Office]],6))</f>
        <v>REGULAR</v>
      </c>
      <c r="G6280" s="24">
        <v>45100</v>
      </c>
      <c r="H6280" s="24">
        <v>45100</v>
      </c>
      <c r="I6280" s="20" t="s">
        <v>82</v>
      </c>
      <c r="K6280" s="61"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693</v>
      </c>
      <c r="E6281" s="19" t="str">
        <f>IF(ISBLANK(LeaveTracker[[#This Row],[Employee Name]]),"-----",VLOOKUP(LeaveTracker[[#This Row],[Employee Name]],Employees[[Employee Name]:[Office]],7))</f>
        <v>VMO</v>
      </c>
      <c r="F6281" s="19" t="str">
        <f>IF(ISBLANK(LeaveTracker[[#This Row],[Employee Name]]),"-----",VLOOKUP(LeaveTracker[[#This Row],[Employee Name]],Employees[[Employee Name]:[Office]],6))</f>
        <v>REGULAR</v>
      </c>
      <c r="G6281" s="24">
        <v>45106</v>
      </c>
      <c r="H6281" s="24">
        <v>45106</v>
      </c>
      <c r="I6281" s="20" t="s">
        <v>82</v>
      </c>
      <c r="K6281" s="61"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1010</v>
      </c>
      <c r="E6282" s="19" t="str">
        <f>IF(ISBLANK(LeaveTracker[[#This Row],[Employee Name]]),"-----",VLOOKUP(LeaveTracker[[#This Row],[Employee Name]],Employees[[Employee Name]:[Office]],7))</f>
        <v>ACCOUNTING</v>
      </c>
      <c r="F6282" s="19" t="str">
        <f>IF(ISBLANK(LeaveTracker[[#This Row],[Employee Name]]),"-----",VLOOKUP(LeaveTracker[[#This Row],[Employee Name]],Employees[[Employee Name]:[Office]],6))</f>
        <v>REGULAR</v>
      </c>
      <c r="G6282" s="24">
        <v>45107</v>
      </c>
      <c r="H6282" s="24">
        <v>45107</v>
      </c>
      <c r="I6282" s="20" t="s">
        <v>298</v>
      </c>
      <c r="J6282" s="43" t="s">
        <v>1003</v>
      </c>
      <c r="K6282" s="61"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2236</v>
      </c>
      <c r="E6283" s="19" t="str">
        <f>IF(ISBLANK(LeaveTracker[[#This Row],[Employee Name]]),"-----",VLOOKUP(LeaveTracker[[#This Row],[Employee Name]],Employees[[Employee Name]:[Office]],7))</f>
        <v>ASSESSORS OFFICE</v>
      </c>
      <c r="F6283" s="19" t="str">
        <f>IF(ISBLANK(LeaveTracker[[#This Row],[Employee Name]]),"-----",VLOOKUP(LeaveTracker[[#This Row],[Employee Name]],Employees[[Employee Name]:[Office]],6))</f>
        <v>REGULAR</v>
      </c>
      <c r="G6283" s="24">
        <v>45093</v>
      </c>
      <c r="H6283" s="24">
        <v>45093</v>
      </c>
      <c r="I6283" s="20" t="s">
        <v>81</v>
      </c>
      <c r="K6283" s="61"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849</v>
      </c>
      <c r="E6284" s="19" t="str">
        <f>IF(ISBLANK(LeaveTracker[[#This Row],[Employee Name]]),"-----",VLOOKUP(LeaveTracker[[#This Row],[Employee Name]],Employees[[Employee Name]:[Office]],7))</f>
        <v>MO</v>
      </c>
      <c r="F6284" s="19" t="str">
        <f>IF(ISBLANK(LeaveTracker[[#This Row],[Employee Name]]),"-----",VLOOKUP(LeaveTracker[[#This Row],[Employee Name]],Employees[[Employee Name]:[Office]],6))</f>
        <v>REGULAR</v>
      </c>
      <c r="G6284" s="24">
        <v>45090</v>
      </c>
      <c r="H6284" s="24">
        <v>45091</v>
      </c>
      <c r="I6284" s="20" t="s">
        <v>81</v>
      </c>
      <c r="K6284" s="61"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779</v>
      </c>
      <c r="E6285" s="19" t="str">
        <f>IF(ISBLANK(LeaveTracker[[#This Row],[Employee Name]]),"-----",VLOOKUP(LeaveTracker[[#This Row],[Employee Name]],Employees[[Employee Name]:[Office]],7))</f>
        <v>AGRICULTURE OFFICE</v>
      </c>
      <c r="F6285" s="19" t="str">
        <f>IF(ISBLANK(LeaveTracker[[#This Row],[Employee Name]]),"-----",VLOOKUP(LeaveTracker[[#This Row],[Employee Name]],Employees[[Employee Name]:[Office]],6))</f>
        <v>REGULAR</v>
      </c>
      <c r="G6285" s="24">
        <v>45091</v>
      </c>
      <c r="H6285" s="24">
        <v>45093</v>
      </c>
      <c r="I6285" s="20" t="s">
        <v>81</v>
      </c>
      <c r="K6285" s="61"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2014</v>
      </c>
      <c r="E6286" s="19" t="str">
        <f>IF(ISBLANK(LeaveTracker[[#This Row],[Employee Name]]),"-----",VLOOKUP(LeaveTracker[[#This Row],[Employee Name]],Employees[[Employee Name]:[Office]],7))</f>
        <v>HRMO</v>
      </c>
      <c r="F6286" s="19" t="str">
        <f>IF(ISBLANK(LeaveTracker[[#This Row],[Employee Name]]),"-----",VLOOKUP(LeaveTracker[[#This Row],[Employee Name]],Employees[[Employee Name]:[Office]],6))</f>
        <v>REGULAR</v>
      </c>
      <c r="G6286" s="24">
        <v>45092</v>
      </c>
      <c r="H6286" s="24">
        <v>45092</v>
      </c>
      <c r="I6286" s="20" t="s">
        <v>81</v>
      </c>
      <c r="K6286" s="61"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19" t="str">
        <f>IF(ISBLANK(LeaveTracker[[#This Row],[Employee Name]]),"-----",VLOOKUP(LeaveTracker[[#This Row],[Employee Name]],Employees[[Employee Name]:[Office]],7))</f>
        <v>CHARACTER OFFICE</v>
      </c>
      <c r="F6287" s="19" t="str">
        <f>IF(ISBLANK(LeaveTracker[[#This Row],[Employee Name]]),"-----",VLOOKUP(LeaveTracker[[#This Row],[Employee Name]],Employees[[Employee Name]:[Office]],6))</f>
        <v>REGULAR</v>
      </c>
      <c r="G6287" s="24">
        <v>45093</v>
      </c>
      <c r="H6287" s="24">
        <v>45093</v>
      </c>
      <c r="I6287" s="20" t="s">
        <v>81</v>
      </c>
      <c r="K6287" s="61"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626</v>
      </c>
      <c r="E6288" s="19" t="str">
        <f>IF(ISBLANK(LeaveTracker[[#This Row],[Employee Name]]),"-----",VLOOKUP(LeaveTracker[[#This Row],[Employee Name]],Employees[[Employee Name]:[Office]],7))</f>
        <v>EEO/ CITY MARKET</v>
      </c>
      <c r="F6288" s="19" t="str">
        <f>IF(ISBLANK(LeaveTracker[[#This Row],[Employee Name]]),"-----",VLOOKUP(LeaveTracker[[#This Row],[Employee Name]],Employees[[Employee Name]:[Office]],6))</f>
        <v>REGULAR</v>
      </c>
      <c r="G6288" s="24">
        <v>45094</v>
      </c>
      <c r="H6288" s="24">
        <v>45094</v>
      </c>
      <c r="I6288" s="20" t="s">
        <v>81</v>
      </c>
      <c r="K6288" s="61" t="str">
        <f ca="1">LeaveTracker[[#This Row],[Days]]&amp;" "&amp;LeaveTracker[[#This Row],[Type of Leave]]</f>
        <v>0 SL</v>
      </c>
      <c r="L6288" s="23">
        <f ca="1">NETWORKDAYS(LeaveTracker[[#This Row],[Start Date]],LeaveTracker[[#This Row],[End Date]],lstHolidays)</f>
        <v>0</v>
      </c>
      <c r="M6288" s="27"/>
    </row>
    <row r="6289" spans="1:13" ht="30" customHeight="1" x14ac:dyDescent="0.3">
      <c r="A6289" s="27">
        <f t="shared" si="72"/>
        <v>2476</v>
      </c>
      <c r="B6289" s="31">
        <v>45103</v>
      </c>
      <c r="C6289" s="31">
        <v>45093</v>
      </c>
      <c r="D6289" s="19" t="s">
        <v>1014</v>
      </c>
      <c r="E6289" s="19" t="str">
        <f>IF(ISBLANK(LeaveTracker[[#This Row],[Employee Name]]),"-----",VLOOKUP(LeaveTracker[[#This Row],[Employee Name]],Employees[[Employee Name]:[Office]],7))</f>
        <v>CSWDO</v>
      </c>
      <c r="F6289" s="19" t="str">
        <f>IF(ISBLANK(LeaveTracker[[#This Row],[Employee Name]]),"-----",VLOOKUP(LeaveTracker[[#This Row],[Employee Name]],Employees[[Employee Name]:[Office]],6))</f>
        <v>REGULAR</v>
      </c>
      <c r="G6289" s="24">
        <v>45092</v>
      </c>
      <c r="H6289" s="24">
        <v>45092</v>
      </c>
      <c r="I6289" s="20" t="s">
        <v>81</v>
      </c>
      <c r="K6289" s="61"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572</v>
      </c>
      <c r="E6290" s="19" t="str">
        <f>IF(ISBLANK(LeaveTracker[[#This Row],[Employee Name]]),"-----",VLOOKUP(LeaveTracker[[#This Row],[Employee Name]],Employees[[Employee Name]:[Office]],7))</f>
        <v>CCT</v>
      </c>
      <c r="F6290" s="19" t="str">
        <f>IF(ISBLANK(LeaveTracker[[#This Row],[Employee Name]]),"-----",VLOOKUP(LeaveTracker[[#This Row],[Employee Name]],Employees[[Employee Name]:[Office]],6))</f>
        <v>REGULAR</v>
      </c>
      <c r="G6290" s="24">
        <v>45097</v>
      </c>
      <c r="H6290" s="24">
        <v>45097</v>
      </c>
      <c r="I6290" s="20" t="s">
        <v>81</v>
      </c>
      <c r="K6290" s="61"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1080</v>
      </c>
      <c r="E6291" s="19" t="str">
        <f>IF(ISBLANK(LeaveTracker[[#This Row],[Employee Name]]),"-----",VLOOKUP(LeaveTracker[[#This Row],[Employee Name]],Employees[[Employee Name]:[Office]],7))</f>
        <v>CTO</v>
      </c>
      <c r="F6291" s="19" t="str">
        <f>IF(ISBLANK(LeaveTracker[[#This Row],[Employee Name]]),"-----",VLOOKUP(LeaveTracker[[#This Row],[Employee Name]],Employees[[Employee Name]:[Office]],6))</f>
        <v>REGULAR</v>
      </c>
      <c r="G6291" s="24">
        <v>45104</v>
      </c>
      <c r="H6291" s="24">
        <v>45104</v>
      </c>
      <c r="I6291" s="20" t="s">
        <v>298</v>
      </c>
      <c r="K6291" s="61"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1945</v>
      </c>
      <c r="E6292" s="19" t="str">
        <f>IF(ISBLANK(LeaveTracker[[#This Row],[Employee Name]]),"-----",VLOOKUP(LeaveTracker[[#This Row],[Employee Name]],Employees[[Employee Name]:[Office]],7))</f>
        <v>CSU</v>
      </c>
      <c r="F6292" s="19" t="str">
        <f>IF(ISBLANK(LeaveTracker[[#This Row],[Employee Name]]),"-----",VLOOKUP(LeaveTracker[[#This Row],[Employee Name]],Employees[[Employee Name]:[Office]],6))</f>
        <v>CASUAL</v>
      </c>
      <c r="G6292" s="24">
        <v>45093</v>
      </c>
      <c r="H6292" s="24">
        <v>45093</v>
      </c>
      <c r="I6292" s="20" t="s">
        <v>81</v>
      </c>
      <c r="K6292" s="61"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2292</v>
      </c>
      <c r="E6293" s="19" t="str">
        <f>IF(ISBLANK(LeaveTracker[[#This Row],[Employee Name]]),"-----",VLOOKUP(LeaveTracker[[#This Row],[Employee Name]],Employees[[Employee Name]:[Office]],7))</f>
        <v>PICNIC GROVE</v>
      </c>
      <c r="F6293" s="19">
        <f>IF(ISBLANK(LeaveTracker[[#This Row],[Employee Name]]),"-----",VLOOKUP(LeaveTracker[[#This Row],[Employee Name]],Employees[[Employee Name]:[Office]],6))</f>
        <v>0</v>
      </c>
      <c r="G6293" s="24">
        <v>45123</v>
      </c>
      <c r="H6293" s="24">
        <v>45138</v>
      </c>
      <c r="I6293" s="20" t="s">
        <v>82</v>
      </c>
      <c r="K6293" s="61"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2241</v>
      </c>
      <c r="E6294" s="19" t="str">
        <f>IF(ISBLANK(LeaveTracker[[#This Row],[Employee Name]]),"-----",VLOOKUP(LeaveTracker[[#This Row],[Employee Name]],Employees[[Employee Name]:[Office]],7))</f>
        <v>PICNIC GROVE</v>
      </c>
      <c r="F6294" s="19">
        <f>IF(ISBLANK(LeaveTracker[[#This Row],[Employee Name]]),"-----",VLOOKUP(LeaveTracker[[#This Row],[Employee Name]],Employees[[Employee Name]:[Office]],6))</f>
        <v>0</v>
      </c>
      <c r="G6294" s="24">
        <v>45124</v>
      </c>
      <c r="H6294" s="24">
        <v>45128</v>
      </c>
      <c r="I6294" s="20" t="s">
        <v>82</v>
      </c>
      <c r="K6294" s="61"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2241</v>
      </c>
      <c r="E6295" s="19" t="str">
        <f>IF(ISBLANK(LeaveTracker[[#This Row],[Employee Name]]),"-----",VLOOKUP(LeaveTracker[[#This Row],[Employee Name]],Employees[[Employee Name]:[Office]],7))</f>
        <v>PICNIC GROVE</v>
      </c>
      <c r="F6295" s="19">
        <f>IF(ISBLANK(LeaveTracker[[#This Row],[Employee Name]]),"-----",VLOOKUP(LeaveTracker[[#This Row],[Employee Name]],Employees[[Employee Name]:[Office]],6))</f>
        <v>0</v>
      </c>
      <c r="G6295" s="24">
        <v>45131</v>
      </c>
      <c r="H6295" s="24">
        <v>45135</v>
      </c>
      <c r="I6295" s="20" t="s">
        <v>82</v>
      </c>
      <c r="K6295" s="61"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2241</v>
      </c>
      <c r="E6296" s="19" t="str">
        <f>IF(ISBLANK(LeaveTracker[[#This Row],[Employee Name]]),"-----",VLOOKUP(LeaveTracker[[#This Row],[Employee Name]],Employees[[Employee Name]:[Office]],7))</f>
        <v>PICNIC GROVE</v>
      </c>
      <c r="F6296" s="19">
        <f>IF(ISBLANK(LeaveTracker[[#This Row],[Employee Name]]),"-----",VLOOKUP(LeaveTracker[[#This Row],[Employee Name]],Employees[[Employee Name]:[Office]],6))</f>
        <v>0</v>
      </c>
      <c r="G6296" s="21">
        <v>45138</v>
      </c>
      <c r="H6296" s="21">
        <v>45138</v>
      </c>
      <c r="I6296" s="20" t="s">
        <v>82</v>
      </c>
      <c r="K6296" s="61"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1893</v>
      </c>
      <c r="E6297" s="19" t="str">
        <f>IF(ISBLANK(LeaveTracker[[#This Row],[Employee Name]]),"-----",VLOOKUP(LeaveTracker[[#This Row],[Employee Name]],Employees[[Employee Name]:[Office]],7))</f>
        <v>CTO-LICENSE</v>
      </c>
      <c r="F6297" s="19" t="str">
        <f>IF(ISBLANK(LeaveTracker[[#This Row],[Employee Name]]),"-----",VLOOKUP(LeaveTracker[[#This Row],[Employee Name]],Employees[[Employee Name]:[Office]],6))</f>
        <v>CASUAL</v>
      </c>
      <c r="G6297" s="24">
        <v>45076</v>
      </c>
      <c r="H6297" s="24">
        <v>45077</v>
      </c>
      <c r="I6297" s="20" t="s">
        <v>81</v>
      </c>
      <c r="K6297" s="61"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1893</v>
      </c>
      <c r="E6298" s="19" t="str">
        <f>IF(ISBLANK(LeaveTracker[[#This Row],[Employee Name]]),"-----",VLOOKUP(LeaveTracker[[#This Row],[Employee Name]],Employees[[Employee Name]:[Office]],7))</f>
        <v>CTO-LICENSE</v>
      </c>
      <c r="F6298" s="19" t="str">
        <f>IF(ISBLANK(LeaveTracker[[#This Row],[Employee Name]]),"-----",VLOOKUP(LeaveTracker[[#This Row],[Employee Name]],Employees[[Employee Name]:[Office]],6))</f>
        <v>CASUAL</v>
      </c>
      <c r="G6298" s="24">
        <v>45078</v>
      </c>
      <c r="H6298" s="24">
        <v>45079</v>
      </c>
      <c r="I6298" s="20" t="s">
        <v>81</v>
      </c>
      <c r="K6298" s="61"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1893</v>
      </c>
      <c r="E6299" s="19" t="str">
        <f>IF(ISBLANK(LeaveTracker[[#This Row],[Employee Name]]),"-----",VLOOKUP(LeaveTracker[[#This Row],[Employee Name]],Employees[[Employee Name]:[Office]],7))</f>
        <v>CTO-LICENSE</v>
      </c>
      <c r="F6299" s="19" t="str">
        <f>IF(ISBLANK(LeaveTracker[[#This Row],[Employee Name]]),"-----",VLOOKUP(LeaveTracker[[#This Row],[Employee Name]],Employees[[Employee Name]:[Office]],6))</f>
        <v>CASUAL</v>
      </c>
      <c r="G6299" s="24">
        <v>45082</v>
      </c>
      <c r="H6299" s="24">
        <v>45086</v>
      </c>
      <c r="I6299" s="20" t="s">
        <v>81</v>
      </c>
      <c r="K6299" s="61"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1893</v>
      </c>
      <c r="E6300" s="19" t="str">
        <f>IF(ISBLANK(LeaveTracker[[#This Row],[Employee Name]]),"-----",VLOOKUP(LeaveTracker[[#This Row],[Employee Name]],Employees[[Employee Name]:[Office]],7))</f>
        <v>CTO-LICENSE</v>
      </c>
      <c r="F6300" s="19" t="str">
        <f>IF(ISBLANK(LeaveTracker[[#This Row],[Employee Name]]),"-----",VLOOKUP(LeaveTracker[[#This Row],[Employee Name]],Employees[[Employee Name]:[Office]],6))</f>
        <v>CASUAL</v>
      </c>
      <c r="G6300" s="24">
        <v>45090</v>
      </c>
      <c r="H6300" s="24">
        <v>45093</v>
      </c>
      <c r="I6300" s="20" t="s">
        <v>81</v>
      </c>
      <c r="K6300" s="61"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1893</v>
      </c>
      <c r="E6301" s="19" t="str">
        <f>IF(ISBLANK(LeaveTracker[[#This Row],[Employee Name]]),"-----",VLOOKUP(LeaveTracker[[#This Row],[Employee Name]],Employees[[Employee Name]:[Office]],7))</f>
        <v>CTO-LICENSE</v>
      </c>
      <c r="F6301" s="19" t="str">
        <f>IF(ISBLANK(LeaveTracker[[#This Row],[Employee Name]]),"-----",VLOOKUP(LeaveTracker[[#This Row],[Employee Name]],Employees[[Employee Name]:[Office]],6))</f>
        <v>CASUAL</v>
      </c>
      <c r="G6301" s="24">
        <v>45096</v>
      </c>
      <c r="H6301" s="24">
        <v>45097</v>
      </c>
      <c r="I6301" s="20" t="s">
        <v>81</v>
      </c>
      <c r="K6301" s="61"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1893</v>
      </c>
      <c r="E6302" s="19" t="str">
        <f>IF(ISBLANK(LeaveTracker[[#This Row],[Employee Name]]),"-----",VLOOKUP(LeaveTracker[[#This Row],[Employee Name]],Employees[[Employee Name]:[Office]],7))</f>
        <v>CTO-LICENSE</v>
      </c>
      <c r="F6302" s="19" t="str">
        <f>IF(ISBLANK(LeaveTracker[[#This Row],[Employee Name]]),"-----",VLOOKUP(LeaveTracker[[#This Row],[Employee Name]],Employees[[Employee Name]:[Office]],6))</f>
        <v>CASUAL</v>
      </c>
      <c r="G6302" s="24">
        <v>45099</v>
      </c>
      <c r="H6302" s="24">
        <v>45099</v>
      </c>
      <c r="I6302" s="20" t="s">
        <v>81</v>
      </c>
      <c r="K6302" s="61"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1742</v>
      </c>
      <c r="E6303" s="19" t="str">
        <f>IF(ISBLANK(LeaveTracker[[#This Row],[Employee Name]]),"-----",VLOOKUP(LeaveTracker[[#This Row],[Employee Name]],Employees[[Employee Name]:[Office]],7))</f>
        <v>LCR</v>
      </c>
      <c r="F6303" s="19" t="str">
        <f>IF(ISBLANK(LeaveTracker[[#This Row],[Employee Name]]),"-----",VLOOKUP(LeaveTracker[[#This Row],[Employee Name]],Employees[[Employee Name]:[Office]],6))</f>
        <v>CASUAL</v>
      </c>
      <c r="G6303" s="24">
        <v>45096</v>
      </c>
      <c r="H6303" s="24">
        <v>45096</v>
      </c>
      <c r="I6303" s="20" t="s">
        <v>298</v>
      </c>
      <c r="K6303" s="61"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2199</v>
      </c>
      <c r="E6304" s="19" t="str">
        <f>IF(ISBLANK(LeaveTracker[[#This Row],[Employee Name]]),"-----",VLOOKUP(LeaveTracker[[#This Row],[Employee Name]],Employees[[Employee Name]:[Office]],7))</f>
        <v>HALL OF JUSTICE</v>
      </c>
      <c r="F6304" s="19">
        <f>IF(ISBLANK(LeaveTracker[[#This Row],[Employee Name]]),"-----",VLOOKUP(LeaveTracker[[#This Row],[Employee Name]],Employees[[Employee Name]:[Office]],6))</f>
        <v>0</v>
      </c>
      <c r="G6304" s="24">
        <v>45097</v>
      </c>
      <c r="H6304" s="24">
        <v>45097</v>
      </c>
      <c r="I6304" s="20" t="s">
        <v>81</v>
      </c>
      <c r="K6304" s="61"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2199</v>
      </c>
      <c r="E6305" s="19" t="str">
        <f>IF(ISBLANK(LeaveTracker[[#This Row],[Employee Name]]),"-----",VLOOKUP(LeaveTracker[[#This Row],[Employee Name]],Employees[[Employee Name]:[Office]],7))</f>
        <v>HALL OF JUSTICE</v>
      </c>
      <c r="F6305" s="19">
        <f>IF(ISBLANK(LeaveTracker[[#This Row],[Employee Name]]),"-----",VLOOKUP(LeaveTracker[[#This Row],[Employee Name]],Employees[[Employee Name]:[Office]],6))</f>
        <v>0</v>
      </c>
      <c r="G6305" s="24">
        <v>45090</v>
      </c>
      <c r="H6305" s="21">
        <v>45090</v>
      </c>
      <c r="I6305" s="20" t="s">
        <v>81</v>
      </c>
      <c r="K6305" s="61"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2199</v>
      </c>
      <c r="E6306" s="19" t="str">
        <f>IF(ISBLANK(LeaveTracker[[#This Row],[Employee Name]]),"-----",VLOOKUP(LeaveTracker[[#This Row],[Employee Name]],Employees[[Employee Name]:[Office]],7))</f>
        <v>HALL OF JUSTICE</v>
      </c>
      <c r="F6306" s="19">
        <f>IF(ISBLANK(LeaveTracker[[#This Row],[Employee Name]]),"-----",VLOOKUP(LeaveTracker[[#This Row],[Employee Name]],Employees[[Employee Name]:[Office]],6))</f>
        <v>0</v>
      </c>
      <c r="G6306" s="24">
        <v>45085</v>
      </c>
      <c r="H6306" s="24">
        <v>45086</v>
      </c>
      <c r="I6306" s="20" t="s">
        <v>81</v>
      </c>
      <c r="K6306" s="61"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2409</v>
      </c>
      <c r="E6307" s="19">
        <f>IF(ISBLANK(LeaveTracker[[#This Row],[Employee Name]]),"-----",VLOOKUP(LeaveTracker[[#This Row],[Employee Name]],Employees[[Employee Name]:[Office]],7))</f>
        <v>0</v>
      </c>
      <c r="F6307" s="19">
        <f>IF(ISBLANK(LeaveTracker[[#This Row],[Employee Name]]),"-----",VLOOKUP(LeaveTracker[[#This Row],[Employee Name]],Employees[[Employee Name]:[Office]],6))</f>
        <v>0</v>
      </c>
      <c r="G6307" s="24">
        <v>45139</v>
      </c>
      <c r="H6307" s="24">
        <v>45169</v>
      </c>
      <c r="I6307" s="20" t="s">
        <v>82</v>
      </c>
      <c r="J6307" s="43" t="s">
        <v>2410</v>
      </c>
      <c r="K6307" s="61"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2409</v>
      </c>
      <c r="E6308" s="19">
        <f>IF(ISBLANK(LeaveTracker[[#This Row],[Employee Name]]),"-----",VLOOKUP(LeaveTracker[[#This Row],[Employee Name]],Employees[[Employee Name]:[Office]],7))</f>
        <v>0</v>
      </c>
      <c r="F6308" s="19">
        <f>IF(ISBLANK(LeaveTracker[[#This Row],[Employee Name]]),"-----",VLOOKUP(LeaveTracker[[#This Row],[Employee Name]],Employees[[Employee Name]:[Office]],6))</f>
        <v>0</v>
      </c>
      <c r="G6308" s="24">
        <v>45119</v>
      </c>
      <c r="H6308" s="24">
        <v>45120</v>
      </c>
      <c r="I6308" s="20" t="s">
        <v>82</v>
      </c>
      <c r="J6308" s="43" t="s">
        <v>2410</v>
      </c>
      <c r="K6308" s="61"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2027</v>
      </c>
      <c r="E6309" s="19" t="str">
        <f>IF(ISBLANK(LeaveTracker[[#This Row],[Employee Name]]),"-----",VLOOKUP(LeaveTracker[[#This Row],[Employee Name]],Employees[[Employee Name]:[Office]],7))</f>
        <v>EDP</v>
      </c>
      <c r="F6309" s="19" t="str">
        <f>IF(ISBLANK(LeaveTracker[[#This Row],[Employee Name]]),"-----",VLOOKUP(LeaveTracker[[#This Row],[Employee Name]],Employees[[Employee Name]:[Office]],6))</f>
        <v>CASUAL</v>
      </c>
      <c r="G6309" s="24">
        <v>45097</v>
      </c>
      <c r="H6309" s="24">
        <v>45097</v>
      </c>
      <c r="I6309" s="20" t="s">
        <v>81</v>
      </c>
      <c r="K6309" s="61"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925</v>
      </c>
      <c r="E6310" s="19" t="str">
        <f>IF(ISBLANK(LeaveTracker[[#This Row],[Employee Name]]),"-----",VLOOKUP(LeaveTracker[[#This Row],[Employee Name]],Employees[[Employee Name]:[Office]],7))</f>
        <v>TCNHS</v>
      </c>
      <c r="F6310" s="19" t="str">
        <f>IF(ISBLANK(LeaveTracker[[#This Row],[Employee Name]]),"-----",VLOOKUP(LeaveTracker[[#This Row],[Employee Name]],Employees[[Employee Name]:[Office]],6))</f>
        <v>REGULAR</v>
      </c>
      <c r="G6310" s="24">
        <v>45103</v>
      </c>
      <c r="H6310" s="24">
        <v>45104</v>
      </c>
      <c r="I6310" s="20" t="s">
        <v>298</v>
      </c>
      <c r="K6310" s="61"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925</v>
      </c>
      <c r="E6311" s="19" t="str">
        <f>IF(ISBLANK(LeaveTracker[[#This Row],[Employee Name]]),"-----",VLOOKUP(LeaveTracker[[#This Row],[Employee Name]],Employees[[Employee Name]:[Office]],7))</f>
        <v>TCNHS</v>
      </c>
      <c r="F6311" s="19" t="str">
        <f>IF(ISBLANK(LeaveTracker[[#This Row],[Employee Name]]),"-----",VLOOKUP(LeaveTracker[[#This Row],[Employee Name]],Employees[[Employee Name]:[Office]],6))</f>
        <v>REGULAR</v>
      </c>
      <c r="G6311" s="24">
        <v>45107</v>
      </c>
      <c r="H6311" s="24">
        <v>45107</v>
      </c>
      <c r="I6311" s="20" t="s">
        <v>298</v>
      </c>
      <c r="K6311" s="61"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849</v>
      </c>
      <c r="E6312" s="19" t="str">
        <f>IF(ISBLANK(LeaveTracker[[#This Row],[Employee Name]]),"-----",VLOOKUP(LeaveTracker[[#This Row],[Employee Name]],Employees[[Employee Name]:[Office]],7))</f>
        <v>MO</v>
      </c>
      <c r="F6312" s="19" t="str">
        <f>IF(ISBLANK(LeaveTracker[[#This Row],[Employee Name]]),"-----",VLOOKUP(LeaveTracker[[#This Row],[Employee Name]],Employees[[Employee Name]:[Office]],6))</f>
        <v>REGULAR</v>
      </c>
      <c r="G6312" s="24">
        <v>45096</v>
      </c>
      <c r="H6312" s="24">
        <v>45096</v>
      </c>
      <c r="I6312" s="20" t="s">
        <v>81</v>
      </c>
      <c r="K6312" s="61"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1863</v>
      </c>
      <c r="E6313" s="19" t="str">
        <f>IF(ISBLANK(LeaveTracker[[#This Row],[Employee Name]]),"-----",VLOOKUP(LeaveTracker[[#This Row],[Employee Name]],Employees[[Employee Name]:[Office]],7))</f>
        <v>TICC</v>
      </c>
      <c r="F6313" s="19" t="str">
        <f>IF(ISBLANK(LeaveTracker[[#This Row],[Employee Name]]),"-----",VLOOKUP(LeaveTracker[[#This Row],[Employee Name]],Employees[[Employee Name]:[Office]],6))</f>
        <v>CASUAL</v>
      </c>
      <c r="G6313" s="24">
        <v>45091</v>
      </c>
      <c r="H6313" s="24">
        <v>45092</v>
      </c>
      <c r="I6313" s="20" t="s">
        <v>81</v>
      </c>
      <c r="K6313" s="61"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1863</v>
      </c>
      <c r="E6314" s="19" t="str">
        <f>IF(ISBLANK(LeaveTracker[[#This Row],[Employee Name]]),"-----",VLOOKUP(LeaveTracker[[#This Row],[Employee Name]],Employees[[Employee Name]:[Office]],7))</f>
        <v>TICC</v>
      </c>
      <c r="F6314" s="19" t="str">
        <f>IF(ISBLANK(LeaveTracker[[#This Row],[Employee Name]]),"-----",VLOOKUP(LeaveTracker[[#This Row],[Employee Name]],Employees[[Employee Name]:[Office]],6))</f>
        <v>CASUAL</v>
      </c>
      <c r="G6314" s="24">
        <v>45100</v>
      </c>
      <c r="H6314" s="24">
        <v>45100</v>
      </c>
      <c r="I6314" s="20" t="s">
        <v>82</v>
      </c>
      <c r="K6314" s="61"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1863</v>
      </c>
      <c r="E6315" s="19" t="str">
        <f>IF(ISBLANK(LeaveTracker[[#This Row],[Employee Name]]),"-----",VLOOKUP(LeaveTracker[[#This Row],[Employee Name]],Employees[[Employee Name]:[Office]],7))</f>
        <v>TICC</v>
      </c>
      <c r="F6315" s="19" t="str">
        <f>IF(ISBLANK(LeaveTracker[[#This Row],[Employee Name]]),"-----",VLOOKUP(LeaveTracker[[#This Row],[Employee Name]],Employees[[Employee Name]:[Office]],6))</f>
        <v>CASUAL</v>
      </c>
      <c r="G6315" s="24">
        <v>45103</v>
      </c>
      <c r="H6315" s="24">
        <v>45104</v>
      </c>
      <c r="I6315" s="20" t="s">
        <v>82</v>
      </c>
      <c r="K6315" s="61"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1877</v>
      </c>
      <c r="E6316" s="19" t="str">
        <f>IF(ISBLANK(LeaveTracker[[#This Row],[Employee Name]]),"-----",VLOOKUP(LeaveTracker[[#This Row],[Employee Name]],Employees[[Employee Name]:[Office]],7))</f>
        <v>TICC</v>
      </c>
      <c r="F6316" s="19" t="str">
        <f>IF(ISBLANK(LeaveTracker[[#This Row],[Employee Name]]),"-----",VLOOKUP(LeaveTracker[[#This Row],[Employee Name]],Employees[[Employee Name]:[Office]],6))</f>
        <v>CASUAL</v>
      </c>
      <c r="G6316" s="24">
        <v>45087</v>
      </c>
      <c r="H6316" s="24">
        <v>45087</v>
      </c>
      <c r="I6316" s="20" t="s">
        <v>81</v>
      </c>
      <c r="K6316" s="61" t="str">
        <f ca="1">LeaveTracker[[#This Row],[Days]]&amp;" "&amp;LeaveTracker[[#This Row],[Type of Leave]]</f>
        <v>0 SL</v>
      </c>
      <c r="L6316" s="23">
        <f ca="1">NETWORKDAYS(LeaveTracker[[#This Row],[Start Date]],LeaveTracker[[#This Row],[End Date]],lstHolidays)</f>
        <v>0</v>
      </c>
      <c r="M6316" s="27"/>
    </row>
    <row r="6317" spans="1:13" ht="30" customHeight="1" x14ac:dyDescent="0.3">
      <c r="A6317" s="27">
        <f t="shared" si="73"/>
        <v>2504</v>
      </c>
      <c r="B6317" s="31">
        <v>45104</v>
      </c>
      <c r="C6317" s="31">
        <v>45099</v>
      </c>
      <c r="D6317" s="19" t="s">
        <v>1821</v>
      </c>
      <c r="E6317" s="19" t="str">
        <f>IF(ISBLANK(LeaveTracker[[#This Row],[Employee Name]]),"-----",VLOOKUP(LeaveTracker[[#This Row],[Employee Name]],Employees[[Employee Name]:[Office]],7))</f>
        <v>TICC</v>
      </c>
      <c r="F6317" s="19" t="str">
        <f>IF(ISBLANK(LeaveTracker[[#This Row],[Employee Name]]),"-----",VLOOKUP(LeaveTracker[[#This Row],[Employee Name]],Employees[[Employee Name]:[Office]],6))</f>
        <v>CASUAL</v>
      </c>
      <c r="G6317" s="24">
        <v>45096</v>
      </c>
      <c r="H6317" s="24">
        <v>45097</v>
      </c>
      <c r="I6317" s="20" t="s">
        <v>81</v>
      </c>
      <c r="K6317" s="61"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1967</v>
      </c>
      <c r="E6318" s="19" t="str">
        <f>IF(ISBLANK(LeaveTracker[[#This Row],[Employee Name]]),"-----",VLOOKUP(LeaveTracker[[#This Row],[Employee Name]],Employees[[Employee Name]:[Office]],7))</f>
        <v>TICC</v>
      </c>
      <c r="F6318" s="19" t="str">
        <f>IF(ISBLANK(LeaveTracker[[#This Row],[Employee Name]]),"-----",VLOOKUP(LeaveTracker[[#This Row],[Employee Name]],Employees[[Employee Name]:[Office]],6))</f>
        <v>CASUAL</v>
      </c>
      <c r="G6318" s="24">
        <v>45112</v>
      </c>
      <c r="H6318" s="24">
        <v>45114</v>
      </c>
      <c r="I6318" s="20" t="s">
        <v>82</v>
      </c>
      <c r="K6318" s="61"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833</v>
      </c>
      <c r="E6319" s="19" t="str">
        <f>IF(ISBLANK(LeaveTracker[[#This Row],[Employee Name]]),"-----",VLOOKUP(LeaveTracker[[#This Row],[Employee Name]],Employees[[Employee Name]:[Office]],7))</f>
        <v>CTO</v>
      </c>
      <c r="F6319" s="19" t="str">
        <f>IF(ISBLANK(LeaveTracker[[#This Row],[Employee Name]]),"-----",VLOOKUP(LeaveTracker[[#This Row],[Employee Name]],Employees[[Employee Name]:[Office]],6))</f>
        <v>REGULAR</v>
      </c>
      <c r="G6319" s="24">
        <v>45120</v>
      </c>
      <c r="H6319" s="24">
        <v>45120</v>
      </c>
      <c r="I6319" s="20" t="s">
        <v>298</v>
      </c>
      <c r="J6319" s="43" t="s">
        <v>1003</v>
      </c>
      <c r="K6319" s="61"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1812</v>
      </c>
      <c r="E6320" s="19" t="str">
        <f>IF(ISBLANK(LeaveTracker[[#This Row],[Employee Name]]),"-----",VLOOKUP(LeaveTracker[[#This Row],[Employee Name]],Employees[[Employee Name]:[Office]],7))</f>
        <v>HOUSING</v>
      </c>
      <c r="F6320" s="19" t="str">
        <f>IF(ISBLANK(LeaveTracker[[#This Row],[Employee Name]]),"-----",VLOOKUP(LeaveTracker[[#This Row],[Employee Name]],Employees[[Employee Name]:[Office]],6))</f>
        <v>CASUAL</v>
      </c>
      <c r="G6320" s="24">
        <v>45110</v>
      </c>
      <c r="H6320" s="24">
        <v>45112</v>
      </c>
      <c r="I6320" s="20" t="s">
        <v>82</v>
      </c>
      <c r="K6320" s="61"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1812</v>
      </c>
      <c r="E6321" s="19" t="str">
        <f>IF(ISBLANK(LeaveTracker[[#This Row],[Employee Name]]),"-----",VLOOKUP(LeaveTracker[[#This Row],[Employee Name]],Employees[[Employee Name]:[Office]],7))</f>
        <v>HOUSING</v>
      </c>
      <c r="F6321" s="19" t="str">
        <f>IF(ISBLANK(LeaveTracker[[#This Row],[Employee Name]]),"-----",VLOOKUP(LeaveTracker[[#This Row],[Employee Name]],Employees[[Employee Name]:[Office]],6))</f>
        <v>CASUAL</v>
      </c>
      <c r="G6321" s="24">
        <v>45097</v>
      </c>
      <c r="H6321" s="24">
        <v>45097</v>
      </c>
      <c r="I6321" s="20" t="s">
        <v>81</v>
      </c>
      <c r="K6321" s="61"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1812</v>
      </c>
      <c r="E6322" s="19" t="str">
        <f>IF(ISBLANK(LeaveTracker[[#This Row],[Employee Name]]),"-----",VLOOKUP(LeaveTracker[[#This Row],[Employee Name]],Employees[[Employee Name]:[Office]],7))</f>
        <v>HOUSING</v>
      </c>
      <c r="F6322" s="19" t="str">
        <f>IF(ISBLANK(LeaveTracker[[#This Row],[Employee Name]]),"-----",VLOOKUP(LeaveTracker[[#This Row],[Employee Name]],Employees[[Employee Name]:[Office]],6))</f>
        <v>CASUAL</v>
      </c>
      <c r="G6322" s="24">
        <v>45099</v>
      </c>
      <c r="H6322" s="24">
        <v>45099</v>
      </c>
      <c r="I6322" s="20" t="s">
        <v>81</v>
      </c>
      <c r="K6322" s="61"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2415</v>
      </c>
      <c r="E6323" s="19" t="str">
        <f>IF(ISBLANK(LeaveTracker[[#This Row],[Employee Name]]),"-----",VLOOKUP(LeaveTracker[[#This Row],[Employee Name]],Employees[[Employee Name]:[Office]],7))</f>
        <v>SHS</v>
      </c>
      <c r="F6323" s="19">
        <f>IF(ISBLANK(LeaveTracker[[#This Row],[Employee Name]]),"-----",VLOOKUP(LeaveTracker[[#This Row],[Employee Name]],Employees[[Employee Name]:[Office]],6))</f>
        <v>0</v>
      </c>
      <c r="G6323" s="24">
        <v>45085</v>
      </c>
      <c r="H6323" s="24">
        <v>45085</v>
      </c>
      <c r="I6323" s="20" t="s">
        <v>81</v>
      </c>
      <c r="K6323" s="61"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1942</v>
      </c>
      <c r="E6324" s="19">
        <f>IF(ISBLANK(LeaveTracker[[#This Row],[Employee Name]]),"-----",VLOOKUP(LeaveTracker[[#This Row],[Employee Name]],Employees[[Employee Name]:[Office]],7))</f>
        <v>0</v>
      </c>
      <c r="F6324" s="19" t="str">
        <f>IF(ISBLANK(LeaveTracker[[#This Row],[Employee Name]]),"-----",VLOOKUP(LeaveTracker[[#This Row],[Employee Name]],Employees[[Employee Name]:[Office]],6))</f>
        <v>JOBCON</v>
      </c>
      <c r="G6324" s="24">
        <v>45084</v>
      </c>
      <c r="H6324" s="24">
        <v>45084</v>
      </c>
      <c r="I6324" s="20" t="s">
        <v>81</v>
      </c>
      <c r="J6324" s="43" t="s">
        <v>2388</v>
      </c>
      <c r="K6324" s="61"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371</v>
      </c>
      <c r="E6325" s="19" t="str">
        <f>IF(ISBLANK(LeaveTracker[[#This Row],[Employee Name]]),"-----",VLOOKUP(LeaveTracker[[#This Row],[Employee Name]],Employees[[Employee Name]:[Office]],7))</f>
        <v>LIBRARY</v>
      </c>
      <c r="F6325" s="19" t="str">
        <f>IF(ISBLANK(LeaveTracker[[#This Row],[Employee Name]]),"-----",VLOOKUP(LeaveTracker[[#This Row],[Employee Name]],Employees[[Employee Name]:[Office]],6))</f>
        <v>REGULAR</v>
      </c>
      <c r="G6325" s="24">
        <v>45100</v>
      </c>
      <c r="H6325" s="24">
        <v>45101</v>
      </c>
      <c r="I6325" s="20" t="s">
        <v>81</v>
      </c>
      <c r="K6325" s="61"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837</v>
      </c>
      <c r="E6326" s="19" t="str">
        <f>IF(ISBLANK(LeaveTracker[[#This Row],[Employee Name]]),"-----",VLOOKUP(LeaveTracker[[#This Row],[Employee Name]],Employees[[Employee Name]:[Office]],7))</f>
        <v>CTO</v>
      </c>
      <c r="F6326" s="19" t="str">
        <f>IF(ISBLANK(LeaveTracker[[#This Row],[Employee Name]]),"-----",VLOOKUP(LeaveTracker[[#This Row],[Employee Name]],Employees[[Employee Name]:[Office]],6))</f>
        <v>REGULAR</v>
      </c>
      <c r="G6326" s="24">
        <v>45112</v>
      </c>
      <c r="H6326" s="24">
        <v>45114</v>
      </c>
      <c r="I6326" s="20" t="s">
        <v>82</v>
      </c>
      <c r="K6326" s="61"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407</v>
      </c>
      <c r="E6327" s="19" t="str">
        <f>IF(ISBLANK(LeaveTracker[[#This Row],[Employee Name]]),"-----",VLOOKUP(LeaveTracker[[#This Row],[Employee Name]],Employees[[Employee Name]:[Office]],7))</f>
        <v>CTO</v>
      </c>
      <c r="F6327" s="19" t="str">
        <f>IF(ISBLANK(LeaveTracker[[#This Row],[Employee Name]]),"-----",VLOOKUP(LeaveTracker[[#This Row],[Employee Name]],Employees[[Employee Name]:[Office]],6))</f>
        <v>REGULAR</v>
      </c>
      <c r="G6327" s="24">
        <v>45107</v>
      </c>
      <c r="H6327" s="24">
        <v>45107</v>
      </c>
      <c r="I6327" s="20" t="s">
        <v>298</v>
      </c>
      <c r="K6327" s="61"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730</v>
      </c>
      <c r="E6328" s="19" t="str">
        <f>IF(ISBLANK(LeaveTracker[[#This Row],[Employee Name]]),"-----",VLOOKUP(LeaveTracker[[#This Row],[Employee Name]],Employees[[Employee Name]:[Office]],7))</f>
        <v>SP</v>
      </c>
      <c r="F6328" s="19" t="str">
        <f>IF(ISBLANK(LeaveTracker[[#This Row],[Employee Name]]),"-----",VLOOKUP(LeaveTracker[[#This Row],[Employee Name]],Employees[[Employee Name]:[Office]],6))</f>
        <v>REGULAR</v>
      </c>
      <c r="G6328" s="24">
        <v>45104</v>
      </c>
      <c r="H6328" s="24">
        <v>45104</v>
      </c>
      <c r="I6328" s="20" t="s">
        <v>298</v>
      </c>
      <c r="J6328" s="43" t="s">
        <v>1003</v>
      </c>
      <c r="K6328" s="61"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1835</v>
      </c>
      <c r="E6329" s="19" t="str">
        <f>IF(ISBLANK(LeaveTracker[[#This Row],[Employee Name]]),"-----",VLOOKUP(LeaveTracker[[#This Row],[Employee Name]],Employees[[Employee Name]:[Office]],7))</f>
        <v>SP</v>
      </c>
      <c r="F6329" s="19" t="str">
        <f>IF(ISBLANK(LeaveTracker[[#This Row],[Employee Name]]),"-----",VLOOKUP(LeaveTracker[[#This Row],[Employee Name]],Employees[[Employee Name]:[Office]],6))</f>
        <v>CASUAL</v>
      </c>
      <c r="G6329" s="24">
        <v>45086</v>
      </c>
      <c r="H6329" s="24">
        <v>45086</v>
      </c>
      <c r="I6329" s="20" t="s">
        <v>298</v>
      </c>
      <c r="K6329" s="61"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1835</v>
      </c>
      <c r="E6330" s="19" t="str">
        <f>IF(ISBLANK(LeaveTracker[[#This Row],[Employee Name]]),"-----",VLOOKUP(LeaveTracker[[#This Row],[Employee Name]],Employees[[Employee Name]:[Office]],7))</f>
        <v>SP</v>
      </c>
      <c r="F6330" s="19" t="str">
        <f>IF(ISBLANK(LeaveTracker[[#This Row],[Employee Name]]),"-----",VLOOKUP(LeaveTracker[[#This Row],[Employee Name]],Employees[[Employee Name]:[Office]],6))</f>
        <v>CASUAL</v>
      </c>
      <c r="G6330" s="24">
        <v>45093</v>
      </c>
      <c r="H6330" s="24">
        <v>45093</v>
      </c>
      <c r="I6330" s="20" t="s">
        <v>298</v>
      </c>
      <c r="K6330" s="61"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1835</v>
      </c>
      <c r="E6331" s="19" t="str">
        <f>IF(ISBLANK(LeaveTracker[[#This Row],[Employee Name]]),"-----",VLOOKUP(LeaveTracker[[#This Row],[Employee Name]],Employees[[Employee Name]:[Office]],7))</f>
        <v>SP</v>
      </c>
      <c r="F6331" s="19" t="str">
        <f>IF(ISBLANK(LeaveTracker[[#This Row],[Employee Name]]),"-----",VLOOKUP(LeaveTracker[[#This Row],[Employee Name]],Employees[[Employee Name]:[Office]],6))</f>
        <v>CASUAL</v>
      </c>
      <c r="G6331" s="24">
        <v>45097</v>
      </c>
      <c r="H6331" s="24">
        <v>45097</v>
      </c>
      <c r="I6331" s="20" t="s">
        <v>298</v>
      </c>
      <c r="K6331" s="61"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1835</v>
      </c>
      <c r="E6332" s="19" t="str">
        <f>IF(ISBLANK(LeaveTracker[[#This Row],[Employee Name]]),"-----",VLOOKUP(LeaveTracker[[#This Row],[Employee Name]],Employees[[Employee Name]:[Office]],7))</f>
        <v>SP</v>
      </c>
      <c r="F6332" s="19" t="str">
        <f>IF(ISBLANK(LeaveTracker[[#This Row],[Employee Name]]),"-----",VLOOKUP(LeaveTracker[[#This Row],[Employee Name]],Employees[[Employee Name]:[Office]],6))</f>
        <v>CASUAL</v>
      </c>
      <c r="G6332" s="24">
        <v>45099</v>
      </c>
      <c r="H6332" s="24">
        <v>45099</v>
      </c>
      <c r="I6332" s="20" t="s">
        <v>298</v>
      </c>
      <c r="K6332" s="61"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829</v>
      </c>
      <c r="E6333" s="19" t="str">
        <f>IF(ISBLANK(LeaveTracker[[#This Row],[Employee Name]]),"-----",VLOOKUP(LeaveTracker[[#This Row],[Employee Name]],Employees[[Employee Name]:[Office]],7))</f>
        <v>CHO</v>
      </c>
      <c r="F6333" s="19" t="str">
        <f>IF(ISBLANK(LeaveTracker[[#This Row],[Employee Name]]),"-----",VLOOKUP(LeaveTracker[[#This Row],[Employee Name]],Employees[[Employee Name]:[Office]],6))</f>
        <v>REGULAR</v>
      </c>
      <c r="G6333" s="24">
        <v>45106</v>
      </c>
      <c r="H6333" s="24">
        <v>45107</v>
      </c>
      <c r="I6333" s="20" t="s">
        <v>82</v>
      </c>
      <c r="K6333" s="61"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826</v>
      </c>
      <c r="E6334" s="19" t="str">
        <f>IF(ISBLANK(LeaveTracker[[#This Row],[Employee Name]]),"-----",VLOOKUP(LeaveTracker[[#This Row],[Employee Name]],Employees[[Employee Name]:[Office]],7))</f>
        <v>CHO</v>
      </c>
      <c r="F6334" s="19" t="str">
        <f>IF(ISBLANK(LeaveTracker[[#This Row],[Employee Name]]),"-----",VLOOKUP(LeaveTracker[[#This Row],[Employee Name]],Employees[[Employee Name]:[Office]],6))</f>
        <v>REGULAR</v>
      </c>
      <c r="G6334" s="24">
        <v>45096</v>
      </c>
      <c r="H6334" s="24">
        <v>45099</v>
      </c>
      <c r="I6334" s="20" t="s">
        <v>81</v>
      </c>
      <c r="K6334" s="61"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1798</v>
      </c>
      <c r="E6335" s="19" t="str">
        <f>IF(ISBLANK(LeaveTracker[[#This Row],[Employee Name]]),"-----",VLOOKUP(LeaveTracker[[#This Row],[Employee Name]],Employees[[Employee Name]:[Office]],7))</f>
        <v>GSO</v>
      </c>
      <c r="F6335" s="19" t="str">
        <f>IF(ISBLANK(LeaveTracker[[#This Row],[Employee Name]]),"-----",VLOOKUP(LeaveTracker[[#This Row],[Employee Name]],Employees[[Employee Name]:[Office]],6))</f>
        <v>CASUAL</v>
      </c>
      <c r="G6335" s="24">
        <v>45113</v>
      </c>
      <c r="H6335" s="24">
        <v>45114</v>
      </c>
      <c r="I6335" s="20" t="s">
        <v>82</v>
      </c>
      <c r="K6335" s="61"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1798</v>
      </c>
      <c r="E6336" s="19" t="str">
        <f>IF(ISBLANK(LeaveTracker[[#This Row],[Employee Name]]),"-----",VLOOKUP(LeaveTracker[[#This Row],[Employee Name]],Employees[[Employee Name]:[Office]],7))</f>
        <v>GSO</v>
      </c>
      <c r="F6336" s="19" t="str">
        <f>IF(ISBLANK(LeaveTracker[[#This Row],[Employee Name]]),"-----",VLOOKUP(LeaveTracker[[#This Row],[Employee Name]],Employees[[Employee Name]:[Office]],6))</f>
        <v>CASUAL</v>
      </c>
      <c r="G6336" s="24">
        <v>45120</v>
      </c>
      <c r="H6336" s="24">
        <v>45121</v>
      </c>
      <c r="I6336" s="20" t="s">
        <v>82</v>
      </c>
      <c r="K6336" s="61"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1798</v>
      </c>
      <c r="E6337" s="19" t="str">
        <f>IF(ISBLANK(LeaveTracker[[#This Row],[Employee Name]]),"-----",VLOOKUP(LeaveTracker[[#This Row],[Employee Name]],Employees[[Employee Name]:[Office]],7))</f>
        <v>GSO</v>
      </c>
      <c r="F6337" s="19" t="str">
        <f>IF(ISBLANK(LeaveTracker[[#This Row],[Employee Name]]),"-----",VLOOKUP(LeaveTracker[[#This Row],[Employee Name]],Employees[[Employee Name]:[Office]],6))</f>
        <v>CASUAL</v>
      </c>
      <c r="G6337" s="24">
        <v>45127</v>
      </c>
      <c r="H6337" s="24">
        <v>45128</v>
      </c>
      <c r="I6337" s="20" t="s">
        <v>82</v>
      </c>
      <c r="K6337" s="61"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1798</v>
      </c>
      <c r="E6338" s="19" t="str">
        <f>IF(ISBLANK(LeaveTracker[[#This Row],[Employee Name]]),"-----",VLOOKUP(LeaveTracker[[#This Row],[Employee Name]],Employees[[Employee Name]:[Office]],7))</f>
        <v>GSO</v>
      </c>
      <c r="F6338" s="19" t="str">
        <f>IF(ISBLANK(LeaveTracker[[#This Row],[Employee Name]]),"-----",VLOOKUP(LeaveTracker[[#This Row],[Employee Name]],Employees[[Employee Name]:[Office]],6))</f>
        <v>CASUAL</v>
      </c>
      <c r="G6338" s="24">
        <v>45134</v>
      </c>
      <c r="H6338" s="24">
        <v>45135</v>
      </c>
      <c r="I6338" s="20" t="s">
        <v>82</v>
      </c>
      <c r="K6338" s="61"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2417</v>
      </c>
      <c r="E6339" s="19">
        <f>IF(ISBLANK(LeaveTracker[[#This Row],[Employee Name]]),"-----",VLOOKUP(LeaveTracker[[#This Row],[Employee Name]],Employees[[Employee Name]:[Office]],7))</f>
        <v>0</v>
      </c>
      <c r="F6339" s="19">
        <f>IF(ISBLANK(LeaveTracker[[#This Row],[Employee Name]]),"-----",VLOOKUP(LeaveTracker[[#This Row],[Employee Name]],Employees[[Employee Name]:[Office]],6))</f>
        <v>0</v>
      </c>
      <c r="G6339" s="24">
        <v>45090</v>
      </c>
      <c r="H6339" s="24">
        <v>45090</v>
      </c>
      <c r="I6339" s="20" t="s">
        <v>81</v>
      </c>
      <c r="K6339" s="61"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523</v>
      </c>
      <c r="E6340" s="19" t="str">
        <f>IF(ISBLANK(LeaveTracker[[#This Row],[Employee Name]]),"-----",VLOOKUP(LeaveTracker[[#This Row],[Employee Name]],Employees[[Employee Name]:[Office]],7))</f>
        <v>HRMO</v>
      </c>
      <c r="F6340" s="19" t="str">
        <f>IF(ISBLANK(LeaveTracker[[#This Row],[Employee Name]]),"-----",VLOOKUP(LeaveTracker[[#This Row],[Employee Name]],Employees[[Employee Name]:[Office]],6))</f>
        <v>REGULAR</v>
      </c>
      <c r="G6340" s="24">
        <v>45128</v>
      </c>
      <c r="H6340" s="24">
        <v>45128</v>
      </c>
      <c r="I6340" s="19" t="s">
        <v>298</v>
      </c>
      <c r="J6340" s="43" t="s">
        <v>1003</v>
      </c>
      <c r="K6340" s="61"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1881</v>
      </c>
      <c r="E6341" s="19" t="str">
        <f>IF(ISBLANK(LeaveTracker[[#This Row],[Employee Name]]),"-----",VLOOKUP(LeaveTracker[[#This Row],[Employee Name]],Employees[[Employee Name]:[Office]],7))</f>
        <v>CENRO</v>
      </c>
      <c r="F6341" s="19" t="str">
        <f>IF(ISBLANK(LeaveTracker[[#This Row],[Employee Name]]),"-----",VLOOKUP(LeaveTracker[[#This Row],[Employee Name]],Employees[[Employee Name]:[Office]],6))</f>
        <v>CASUAL</v>
      </c>
      <c r="G6341" s="24">
        <v>45105</v>
      </c>
      <c r="H6341" s="24">
        <v>45105</v>
      </c>
      <c r="I6341" s="20" t="s">
        <v>81</v>
      </c>
      <c r="K6341" s="61" t="str">
        <f ca="1">LeaveTracker[[#This Row],[Days]]&amp;" "&amp;LeaveTracker[[#This Row],[Type of Leave]]</f>
        <v>0 SL</v>
      </c>
      <c r="L6341" s="23">
        <f ca="1">NETWORKDAYS(LeaveTracker[[#This Row],[Start Date]],LeaveTracker[[#This Row],[End Date]],lstHolidays)</f>
        <v>0</v>
      </c>
      <c r="M6341" s="27"/>
    </row>
    <row r="6342" spans="1:13" ht="30" customHeight="1" x14ac:dyDescent="0.3">
      <c r="A6342" s="27">
        <f t="shared" si="73"/>
        <v>2529</v>
      </c>
      <c r="B6342" s="31">
        <v>45110</v>
      </c>
      <c r="C6342" s="31">
        <v>45106</v>
      </c>
      <c r="D6342" s="19" t="s">
        <v>2212</v>
      </c>
      <c r="E6342" s="19" t="str">
        <f>IF(ISBLANK(LeaveTracker[[#This Row],[Employee Name]]),"-----",VLOOKUP(LeaveTracker[[#This Row],[Employee Name]],Employees[[Employee Name]:[Office]],7))</f>
        <v>CENRO</v>
      </c>
      <c r="F6342" s="19" t="str">
        <f>IF(ISBLANK(LeaveTracker[[#This Row],[Employee Name]]),"-----",VLOOKUP(LeaveTracker[[#This Row],[Employee Name]],Employees[[Employee Name]:[Office]],6))</f>
        <v>CASUAL</v>
      </c>
      <c r="G6342" s="24">
        <v>45113</v>
      </c>
      <c r="H6342" s="24">
        <v>45114</v>
      </c>
      <c r="I6342" s="20" t="s">
        <v>82</v>
      </c>
      <c r="K6342" s="61"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2203</v>
      </c>
      <c r="E6343" s="19" t="str">
        <f>IF(ISBLANK(LeaveTracker[[#This Row],[Employee Name]]),"-----",VLOOKUP(LeaveTracker[[#This Row],[Employee Name]],Employees[[Employee Name]:[Office]],7))</f>
        <v>CENRO</v>
      </c>
      <c r="F6343" s="19">
        <f>IF(ISBLANK(LeaveTracker[[#This Row],[Employee Name]]),"-----",VLOOKUP(LeaveTracker[[#This Row],[Employee Name]],Employees[[Employee Name]:[Office]],6))</f>
        <v>0</v>
      </c>
      <c r="G6343" s="24">
        <v>45113</v>
      </c>
      <c r="H6343" s="24">
        <v>45114</v>
      </c>
      <c r="I6343" s="20" t="s">
        <v>82</v>
      </c>
      <c r="K6343" s="61"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1800</v>
      </c>
      <c r="E6344" s="19" t="str">
        <f>IF(ISBLANK(LeaveTracker[[#This Row],[Employee Name]]),"-----",VLOOKUP(LeaveTracker[[#This Row],[Employee Name]],Employees[[Employee Name]:[Office]],7))</f>
        <v>CENRO</v>
      </c>
      <c r="F6344" s="19" t="str">
        <f>IF(ISBLANK(LeaveTracker[[#This Row],[Employee Name]]),"-----",VLOOKUP(LeaveTracker[[#This Row],[Employee Name]],Employees[[Employee Name]:[Office]],6))</f>
        <v>CASUAL</v>
      </c>
      <c r="G6344" s="24">
        <v>45111</v>
      </c>
      <c r="H6344" s="24">
        <v>45112</v>
      </c>
      <c r="I6344" s="20" t="s">
        <v>82</v>
      </c>
      <c r="K6344" s="61"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1971</v>
      </c>
      <c r="E6345" s="19" t="str">
        <f>IF(ISBLANK(LeaveTracker[[#This Row],[Employee Name]]),"-----",VLOOKUP(LeaveTracker[[#This Row],[Employee Name]],Employees[[Employee Name]:[Office]],7))</f>
        <v>CENRO</v>
      </c>
      <c r="F6345" s="19">
        <f>IF(ISBLANK(LeaveTracker[[#This Row],[Employee Name]]),"-----",VLOOKUP(LeaveTracker[[#This Row],[Employee Name]],Employees[[Employee Name]:[Office]],6))</f>
        <v>0</v>
      </c>
      <c r="G6345" s="21">
        <v>45111</v>
      </c>
      <c r="H6345" s="21">
        <v>45111</v>
      </c>
      <c r="I6345" s="20" t="s">
        <v>82</v>
      </c>
      <c r="K6345" s="61"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1971</v>
      </c>
      <c r="E6346" s="19" t="str">
        <f>IF(ISBLANK(LeaveTracker[[#This Row],[Employee Name]]),"-----",VLOOKUP(LeaveTracker[[#This Row],[Employee Name]],Employees[[Employee Name]:[Office]],7))</f>
        <v>CENRO</v>
      </c>
      <c r="F6346" s="19">
        <f>IF(ISBLANK(LeaveTracker[[#This Row],[Employee Name]]),"-----",VLOOKUP(LeaveTracker[[#This Row],[Employee Name]],Employees[[Employee Name]:[Office]],6))</f>
        <v>0</v>
      </c>
      <c r="G6346" s="24">
        <v>45113</v>
      </c>
      <c r="H6346" s="24">
        <v>45113</v>
      </c>
      <c r="I6346" s="20" t="s">
        <v>82</v>
      </c>
      <c r="K6346" s="61"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1971</v>
      </c>
      <c r="E6347" s="19" t="str">
        <f>IF(ISBLANK(LeaveTracker[[#This Row],[Employee Name]]),"-----",VLOOKUP(LeaveTracker[[#This Row],[Employee Name]],Employees[[Employee Name]:[Office]],7))</f>
        <v>CENRO</v>
      </c>
      <c r="F6347" s="19">
        <f>IF(ISBLANK(LeaveTracker[[#This Row],[Employee Name]]),"-----",VLOOKUP(LeaveTracker[[#This Row],[Employee Name]],Employees[[Employee Name]:[Office]],6))</f>
        <v>0</v>
      </c>
      <c r="G6347" s="24">
        <v>45115</v>
      </c>
      <c r="H6347" s="24">
        <v>45115</v>
      </c>
      <c r="I6347" s="20" t="s">
        <v>82</v>
      </c>
      <c r="K6347" s="61" t="str">
        <f>LeaveTracker[[#This Row],[Days]]&amp;" "&amp;LeaveTracker[[#This Row],[Type of Leave]]</f>
        <v>1 VL</v>
      </c>
      <c r="L6347" s="23">
        <v>1</v>
      </c>
      <c r="M6347" s="27"/>
    </row>
    <row r="6348" spans="1:13" ht="30" customHeight="1" x14ac:dyDescent="0.3">
      <c r="A6348" s="27">
        <f t="shared" si="73"/>
        <v>2535</v>
      </c>
      <c r="B6348" s="31">
        <v>45110</v>
      </c>
      <c r="C6348" s="31">
        <v>45103</v>
      </c>
      <c r="D6348" s="19" t="s">
        <v>1971</v>
      </c>
      <c r="E6348" s="19" t="str">
        <f>IF(ISBLANK(LeaveTracker[[#This Row],[Employee Name]]),"-----",VLOOKUP(LeaveTracker[[#This Row],[Employee Name]],Employees[[Employee Name]:[Office]],7))</f>
        <v>CENRO</v>
      </c>
      <c r="F6348" s="19">
        <f>IF(ISBLANK(LeaveTracker[[#This Row],[Employee Name]]),"-----",VLOOKUP(LeaveTracker[[#This Row],[Employee Name]],Employees[[Employee Name]:[Office]],6))</f>
        <v>0</v>
      </c>
      <c r="G6348" s="24">
        <v>45119</v>
      </c>
      <c r="H6348" s="24">
        <v>45120</v>
      </c>
      <c r="I6348" s="20" t="s">
        <v>82</v>
      </c>
      <c r="K6348" s="61"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1940</v>
      </c>
      <c r="E6349" s="19" t="str">
        <f>IF(ISBLANK(LeaveTracker[[#This Row],[Employee Name]]),"-----",VLOOKUP(LeaveTracker[[#This Row],[Employee Name]],Employees[[Employee Name]:[Office]],7))</f>
        <v>CENRO</v>
      </c>
      <c r="F6349" s="19" t="str">
        <f>IF(ISBLANK(LeaveTracker[[#This Row],[Employee Name]]),"-----",VLOOKUP(LeaveTracker[[#This Row],[Employee Name]],Employees[[Employee Name]:[Office]],6))</f>
        <v>CASUAL</v>
      </c>
      <c r="G6349" s="24">
        <v>45092</v>
      </c>
      <c r="H6349" s="24">
        <v>45093</v>
      </c>
      <c r="I6349" s="20" t="s">
        <v>81</v>
      </c>
      <c r="K6349" s="61"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2108</v>
      </c>
      <c r="E6350" s="19" t="str">
        <f>IF(ISBLANK(LeaveTracker[[#This Row],[Employee Name]]),"-----",VLOOKUP(LeaveTracker[[#This Row],[Employee Name]],Employees[[Employee Name]:[Office]],7))</f>
        <v>CENRO</v>
      </c>
      <c r="F6350" s="19">
        <f>IF(ISBLANK(LeaveTracker[[#This Row],[Employee Name]]),"-----",VLOOKUP(LeaveTracker[[#This Row],[Employee Name]],Employees[[Employee Name]:[Office]],6))</f>
        <v>0</v>
      </c>
      <c r="G6350" s="24">
        <v>45094</v>
      </c>
      <c r="H6350" s="24">
        <v>45094</v>
      </c>
      <c r="I6350" s="20" t="s">
        <v>81</v>
      </c>
      <c r="K6350" s="61" t="str">
        <f>LeaveTracker[[#This Row],[Days]]&amp;" "&amp;LeaveTracker[[#This Row],[Type of Leave]]</f>
        <v>1 SL</v>
      </c>
      <c r="L6350" s="23">
        <v>1</v>
      </c>
      <c r="M6350" s="27"/>
    </row>
    <row r="6351" spans="1:13" ht="30" customHeight="1" x14ac:dyDescent="0.3">
      <c r="A6351" s="27">
        <f t="shared" si="73"/>
        <v>2538</v>
      </c>
      <c r="B6351" s="31">
        <v>45110</v>
      </c>
      <c r="C6351" s="31">
        <v>45097</v>
      </c>
      <c r="D6351" s="19" t="s">
        <v>2108</v>
      </c>
      <c r="E6351" s="19" t="str">
        <f>IF(ISBLANK(LeaveTracker[[#This Row],[Employee Name]]),"-----",VLOOKUP(LeaveTracker[[#This Row],[Employee Name]],Employees[[Employee Name]:[Office]],7))</f>
        <v>CENRO</v>
      </c>
      <c r="F6351" s="19">
        <f>IF(ISBLANK(LeaveTracker[[#This Row],[Employee Name]]),"-----",VLOOKUP(LeaveTracker[[#This Row],[Employee Name]],Employees[[Employee Name]:[Office]],6))</f>
        <v>0</v>
      </c>
      <c r="G6351" s="24">
        <v>45096</v>
      </c>
      <c r="H6351" s="24">
        <v>45096</v>
      </c>
      <c r="I6351" s="20" t="s">
        <v>81</v>
      </c>
      <c r="K6351" s="61"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2199</v>
      </c>
      <c r="E6352" s="19" t="str">
        <f>IF(ISBLANK(LeaveTracker[[#This Row],[Employee Name]]),"-----",VLOOKUP(LeaveTracker[[#This Row],[Employee Name]],Employees[[Employee Name]:[Office]],7))</f>
        <v>HALL OF JUSTICE</v>
      </c>
      <c r="F6352" s="19">
        <f>IF(ISBLANK(LeaveTracker[[#This Row],[Employee Name]]),"-----",VLOOKUP(LeaveTracker[[#This Row],[Employee Name]],Employees[[Employee Name]:[Office]],6))</f>
        <v>0</v>
      </c>
      <c r="G6352" s="24">
        <v>45106</v>
      </c>
      <c r="H6352" s="24">
        <v>45106</v>
      </c>
      <c r="I6352" s="20" t="s">
        <v>81</v>
      </c>
      <c r="K6352" s="61"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2199</v>
      </c>
      <c r="E6353" s="19" t="str">
        <f>IF(ISBLANK(LeaveTracker[[#This Row],[Employee Name]]),"-----",VLOOKUP(LeaveTracker[[#This Row],[Employee Name]],Employees[[Employee Name]:[Office]],7))</f>
        <v>HALL OF JUSTICE</v>
      </c>
      <c r="F6353" s="19">
        <f>IF(ISBLANK(LeaveTracker[[#This Row],[Employee Name]]),"-----",VLOOKUP(LeaveTracker[[#This Row],[Employee Name]],Employees[[Employee Name]:[Office]],6))</f>
        <v>0</v>
      </c>
      <c r="G6353" s="24">
        <v>45117</v>
      </c>
      <c r="H6353" s="24">
        <v>45121</v>
      </c>
      <c r="I6353" s="20" t="s">
        <v>82</v>
      </c>
      <c r="K6353" s="61"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2418</v>
      </c>
      <c r="E6354" s="19">
        <f>IF(ISBLANK(LeaveTracker[[#This Row],[Employee Name]]),"-----",VLOOKUP(LeaveTracker[[#This Row],[Employee Name]],Employees[[Employee Name]:[Office]],7))</f>
        <v>0</v>
      </c>
      <c r="F6354" s="19">
        <f>IF(ISBLANK(LeaveTracker[[#This Row],[Employee Name]]),"-----",VLOOKUP(LeaveTracker[[#This Row],[Employee Name]],Employees[[Employee Name]:[Office]],6))</f>
        <v>0</v>
      </c>
      <c r="G6354" s="24">
        <v>45096</v>
      </c>
      <c r="H6354" s="24">
        <v>45100</v>
      </c>
      <c r="I6354" s="20" t="s">
        <v>82</v>
      </c>
      <c r="K6354" s="61"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1755</v>
      </c>
      <c r="E6355" s="19" t="str">
        <f>IF(ISBLANK(LeaveTracker[[#This Row],[Employee Name]]),"-----",VLOOKUP(LeaveTracker[[#This Row],[Employee Name]],Employees[[Employee Name]:[Office]],7))</f>
        <v>MAHOGANY MARKET</v>
      </c>
      <c r="F6355" s="19" t="str">
        <f>IF(ISBLANK(LeaveTracker[[#This Row],[Employee Name]]),"-----",VLOOKUP(LeaveTracker[[#This Row],[Employee Name]],Employees[[Employee Name]:[Office]],6))</f>
        <v>CASUAL</v>
      </c>
      <c r="G6355" s="24">
        <v>45103</v>
      </c>
      <c r="H6355" s="24">
        <v>45103</v>
      </c>
      <c r="I6355" s="20" t="s">
        <v>81</v>
      </c>
      <c r="K6355" s="61"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595</v>
      </c>
      <c r="E6356" s="19" t="str">
        <f>IF(ISBLANK(LeaveTracker[[#This Row],[Employee Name]]),"-----",VLOOKUP(LeaveTracker[[#This Row],[Employee Name]],Employees[[Employee Name]:[Office]],7))</f>
        <v>MAHOGANY MARKET</v>
      </c>
      <c r="F6356" s="19" t="str">
        <f>IF(ISBLANK(LeaveTracker[[#This Row],[Employee Name]]),"-----",VLOOKUP(LeaveTracker[[#This Row],[Employee Name]],Employees[[Employee Name]:[Office]],6))</f>
        <v>REGULAR</v>
      </c>
      <c r="G6356" s="24">
        <v>45110</v>
      </c>
      <c r="H6356" s="24">
        <v>45114</v>
      </c>
      <c r="I6356" s="20" t="s">
        <v>82</v>
      </c>
      <c r="K6356" s="61"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595</v>
      </c>
      <c r="E6357" s="19" t="str">
        <f>IF(ISBLANK(LeaveTracker[[#This Row],[Employee Name]]),"-----",VLOOKUP(LeaveTracker[[#This Row],[Employee Name]],Employees[[Employee Name]:[Office]],7))</f>
        <v>MAHOGANY MARKET</v>
      </c>
      <c r="F6357" s="19" t="str">
        <f>IF(ISBLANK(LeaveTracker[[#This Row],[Employee Name]]),"-----",VLOOKUP(LeaveTracker[[#This Row],[Employee Name]],Employees[[Employee Name]:[Office]],6))</f>
        <v>REGULAR</v>
      </c>
      <c r="G6357" s="24">
        <v>45117</v>
      </c>
      <c r="H6357" s="24">
        <v>45121</v>
      </c>
      <c r="I6357" s="20" t="s">
        <v>82</v>
      </c>
      <c r="K6357" s="61"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1827</v>
      </c>
      <c r="E6358" s="19" t="str">
        <f>IF(ISBLANK(LeaveTracker[[#This Row],[Employee Name]]),"-----",VLOOKUP(LeaveTracker[[#This Row],[Employee Name]],Employees[[Employee Name]:[Office]],7))</f>
        <v>CSWDO</v>
      </c>
      <c r="F6358" s="19" t="str">
        <f>IF(ISBLANK(LeaveTracker[[#This Row],[Employee Name]]),"-----",VLOOKUP(LeaveTracker[[#This Row],[Employee Name]],Employees[[Employee Name]:[Office]],6))</f>
        <v>CASUAL</v>
      </c>
      <c r="G6358" s="24">
        <v>45104</v>
      </c>
      <c r="H6358" s="24">
        <v>45104</v>
      </c>
      <c r="I6358" s="20" t="s">
        <v>82</v>
      </c>
      <c r="K6358" s="61"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1827</v>
      </c>
      <c r="E6359" s="19" t="str">
        <f>IF(ISBLANK(LeaveTracker[[#This Row],[Employee Name]]),"-----",VLOOKUP(LeaveTracker[[#This Row],[Employee Name]],Employees[[Employee Name]:[Office]],7))</f>
        <v>CSWDO</v>
      </c>
      <c r="F6359" s="19" t="str">
        <f>IF(ISBLANK(LeaveTracker[[#This Row],[Employee Name]]),"-----",VLOOKUP(LeaveTracker[[#This Row],[Employee Name]],Employees[[Employee Name]:[Office]],6))</f>
        <v>CASUAL</v>
      </c>
      <c r="G6359" s="24">
        <v>45106</v>
      </c>
      <c r="H6359" s="24">
        <v>45107</v>
      </c>
      <c r="I6359" s="20" t="s">
        <v>82</v>
      </c>
      <c r="K6359" s="61"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1759</v>
      </c>
      <c r="E6360" s="19" t="str">
        <f>IF(ISBLANK(LeaveTracker[[#This Row],[Employee Name]]),"-----",VLOOKUP(LeaveTracker[[#This Row],[Employee Name]],Employees[[Employee Name]:[Office]],7))</f>
        <v>CSWDO</v>
      </c>
      <c r="F6360" s="19" t="str">
        <f>IF(ISBLANK(LeaveTracker[[#This Row],[Employee Name]]),"-----",VLOOKUP(LeaveTracker[[#This Row],[Employee Name]],Employees[[Employee Name]:[Office]],6))</f>
        <v>CASUAL</v>
      </c>
      <c r="G6360" s="24">
        <v>45096</v>
      </c>
      <c r="H6360" s="24">
        <v>45097</v>
      </c>
      <c r="I6360" s="20" t="s">
        <v>81</v>
      </c>
      <c r="K6360" s="61"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1883</v>
      </c>
      <c r="E6361" s="19" t="str">
        <f>IF(ISBLANK(LeaveTracker[[#This Row],[Employee Name]]),"-----",VLOOKUP(LeaveTracker[[#This Row],[Employee Name]],Employees[[Employee Name]:[Office]],7))</f>
        <v>CSWDO</v>
      </c>
      <c r="F6361" s="19" t="str">
        <f>IF(ISBLANK(LeaveTracker[[#This Row],[Employee Name]]),"-----",VLOOKUP(LeaveTracker[[#This Row],[Employee Name]],Employees[[Employee Name]:[Office]],6))</f>
        <v>CASUAL</v>
      </c>
      <c r="G6361" s="24">
        <v>45086</v>
      </c>
      <c r="H6361" s="24">
        <v>45086</v>
      </c>
      <c r="I6361" s="20" t="s">
        <v>82</v>
      </c>
      <c r="K6361" s="61"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1883</v>
      </c>
      <c r="E6362" s="19" t="str">
        <f>IF(ISBLANK(LeaveTracker[[#This Row],[Employee Name]]),"-----",VLOOKUP(LeaveTracker[[#This Row],[Employee Name]],Employees[[Employee Name]:[Office]],7))</f>
        <v>CSWDO</v>
      </c>
      <c r="F6362" s="19" t="str">
        <f>IF(ISBLANK(LeaveTracker[[#This Row],[Employee Name]]),"-----",VLOOKUP(LeaveTracker[[#This Row],[Employee Name]],Employees[[Employee Name]:[Office]],6))</f>
        <v>CASUAL</v>
      </c>
      <c r="G6362" s="24">
        <v>45090</v>
      </c>
      <c r="H6362" s="24">
        <v>45093</v>
      </c>
      <c r="I6362" s="20" t="s">
        <v>82</v>
      </c>
      <c r="K6362" s="61"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1883</v>
      </c>
      <c r="E6363" s="19" t="str">
        <f>IF(ISBLANK(LeaveTracker[[#This Row],[Employee Name]]),"-----",VLOOKUP(LeaveTracker[[#This Row],[Employee Name]],Employees[[Employee Name]:[Office]],7))</f>
        <v>CSWDO</v>
      </c>
      <c r="F6363" s="19" t="str">
        <f>IF(ISBLANK(LeaveTracker[[#This Row],[Employee Name]]),"-----",VLOOKUP(LeaveTracker[[#This Row],[Employee Name]],Employees[[Employee Name]:[Office]],6))</f>
        <v>CASUAL</v>
      </c>
      <c r="G6363" s="24">
        <v>45096</v>
      </c>
      <c r="H6363" s="24">
        <v>45100</v>
      </c>
      <c r="I6363" s="20" t="s">
        <v>82</v>
      </c>
      <c r="K6363" s="61"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771</v>
      </c>
      <c r="E6364" s="19" t="str">
        <f>IF(ISBLANK(LeaveTracker[[#This Row],[Employee Name]]),"-----",VLOOKUP(LeaveTracker[[#This Row],[Employee Name]],Employees[[Employee Name]:[Office]],7))</f>
        <v>CSWDO</v>
      </c>
      <c r="F6364" s="19" t="str">
        <f>IF(ISBLANK(LeaveTracker[[#This Row],[Employee Name]]),"-----",VLOOKUP(LeaveTracker[[#This Row],[Employee Name]],Employees[[Employee Name]:[Office]],6))</f>
        <v>REGULAR</v>
      </c>
      <c r="G6364" s="24">
        <v>45118</v>
      </c>
      <c r="H6364" s="24">
        <v>45118</v>
      </c>
      <c r="I6364" s="20" t="s">
        <v>82</v>
      </c>
      <c r="K6364" s="61"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771</v>
      </c>
      <c r="E6365" s="19" t="str">
        <f>IF(ISBLANK(LeaveTracker[[#This Row],[Employee Name]]),"-----",VLOOKUP(LeaveTracker[[#This Row],[Employee Name]],Employees[[Employee Name]:[Office]],7))</f>
        <v>CSWDO</v>
      </c>
      <c r="F6365" s="19" t="str">
        <f>IF(ISBLANK(LeaveTracker[[#This Row],[Employee Name]]),"-----",VLOOKUP(LeaveTracker[[#This Row],[Employee Name]],Employees[[Employee Name]:[Office]],6))</f>
        <v>REGULAR</v>
      </c>
      <c r="G6365" s="24">
        <v>45121</v>
      </c>
      <c r="H6365" s="24">
        <v>45121</v>
      </c>
      <c r="I6365" s="20" t="s">
        <v>82</v>
      </c>
      <c r="K6365" s="61"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1014</v>
      </c>
      <c r="E6366" s="19" t="str">
        <f>IF(ISBLANK(LeaveTracker[[#This Row],[Employee Name]]),"-----",VLOOKUP(LeaveTracker[[#This Row],[Employee Name]],Employees[[Employee Name]:[Office]],7))</f>
        <v>CSWDO</v>
      </c>
      <c r="F6366" s="19" t="str">
        <f>IF(ISBLANK(LeaveTracker[[#This Row],[Employee Name]]),"-----",VLOOKUP(LeaveTracker[[#This Row],[Employee Name]],Employees[[Employee Name]:[Office]],6))</f>
        <v>REGULAR</v>
      </c>
      <c r="G6366" s="24">
        <v>45121</v>
      </c>
      <c r="H6366" s="24">
        <v>45121</v>
      </c>
      <c r="I6366" s="20" t="s">
        <v>298</v>
      </c>
      <c r="J6366" s="43" t="s">
        <v>1003</v>
      </c>
      <c r="K6366" s="61"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1226</v>
      </c>
      <c r="E6367" s="19">
        <f>IF(ISBLANK(LeaveTracker[[#This Row],[Employee Name]]),"-----",VLOOKUP(LeaveTracker[[#This Row],[Employee Name]],Employees[[Employee Name]:[Office]],7))</f>
        <v>0</v>
      </c>
      <c r="F6367" s="19" t="str">
        <f>IF(ISBLANK(LeaveTracker[[#This Row],[Employee Name]]),"-----",VLOOKUP(LeaveTracker[[#This Row],[Employee Name]],Employees[[Employee Name]:[Office]],6))</f>
        <v>REGULAR</v>
      </c>
      <c r="G6367" s="24">
        <v>45100</v>
      </c>
      <c r="H6367" s="24">
        <v>45100</v>
      </c>
      <c r="I6367" s="20" t="s">
        <v>82</v>
      </c>
      <c r="K6367" s="61"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1226</v>
      </c>
      <c r="E6368" s="19">
        <f>IF(ISBLANK(LeaveTracker[[#This Row],[Employee Name]]),"-----",VLOOKUP(LeaveTracker[[#This Row],[Employee Name]],Employees[[Employee Name]:[Office]],7))</f>
        <v>0</v>
      </c>
      <c r="F6368" s="19" t="str">
        <f>IF(ISBLANK(LeaveTracker[[#This Row],[Employee Name]]),"-----",VLOOKUP(LeaveTracker[[#This Row],[Employee Name]],Employees[[Employee Name]:[Office]],6))</f>
        <v>REGULAR</v>
      </c>
      <c r="G6368" s="24">
        <v>45103</v>
      </c>
      <c r="H6368" s="24">
        <v>45103</v>
      </c>
      <c r="I6368" s="20" t="s">
        <v>82</v>
      </c>
      <c r="K6368" s="61"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1087</v>
      </c>
      <c r="E6369" s="19" t="str">
        <f>IF(ISBLANK(LeaveTracker[[#This Row],[Employee Name]]),"-----",VLOOKUP(LeaveTracker[[#This Row],[Employee Name]],Employees[[Employee Name]:[Office]],7))</f>
        <v>MO</v>
      </c>
      <c r="F6369" s="19" t="str">
        <f>IF(ISBLANK(LeaveTracker[[#This Row],[Employee Name]]),"-----",VLOOKUP(LeaveTracker[[#This Row],[Employee Name]],Employees[[Employee Name]:[Office]],6))</f>
        <v>REGULAR</v>
      </c>
      <c r="G6369" s="24">
        <v>45106</v>
      </c>
      <c r="H6369" s="24">
        <v>45107</v>
      </c>
      <c r="I6369" s="20" t="s">
        <v>82</v>
      </c>
      <c r="K6369" s="61"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2271</v>
      </c>
      <c r="E6370" s="19">
        <f>IF(ISBLANK(LeaveTracker[[#This Row],[Employee Name]]),"-----",VLOOKUP(LeaveTracker[[#This Row],[Employee Name]],Employees[[Employee Name]:[Office]],7))</f>
        <v>0</v>
      </c>
      <c r="F6370" s="19">
        <f>IF(ISBLANK(LeaveTracker[[#This Row],[Employee Name]]),"-----",VLOOKUP(LeaveTracker[[#This Row],[Employee Name]],Employees[[Employee Name]:[Office]],6))</f>
        <v>0</v>
      </c>
      <c r="G6370" s="24">
        <v>45103</v>
      </c>
      <c r="H6370" s="24">
        <v>45103</v>
      </c>
      <c r="I6370" s="20" t="s">
        <v>81</v>
      </c>
      <c r="J6370" s="43" t="s">
        <v>2419</v>
      </c>
      <c r="K6370" s="61"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1223</v>
      </c>
      <c r="E6371" s="19" t="str">
        <f>IF(ISBLANK(LeaveTracker[[#This Row],[Employee Name]]),"-----",VLOOKUP(LeaveTracker[[#This Row],[Employee Name]],Employees[[Employee Name]:[Office]],7))</f>
        <v>PICNIC GROVE</v>
      </c>
      <c r="F6371" s="19" t="str">
        <f>IF(ISBLANK(LeaveTracker[[#This Row],[Employee Name]]),"-----",VLOOKUP(LeaveTracker[[#This Row],[Employee Name]],Employees[[Employee Name]:[Office]],6))</f>
        <v>REGULAR</v>
      </c>
      <c r="G6371" s="24">
        <v>45109</v>
      </c>
      <c r="H6371" s="24">
        <v>45109</v>
      </c>
      <c r="I6371" s="20" t="s">
        <v>298</v>
      </c>
      <c r="J6371" s="43" t="s">
        <v>1003</v>
      </c>
      <c r="K6371" s="61" t="str">
        <f>LeaveTracker[[#This Row],[Days]]&amp;" "&amp;LeaveTracker[[#This Row],[Type of Leave]]</f>
        <v>1 OTHER</v>
      </c>
      <c r="L6371" s="23">
        <v>1</v>
      </c>
      <c r="M6371" s="27"/>
    </row>
    <row r="6372" spans="1:13" ht="30" customHeight="1" x14ac:dyDescent="0.3">
      <c r="A6372" s="27">
        <f t="shared" si="73"/>
        <v>2559</v>
      </c>
      <c r="B6372" s="31">
        <v>45110</v>
      </c>
      <c r="C6372" s="31">
        <v>45102</v>
      </c>
      <c r="D6372" s="19" t="s">
        <v>2422</v>
      </c>
      <c r="E6372" s="19" t="str">
        <f>IF(ISBLANK(LeaveTracker[[#This Row],[Employee Name]]),"-----",VLOOKUP(LeaveTracker[[#This Row],[Employee Name]],Employees[[Employee Name]:[Office]],7))</f>
        <v>SP/VMO</v>
      </c>
      <c r="F6372" s="19" t="str">
        <f>IF(ISBLANK(LeaveTracker[[#This Row],[Employee Name]]),"-----",VLOOKUP(LeaveTracker[[#This Row],[Employee Name]],Employees[[Employee Name]:[Office]],6))</f>
        <v>CO-TERM</v>
      </c>
      <c r="G6372" s="24">
        <v>45123</v>
      </c>
      <c r="H6372" s="24">
        <v>45123</v>
      </c>
      <c r="I6372" s="20" t="s">
        <v>82</v>
      </c>
      <c r="K6372" s="61"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2422</v>
      </c>
      <c r="E6373" s="19" t="str">
        <f>IF(ISBLANK(LeaveTracker[[#This Row],[Employee Name]]),"-----",VLOOKUP(LeaveTracker[[#This Row],[Employee Name]],Employees[[Employee Name]:[Office]],7))</f>
        <v>SP/VMO</v>
      </c>
      <c r="F6373" s="19" t="str">
        <f>IF(ISBLANK(LeaveTracker[[#This Row],[Employee Name]]),"-----",VLOOKUP(LeaveTracker[[#This Row],[Employee Name]],Employees[[Employee Name]:[Office]],6))</f>
        <v>CO-TERM</v>
      </c>
      <c r="G6373" s="24">
        <v>45125</v>
      </c>
      <c r="H6373" s="24">
        <v>45126</v>
      </c>
      <c r="I6373" s="20" t="s">
        <v>82</v>
      </c>
      <c r="K6373" s="61"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2422</v>
      </c>
      <c r="E6374" s="19" t="str">
        <f>IF(ISBLANK(LeaveTracker[[#This Row],[Employee Name]]),"-----",VLOOKUP(LeaveTracker[[#This Row],[Employee Name]],Employees[[Employee Name]:[Office]],7))</f>
        <v>SP/VMO</v>
      </c>
      <c r="F6374" s="19" t="str">
        <f>IF(ISBLANK(LeaveTracker[[#This Row],[Employee Name]]),"-----",VLOOKUP(LeaveTracker[[#This Row],[Employee Name]],Employees[[Employee Name]:[Office]],6))</f>
        <v>CO-TERM</v>
      </c>
      <c r="G6374" s="24">
        <v>45129</v>
      </c>
      <c r="H6374" s="24">
        <v>45130</v>
      </c>
      <c r="I6374" s="20" t="s">
        <v>82</v>
      </c>
      <c r="K6374" s="61" t="str">
        <f>LeaveTracker[[#This Row],[Days]]&amp;" "&amp;LeaveTracker[[#This Row],[Type of Leave]]</f>
        <v>1 VL</v>
      </c>
      <c r="L6374" s="23">
        <v>1</v>
      </c>
      <c r="M6374" s="27"/>
    </row>
    <row r="6375" spans="1:13" ht="30" customHeight="1" x14ac:dyDescent="0.3">
      <c r="A6375" s="27">
        <f t="shared" si="74"/>
        <v>2562</v>
      </c>
      <c r="B6375" s="31">
        <v>45110</v>
      </c>
      <c r="C6375" s="31">
        <v>45102</v>
      </c>
      <c r="D6375" s="19" t="s">
        <v>2422</v>
      </c>
      <c r="E6375" s="19" t="str">
        <f>IF(ISBLANK(LeaveTracker[[#This Row],[Employee Name]]),"-----",VLOOKUP(LeaveTracker[[#This Row],[Employee Name]],Employees[[Employee Name]:[Office]],7))</f>
        <v>SP/VMO</v>
      </c>
      <c r="F6375" s="19" t="str">
        <f>IF(ISBLANK(LeaveTracker[[#This Row],[Employee Name]]),"-----",VLOOKUP(LeaveTracker[[#This Row],[Employee Name]],Employees[[Employee Name]:[Office]],6))</f>
        <v>CO-TERM</v>
      </c>
      <c r="G6375" s="24">
        <v>45132</v>
      </c>
      <c r="H6375" s="24">
        <v>45133</v>
      </c>
      <c r="I6375" s="20" t="s">
        <v>82</v>
      </c>
      <c r="K6375" s="61"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2422</v>
      </c>
      <c r="E6376" s="19" t="str">
        <f>IF(ISBLANK(LeaveTracker[[#This Row],[Employee Name]]),"-----",VLOOKUP(LeaveTracker[[#This Row],[Employee Name]],Employees[[Employee Name]:[Office]],7))</f>
        <v>SP/VMO</v>
      </c>
      <c r="F6376" s="19" t="str">
        <f>IF(ISBLANK(LeaveTracker[[#This Row],[Employee Name]]),"-----",VLOOKUP(LeaveTracker[[#This Row],[Employee Name]],Employees[[Employee Name]:[Office]],6))</f>
        <v>CO-TERM</v>
      </c>
      <c r="G6376" s="24">
        <v>45136</v>
      </c>
      <c r="H6376" s="24">
        <v>45137</v>
      </c>
      <c r="I6376" s="20" t="s">
        <v>82</v>
      </c>
      <c r="K6376" s="61" t="str">
        <f>LeaveTracker[[#This Row],[Days]]&amp;" "&amp;LeaveTracker[[#This Row],[Type of Leave]]</f>
        <v>1 VL</v>
      </c>
      <c r="L6376" s="23">
        <v>1</v>
      </c>
      <c r="M6376" s="27"/>
    </row>
    <row r="6377" spans="1:13" ht="30" customHeight="1" x14ac:dyDescent="0.3">
      <c r="A6377" s="27">
        <f t="shared" si="74"/>
        <v>2564</v>
      </c>
      <c r="B6377" s="31">
        <v>45110</v>
      </c>
      <c r="C6377" s="31">
        <v>45097</v>
      </c>
      <c r="D6377" s="19" t="s">
        <v>1794</v>
      </c>
      <c r="E6377" s="19" t="str">
        <f>IF(ISBLANK(LeaveTracker[[#This Row],[Employee Name]]),"-----",VLOOKUP(LeaveTracker[[#This Row],[Employee Name]],Employees[[Employee Name]:[Office]],7))</f>
        <v>PICNIC GROVE</v>
      </c>
      <c r="F6377" s="19" t="str">
        <f>IF(ISBLANK(LeaveTracker[[#This Row],[Employee Name]]),"-----",VLOOKUP(LeaveTracker[[#This Row],[Employee Name]],Employees[[Employee Name]:[Office]],6))</f>
        <v>CASUAL</v>
      </c>
      <c r="G6377" s="24">
        <v>45087</v>
      </c>
      <c r="H6377" s="24">
        <v>45088</v>
      </c>
      <c r="I6377" s="20" t="s">
        <v>81</v>
      </c>
      <c r="K6377" s="61" t="str">
        <f>LeaveTracker[[#This Row],[Days]]&amp;" "&amp;LeaveTracker[[#This Row],[Type of Leave]]</f>
        <v>1 SL</v>
      </c>
      <c r="L6377" s="23">
        <v>1</v>
      </c>
      <c r="M6377" s="27"/>
    </row>
    <row r="6378" spans="1:13" ht="30" customHeight="1" x14ac:dyDescent="0.3">
      <c r="A6378" s="27">
        <f t="shared" si="74"/>
        <v>2565</v>
      </c>
      <c r="B6378" s="31">
        <v>45110</v>
      </c>
      <c r="C6378" s="31">
        <v>45097</v>
      </c>
      <c r="D6378" s="19" t="s">
        <v>1794</v>
      </c>
      <c r="E6378" s="19" t="str">
        <f>IF(ISBLANK(LeaveTracker[[#This Row],[Employee Name]]),"-----",VLOOKUP(LeaveTracker[[#This Row],[Employee Name]],Employees[[Employee Name]:[Office]],7))</f>
        <v>PICNIC GROVE</v>
      </c>
      <c r="F6378" s="19" t="str">
        <f>IF(ISBLANK(LeaveTracker[[#This Row],[Employee Name]]),"-----",VLOOKUP(LeaveTracker[[#This Row],[Employee Name]],Employees[[Employee Name]:[Office]],6))</f>
        <v>CASUAL</v>
      </c>
      <c r="G6378" s="24">
        <v>45095</v>
      </c>
      <c r="H6378" s="24">
        <v>45096</v>
      </c>
      <c r="I6378" s="20" t="s">
        <v>81</v>
      </c>
      <c r="K6378" s="61"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2119</v>
      </c>
      <c r="E6379" s="19" t="str">
        <f>IF(ISBLANK(LeaveTracker[[#This Row],[Employee Name]]),"-----",VLOOKUP(LeaveTracker[[#This Row],[Employee Name]],Employees[[Employee Name]:[Office]],7))</f>
        <v>PICNIC GROVE</v>
      </c>
      <c r="F6379" s="19">
        <f>IF(ISBLANK(LeaveTracker[[#This Row],[Employee Name]]),"-----",VLOOKUP(LeaveTracker[[#This Row],[Employee Name]],Employees[[Employee Name]:[Office]],6))</f>
        <v>0</v>
      </c>
      <c r="G6379" s="24">
        <v>45095</v>
      </c>
      <c r="H6379" s="24">
        <v>45098</v>
      </c>
      <c r="I6379" s="20" t="s">
        <v>81</v>
      </c>
      <c r="K6379" s="61"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583</v>
      </c>
      <c r="E6380" s="19" t="str">
        <f>IF(ISBLANK(LeaveTracker[[#This Row],[Employee Name]]),"-----",VLOOKUP(LeaveTracker[[#This Row],[Employee Name]],Employees[[Employee Name]:[Office]],7))</f>
        <v>CCT</v>
      </c>
      <c r="F6380" s="19" t="str">
        <f>IF(ISBLANK(LeaveTracker[[#This Row],[Employee Name]]),"-----",VLOOKUP(LeaveTracker[[#This Row],[Employee Name]],Employees[[Employee Name]:[Office]],6))</f>
        <v>REGULAR</v>
      </c>
      <c r="G6380" s="24">
        <v>45112</v>
      </c>
      <c r="H6380" s="24">
        <v>45112</v>
      </c>
      <c r="I6380" s="20" t="s">
        <v>298</v>
      </c>
      <c r="J6380" s="43" t="s">
        <v>1003</v>
      </c>
      <c r="K6380" s="61"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578</v>
      </c>
      <c r="E6381" s="19" t="str">
        <f>IF(ISBLANK(LeaveTracker[[#This Row],[Employee Name]]),"-----",VLOOKUP(LeaveTracker[[#This Row],[Employee Name]],Employees[[Employee Name]:[Office]],7))</f>
        <v>CCT</v>
      </c>
      <c r="F6381" s="19" t="str">
        <f>IF(ISBLANK(LeaveTracker[[#This Row],[Employee Name]]),"-----",VLOOKUP(LeaveTracker[[#This Row],[Employee Name]],Employees[[Employee Name]:[Office]],6))</f>
        <v>REGULAR</v>
      </c>
      <c r="G6381" s="24">
        <v>45111</v>
      </c>
      <c r="H6381" s="24">
        <v>45111</v>
      </c>
      <c r="I6381" s="20" t="s">
        <v>298</v>
      </c>
      <c r="J6381" s="43" t="s">
        <v>1003</v>
      </c>
      <c r="K6381" s="61"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578</v>
      </c>
      <c r="E6382" s="19" t="str">
        <f>IF(ISBLANK(LeaveTracker[[#This Row],[Employee Name]]),"-----",VLOOKUP(LeaveTracker[[#This Row],[Employee Name]],Employees[[Employee Name]:[Office]],7))</f>
        <v>CCT</v>
      </c>
      <c r="F6382" s="19" t="str">
        <f>IF(ISBLANK(LeaveTracker[[#This Row],[Employee Name]]),"-----",VLOOKUP(LeaveTracker[[#This Row],[Employee Name]],Employees[[Employee Name]:[Office]],6))</f>
        <v>REGULAR</v>
      </c>
      <c r="G6382" s="24">
        <v>45100</v>
      </c>
      <c r="H6382" s="24">
        <v>45100</v>
      </c>
      <c r="I6382" s="20" t="s">
        <v>81</v>
      </c>
      <c r="K6382" s="61"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1773</v>
      </c>
      <c r="E6383" s="19" t="str">
        <f>IF(ISBLANK(LeaveTracker[[#This Row],[Employee Name]]),"-----",VLOOKUP(LeaveTracker[[#This Row],[Employee Name]],Employees[[Employee Name]:[Office]],7))</f>
        <v>GSO</v>
      </c>
      <c r="F6383" s="19" t="str">
        <f>IF(ISBLANK(LeaveTracker[[#This Row],[Employee Name]]),"-----",VLOOKUP(LeaveTracker[[#This Row],[Employee Name]],Employees[[Employee Name]:[Office]],6))</f>
        <v>CASUAL</v>
      </c>
      <c r="G6383" s="24">
        <v>45110</v>
      </c>
      <c r="H6383" s="24">
        <v>45112</v>
      </c>
      <c r="I6383" s="20" t="s">
        <v>82</v>
      </c>
      <c r="K6383" s="61"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1885</v>
      </c>
      <c r="E6384" s="19" t="str">
        <f>IF(ISBLANK(LeaveTracker[[#This Row],[Employee Name]]),"-----",VLOOKUP(LeaveTracker[[#This Row],[Employee Name]],Employees[[Employee Name]:[Office]],7))</f>
        <v>GSO</v>
      </c>
      <c r="F6384" s="19" t="str">
        <f>IF(ISBLANK(LeaveTracker[[#This Row],[Employee Name]]),"-----",VLOOKUP(LeaveTracker[[#This Row],[Employee Name]],Employees[[Employee Name]:[Office]],6))</f>
        <v>CASUAL</v>
      </c>
      <c r="G6384" s="24">
        <v>45100</v>
      </c>
      <c r="H6384" s="24">
        <v>45100</v>
      </c>
      <c r="I6384" s="19"/>
      <c r="K6384" s="61"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1885</v>
      </c>
      <c r="E6385" s="19" t="str">
        <f>IF(ISBLANK(LeaveTracker[[#This Row],[Employee Name]]),"-----",VLOOKUP(LeaveTracker[[#This Row],[Employee Name]],Employees[[Employee Name]:[Office]],7))</f>
        <v>GSO</v>
      </c>
      <c r="F6385" s="19" t="str">
        <f>IF(ISBLANK(LeaveTracker[[#This Row],[Employee Name]]),"-----",VLOOKUP(LeaveTracker[[#This Row],[Employee Name]],Employees[[Employee Name]:[Office]],6))</f>
        <v>CASUAL</v>
      </c>
      <c r="G6385" s="24">
        <v>45103</v>
      </c>
      <c r="H6385" s="24">
        <v>45103</v>
      </c>
      <c r="I6385" s="19"/>
      <c r="K6385" s="61"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2085</v>
      </c>
      <c r="E6386" s="19" t="str">
        <f>IF(ISBLANK(LeaveTracker[[#This Row],[Employee Name]]),"-----",VLOOKUP(LeaveTracker[[#This Row],[Employee Name]],Employees[[Employee Name]:[Office]],7))</f>
        <v>CPDO</v>
      </c>
      <c r="F6386" s="19">
        <f>IF(ISBLANK(LeaveTracker[[#This Row],[Employee Name]]),"-----",VLOOKUP(LeaveTracker[[#This Row],[Employee Name]],Employees[[Employee Name]:[Office]],6))</f>
        <v>0</v>
      </c>
      <c r="G6386" s="24">
        <v>45117</v>
      </c>
      <c r="H6386" s="24">
        <v>45121</v>
      </c>
      <c r="I6386" s="20" t="s">
        <v>82</v>
      </c>
      <c r="K6386" s="61"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2085</v>
      </c>
      <c r="E6387" s="19" t="str">
        <f>IF(ISBLANK(LeaveTracker[[#This Row],[Employee Name]]),"-----",VLOOKUP(LeaveTracker[[#This Row],[Employee Name]],Employees[[Employee Name]:[Office]],7))</f>
        <v>CPDO</v>
      </c>
      <c r="F6387" s="19">
        <f>IF(ISBLANK(LeaveTracker[[#This Row],[Employee Name]]),"-----",VLOOKUP(LeaveTracker[[#This Row],[Employee Name]],Employees[[Employee Name]:[Office]],6))</f>
        <v>0</v>
      </c>
      <c r="G6387" s="21">
        <v>45124</v>
      </c>
      <c r="H6387" s="24">
        <v>45128</v>
      </c>
      <c r="I6387" s="20" t="s">
        <v>82</v>
      </c>
      <c r="K6387" s="61"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2085</v>
      </c>
      <c r="E6388" s="19" t="str">
        <f>IF(ISBLANK(LeaveTracker[[#This Row],[Employee Name]]),"-----",VLOOKUP(LeaveTracker[[#This Row],[Employee Name]],Employees[[Employee Name]:[Office]],7))</f>
        <v>CPDO</v>
      </c>
      <c r="F6388" s="19">
        <f>IF(ISBLANK(LeaveTracker[[#This Row],[Employee Name]]),"-----",VLOOKUP(LeaveTracker[[#This Row],[Employee Name]],Employees[[Employee Name]:[Office]],6))</f>
        <v>0</v>
      </c>
      <c r="G6388" s="24">
        <v>45131</v>
      </c>
      <c r="H6388" s="24">
        <v>45138</v>
      </c>
      <c r="I6388" s="20" t="s">
        <v>82</v>
      </c>
      <c r="K6388" s="61"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1819</v>
      </c>
      <c r="E6389" s="19" t="str">
        <f>IF(ISBLANK(LeaveTracker[[#This Row],[Employee Name]]),"-----",VLOOKUP(LeaveTracker[[#This Row],[Employee Name]],Employees[[Employee Name]:[Office]],7))</f>
        <v>TICC/TCCH</v>
      </c>
      <c r="F6389" s="19" t="str">
        <f>IF(ISBLANK(LeaveTracker[[#This Row],[Employee Name]]),"-----",VLOOKUP(LeaveTracker[[#This Row],[Employee Name]],Employees[[Employee Name]:[Office]],6))</f>
        <v>CASUAL</v>
      </c>
      <c r="G6389" s="24">
        <v>45099</v>
      </c>
      <c r="H6389" s="24">
        <v>45099</v>
      </c>
      <c r="I6389" s="20" t="s">
        <v>81</v>
      </c>
      <c r="K6389" s="61"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726</v>
      </c>
      <c r="E6390" s="19" t="str">
        <f>IF(ISBLANK(LeaveTracker[[#This Row],[Employee Name]]),"-----",VLOOKUP(LeaveTracker[[#This Row],[Employee Name]],Employees[[Employee Name]:[Office]],7))</f>
        <v>SP</v>
      </c>
      <c r="F6390" s="19" t="str">
        <f>IF(ISBLANK(LeaveTracker[[#This Row],[Employee Name]]),"-----",VLOOKUP(LeaveTracker[[#This Row],[Employee Name]],Employees[[Employee Name]:[Office]],6))</f>
        <v>REGULAR</v>
      </c>
      <c r="G6390" s="24">
        <v>45100</v>
      </c>
      <c r="H6390" s="24">
        <v>45100</v>
      </c>
      <c r="I6390" s="20" t="s">
        <v>81</v>
      </c>
      <c r="K6390" s="61"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2417</v>
      </c>
      <c r="E6391" s="19">
        <f>IF(ISBLANK(LeaveTracker[[#This Row],[Employee Name]]),"-----",VLOOKUP(LeaveTracker[[#This Row],[Employee Name]],Employees[[Employee Name]:[Office]],7))</f>
        <v>0</v>
      </c>
      <c r="F6391" s="19">
        <f>IF(ISBLANK(LeaveTracker[[#This Row],[Employee Name]]),"-----",VLOOKUP(LeaveTracker[[#This Row],[Employee Name]],Employees[[Employee Name]:[Office]],6))</f>
        <v>0</v>
      </c>
      <c r="G6391" s="24">
        <v>45100</v>
      </c>
      <c r="H6391" s="24">
        <v>45105</v>
      </c>
      <c r="I6391" s="20" t="s">
        <v>82</v>
      </c>
      <c r="K6391" s="61"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1880</v>
      </c>
      <c r="E6392" s="19" t="str">
        <f>IF(ISBLANK(LeaveTracker[[#This Row],[Employee Name]]),"-----",VLOOKUP(LeaveTracker[[#This Row],[Employee Name]],Employees[[Employee Name]:[Office]],7))</f>
        <v>MO</v>
      </c>
      <c r="F6392" s="19" t="str">
        <f>IF(ISBLANK(LeaveTracker[[#This Row],[Employee Name]]),"-----",VLOOKUP(LeaveTracker[[#This Row],[Employee Name]],Employees[[Employee Name]:[Office]],6))</f>
        <v>CASUAL</v>
      </c>
      <c r="G6392" s="24">
        <v>45107</v>
      </c>
      <c r="H6392" s="24">
        <v>45107</v>
      </c>
      <c r="I6392" s="20" t="s">
        <v>298</v>
      </c>
      <c r="J6392" s="43" t="s">
        <v>1003</v>
      </c>
      <c r="K6392" s="61"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1825</v>
      </c>
      <c r="E6393" s="19" t="str">
        <f>IF(ISBLANK(LeaveTracker[[#This Row],[Employee Name]]),"-----",VLOOKUP(LeaveTracker[[#This Row],[Employee Name]],Employees[[Employee Name]:[Office]],7))</f>
        <v>ONT</v>
      </c>
      <c r="F6393" s="19" t="str">
        <f>IF(ISBLANK(LeaveTracker[[#This Row],[Employee Name]]),"-----",VLOOKUP(LeaveTracker[[#This Row],[Employee Name]],Employees[[Employee Name]:[Office]],6))</f>
        <v>CASUAL</v>
      </c>
      <c r="G6393" s="24">
        <v>45139</v>
      </c>
      <c r="H6393" s="24">
        <v>45149</v>
      </c>
      <c r="I6393" s="20" t="s">
        <v>82</v>
      </c>
      <c r="K6393" s="61"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506</v>
      </c>
      <c r="E6394" s="19" t="str">
        <f>IF(ISBLANK(LeaveTracker[[#This Row],[Employee Name]]),"-----",VLOOKUP(LeaveTracker[[#This Row],[Employee Name]],Employees[[Employee Name]:[Office]],7))</f>
        <v>ACCOUNTING</v>
      </c>
      <c r="F6394" s="19" t="str">
        <f>IF(ISBLANK(LeaveTracker[[#This Row],[Employee Name]]),"-----",VLOOKUP(LeaveTracker[[#This Row],[Employee Name]],Employees[[Employee Name]:[Office]],6))</f>
        <v>REGULAR</v>
      </c>
      <c r="G6394" s="24">
        <v>45099</v>
      </c>
      <c r="H6394" s="24">
        <v>45100</v>
      </c>
      <c r="I6394" s="20" t="s">
        <v>81</v>
      </c>
      <c r="K6394" s="61"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950</v>
      </c>
      <c r="E6395" s="19" t="str">
        <f>IF(ISBLANK(LeaveTracker[[#This Row],[Employee Name]]),"-----",VLOOKUP(LeaveTracker[[#This Row],[Employee Name]],Employees[[Employee Name]:[Office]],7))</f>
        <v>ACCOUNTING</v>
      </c>
      <c r="F6395" s="19" t="str">
        <f>IF(ISBLANK(LeaveTracker[[#This Row],[Employee Name]]),"-----",VLOOKUP(LeaveTracker[[#This Row],[Employee Name]],Employees[[Employee Name]:[Office]],6))</f>
        <v>REGULAR</v>
      </c>
      <c r="G6395" s="24">
        <v>45100</v>
      </c>
      <c r="H6395" s="24">
        <v>45100</v>
      </c>
      <c r="I6395" s="20" t="s">
        <v>2423</v>
      </c>
      <c r="K6395" s="61"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871</v>
      </c>
      <c r="E6396" s="19" t="str">
        <f>IF(ISBLANK(LeaveTracker[[#This Row],[Employee Name]]),"-----",VLOOKUP(LeaveTracker[[#This Row],[Employee Name]],Employees[[Employee Name]:[Office]],7))</f>
        <v>ACCOUNTING</v>
      </c>
      <c r="F6396" s="19" t="str">
        <f>IF(ISBLANK(LeaveTracker[[#This Row],[Employee Name]]),"-----",VLOOKUP(LeaveTracker[[#This Row],[Employee Name]],Employees[[Employee Name]:[Office]],6))</f>
        <v>REGULAR</v>
      </c>
      <c r="G6396" s="24">
        <v>45096</v>
      </c>
      <c r="H6396" s="24">
        <v>45096</v>
      </c>
      <c r="I6396" s="20" t="s">
        <v>81</v>
      </c>
      <c r="K6396" s="61"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1034</v>
      </c>
      <c r="E6397" s="19" t="str">
        <f>IF(ISBLANK(LeaveTracker[[#This Row],[Employee Name]]),"-----",VLOOKUP(LeaveTracker[[#This Row],[Employee Name]],Employees[[Employee Name]:[Office]],7))</f>
        <v>ONT</v>
      </c>
      <c r="F6397" s="19" t="str">
        <f>IF(ISBLANK(LeaveTracker[[#This Row],[Employee Name]]),"-----",VLOOKUP(LeaveTracker[[#This Row],[Employee Name]],Employees[[Employee Name]:[Office]],6))</f>
        <v>REGULAR</v>
      </c>
      <c r="G6397" s="24">
        <v>45101</v>
      </c>
      <c r="H6397" s="24">
        <v>45101</v>
      </c>
      <c r="I6397" s="20" t="s">
        <v>2424</v>
      </c>
      <c r="K6397" s="61"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1034</v>
      </c>
      <c r="E6398" s="19" t="str">
        <f>IF(ISBLANK(LeaveTracker[[#This Row],[Employee Name]]),"-----",VLOOKUP(LeaveTracker[[#This Row],[Employee Name]],Employees[[Employee Name]:[Office]],7))</f>
        <v>ONT</v>
      </c>
      <c r="F6398" s="19" t="str">
        <f>IF(ISBLANK(LeaveTracker[[#This Row],[Employee Name]]),"-----",VLOOKUP(LeaveTracker[[#This Row],[Employee Name]],Employees[[Employee Name]:[Office]],6))</f>
        <v>REGULAR</v>
      </c>
      <c r="G6398" s="24">
        <v>45104</v>
      </c>
      <c r="H6398" s="24">
        <v>45104</v>
      </c>
      <c r="I6398" s="20" t="s">
        <v>298</v>
      </c>
      <c r="K6398" s="61"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206</v>
      </c>
      <c r="E6399" s="19" t="str">
        <f>IF(ISBLANK(LeaveTracker[[#This Row],[Employee Name]]),"-----",VLOOKUP(LeaveTracker[[#This Row],[Employee Name]],Employees[[Employee Name]:[Office]],7))</f>
        <v>ONT</v>
      </c>
      <c r="F6399" s="19" t="str">
        <f>IF(ISBLANK(LeaveTracker[[#This Row],[Employee Name]]),"-----",VLOOKUP(LeaveTracker[[#This Row],[Employee Name]],Employees[[Employee Name]:[Office]],6))</f>
        <v>REGULAR</v>
      </c>
      <c r="G6399" s="24">
        <v>45114</v>
      </c>
      <c r="H6399" s="24">
        <v>45114</v>
      </c>
      <c r="I6399" s="20" t="s">
        <v>81</v>
      </c>
      <c r="K6399" s="61"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206</v>
      </c>
      <c r="E6400" s="19" t="str">
        <f>IF(ISBLANK(LeaveTracker[[#This Row],[Employee Name]]),"-----",VLOOKUP(LeaveTracker[[#This Row],[Employee Name]],Employees[[Employee Name]:[Office]],7))</f>
        <v>ONT</v>
      </c>
      <c r="F6400" s="19" t="str">
        <f>IF(ISBLANK(LeaveTracker[[#This Row],[Employee Name]]),"-----",VLOOKUP(LeaveTracker[[#This Row],[Employee Name]],Employees[[Employee Name]:[Office]],6))</f>
        <v>REGULAR</v>
      </c>
      <c r="G6400" s="24">
        <v>45115</v>
      </c>
      <c r="H6400" s="24">
        <v>45117</v>
      </c>
      <c r="I6400" s="20" t="s">
        <v>82</v>
      </c>
      <c r="K6400" s="61"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1764</v>
      </c>
      <c r="E6401" s="19" t="str">
        <f>IF(ISBLANK(LeaveTracker[[#This Row],[Employee Name]]),"-----",VLOOKUP(LeaveTracker[[#This Row],[Employee Name]],Employees[[Employee Name]:[Office]],7))</f>
        <v>SP</v>
      </c>
      <c r="F6401" s="19" t="str">
        <f>IF(ISBLANK(LeaveTracker[[#This Row],[Employee Name]]),"-----",VLOOKUP(LeaveTracker[[#This Row],[Employee Name]],Employees[[Employee Name]:[Office]],6))</f>
        <v>CASUAL</v>
      </c>
      <c r="G6401" s="24">
        <v>45103</v>
      </c>
      <c r="H6401" s="24">
        <v>45103</v>
      </c>
      <c r="I6401" s="20" t="s">
        <v>81</v>
      </c>
      <c r="K6401" s="61"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1747</v>
      </c>
      <c r="E6402" s="19">
        <f>IF(ISBLANK(LeaveTracker[[#This Row],[Employee Name]]),"-----",VLOOKUP(LeaveTracker[[#This Row],[Employee Name]],Employees[[Employee Name]:[Office]],7))</f>
        <v>0</v>
      </c>
      <c r="F6402" s="19" t="str">
        <f>IF(ISBLANK(LeaveTracker[[#This Row],[Employee Name]]),"-----",VLOOKUP(LeaveTracker[[#This Row],[Employee Name]],Employees[[Employee Name]:[Office]],6))</f>
        <v>CASUAL</v>
      </c>
      <c r="G6402" s="24">
        <v>45099</v>
      </c>
      <c r="H6402" s="24">
        <v>45099</v>
      </c>
      <c r="I6402" s="20" t="s">
        <v>81</v>
      </c>
      <c r="K6402" s="61"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1747</v>
      </c>
      <c r="E6403" s="19">
        <f>IF(ISBLANK(LeaveTracker[[#This Row],[Employee Name]]),"-----",VLOOKUP(LeaveTracker[[#This Row],[Employee Name]],Employees[[Employee Name]:[Office]],7))</f>
        <v>0</v>
      </c>
      <c r="F6403" s="19" t="str">
        <f>IF(ISBLANK(LeaveTracker[[#This Row],[Employee Name]]),"-----",VLOOKUP(LeaveTracker[[#This Row],[Employee Name]],Employees[[Employee Name]:[Office]],6))</f>
        <v>CASUAL</v>
      </c>
      <c r="G6403" s="24">
        <v>45103</v>
      </c>
      <c r="H6403" s="24">
        <v>45104</v>
      </c>
      <c r="I6403" s="20" t="s">
        <v>81</v>
      </c>
      <c r="K6403" s="61"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1846</v>
      </c>
      <c r="E6404" s="19" t="str">
        <f>IF(ISBLANK(LeaveTracker[[#This Row],[Employee Name]]),"-----",VLOOKUP(LeaveTracker[[#This Row],[Employee Name]],Employees[[Employee Name]:[Office]],7))</f>
        <v>ONT</v>
      </c>
      <c r="F6404" s="19" t="str">
        <f>IF(ISBLANK(LeaveTracker[[#This Row],[Employee Name]]),"-----",VLOOKUP(LeaveTracker[[#This Row],[Employee Name]],Employees[[Employee Name]:[Office]],6))</f>
        <v>CASUAL</v>
      </c>
      <c r="G6404" s="24">
        <v>45112</v>
      </c>
      <c r="H6404" s="24">
        <v>45112</v>
      </c>
      <c r="I6404" s="20" t="s">
        <v>298</v>
      </c>
      <c r="K6404" s="61"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541</v>
      </c>
      <c r="E6405" s="19" t="str">
        <f>IF(ISBLANK(LeaveTracker[[#This Row],[Employee Name]]),"-----",VLOOKUP(LeaveTracker[[#This Row],[Employee Name]],Employees[[Employee Name]:[Office]],7))</f>
        <v>LCR</v>
      </c>
      <c r="F6405" s="19" t="str">
        <f>IF(ISBLANK(LeaveTracker[[#This Row],[Employee Name]]),"-----",VLOOKUP(LeaveTracker[[#This Row],[Employee Name]],Employees[[Employee Name]:[Office]],6))</f>
        <v>REGULAR</v>
      </c>
      <c r="G6405" s="24">
        <v>45097</v>
      </c>
      <c r="H6405" s="24">
        <v>45097</v>
      </c>
      <c r="I6405" s="20" t="s">
        <v>81</v>
      </c>
      <c r="K6405" s="61"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1937</v>
      </c>
      <c r="E6406" s="19" t="str">
        <f>IF(ISBLANK(LeaveTracker[[#This Row],[Employee Name]]),"-----",VLOOKUP(LeaveTracker[[#This Row],[Employee Name]],Employees[[Employee Name]:[Office]],7))</f>
        <v>CPDO</v>
      </c>
      <c r="F6406" s="19" t="str">
        <f>IF(ISBLANK(LeaveTracker[[#This Row],[Employee Name]]),"-----",VLOOKUP(LeaveTracker[[#This Row],[Employee Name]],Employees[[Employee Name]:[Office]],6))</f>
        <v>REGULAR</v>
      </c>
      <c r="G6406" s="24">
        <v>45110</v>
      </c>
      <c r="H6406" s="24">
        <v>45114</v>
      </c>
      <c r="I6406" s="20" t="s">
        <v>82</v>
      </c>
      <c r="K6406" s="61"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1937</v>
      </c>
      <c r="E6407" s="19" t="str">
        <f>IF(ISBLANK(LeaveTracker[[#This Row],[Employee Name]]),"-----",VLOOKUP(LeaveTracker[[#This Row],[Employee Name]],Employees[[Employee Name]:[Office]],7))</f>
        <v>CPDO</v>
      </c>
      <c r="F6407" s="19" t="str">
        <f>IF(ISBLANK(LeaveTracker[[#This Row],[Employee Name]]),"-----",VLOOKUP(LeaveTracker[[#This Row],[Employee Name]],Employees[[Employee Name]:[Office]],6))</f>
        <v>REGULAR</v>
      </c>
      <c r="G6407" s="24">
        <v>45117</v>
      </c>
      <c r="H6407" s="24">
        <v>45121</v>
      </c>
      <c r="I6407" s="20" t="s">
        <v>82</v>
      </c>
      <c r="K6407" s="61"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1297</v>
      </c>
      <c r="E6408" s="19" t="str">
        <f>IF(ISBLANK(LeaveTracker[[#This Row],[Employee Name]]),"-----",VLOOKUP(LeaveTracker[[#This Row],[Employee Name]],Employees[[Employee Name]:[Office]],7))</f>
        <v>CTO</v>
      </c>
      <c r="F6408" s="19" t="str">
        <f>IF(ISBLANK(LeaveTracker[[#This Row],[Employee Name]]),"-----",VLOOKUP(LeaveTracker[[#This Row],[Employee Name]],Employees[[Employee Name]:[Office]],6))</f>
        <v>REGULAR</v>
      </c>
      <c r="G6408" s="24">
        <v>45104</v>
      </c>
      <c r="H6408" s="24">
        <v>45104</v>
      </c>
      <c r="I6408" s="20" t="s">
        <v>298</v>
      </c>
      <c r="K6408" s="61"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944</v>
      </c>
      <c r="E6409" s="19" t="str">
        <f>IF(ISBLANK(LeaveTracker[[#This Row],[Employee Name]]),"-----",VLOOKUP(LeaveTracker[[#This Row],[Employee Name]],Employees[[Employee Name]:[Office]],7))</f>
        <v>EEO/ CITY MARKET</v>
      </c>
      <c r="F6409" s="19" t="str">
        <f>IF(ISBLANK(LeaveTracker[[#This Row],[Employee Name]]),"-----",VLOOKUP(LeaveTracker[[#This Row],[Employee Name]],Employees[[Employee Name]:[Office]],6))</f>
        <v>REGULAR</v>
      </c>
      <c r="G6409" s="21">
        <v>45106</v>
      </c>
      <c r="H6409" s="24">
        <v>45107</v>
      </c>
      <c r="I6409" s="20" t="s">
        <v>298</v>
      </c>
      <c r="J6409" s="43" t="s">
        <v>1003</v>
      </c>
      <c r="K6409" s="61"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1763</v>
      </c>
      <c r="E6410" s="19" t="str">
        <f>IF(ISBLANK(LeaveTracker[[#This Row],[Employee Name]]),"-----",VLOOKUP(LeaveTracker[[#This Row],[Employee Name]],Employees[[Employee Name]:[Office]],7))</f>
        <v>EEO/CITY MARKET</v>
      </c>
      <c r="F6410" s="19" t="str">
        <f>IF(ISBLANK(LeaveTracker[[#This Row],[Employee Name]]),"-----",VLOOKUP(LeaveTracker[[#This Row],[Employee Name]],Employees[[Employee Name]:[Office]],6))</f>
        <v>CASUAL</v>
      </c>
      <c r="G6410" s="24">
        <v>45100</v>
      </c>
      <c r="H6410" s="24">
        <v>45100</v>
      </c>
      <c r="I6410" s="20" t="s">
        <v>81</v>
      </c>
      <c r="K6410" s="61"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336</v>
      </c>
      <c r="E6411" s="19" t="str">
        <f>IF(ISBLANK(LeaveTracker[[#This Row],[Employee Name]]),"-----",VLOOKUP(LeaveTracker[[#This Row],[Employee Name]],Employees[[Employee Name]:[Office]],7))</f>
        <v>COMELEC</v>
      </c>
      <c r="F6411" s="19" t="str">
        <f>IF(ISBLANK(LeaveTracker[[#This Row],[Employee Name]]),"-----",VLOOKUP(LeaveTracker[[#This Row],[Employee Name]],Employees[[Employee Name]:[Office]],6))</f>
        <v>REGULAR</v>
      </c>
      <c r="G6411" s="24">
        <v>45091</v>
      </c>
      <c r="H6411" s="24">
        <v>45093</v>
      </c>
      <c r="I6411" s="20" t="s">
        <v>81</v>
      </c>
      <c r="K6411" s="61"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336</v>
      </c>
      <c r="E6412" s="19" t="str">
        <f>IF(ISBLANK(LeaveTracker[[#This Row],[Employee Name]]),"-----",VLOOKUP(LeaveTracker[[#This Row],[Employee Name]],Employees[[Employee Name]:[Office]],7))</f>
        <v>COMELEC</v>
      </c>
      <c r="F6412" s="19" t="str">
        <f>IF(ISBLANK(LeaveTracker[[#This Row],[Employee Name]]),"-----",VLOOKUP(LeaveTracker[[#This Row],[Employee Name]],Employees[[Employee Name]:[Office]],6))</f>
        <v>REGULAR</v>
      </c>
      <c r="G6412" s="21">
        <v>45096</v>
      </c>
      <c r="H6412" s="24">
        <v>45097</v>
      </c>
      <c r="I6412" s="20" t="s">
        <v>81</v>
      </c>
      <c r="K6412" s="61"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530</v>
      </c>
      <c r="E6413" s="19" t="str">
        <f>IF(ISBLANK(LeaveTracker[[#This Row],[Employee Name]]),"-----",VLOOKUP(LeaveTracker[[#This Row],[Employee Name]],Employees[[Employee Name]:[Office]],7))</f>
        <v>GSO</v>
      </c>
      <c r="F6413" s="19" t="str">
        <f>IF(ISBLANK(LeaveTracker[[#This Row],[Employee Name]]),"-----",VLOOKUP(LeaveTracker[[#This Row],[Employee Name]],Employees[[Employee Name]:[Office]],6))</f>
        <v>REGULAR</v>
      </c>
      <c r="G6413" s="24">
        <v>45100</v>
      </c>
      <c r="H6413" s="24">
        <v>45100</v>
      </c>
      <c r="I6413" s="20" t="s">
        <v>81</v>
      </c>
      <c r="K6413" s="61"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19" t="str">
        <f>IF(ISBLANK(LeaveTracker[[#This Row],[Employee Name]]),"-----",VLOOKUP(LeaveTracker[[#This Row],[Employee Name]],Employees[[Employee Name]:[Office]],7))</f>
        <v>DOE</v>
      </c>
      <c r="F6414" s="19" t="str">
        <f>IF(ISBLANK(LeaveTracker[[#This Row],[Employee Name]]),"-----",VLOOKUP(LeaveTracker[[#This Row],[Employee Name]],Employees[[Employee Name]:[Office]],6))</f>
        <v>REGULAR</v>
      </c>
      <c r="G6414" s="24">
        <v>45110</v>
      </c>
      <c r="H6414" s="24">
        <v>45112</v>
      </c>
      <c r="I6414" s="20" t="s">
        <v>82</v>
      </c>
      <c r="K6414" s="61"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1756</v>
      </c>
      <c r="E6415" s="19" t="str">
        <f>IF(ISBLANK(LeaveTracker[[#This Row],[Employee Name]]),"-----",VLOOKUP(LeaveTracker[[#This Row],[Employee Name]],Employees[[Employee Name]:[Office]],7))</f>
        <v>AGRICULTURE OFFICE</v>
      </c>
      <c r="F6415" s="19" t="str">
        <f>IF(ISBLANK(LeaveTracker[[#This Row],[Employee Name]]),"-----",VLOOKUP(LeaveTracker[[#This Row],[Employee Name]],Employees[[Employee Name]:[Office]],6))</f>
        <v>CASUAL</v>
      </c>
      <c r="G6415" s="24">
        <v>45103</v>
      </c>
      <c r="H6415" s="24">
        <v>45104</v>
      </c>
      <c r="I6415" s="20" t="s">
        <v>81</v>
      </c>
      <c r="K6415" s="61"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1767</v>
      </c>
      <c r="E6416" s="19" t="str">
        <f>IF(ISBLANK(LeaveTracker[[#This Row],[Employee Name]]),"-----",VLOOKUP(LeaveTracker[[#This Row],[Employee Name]],Employees[[Employee Name]:[Office]],7))</f>
        <v>CEO</v>
      </c>
      <c r="F6416" s="19" t="str">
        <f>IF(ISBLANK(LeaveTracker[[#This Row],[Employee Name]]),"-----",VLOOKUP(LeaveTracker[[#This Row],[Employee Name]],Employees[[Employee Name]:[Office]],6))</f>
        <v>CASUAL</v>
      </c>
      <c r="G6416" s="24">
        <v>45104</v>
      </c>
      <c r="H6416" s="24">
        <v>45104</v>
      </c>
      <c r="I6416" s="20" t="s">
        <v>81</v>
      </c>
      <c r="K6416" s="61"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541</v>
      </c>
      <c r="E6417" s="19" t="str">
        <f>IF(ISBLANK(LeaveTracker[[#This Row],[Employee Name]]),"-----",VLOOKUP(LeaveTracker[[#This Row],[Employee Name]],Employees[[Employee Name]:[Office]],7))</f>
        <v>LCR</v>
      </c>
      <c r="F6417" s="19" t="str">
        <f>IF(ISBLANK(LeaveTracker[[#This Row],[Employee Name]]),"-----",VLOOKUP(LeaveTracker[[#This Row],[Employee Name]],Employees[[Employee Name]:[Office]],6))</f>
        <v>REGULAR</v>
      </c>
      <c r="G6417" s="24">
        <v>45117</v>
      </c>
      <c r="H6417" s="24">
        <v>45117</v>
      </c>
      <c r="I6417" s="20" t="s">
        <v>298</v>
      </c>
      <c r="J6417" s="43" t="s">
        <v>1003</v>
      </c>
      <c r="K6417" s="61"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735</v>
      </c>
      <c r="E6418" s="19" t="str">
        <f>IF(ISBLANK(LeaveTracker[[#This Row],[Employee Name]]),"-----",VLOOKUP(LeaveTracker[[#This Row],[Employee Name]],Employees[[Employee Name]:[Office]],7))</f>
        <v>SP</v>
      </c>
      <c r="F6418" s="19" t="str">
        <f>IF(ISBLANK(LeaveTracker[[#This Row],[Employee Name]]),"-----",VLOOKUP(LeaveTracker[[#This Row],[Employee Name]],Employees[[Employee Name]:[Office]],6))</f>
        <v>REGULAR</v>
      </c>
      <c r="G6418" s="24">
        <v>45103</v>
      </c>
      <c r="H6418" s="24">
        <v>45104</v>
      </c>
      <c r="I6418" s="20" t="s">
        <v>81</v>
      </c>
      <c r="K6418" s="61"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543</v>
      </c>
      <c r="E6419" s="19" t="str">
        <f>IF(ISBLANK(LeaveTracker[[#This Row],[Employee Name]]),"-----",VLOOKUP(LeaveTracker[[#This Row],[Employee Name]],Employees[[Employee Name]:[Office]],7))</f>
        <v>LCR</v>
      </c>
      <c r="F6419" s="19" t="str">
        <f>IF(ISBLANK(LeaveTracker[[#This Row],[Employee Name]]),"-----",VLOOKUP(LeaveTracker[[#This Row],[Employee Name]],Employees[[Employee Name]:[Office]],6))</f>
        <v>REGULAR</v>
      </c>
      <c r="G6419" s="24">
        <v>45104</v>
      </c>
      <c r="H6419" s="24">
        <v>45104</v>
      </c>
      <c r="I6419" s="20" t="s">
        <v>81</v>
      </c>
      <c r="K6419" s="61"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355</v>
      </c>
      <c r="E6420" s="19" t="str">
        <f>IF(ISBLANK(LeaveTracker[[#This Row],[Employee Name]]),"-----",VLOOKUP(LeaveTracker[[#This Row],[Employee Name]],Employees[[Employee Name]:[Office]],7))</f>
        <v>LCR</v>
      </c>
      <c r="F6420" s="19" t="str">
        <f>IF(ISBLANK(LeaveTracker[[#This Row],[Employee Name]]),"-----",VLOOKUP(LeaveTracker[[#This Row],[Employee Name]],Employees[[Employee Name]:[Office]],6))</f>
        <v>REGULAR</v>
      </c>
      <c r="G6420" s="24">
        <v>45103</v>
      </c>
      <c r="H6420" s="24">
        <v>45104</v>
      </c>
      <c r="I6420" s="20" t="s">
        <v>81</v>
      </c>
      <c r="K6420" s="61"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1308</v>
      </c>
      <c r="E6421" s="19" t="str">
        <f>IF(ISBLANK(LeaveTracker[[#This Row],[Employee Name]]),"-----",VLOOKUP(LeaveTracker[[#This Row],[Employee Name]],Employees[[Employee Name]:[Office]],7))</f>
        <v>CTO</v>
      </c>
      <c r="F6421" s="19" t="str">
        <f>IF(ISBLANK(LeaveTracker[[#This Row],[Employee Name]]),"-----",VLOOKUP(LeaveTracker[[#This Row],[Employee Name]],Employees[[Employee Name]:[Office]],6))</f>
        <v>REGULAR</v>
      </c>
      <c r="G6421" s="24">
        <v>45100</v>
      </c>
      <c r="H6421" s="24">
        <v>45103</v>
      </c>
      <c r="I6421" s="20" t="s">
        <v>81</v>
      </c>
      <c r="K6421" s="61"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394</v>
      </c>
      <c r="E6422" s="19" t="str">
        <f>IF(ISBLANK(LeaveTracker[[#This Row],[Employee Name]]),"-----",VLOOKUP(LeaveTracker[[#This Row],[Employee Name]],Employees[[Employee Name]:[Office]],7))</f>
        <v>CTO</v>
      </c>
      <c r="F6422" s="19" t="str">
        <f>IF(ISBLANK(LeaveTracker[[#This Row],[Employee Name]]),"-----",VLOOKUP(LeaveTracker[[#This Row],[Employee Name]],Employees[[Employee Name]:[Office]],6))</f>
        <v>REGULAR</v>
      </c>
      <c r="G6422" s="24">
        <v>45103</v>
      </c>
      <c r="H6422" s="24">
        <v>45103</v>
      </c>
      <c r="I6422" s="20" t="s">
        <v>298</v>
      </c>
      <c r="J6422" s="43" t="s">
        <v>1003</v>
      </c>
      <c r="K6422" s="61"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471</v>
      </c>
      <c r="E6423" s="19" t="str">
        <f>IF(ISBLANK(LeaveTracker[[#This Row],[Employee Name]]),"-----",VLOOKUP(LeaveTracker[[#This Row],[Employee Name]],Employees[[Employee Name]:[Office]],7))</f>
        <v>PIO</v>
      </c>
      <c r="F6423" s="19" t="str">
        <f>IF(ISBLANK(LeaveTracker[[#This Row],[Employee Name]]),"-----",VLOOKUP(LeaveTracker[[#This Row],[Employee Name]],Employees[[Employee Name]:[Office]],6))</f>
        <v>REGULAR</v>
      </c>
      <c r="G6423" s="24">
        <v>45097</v>
      </c>
      <c r="H6423" s="24">
        <v>45097</v>
      </c>
      <c r="I6423" s="20" t="s">
        <v>298</v>
      </c>
      <c r="J6423" s="43" t="s">
        <v>1003</v>
      </c>
      <c r="K6423" s="61"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1849</v>
      </c>
      <c r="E6424" s="19" t="str">
        <f>IF(ISBLANK(LeaveTracker[[#This Row],[Employee Name]]),"-----",VLOOKUP(LeaveTracker[[#This Row],[Employee Name]],Employees[[Employee Name]:[Office]],7))</f>
        <v>BIR</v>
      </c>
      <c r="F6424" s="19" t="str">
        <f>IF(ISBLANK(LeaveTracker[[#This Row],[Employee Name]]),"-----",VLOOKUP(LeaveTracker[[#This Row],[Employee Name]],Employees[[Employee Name]:[Office]],6))</f>
        <v>CASUAL</v>
      </c>
      <c r="G6424" s="24">
        <v>45096</v>
      </c>
      <c r="H6424" s="24">
        <v>45096</v>
      </c>
      <c r="I6424" s="20" t="s">
        <v>81</v>
      </c>
      <c r="K6424" s="61"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1849</v>
      </c>
      <c r="E6425" s="19" t="str">
        <f>IF(ISBLANK(LeaveTracker[[#This Row],[Employee Name]]),"-----",VLOOKUP(LeaveTracker[[#This Row],[Employee Name]],Employees[[Employee Name]:[Office]],7))</f>
        <v>BIR</v>
      </c>
      <c r="F6425" s="19" t="str">
        <f>IF(ISBLANK(LeaveTracker[[#This Row],[Employee Name]]),"-----",VLOOKUP(LeaveTracker[[#This Row],[Employee Name]],Employees[[Employee Name]:[Office]],6))</f>
        <v>CASUAL</v>
      </c>
      <c r="G6425" s="24">
        <v>45104</v>
      </c>
      <c r="H6425" s="24">
        <v>45104</v>
      </c>
      <c r="I6425" s="20" t="s">
        <v>81</v>
      </c>
      <c r="K6425" s="61"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1943</v>
      </c>
      <c r="E6426" s="19" t="str">
        <f>IF(ISBLANK(LeaveTracker[[#This Row],[Employee Name]]),"-----",VLOOKUP(LeaveTracker[[#This Row],[Employee Name]],Employees[[Employee Name]:[Office]],7))</f>
        <v>CHO</v>
      </c>
      <c r="F6426" s="19" t="str">
        <f>IF(ISBLANK(LeaveTracker[[#This Row],[Employee Name]]),"-----",VLOOKUP(LeaveTracker[[#This Row],[Employee Name]],Employees[[Employee Name]:[Office]],6))</f>
        <v>CASUAL</v>
      </c>
      <c r="G6426" s="24">
        <v>45112</v>
      </c>
      <c r="H6426" s="24">
        <v>45112</v>
      </c>
      <c r="I6426" s="20" t="s">
        <v>82</v>
      </c>
      <c r="K6426" s="61"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19" t="str">
        <f>IF(ISBLANK(LeaveTracker[[#This Row],[Employee Name]]),"-----",VLOOKUP(LeaveTracker[[#This Row],[Employee Name]],Employees[[Employee Name]:[Office]],7))</f>
        <v>CHO</v>
      </c>
      <c r="F6427" s="19" t="str">
        <f>IF(ISBLANK(LeaveTracker[[#This Row],[Employee Name]]),"-----",VLOOKUP(LeaveTracker[[#This Row],[Employee Name]],Employees[[Employee Name]:[Office]],6))</f>
        <v>REGULAR</v>
      </c>
      <c r="G6427" s="24">
        <v>45097</v>
      </c>
      <c r="H6427" s="24">
        <v>45097</v>
      </c>
      <c r="I6427" s="20" t="s">
        <v>81</v>
      </c>
      <c r="K6427" s="61"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19" t="str">
        <f>IF(ISBLANK(LeaveTracker[[#This Row],[Employee Name]]),"-----",VLOOKUP(LeaveTracker[[#This Row],[Employee Name]],Employees[[Employee Name]:[Office]],7))</f>
        <v>CHO</v>
      </c>
      <c r="F6428" s="19" t="str">
        <f>IF(ISBLANK(LeaveTracker[[#This Row],[Employee Name]]),"-----",VLOOKUP(LeaveTracker[[#This Row],[Employee Name]],Employees[[Employee Name]:[Office]],6))</f>
        <v>REGULAR</v>
      </c>
      <c r="G6428" s="24">
        <v>45104</v>
      </c>
      <c r="H6428" s="24">
        <v>45104</v>
      </c>
      <c r="I6428" s="20" t="s">
        <v>81</v>
      </c>
      <c r="K6428" s="61"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2283</v>
      </c>
      <c r="E6429" s="19" t="str">
        <f>IF(ISBLANK(LeaveTracker[[#This Row],[Employee Name]]),"-----",VLOOKUP(LeaveTracker[[#This Row],[Employee Name]],Employees[[Employee Name]:[Office]],7))</f>
        <v>CHO</v>
      </c>
      <c r="F6429" s="19">
        <f>IF(ISBLANK(LeaveTracker[[#This Row],[Employee Name]]),"-----",VLOOKUP(LeaveTracker[[#This Row],[Employee Name]],Employees[[Employee Name]:[Office]],6))</f>
        <v>0</v>
      </c>
      <c r="G6429" s="24">
        <v>45100</v>
      </c>
      <c r="H6429" s="24">
        <v>45100</v>
      </c>
      <c r="I6429" s="20" t="s">
        <v>81</v>
      </c>
      <c r="K6429" s="61"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530</v>
      </c>
      <c r="E6430" s="19" t="str">
        <f>IF(ISBLANK(LeaveTracker[[#This Row],[Employee Name]]),"-----",VLOOKUP(LeaveTracker[[#This Row],[Employee Name]],Employees[[Employee Name]:[Office]],7))</f>
        <v>GSO</v>
      </c>
      <c r="F6430" s="19" t="str">
        <f>IF(ISBLANK(LeaveTracker[[#This Row],[Employee Name]]),"-----",VLOOKUP(LeaveTracker[[#This Row],[Employee Name]],Employees[[Employee Name]:[Office]],6))</f>
        <v>REGULAR</v>
      </c>
      <c r="G6430" s="24">
        <v>45104</v>
      </c>
      <c r="H6430" s="24">
        <v>45104</v>
      </c>
      <c r="I6430" s="20" t="s">
        <v>81</v>
      </c>
      <c r="K6430" s="61"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471</v>
      </c>
      <c r="E6431" s="19" t="str">
        <f>IF(ISBLANK(LeaveTracker[[#This Row],[Employee Name]]),"-----",VLOOKUP(LeaveTracker[[#This Row],[Employee Name]],Employees[[Employee Name]:[Office]],7))</f>
        <v>PIO</v>
      </c>
      <c r="F6431" s="19" t="str">
        <f>IF(ISBLANK(LeaveTracker[[#This Row],[Employee Name]]),"-----",VLOOKUP(LeaveTracker[[#This Row],[Employee Name]],Employees[[Employee Name]:[Office]],6))</f>
        <v>REGULAR</v>
      </c>
      <c r="G6431" s="24">
        <v>45103</v>
      </c>
      <c r="H6431" s="24">
        <v>45103</v>
      </c>
      <c r="I6431" s="20" t="s">
        <v>81</v>
      </c>
      <c r="K6431" s="61"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473</v>
      </c>
      <c r="E6432" s="19" t="str">
        <f>IF(ISBLANK(LeaveTracker[[#This Row],[Employee Name]]),"-----",VLOOKUP(LeaveTracker[[#This Row],[Employee Name]],Employees[[Employee Name]:[Office]],7))</f>
        <v>PIO</v>
      </c>
      <c r="F6432" s="19" t="str">
        <f>IF(ISBLANK(LeaveTracker[[#This Row],[Employee Name]]),"-----",VLOOKUP(LeaveTracker[[#This Row],[Employee Name]],Employees[[Employee Name]:[Office]],6))</f>
        <v>REGULAR</v>
      </c>
      <c r="G6432" s="24">
        <v>45103</v>
      </c>
      <c r="H6432" s="24">
        <v>45104</v>
      </c>
      <c r="I6432" s="20" t="s">
        <v>81</v>
      </c>
      <c r="K6432" s="61"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1049</v>
      </c>
      <c r="E6433" s="19" t="str">
        <f>IF(ISBLANK(LeaveTracker[[#This Row],[Employee Name]]),"-----",VLOOKUP(LeaveTracker[[#This Row],[Employee Name]],Employees[[Employee Name]:[Office]],7))</f>
        <v>PIO</v>
      </c>
      <c r="F6433" s="19" t="str">
        <f>IF(ISBLANK(LeaveTracker[[#This Row],[Employee Name]]),"-----",VLOOKUP(LeaveTracker[[#This Row],[Employee Name]],Employees[[Employee Name]:[Office]],6))</f>
        <v>REGULAR</v>
      </c>
      <c r="G6433" s="24">
        <v>45104</v>
      </c>
      <c r="H6433" s="24">
        <v>45104</v>
      </c>
      <c r="I6433" s="20" t="s">
        <v>81</v>
      </c>
      <c r="K6433" s="61"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1070</v>
      </c>
      <c r="E6434" s="19" t="str">
        <f>IF(ISBLANK(LeaveTracker[[#This Row],[Employee Name]]),"-----",VLOOKUP(LeaveTracker[[#This Row],[Employee Name]],Employees[[Employee Name]:[Office]],7))</f>
        <v>PIO</v>
      </c>
      <c r="F6434" s="19" t="str">
        <f>IF(ISBLANK(LeaveTracker[[#This Row],[Employee Name]]),"-----",VLOOKUP(LeaveTracker[[#This Row],[Employee Name]],Employees[[Employee Name]:[Office]],6))</f>
        <v>REGULAR</v>
      </c>
      <c r="G6434" s="24">
        <v>45100</v>
      </c>
      <c r="H6434" s="24">
        <v>45100</v>
      </c>
      <c r="I6434" s="20" t="s">
        <v>81</v>
      </c>
      <c r="K6434" s="61"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1070</v>
      </c>
      <c r="E6435" s="19" t="str">
        <f>IF(ISBLANK(LeaveTracker[[#This Row],[Employee Name]]),"-----",VLOOKUP(LeaveTracker[[#This Row],[Employee Name]],Employees[[Employee Name]:[Office]],7))</f>
        <v>PIO</v>
      </c>
      <c r="F6435" s="19" t="str">
        <f>IF(ISBLANK(LeaveTracker[[#This Row],[Employee Name]]),"-----",VLOOKUP(LeaveTracker[[#This Row],[Employee Name]],Employees[[Employee Name]:[Office]],6))</f>
        <v>REGULAR</v>
      </c>
      <c r="G6435" s="24">
        <v>45097</v>
      </c>
      <c r="H6435" s="24">
        <v>45097</v>
      </c>
      <c r="I6435" s="20" t="s">
        <v>298</v>
      </c>
      <c r="J6435" s="43" t="s">
        <v>1003</v>
      </c>
      <c r="K6435" s="61"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323</v>
      </c>
      <c r="E6436" s="19" t="str">
        <f>IF(ISBLANK(LeaveTracker[[#This Row],[Employee Name]]),"-----",VLOOKUP(LeaveTracker[[#This Row],[Employee Name]],Employees[[Employee Name]:[Office]],7))</f>
        <v>CEO</v>
      </c>
      <c r="F6436" s="19" t="str">
        <f>IF(ISBLANK(LeaveTracker[[#This Row],[Employee Name]]),"-----",VLOOKUP(LeaveTracker[[#This Row],[Employee Name]],Employees[[Employee Name]:[Office]],6))</f>
        <v>REGULAR</v>
      </c>
      <c r="G6436" s="24">
        <v>45104</v>
      </c>
      <c r="H6436" s="24">
        <v>45104</v>
      </c>
      <c r="I6436" s="20" t="s">
        <v>81</v>
      </c>
      <c r="K6436" s="61"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418</v>
      </c>
      <c r="E6437" s="19" t="str">
        <f>IF(ISBLANK(LeaveTracker[[#This Row],[Employee Name]]),"-----",VLOOKUP(LeaveTracker[[#This Row],[Employee Name]],Employees[[Employee Name]:[Office]],7))</f>
        <v>CTO</v>
      </c>
      <c r="F6437" s="19" t="str">
        <f>IF(ISBLANK(LeaveTracker[[#This Row],[Employee Name]]),"-----",VLOOKUP(LeaveTracker[[#This Row],[Employee Name]],Employees[[Employee Name]:[Office]],6))</f>
        <v>REGULAR</v>
      </c>
      <c r="G6437" s="24">
        <v>45103</v>
      </c>
      <c r="H6437" s="24">
        <v>45104</v>
      </c>
      <c r="I6437" s="20" t="s">
        <v>81</v>
      </c>
      <c r="K6437" s="61"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630</v>
      </c>
      <c r="E6438" s="19" t="str">
        <f>IF(ISBLANK(LeaveTracker[[#This Row],[Employee Name]]),"-----",VLOOKUP(LeaveTracker[[#This Row],[Employee Name]],Employees[[Employee Name]:[Office]],7))</f>
        <v>CCT</v>
      </c>
      <c r="F6438" s="19" t="str">
        <f>IF(ISBLANK(LeaveTracker[[#This Row],[Employee Name]]),"-----",VLOOKUP(LeaveTracker[[#This Row],[Employee Name]],Employees[[Employee Name]:[Office]],6))</f>
        <v>REGULAR</v>
      </c>
      <c r="G6438" s="21">
        <v>45117</v>
      </c>
      <c r="H6438" s="24">
        <v>45117</v>
      </c>
      <c r="I6438" s="20" t="s">
        <v>298</v>
      </c>
      <c r="J6438" s="43" t="s">
        <v>1003</v>
      </c>
      <c r="K6438" s="61"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1933</v>
      </c>
      <c r="E6439" s="19" t="str">
        <f>IF(ISBLANK(LeaveTracker[[#This Row],[Employee Name]]),"-----",VLOOKUP(LeaveTracker[[#This Row],[Employee Name]],Employees[[Employee Name]:[Office]],7))</f>
        <v>FIRE DEPARTMENT</v>
      </c>
      <c r="F6439" s="19" t="str">
        <f>IF(ISBLANK(LeaveTracker[[#This Row],[Employee Name]]),"-----",VLOOKUP(LeaveTracker[[#This Row],[Employee Name]],Employees[[Employee Name]:[Office]],6))</f>
        <v>CASUAL</v>
      </c>
      <c r="G6439" s="24">
        <v>45113</v>
      </c>
      <c r="H6439" s="24">
        <v>45115</v>
      </c>
      <c r="I6439" s="20" t="s">
        <v>82</v>
      </c>
      <c r="K6439" s="61"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1933</v>
      </c>
      <c r="E6440" s="19" t="str">
        <f>IF(ISBLANK(LeaveTracker[[#This Row],[Employee Name]]),"-----",VLOOKUP(LeaveTracker[[#This Row],[Employee Name]],Employees[[Employee Name]:[Office]],7))</f>
        <v>FIRE DEPARTMENT</v>
      </c>
      <c r="F6440" s="19" t="str">
        <f>IF(ISBLANK(LeaveTracker[[#This Row],[Employee Name]]),"-----",VLOOKUP(LeaveTracker[[#This Row],[Employee Name]],Employees[[Employee Name]:[Office]],6))</f>
        <v>CASUAL</v>
      </c>
      <c r="G6440" s="24">
        <v>45119</v>
      </c>
      <c r="H6440" s="24">
        <v>45121</v>
      </c>
      <c r="I6440" s="20" t="s">
        <v>82</v>
      </c>
      <c r="K6440" s="61"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1933</v>
      </c>
      <c r="E6441" s="19" t="str">
        <f>IF(ISBLANK(LeaveTracker[[#This Row],[Employee Name]]),"-----",VLOOKUP(LeaveTracker[[#This Row],[Employee Name]],Employees[[Employee Name]:[Office]],7))</f>
        <v>FIRE DEPARTMENT</v>
      </c>
      <c r="F6441" s="19" t="str">
        <f>IF(ISBLANK(LeaveTracker[[#This Row],[Employee Name]]),"-----",VLOOKUP(LeaveTracker[[#This Row],[Employee Name]],Employees[[Employee Name]:[Office]],6))</f>
        <v>CASUAL</v>
      </c>
      <c r="G6441" s="24">
        <v>45125</v>
      </c>
      <c r="H6441" s="24">
        <v>45127</v>
      </c>
      <c r="I6441" s="20" t="s">
        <v>82</v>
      </c>
      <c r="K6441" s="61"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1933</v>
      </c>
      <c r="E6442" s="19" t="str">
        <f>IF(ISBLANK(LeaveTracker[[#This Row],[Employee Name]]),"-----",VLOOKUP(LeaveTracker[[#This Row],[Employee Name]],Employees[[Employee Name]:[Office]],7))</f>
        <v>FIRE DEPARTMENT</v>
      </c>
      <c r="F6442" s="19" t="str">
        <f>IF(ISBLANK(LeaveTracker[[#This Row],[Employee Name]]),"-----",VLOOKUP(LeaveTracker[[#This Row],[Employee Name]],Employees[[Employee Name]:[Office]],6))</f>
        <v>CASUAL</v>
      </c>
      <c r="G6442" s="24">
        <v>45131</v>
      </c>
      <c r="H6442" s="24">
        <v>45133</v>
      </c>
      <c r="I6442" s="20" t="s">
        <v>82</v>
      </c>
      <c r="K6442" s="61"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1933</v>
      </c>
      <c r="E6443" s="19" t="str">
        <f>IF(ISBLANK(LeaveTracker[[#This Row],[Employee Name]]),"-----",VLOOKUP(LeaveTracker[[#This Row],[Employee Name]],Employees[[Employee Name]:[Office]],7))</f>
        <v>FIRE DEPARTMENT</v>
      </c>
      <c r="F6443" s="19" t="str">
        <f>IF(ISBLANK(LeaveTracker[[#This Row],[Employee Name]]),"-----",VLOOKUP(LeaveTracker[[#This Row],[Employee Name]],Employees[[Employee Name]:[Office]],6))</f>
        <v>CASUAL</v>
      </c>
      <c r="G6443" s="24">
        <v>45137</v>
      </c>
      <c r="H6443" s="24">
        <v>45139</v>
      </c>
      <c r="I6443" s="20" t="s">
        <v>82</v>
      </c>
      <c r="K6443" s="61"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19" t="str">
        <f>IF(ISBLANK(LeaveTracker[[#This Row],[Employee Name]]),"-----",VLOOKUP(LeaveTracker[[#This Row],[Employee Name]],Employees[[Employee Name]:[Office]],7))</f>
        <v>ONT</v>
      </c>
      <c r="F6444" s="19" t="str">
        <f>IF(ISBLANK(LeaveTracker[[#This Row],[Employee Name]]),"-----",VLOOKUP(LeaveTracker[[#This Row],[Employee Name]],Employees[[Employee Name]:[Office]],6))</f>
        <v>REGULAR</v>
      </c>
      <c r="G6444" s="24">
        <v>45097</v>
      </c>
      <c r="H6444" s="24">
        <v>45097</v>
      </c>
      <c r="I6444" s="20" t="s">
        <v>81</v>
      </c>
      <c r="K6444" s="61"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2352</v>
      </c>
      <c r="E6445" s="19" t="str">
        <f>IF(ISBLANK(LeaveTracker[[#This Row],[Employee Name]]),"-----",VLOOKUP(LeaveTracker[[#This Row],[Employee Name]],Employees[[Employee Name]:[Office]],7))</f>
        <v>SP</v>
      </c>
      <c r="F6445" s="19" t="str">
        <f>IF(ISBLANK(LeaveTracker[[#This Row],[Employee Name]]),"-----",VLOOKUP(LeaveTracker[[#This Row],[Employee Name]],Employees[[Employee Name]:[Office]],6))</f>
        <v>CASUAL</v>
      </c>
      <c r="G6445" s="24">
        <v>45113</v>
      </c>
      <c r="H6445" s="24">
        <v>45114</v>
      </c>
      <c r="I6445" s="20" t="s">
        <v>82</v>
      </c>
      <c r="K6445" s="61"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1809</v>
      </c>
      <c r="E6446" s="19" t="str">
        <f>IF(ISBLANK(LeaveTracker[[#This Row],[Employee Name]]),"-----",VLOOKUP(LeaveTracker[[#This Row],[Employee Name]],Employees[[Employee Name]:[Office]],7))</f>
        <v>TCNHS</v>
      </c>
      <c r="F6446" s="19" t="str">
        <f>IF(ISBLANK(LeaveTracker[[#This Row],[Employee Name]]),"-----",VLOOKUP(LeaveTracker[[#This Row],[Employee Name]],Employees[[Employee Name]:[Office]],6))</f>
        <v>CASUAL</v>
      </c>
      <c r="G6446" s="24">
        <v>45097</v>
      </c>
      <c r="H6446" s="24">
        <v>45097</v>
      </c>
      <c r="I6446" s="20" t="s">
        <v>81</v>
      </c>
      <c r="K6446" s="61"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1809</v>
      </c>
      <c r="E6447" s="19" t="str">
        <f>IF(ISBLANK(LeaveTracker[[#This Row],[Employee Name]]),"-----",VLOOKUP(LeaveTracker[[#This Row],[Employee Name]],Employees[[Employee Name]:[Office]],7))</f>
        <v>TCNHS</v>
      </c>
      <c r="F6447" s="19" t="str">
        <f>IF(ISBLANK(LeaveTracker[[#This Row],[Employee Name]]),"-----",VLOOKUP(LeaveTracker[[#This Row],[Employee Name]],Employees[[Employee Name]:[Office]],6))</f>
        <v>CASUAL</v>
      </c>
      <c r="G6447" s="24">
        <v>45103</v>
      </c>
      <c r="H6447" s="24">
        <v>45103</v>
      </c>
      <c r="I6447" s="20" t="s">
        <v>81</v>
      </c>
      <c r="K6447" s="61"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1791</v>
      </c>
      <c r="E6448" s="19" t="str">
        <f>IF(ISBLANK(LeaveTracker[[#This Row],[Employee Name]]),"-----",VLOOKUP(LeaveTracker[[#This Row],[Employee Name]],Employees[[Employee Name]:[Office]],7))</f>
        <v>EEO/CITY MARKET</v>
      </c>
      <c r="F6448" s="19" t="str">
        <f>IF(ISBLANK(LeaveTracker[[#This Row],[Employee Name]]),"-----",VLOOKUP(LeaveTracker[[#This Row],[Employee Name]],Employees[[Employee Name]:[Office]],6))</f>
        <v>CASUAL</v>
      </c>
      <c r="G6448" s="24">
        <v>45106</v>
      </c>
      <c r="H6448" s="24">
        <v>45106</v>
      </c>
      <c r="I6448" s="20" t="s">
        <v>81</v>
      </c>
      <c r="K6448" s="61"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1843</v>
      </c>
      <c r="E6449" s="19" t="str">
        <f>IF(ISBLANK(LeaveTracker[[#This Row],[Employee Name]]),"-----",VLOOKUP(LeaveTracker[[#This Row],[Employee Name]],Employees[[Employee Name]:[Office]],7))</f>
        <v>EEO/CITY MARKET</v>
      </c>
      <c r="F6449" s="19" t="str">
        <f>IF(ISBLANK(LeaveTracker[[#This Row],[Employee Name]]),"-----",VLOOKUP(LeaveTracker[[#This Row],[Employee Name]],Employees[[Employee Name]:[Office]],6))</f>
        <v>CASUAL</v>
      </c>
      <c r="G6449" s="24">
        <v>45102</v>
      </c>
      <c r="H6449" s="24">
        <v>45102</v>
      </c>
      <c r="I6449" s="20" t="s">
        <v>81</v>
      </c>
      <c r="K6449" s="61" t="str">
        <f>LeaveTracker[[#This Row],[Days]]&amp;" "&amp;LeaveTracker[[#This Row],[Type of Leave]]</f>
        <v>1 SL</v>
      </c>
      <c r="L6449" s="23">
        <v>1</v>
      </c>
      <c r="M6449" s="27"/>
    </row>
    <row r="6450" spans="1:13" ht="30" customHeight="1" x14ac:dyDescent="0.3">
      <c r="A6450" s="27">
        <f t="shared" si="75"/>
        <v>2637</v>
      </c>
      <c r="B6450" s="31">
        <v>45111</v>
      </c>
      <c r="C6450" s="31">
        <v>45108</v>
      </c>
      <c r="D6450" s="19" t="s">
        <v>1843</v>
      </c>
      <c r="E6450" s="19" t="str">
        <f>IF(ISBLANK(LeaveTracker[[#This Row],[Employee Name]]),"-----",VLOOKUP(LeaveTracker[[#This Row],[Employee Name]],Employees[[Employee Name]:[Office]],7))</f>
        <v>EEO/CITY MARKET</v>
      </c>
      <c r="F6450" s="19" t="str">
        <f>IF(ISBLANK(LeaveTracker[[#This Row],[Employee Name]]),"-----",VLOOKUP(LeaveTracker[[#This Row],[Employee Name]],Employees[[Employee Name]:[Office]],6))</f>
        <v>CASUAL</v>
      </c>
      <c r="G6450" s="24">
        <v>45106</v>
      </c>
      <c r="H6450" s="24">
        <v>45106</v>
      </c>
      <c r="I6450" s="20" t="s">
        <v>81</v>
      </c>
      <c r="K6450" s="61"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1914</v>
      </c>
      <c r="E6451" s="19" t="str">
        <f>IF(ISBLANK(LeaveTracker[[#This Row],[Employee Name]]),"-----",VLOOKUP(LeaveTracker[[#This Row],[Employee Name]],Employees[[Employee Name]:[Office]],7))</f>
        <v>MAHOGANY MARKET</v>
      </c>
      <c r="F6451" s="19" t="str">
        <f>IF(ISBLANK(LeaveTracker[[#This Row],[Employee Name]]),"-----",VLOOKUP(LeaveTracker[[#This Row],[Employee Name]],Employees[[Employee Name]:[Office]],6))</f>
        <v>CASUAL</v>
      </c>
      <c r="G6451" s="24">
        <v>45093</v>
      </c>
      <c r="H6451" s="24">
        <v>45093</v>
      </c>
      <c r="I6451" s="20" t="s">
        <v>81</v>
      </c>
      <c r="K6451" s="61"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1914</v>
      </c>
      <c r="E6452" s="19" t="str">
        <f>IF(ISBLANK(LeaveTracker[[#This Row],[Employee Name]]),"-----",VLOOKUP(LeaveTracker[[#This Row],[Employee Name]],Employees[[Employee Name]:[Office]],7))</f>
        <v>MAHOGANY MARKET</v>
      </c>
      <c r="F6452" s="19" t="str">
        <f>IF(ISBLANK(LeaveTracker[[#This Row],[Employee Name]]),"-----",VLOOKUP(LeaveTracker[[#This Row],[Employee Name]],Employees[[Employee Name]:[Office]],6))</f>
        <v>CASUAL</v>
      </c>
      <c r="G6452" s="24">
        <v>45100</v>
      </c>
      <c r="H6452" s="24">
        <v>45100</v>
      </c>
      <c r="I6452" s="20" t="s">
        <v>81</v>
      </c>
      <c r="K6452" s="61"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1755</v>
      </c>
      <c r="E6453" s="19" t="str">
        <f>IF(ISBLANK(LeaveTracker[[#This Row],[Employee Name]]),"-----",VLOOKUP(LeaveTracker[[#This Row],[Employee Name]],Employees[[Employee Name]:[Office]],7))</f>
        <v>MAHOGANY MARKET</v>
      </c>
      <c r="F6453" s="19" t="str">
        <f>IF(ISBLANK(LeaveTracker[[#This Row],[Employee Name]]),"-----",VLOOKUP(LeaveTracker[[#This Row],[Employee Name]],Employees[[Employee Name]:[Office]],6))</f>
        <v>CASUAL</v>
      </c>
      <c r="G6453" s="24">
        <v>45120</v>
      </c>
      <c r="H6453" s="24">
        <v>45120</v>
      </c>
      <c r="I6453" s="20" t="s">
        <v>298</v>
      </c>
      <c r="J6453" s="43" t="s">
        <v>1003</v>
      </c>
      <c r="K6453" s="61"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1848</v>
      </c>
      <c r="E6454" s="19" t="str">
        <f>IF(ISBLANK(LeaveTracker[[#This Row],[Employee Name]]),"-----",VLOOKUP(LeaveTracker[[#This Row],[Employee Name]],Employees[[Employee Name]:[Office]],7))</f>
        <v>CENRO</v>
      </c>
      <c r="F6454" s="19" t="str">
        <f>IF(ISBLANK(LeaveTracker[[#This Row],[Employee Name]]),"-----",VLOOKUP(LeaveTracker[[#This Row],[Employee Name]],Employees[[Employee Name]:[Office]],6))</f>
        <v>CASUAL</v>
      </c>
      <c r="G6454" s="24">
        <v>45107</v>
      </c>
      <c r="H6454" s="24">
        <v>45107</v>
      </c>
      <c r="I6454" s="20" t="s">
        <v>81</v>
      </c>
      <c r="K6454" s="61"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1848</v>
      </c>
      <c r="E6455" s="19" t="str">
        <f>IF(ISBLANK(LeaveTracker[[#This Row],[Employee Name]]),"-----",VLOOKUP(LeaveTracker[[#This Row],[Employee Name]],Employees[[Employee Name]:[Office]],7))</f>
        <v>CENRO</v>
      </c>
      <c r="F6455" s="19" t="str">
        <f>IF(ISBLANK(LeaveTracker[[#This Row],[Employee Name]]),"-----",VLOOKUP(LeaveTracker[[#This Row],[Employee Name]],Employees[[Employee Name]:[Office]],6))</f>
        <v>CASUAL</v>
      </c>
      <c r="G6455" s="24">
        <v>45108</v>
      </c>
      <c r="H6455" s="24">
        <v>45108</v>
      </c>
      <c r="I6455" s="20" t="s">
        <v>81</v>
      </c>
      <c r="K6455" s="61" t="str">
        <f>LeaveTracker[[#This Row],[Days]]&amp;" "&amp;LeaveTracker[[#This Row],[Type of Leave]]</f>
        <v>1 SL</v>
      </c>
      <c r="L6455" s="23">
        <v>1</v>
      </c>
      <c r="M6455" s="27"/>
    </row>
    <row r="6456" spans="1:13" ht="30" customHeight="1" x14ac:dyDescent="0.3">
      <c r="A6456" s="27">
        <f t="shared" si="75"/>
        <v>2643</v>
      </c>
      <c r="B6456" s="31">
        <v>45111</v>
      </c>
      <c r="C6456" s="24">
        <v>45115</v>
      </c>
      <c r="D6456" s="19" t="s">
        <v>1972</v>
      </c>
      <c r="E6456" s="19" t="str">
        <f>IF(ISBLANK(LeaveTracker[[#This Row],[Employee Name]]),"-----",VLOOKUP(LeaveTracker[[#This Row],[Employee Name]],Employees[[Employee Name]:[Office]],7))</f>
        <v>CENRO</v>
      </c>
      <c r="F6456" s="19" t="str">
        <f>IF(ISBLANK(LeaveTracker[[#This Row],[Employee Name]]),"-----",VLOOKUP(LeaveTracker[[#This Row],[Employee Name]],Employees[[Employee Name]:[Office]],6))</f>
        <v>CASUAL</v>
      </c>
      <c r="G6456" s="24">
        <v>45115</v>
      </c>
      <c r="H6456" s="24">
        <v>45115</v>
      </c>
      <c r="I6456" s="20" t="s">
        <v>82</v>
      </c>
      <c r="K6456" s="61" t="str">
        <f>LeaveTracker[[#This Row],[Days]]&amp;" "&amp;LeaveTracker[[#This Row],[Type of Leave]]</f>
        <v>1 VL</v>
      </c>
      <c r="L6456" s="23">
        <v>1</v>
      </c>
      <c r="M6456" s="27"/>
    </row>
    <row r="6457" spans="1:13" ht="30" customHeight="1" x14ac:dyDescent="0.3">
      <c r="A6457" s="27">
        <f t="shared" si="75"/>
        <v>2644</v>
      </c>
      <c r="B6457" s="31">
        <v>45111</v>
      </c>
      <c r="C6457" s="24">
        <v>45115</v>
      </c>
      <c r="D6457" s="19" t="s">
        <v>1972</v>
      </c>
      <c r="E6457" s="19" t="str">
        <f>IF(ISBLANK(LeaveTracker[[#This Row],[Employee Name]]),"-----",VLOOKUP(LeaveTracker[[#This Row],[Employee Name]],Employees[[Employee Name]:[Office]],7))</f>
        <v>CENRO</v>
      </c>
      <c r="F6457" s="19" t="str">
        <f>IF(ISBLANK(LeaveTracker[[#This Row],[Employee Name]]),"-----",VLOOKUP(LeaveTracker[[#This Row],[Employee Name]],Employees[[Employee Name]:[Office]],6))</f>
        <v>CASUAL</v>
      </c>
      <c r="G6457" s="24">
        <v>45117</v>
      </c>
      <c r="H6457" s="24">
        <v>45119</v>
      </c>
      <c r="I6457" s="20" t="s">
        <v>82</v>
      </c>
      <c r="K6457" s="61"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1944</v>
      </c>
      <c r="E6458" s="19" t="str">
        <f>IF(ISBLANK(LeaveTracker[[#This Row],[Employee Name]]),"-----",VLOOKUP(LeaveTracker[[#This Row],[Employee Name]],Employees[[Employee Name]:[Office]],7))</f>
        <v>CENRO</v>
      </c>
      <c r="F6458" s="19" t="str">
        <f>IF(ISBLANK(LeaveTracker[[#This Row],[Employee Name]]),"-----",VLOOKUP(LeaveTracker[[#This Row],[Employee Name]],Employees[[Employee Name]:[Office]],6))</f>
        <v>CASUAL</v>
      </c>
      <c r="G6458" s="24">
        <v>45114</v>
      </c>
      <c r="H6458" s="24">
        <v>45114</v>
      </c>
      <c r="I6458" s="20" t="s">
        <v>82</v>
      </c>
      <c r="K6458" s="61"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1944</v>
      </c>
      <c r="E6459" s="19" t="str">
        <f>IF(ISBLANK(LeaveTracker[[#This Row],[Employee Name]]),"-----",VLOOKUP(LeaveTracker[[#This Row],[Employee Name]],Employees[[Employee Name]:[Office]],7))</f>
        <v>CENRO</v>
      </c>
      <c r="F6459" s="19" t="str">
        <f>IF(ISBLANK(LeaveTracker[[#This Row],[Employee Name]]),"-----",VLOOKUP(LeaveTracker[[#This Row],[Employee Name]],Employees[[Employee Name]:[Office]],6))</f>
        <v>CASUAL</v>
      </c>
      <c r="G6459" s="24">
        <v>45118</v>
      </c>
      <c r="H6459" s="24">
        <v>45118</v>
      </c>
      <c r="I6459" s="20" t="s">
        <v>82</v>
      </c>
      <c r="K6459" s="61"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1944</v>
      </c>
      <c r="E6460" s="19" t="str">
        <f>IF(ISBLANK(LeaveTracker[[#This Row],[Employee Name]]),"-----",VLOOKUP(LeaveTracker[[#This Row],[Employee Name]],Employees[[Employee Name]:[Office]],7))</f>
        <v>CENRO</v>
      </c>
      <c r="F6460" s="19" t="str">
        <f>IF(ISBLANK(LeaveTracker[[#This Row],[Employee Name]]),"-----",VLOOKUP(LeaveTracker[[#This Row],[Employee Name]],Employees[[Employee Name]:[Office]],6))</f>
        <v>CASUAL</v>
      </c>
      <c r="G6460" s="24">
        <v>45121</v>
      </c>
      <c r="H6460" s="24">
        <v>45121</v>
      </c>
      <c r="I6460" s="20" t="s">
        <v>82</v>
      </c>
      <c r="K6460" s="61"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1944</v>
      </c>
      <c r="E6461" s="19" t="str">
        <f>IF(ISBLANK(LeaveTracker[[#This Row],[Employee Name]]),"-----",VLOOKUP(LeaveTracker[[#This Row],[Employee Name]],Employees[[Employee Name]:[Office]],7))</f>
        <v>CENRO</v>
      </c>
      <c r="F6461" s="19" t="str">
        <f>IF(ISBLANK(LeaveTracker[[#This Row],[Employee Name]]),"-----",VLOOKUP(LeaveTracker[[#This Row],[Employee Name]],Employees[[Employee Name]:[Office]],6))</f>
        <v>CASUAL</v>
      </c>
      <c r="G6461" s="24">
        <v>45128</v>
      </c>
      <c r="H6461" s="24">
        <v>45128</v>
      </c>
      <c r="I6461" s="20" t="s">
        <v>82</v>
      </c>
      <c r="K6461" s="61"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1944</v>
      </c>
      <c r="E6462" s="19" t="str">
        <f>IF(ISBLANK(LeaveTracker[[#This Row],[Employee Name]]),"-----",VLOOKUP(LeaveTracker[[#This Row],[Employee Name]],Employees[[Employee Name]:[Office]],7))</f>
        <v>CENRO</v>
      </c>
      <c r="F6462" s="19" t="str">
        <f>IF(ISBLANK(LeaveTracker[[#This Row],[Employee Name]]),"-----",VLOOKUP(LeaveTracker[[#This Row],[Employee Name]],Employees[[Employee Name]:[Office]],6))</f>
        <v>CASUAL</v>
      </c>
      <c r="G6462" s="24">
        <v>45132</v>
      </c>
      <c r="H6462" s="24">
        <v>45132</v>
      </c>
      <c r="I6462" s="20" t="s">
        <v>82</v>
      </c>
      <c r="K6462" s="61"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1944</v>
      </c>
      <c r="E6463" s="19" t="str">
        <f>IF(ISBLANK(LeaveTracker[[#This Row],[Employee Name]]),"-----",VLOOKUP(LeaveTracker[[#This Row],[Employee Name]],Employees[[Employee Name]:[Office]],7))</f>
        <v>CENRO</v>
      </c>
      <c r="F6463" s="19" t="str">
        <f>IF(ISBLANK(LeaveTracker[[#This Row],[Employee Name]]),"-----",VLOOKUP(LeaveTracker[[#This Row],[Employee Name]],Employees[[Employee Name]:[Office]],6))</f>
        <v>CASUAL</v>
      </c>
      <c r="G6463" s="24">
        <v>45135</v>
      </c>
      <c r="H6463" s="24">
        <v>45135</v>
      </c>
      <c r="I6463" s="20" t="s">
        <v>82</v>
      </c>
      <c r="K6463" s="61"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2224</v>
      </c>
      <c r="E6464" s="19" t="str">
        <f>IF(ISBLANK(LeaveTracker[[#This Row],[Employee Name]]),"-----",VLOOKUP(LeaveTracker[[#This Row],[Employee Name]],Employees[[Employee Name]:[Office]],7))</f>
        <v>CENRO</v>
      </c>
      <c r="F6464" s="19">
        <f>IF(ISBLANK(LeaveTracker[[#This Row],[Employee Name]]),"-----",VLOOKUP(LeaveTracker[[#This Row],[Employee Name]],Employees[[Employee Name]:[Office]],6))</f>
        <v>0</v>
      </c>
      <c r="G6464" s="24">
        <v>45112</v>
      </c>
      <c r="H6464" s="24">
        <v>45112</v>
      </c>
      <c r="I6464" s="20" t="s">
        <v>82</v>
      </c>
      <c r="K6464" s="61"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2224</v>
      </c>
      <c r="E6465" s="19" t="str">
        <f>IF(ISBLANK(LeaveTracker[[#This Row],[Employee Name]]),"-----",VLOOKUP(LeaveTracker[[#This Row],[Employee Name]],Employees[[Employee Name]:[Office]],7))</f>
        <v>CENRO</v>
      </c>
      <c r="F6465" s="19">
        <f>IF(ISBLANK(LeaveTracker[[#This Row],[Employee Name]]),"-----",VLOOKUP(LeaveTracker[[#This Row],[Employee Name]],Employees[[Employee Name]:[Office]],6))</f>
        <v>0</v>
      </c>
      <c r="G6465" s="24">
        <v>45114</v>
      </c>
      <c r="H6465" s="24">
        <v>45114</v>
      </c>
      <c r="I6465" s="20" t="s">
        <v>82</v>
      </c>
      <c r="K6465" s="61"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2224</v>
      </c>
      <c r="E6466" s="19" t="str">
        <f>IF(ISBLANK(LeaveTracker[[#This Row],[Employee Name]]),"-----",VLOOKUP(LeaveTracker[[#This Row],[Employee Name]],Employees[[Employee Name]:[Office]],7))</f>
        <v>CENRO</v>
      </c>
      <c r="F6466" s="19">
        <f>IF(ISBLANK(LeaveTracker[[#This Row],[Employee Name]]),"-----",VLOOKUP(LeaveTracker[[#This Row],[Employee Name]],Employees[[Employee Name]:[Office]],6))</f>
        <v>0</v>
      </c>
      <c r="G6466" s="24">
        <v>45118</v>
      </c>
      <c r="H6466" s="24">
        <v>45118</v>
      </c>
      <c r="I6466" s="20" t="s">
        <v>82</v>
      </c>
      <c r="K6466" s="61"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2224</v>
      </c>
      <c r="E6467" s="19" t="str">
        <f>IF(ISBLANK(LeaveTracker[[#This Row],[Employee Name]]),"-----",VLOOKUP(LeaveTracker[[#This Row],[Employee Name]],Employees[[Employee Name]:[Office]],7))</f>
        <v>CENRO</v>
      </c>
      <c r="F6467" s="19">
        <f>IF(ISBLANK(LeaveTracker[[#This Row],[Employee Name]]),"-----",VLOOKUP(LeaveTracker[[#This Row],[Employee Name]],Employees[[Employee Name]:[Office]],6))</f>
        <v>0</v>
      </c>
      <c r="G6467" s="24">
        <v>45121</v>
      </c>
      <c r="H6467" s="24">
        <v>45121</v>
      </c>
      <c r="I6467" s="20" t="s">
        <v>82</v>
      </c>
      <c r="K6467" s="61"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2224</v>
      </c>
      <c r="E6468" s="19" t="str">
        <f>IF(ISBLANK(LeaveTracker[[#This Row],[Employee Name]]),"-----",VLOOKUP(LeaveTracker[[#This Row],[Employee Name]],Employees[[Employee Name]:[Office]],7))</f>
        <v>CENRO</v>
      </c>
      <c r="F6468" s="19">
        <f>IF(ISBLANK(LeaveTracker[[#This Row],[Employee Name]]),"-----",VLOOKUP(LeaveTracker[[#This Row],[Employee Name]],Employees[[Employee Name]:[Office]],6))</f>
        <v>0</v>
      </c>
      <c r="G6468" s="24">
        <v>45125</v>
      </c>
      <c r="H6468" s="24">
        <v>45125</v>
      </c>
      <c r="I6468" s="20" t="s">
        <v>82</v>
      </c>
      <c r="K6468" s="61"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2224</v>
      </c>
      <c r="E6469" s="19" t="str">
        <f>IF(ISBLANK(LeaveTracker[[#This Row],[Employee Name]]),"-----",VLOOKUP(LeaveTracker[[#This Row],[Employee Name]],Employees[[Employee Name]:[Office]],7))</f>
        <v>CENRO</v>
      </c>
      <c r="F6469" s="19">
        <f>IF(ISBLANK(LeaveTracker[[#This Row],[Employee Name]]),"-----",VLOOKUP(LeaveTracker[[#This Row],[Employee Name]],Employees[[Employee Name]:[Office]],6))</f>
        <v>0</v>
      </c>
      <c r="G6469" s="24">
        <v>45128</v>
      </c>
      <c r="H6469" s="24">
        <v>45128</v>
      </c>
      <c r="I6469" s="20" t="s">
        <v>82</v>
      </c>
      <c r="K6469" s="61"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2224</v>
      </c>
      <c r="E6470" s="19" t="str">
        <f>IF(ISBLANK(LeaveTracker[[#This Row],[Employee Name]]),"-----",VLOOKUP(LeaveTracker[[#This Row],[Employee Name]],Employees[[Employee Name]:[Office]],7))</f>
        <v>CENRO</v>
      </c>
      <c r="F6470" s="19">
        <f>IF(ISBLANK(LeaveTracker[[#This Row],[Employee Name]]),"-----",VLOOKUP(LeaveTracker[[#This Row],[Employee Name]],Employees[[Employee Name]:[Office]],6))</f>
        <v>0</v>
      </c>
      <c r="G6470" s="24">
        <v>45132</v>
      </c>
      <c r="H6470" s="24">
        <v>45132</v>
      </c>
      <c r="I6470" s="20" t="s">
        <v>82</v>
      </c>
      <c r="K6470" s="61"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2224</v>
      </c>
      <c r="E6471" s="19" t="str">
        <f>IF(ISBLANK(LeaveTracker[[#This Row],[Employee Name]]),"-----",VLOOKUP(LeaveTracker[[#This Row],[Employee Name]],Employees[[Employee Name]:[Office]],7))</f>
        <v>CENRO</v>
      </c>
      <c r="F6471" s="19">
        <f>IF(ISBLANK(LeaveTracker[[#This Row],[Employee Name]]),"-----",VLOOKUP(LeaveTracker[[#This Row],[Employee Name]],Employees[[Employee Name]:[Office]],6))</f>
        <v>0</v>
      </c>
      <c r="G6471" s="24">
        <v>45135</v>
      </c>
      <c r="H6471" s="21">
        <v>45135</v>
      </c>
      <c r="I6471" s="20" t="s">
        <v>82</v>
      </c>
      <c r="K6471" s="61"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186</v>
      </c>
      <c r="E6472" s="19" t="str">
        <f>IF(ISBLANK(LeaveTracker[[#This Row],[Employee Name]]),"-----",VLOOKUP(LeaveTracker[[#This Row],[Employee Name]],Employees[[Employee Name]:[Office]],7))</f>
        <v>CBO</v>
      </c>
      <c r="F6472" s="19" t="str">
        <f>IF(ISBLANK(LeaveTracker[[#This Row],[Employee Name]]),"-----",VLOOKUP(LeaveTracker[[#This Row],[Employee Name]],Employees[[Employee Name]:[Office]],6))</f>
        <v>REGULAR</v>
      </c>
      <c r="G6472" s="24">
        <v>45110</v>
      </c>
      <c r="H6472" s="24">
        <v>45110</v>
      </c>
      <c r="I6472" s="20" t="s">
        <v>298</v>
      </c>
      <c r="J6472" s="43" t="s">
        <v>1003</v>
      </c>
      <c r="K6472" s="61"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1894</v>
      </c>
      <c r="E6473" s="19" t="str">
        <f>IF(ISBLANK(LeaveTracker[[#This Row],[Employee Name]]),"-----",VLOOKUP(LeaveTracker[[#This Row],[Employee Name]],Employees[[Employee Name]:[Office]],7))</f>
        <v>CTO</v>
      </c>
      <c r="F6473" s="19" t="str">
        <f>IF(ISBLANK(LeaveTracker[[#This Row],[Employee Name]]),"-----",VLOOKUP(LeaveTracker[[#This Row],[Employee Name]],Employees[[Employee Name]:[Office]],6))</f>
        <v>JOBCON</v>
      </c>
      <c r="G6473" s="24">
        <v>45100</v>
      </c>
      <c r="H6473" s="24">
        <v>45100</v>
      </c>
      <c r="I6473" s="20" t="s">
        <v>81</v>
      </c>
      <c r="K6473" s="61"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1894</v>
      </c>
      <c r="E6474" s="19" t="str">
        <f>IF(ISBLANK(LeaveTracker[[#This Row],[Employee Name]]),"-----",VLOOKUP(LeaveTracker[[#This Row],[Employee Name]],Employees[[Employee Name]:[Office]],7))</f>
        <v>CTO</v>
      </c>
      <c r="F6474" s="19" t="str">
        <f>IF(ISBLANK(LeaveTracker[[#This Row],[Employee Name]]),"-----",VLOOKUP(LeaveTracker[[#This Row],[Employee Name]],Employees[[Employee Name]:[Office]],6))</f>
        <v>JOBCON</v>
      </c>
      <c r="G6474" s="24">
        <v>45107</v>
      </c>
      <c r="H6474" s="24">
        <v>45107</v>
      </c>
      <c r="I6474" s="20" t="s">
        <v>81</v>
      </c>
      <c r="K6474" s="61"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2244</v>
      </c>
      <c r="E6475" s="19" t="str">
        <f>IF(ISBLANK(LeaveTracker[[#This Row],[Employee Name]]),"-----",VLOOKUP(LeaveTracker[[#This Row],[Employee Name]],Employees[[Employee Name]:[Office]],7))</f>
        <v>SANGGUNIANG PANLUNGSOD</v>
      </c>
      <c r="F6475" s="19">
        <f>IF(ISBLANK(LeaveTracker[[#This Row],[Employee Name]]),"-----",VLOOKUP(LeaveTracker[[#This Row],[Employee Name]],Employees[[Employee Name]:[Office]],6))</f>
        <v>0</v>
      </c>
      <c r="G6475" s="24">
        <v>45097</v>
      </c>
      <c r="H6475" s="24">
        <v>45097</v>
      </c>
      <c r="I6475" s="20" t="s">
        <v>81</v>
      </c>
      <c r="K6475" s="61"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2244</v>
      </c>
      <c r="E6476" s="19" t="str">
        <f>IF(ISBLANK(LeaveTracker[[#This Row],[Employee Name]]),"-----",VLOOKUP(LeaveTracker[[#This Row],[Employee Name]],Employees[[Employee Name]:[Office]],7))</f>
        <v>SANGGUNIANG PANLUNGSOD</v>
      </c>
      <c r="F6476" s="19">
        <f>IF(ISBLANK(LeaveTracker[[#This Row],[Employee Name]]),"-----",VLOOKUP(LeaveTracker[[#This Row],[Employee Name]],Employees[[Employee Name]:[Office]],6))</f>
        <v>0</v>
      </c>
      <c r="G6476" s="24">
        <v>45099</v>
      </c>
      <c r="H6476" s="24">
        <v>45099</v>
      </c>
      <c r="I6476" s="20" t="s">
        <v>81</v>
      </c>
      <c r="K6476" s="61"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730</v>
      </c>
      <c r="E6477" s="19" t="str">
        <f>IF(ISBLANK(LeaveTracker[[#This Row],[Employee Name]]),"-----",VLOOKUP(LeaveTracker[[#This Row],[Employee Name]],Employees[[Employee Name]:[Office]],7))</f>
        <v>SP</v>
      </c>
      <c r="F6477" s="19" t="str">
        <f>IF(ISBLANK(LeaveTracker[[#This Row],[Employee Name]]),"-----",VLOOKUP(LeaveTracker[[#This Row],[Employee Name]],Employees[[Employee Name]:[Office]],6))</f>
        <v>REGULAR</v>
      </c>
      <c r="G6477" s="24">
        <v>45104</v>
      </c>
      <c r="H6477" s="24">
        <v>45104</v>
      </c>
      <c r="I6477" s="20" t="s">
        <v>298</v>
      </c>
      <c r="J6477" s="43" t="s">
        <v>1003</v>
      </c>
      <c r="K6477" s="61"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840</v>
      </c>
      <c r="E6478" s="19" t="str">
        <f>IF(ISBLANK(LeaveTracker[[#This Row],[Employee Name]]),"-----",VLOOKUP(LeaveTracker[[#This Row],[Employee Name]],Employees[[Employee Name]:[Office]],7))</f>
        <v>CEO</v>
      </c>
      <c r="F6478" s="19" t="str">
        <f>IF(ISBLANK(LeaveTracker[[#This Row],[Employee Name]]),"-----",VLOOKUP(LeaveTracker[[#This Row],[Employee Name]],Employees[[Employee Name]:[Office]],6))</f>
        <v>REGULAR</v>
      </c>
      <c r="G6478" s="24">
        <v>45103</v>
      </c>
      <c r="H6478" s="24">
        <v>45103</v>
      </c>
      <c r="I6478" s="20" t="s">
        <v>298</v>
      </c>
      <c r="J6478" s="43" t="s">
        <v>1003</v>
      </c>
      <c r="K6478" s="61"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2085</v>
      </c>
      <c r="E6479" s="19" t="str">
        <f>IF(ISBLANK(LeaveTracker[[#This Row],[Employee Name]]),"-----",VLOOKUP(LeaveTracker[[#This Row],[Employee Name]],Employees[[Employee Name]:[Office]],7))</f>
        <v>CPDO</v>
      </c>
      <c r="F6479" s="19">
        <f>IF(ISBLANK(LeaveTracker[[#This Row],[Employee Name]]),"-----",VLOOKUP(LeaveTracker[[#This Row],[Employee Name]],Employees[[Employee Name]:[Office]],6))</f>
        <v>0</v>
      </c>
      <c r="G6479" s="24">
        <v>45106</v>
      </c>
      <c r="H6479" s="24">
        <v>45107</v>
      </c>
      <c r="I6479" s="20" t="s">
        <v>81</v>
      </c>
      <c r="K6479" s="61"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1770</v>
      </c>
      <c r="E6480" s="19" t="str">
        <f>IF(ISBLANK(LeaveTracker[[#This Row],[Employee Name]]),"-----",VLOOKUP(LeaveTracker[[#This Row],[Employee Name]],Employees[[Employee Name]:[Office]],7))</f>
        <v>LIBRARY</v>
      </c>
      <c r="F6480" s="19" t="str">
        <f>IF(ISBLANK(LeaveTracker[[#This Row],[Employee Name]]),"-----",VLOOKUP(LeaveTracker[[#This Row],[Employee Name]],Employees[[Employee Name]:[Office]],6))</f>
        <v>CASUAL</v>
      </c>
      <c r="G6480" s="24">
        <v>45114</v>
      </c>
      <c r="H6480" s="24">
        <v>45114</v>
      </c>
      <c r="I6480" s="19"/>
      <c r="K6480" s="61"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1770</v>
      </c>
      <c r="E6481" s="19" t="str">
        <f>IF(ISBLANK(LeaveTracker[[#This Row],[Employee Name]]),"-----",VLOOKUP(LeaveTracker[[#This Row],[Employee Name]],Employees[[Employee Name]:[Office]],7))</f>
        <v>LIBRARY</v>
      </c>
      <c r="F6481" s="19" t="str">
        <f>IF(ISBLANK(LeaveTracker[[#This Row],[Employee Name]]),"-----",VLOOKUP(LeaveTracker[[#This Row],[Employee Name]],Employees[[Employee Name]:[Office]],6))</f>
        <v>CASUAL</v>
      </c>
      <c r="G6481" s="24">
        <v>45121</v>
      </c>
      <c r="H6481" s="24">
        <v>45121</v>
      </c>
      <c r="I6481" s="20" t="s">
        <v>81</v>
      </c>
      <c r="K6481" s="61"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1883</v>
      </c>
      <c r="E6482" s="19" t="str">
        <f>IF(ISBLANK(LeaveTracker[[#This Row],[Employee Name]]),"-----",VLOOKUP(LeaveTracker[[#This Row],[Employee Name]],Employees[[Employee Name]:[Office]],7))</f>
        <v>CSWDO</v>
      </c>
      <c r="F6482" s="19" t="str">
        <f>IF(ISBLANK(LeaveTracker[[#This Row],[Employee Name]]),"-----",VLOOKUP(LeaveTracker[[#This Row],[Employee Name]],Employees[[Employee Name]:[Office]],6))</f>
        <v>CASUAL</v>
      </c>
      <c r="G6482" s="24">
        <v>45117</v>
      </c>
      <c r="H6482" s="24">
        <v>45117</v>
      </c>
      <c r="I6482" s="20" t="s">
        <v>298</v>
      </c>
      <c r="J6482" s="43" t="s">
        <v>1003</v>
      </c>
      <c r="K6482" s="61"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2153</v>
      </c>
      <c r="E6483" s="19" t="str">
        <f>IF(ISBLANK(LeaveTracker[[#This Row],[Employee Name]]),"-----",VLOOKUP(LeaveTracker[[#This Row],[Employee Name]],Employees[[Employee Name]:[Office]],7))</f>
        <v>OSPITAL NG TAGAYTAY</v>
      </c>
      <c r="F6483" s="19">
        <f>IF(ISBLANK(LeaveTracker[[#This Row],[Employee Name]]),"-----",VLOOKUP(LeaveTracker[[#This Row],[Employee Name]],Employees[[Employee Name]:[Office]],6))</f>
        <v>0</v>
      </c>
      <c r="G6483" s="24">
        <v>45106</v>
      </c>
      <c r="H6483" s="24">
        <v>45106</v>
      </c>
      <c r="I6483" s="20" t="s">
        <v>81</v>
      </c>
      <c r="K6483" s="61"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875</v>
      </c>
      <c r="E6484" s="19" t="str">
        <f>IF(ISBLANK(LeaveTracker[[#This Row],[Employee Name]]),"-----",VLOOKUP(LeaveTracker[[#This Row],[Employee Name]],Employees[[Employee Name]:[Office]],7))</f>
        <v>GSO</v>
      </c>
      <c r="F6484" s="19" t="str">
        <f>IF(ISBLANK(LeaveTracker[[#This Row],[Employee Name]]),"-----",VLOOKUP(LeaveTracker[[#This Row],[Employee Name]],Employees[[Employee Name]:[Office]],6))</f>
        <v>REGULAR</v>
      </c>
      <c r="G6484" s="24">
        <v>45107</v>
      </c>
      <c r="H6484" s="24">
        <v>45107</v>
      </c>
      <c r="I6484" s="20" t="s">
        <v>81</v>
      </c>
      <c r="K6484" s="61"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1885</v>
      </c>
      <c r="E6485" s="19" t="str">
        <f>IF(ISBLANK(LeaveTracker[[#This Row],[Employee Name]]),"-----",VLOOKUP(LeaveTracker[[#This Row],[Employee Name]],Employees[[Employee Name]:[Office]],7))</f>
        <v>GSO</v>
      </c>
      <c r="F6485" s="19" t="str">
        <f>IF(ISBLANK(LeaveTracker[[#This Row],[Employee Name]]),"-----",VLOOKUP(LeaveTracker[[#This Row],[Employee Name]],Employees[[Employee Name]:[Office]],6))</f>
        <v>CASUAL</v>
      </c>
      <c r="G6485" s="24">
        <v>45107</v>
      </c>
      <c r="H6485" s="24">
        <v>45107</v>
      </c>
      <c r="I6485" s="20" t="s">
        <v>81</v>
      </c>
      <c r="K6485" s="61"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1885</v>
      </c>
      <c r="E6486" s="19" t="str">
        <f>IF(ISBLANK(LeaveTracker[[#This Row],[Employee Name]]),"-----",VLOOKUP(LeaveTracker[[#This Row],[Employee Name]],Employees[[Employee Name]:[Office]],7))</f>
        <v>GSO</v>
      </c>
      <c r="F6486" s="19" t="str">
        <f>IF(ISBLANK(LeaveTracker[[#This Row],[Employee Name]]),"-----",VLOOKUP(LeaveTracker[[#This Row],[Employee Name]],Employees[[Employee Name]:[Office]],6))</f>
        <v>CASUAL</v>
      </c>
      <c r="G6486" s="24">
        <v>45113</v>
      </c>
      <c r="H6486" s="24">
        <v>45114</v>
      </c>
      <c r="I6486" s="20" t="s">
        <v>82</v>
      </c>
      <c r="K6486" s="61"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878</v>
      </c>
      <c r="E6487" s="19" t="str">
        <f>IF(ISBLANK(LeaveTracker[[#This Row],[Employee Name]]),"-----",VLOOKUP(LeaveTracker[[#This Row],[Employee Name]],Employees[[Employee Name]:[Office]],7))</f>
        <v>GSO</v>
      </c>
      <c r="F6487" s="19" t="str">
        <f>IF(ISBLANK(LeaveTracker[[#This Row],[Employee Name]]),"-----",VLOOKUP(LeaveTracker[[#This Row],[Employee Name]],Employees[[Employee Name]:[Office]],6))</f>
        <v>REGULAR</v>
      </c>
      <c r="G6487" s="24">
        <v>45146</v>
      </c>
      <c r="H6487" s="24">
        <v>45148</v>
      </c>
      <c r="I6487" s="20" t="s">
        <v>82</v>
      </c>
      <c r="K6487" s="61"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553</v>
      </c>
      <c r="E6488" s="19" t="str">
        <f>IF(ISBLANK(LeaveTracker[[#This Row],[Employee Name]]),"-----",VLOOKUP(LeaveTracker[[#This Row],[Employee Name]],Employees[[Employee Name]:[Office]],7))</f>
        <v>CENRO</v>
      </c>
      <c r="F6488" s="19" t="str">
        <f>IF(ISBLANK(LeaveTracker[[#This Row],[Employee Name]]),"-----",VLOOKUP(LeaveTracker[[#This Row],[Employee Name]],Employees[[Employee Name]:[Office]],6))</f>
        <v>REGULAR</v>
      </c>
      <c r="G6488" s="24">
        <v>45104</v>
      </c>
      <c r="H6488" s="24">
        <v>45104</v>
      </c>
      <c r="I6488" s="20" t="s">
        <v>81</v>
      </c>
      <c r="K6488" s="61"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553</v>
      </c>
      <c r="E6489" s="19" t="str">
        <f>IF(ISBLANK(LeaveTracker[[#This Row],[Employee Name]]),"-----",VLOOKUP(LeaveTracker[[#This Row],[Employee Name]],Employees[[Employee Name]:[Office]],7))</f>
        <v>CENRO</v>
      </c>
      <c r="F6489" s="19" t="str">
        <f>IF(ISBLANK(LeaveTracker[[#This Row],[Employee Name]]),"-----",VLOOKUP(LeaveTracker[[#This Row],[Employee Name]],Employees[[Employee Name]:[Office]],6))</f>
        <v>REGULAR</v>
      </c>
      <c r="G6489" s="24">
        <v>45106</v>
      </c>
      <c r="H6489" s="24">
        <v>45107</v>
      </c>
      <c r="I6489" s="20" t="s">
        <v>81</v>
      </c>
      <c r="K6489" s="61"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569</v>
      </c>
      <c r="E6490" s="19" t="str">
        <f>IF(ISBLANK(LeaveTracker[[#This Row],[Employee Name]]),"-----",VLOOKUP(LeaveTracker[[#This Row],[Employee Name]],Employees[[Employee Name]:[Office]],7))</f>
        <v>CENRO</v>
      </c>
      <c r="F6490" s="19" t="str">
        <f>IF(ISBLANK(LeaveTracker[[#This Row],[Employee Name]]),"-----",VLOOKUP(LeaveTracker[[#This Row],[Employee Name]],Employees[[Employee Name]:[Office]],6))</f>
        <v>REGULAR</v>
      </c>
      <c r="G6490" s="24">
        <v>45106</v>
      </c>
      <c r="H6490" s="24">
        <v>45107</v>
      </c>
      <c r="I6490" s="20" t="s">
        <v>81</v>
      </c>
      <c r="K6490" s="61"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564</v>
      </c>
      <c r="E6491" s="19" t="str">
        <f>IF(ISBLANK(LeaveTracker[[#This Row],[Employee Name]]),"-----",VLOOKUP(LeaveTracker[[#This Row],[Employee Name]],Employees[[Employee Name]:[Office]],7))</f>
        <v>CENRO</v>
      </c>
      <c r="F6491" s="19" t="str">
        <f>IF(ISBLANK(LeaveTracker[[#This Row],[Employee Name]]),"-----",VLOOKUP(LeaveTracker[[#This Row],[Employee Name]],Employees[[Employee Name]:[Office]],6))</f>
        <v>REGULAR</v>
      </c>
      <c r="G6491" s="24">
        <v>45100</v>
      </c>
      <c r="H6491" s="24">
        <v>45100</v>
      </c>
      <c r="I6491" s="20" t="s">
        <v>81</v>
      </c>
      <c r="K6491" s="61"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564</v>
      </c>
      <c r="E6492" s="19" t="str">
        <f>IF(ISBLANK(LeaveTracker[[#This Row],[Employee Name]]),"-----",VLOOKUP(LeaveTracker[[#This Row],[Employee Name]],Employees[[Employee Name]:[Office]],7))</f>
        <v>CENRO</v>
      </c>
      <c r="F6492" s="19" t="str">
        <f>IF(ISBLANK(LeaveTracker[[#This Row],[Employee Name]]),"-----",VLOOKUP(LeaveTracker[[#This Row],[Employee Name]],Employees[[Employee Name]:[Office]],6))</f>
        <v>REGULAR</v>
      </c>
      <c r="G6492" s="24">
        <v>45103</v>
      </c>
      <c r="H6492" s="24">
        <v>45103</v>
      </c>
      <c r="I6492" s="20" t="s">
        <v>81</v>
      </c>
      <c r="K6492" s="61"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849</v>
      </c>
      <c r="E6493" s="19" t="str">
        <f>IF(ISBLANK(LeaveTracker[[#This Row],[Employee Name]]),"-----",VLOOKUP(LeaveTracker[[#This Row],[Employee Name]],Employees[[Employee Name]:[Office]],7))</f>
        <v>MO</v>
      </c>
      <c r="F6493" s="19" t="str">
        <f>IF(ISBLANK(LeaveTracker[[#This Row],[Employee Name]]),"-----",VLOOKUP(LeaveTracker[[#This Row],[Employee Name]],Employees[[Employee Name]:[Office]],6))</f>
        <v>REGULAR</v>
      </c>
      <c r="G6493" s="24">
        <v>45111</v>
      </c>
      <c r="H6493" s="24">
        <v>45113</v>
      </c>
      <c r="I6493" s="20" t="s">
        <v>82</v>
      </c>
      <c r="K6493" s="61"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849</v>
      </c>
      <c r="E6494" s="19" t="str">
        <f>IF(ISBLANK(LeaveTracker[[#This Row],[Employee Name]]),"-----",VLOOKUP(LeaveTracker[[#This Row],[Employee Name]],Employees[[Employee Name]:[Office]],7))</f>
        <v>MO</v>
      </c>
      <c r="F6494" s="19" t="str">
        <f>IF(ISBLANK(LeaveTracker[[#This Row],[Employee Name]]),"-----",VLOOKUP(LeaveTracker[[#This Row],[Employee Name]],Employees[[Employee Name]:[Office]],6))</f>
        <v>REGULAR</v>
      </c>
      <c r="G6494" s="24">
        <v>45104</v>
      </c>
      <c r="H6494" s="24">
        <v>45104</v>
      </c>
      <c r="I6494" s="20" t="s">
        <v>81</v>
      </c>
      <c r="K6494" s="61"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849</v>
      </c>
      <c r="E6495" s="19" t="str">
        <f>IF(ISBLANK(LeaveTracker[[#This Row],[Employee Name]]),"-----",VLOOKUP(LeaveTracker[[#This Row],[Employee Name]],Employees[[Employee Name]:[Office]],7))</f>
        <v>MO</v>
      </c>
      <c r="F6495" s="19" t="str">
        <f>IF(ISBLANK(LeaveTracker[[#This Row],[Employee Name]]),"-----",VLOOKUP(LeaveTracker[[#This Row],[Employee Name]],Employees[[Employee Name]:[Office]],6))</f>
        <v>REGULAR</v>
      </c>
      <c r="G6495" s="24">
        <v>45106</v>
      </c>
      <c r="H6495" s="24">
        <v>45106</v>
      </c>
      <c r="I6495" s="20" t="s">
        <v>81</v>
      </c>
      <c r="K6495" s="61"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422</v>
      </c>
      <c r="E6496" s="19" t="str">
        <f>IF(ISBLANK(LeaveTracker[[#This Row],[Employee Name]]),"-----",VLOOKUP(LeaveTracker[[#This Row],[Employee Name]],Employees[[Employee Name]:[Office]],7))</f>
        <v>CTO</v>
      </c>
      <c r="F6496" s="19" t="str">
        <f>IF(ISBLANK(LeaveTracker[[#This Row],[Employee Name]]),"-----",VLOOKUP(LeaveTracker[[#This Row],[Employee Name]],Employees[[Employee Name]:[Office]],6))</f>
        <v>REGULAR</v>
      </c>
      <c r="G6496" s="24">
        <v>45106</v>
      </c>
      <c r="H6496" s="24">
        <v>45107</v>
      </c>
      <c r="I6496" s="20" t="s">
        <v>81</v>
      </c>
      <c r="K6496" s="61"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834</v>
      </c>
      <c r="E6497" s="19" t="str">
        <f>IF(ISBLANK(LeaveTracker[[#This Row],[Employee Name]]),"-----",VLOOKUP(LeaveTracker[[#This Row],[Employee Name]],Employees[[Employee Name]:[Office]],7))</f>
        <v>CTO</v>
      </c>
      <c r="F6497" s="19" t="str">
        <f>IF(ISBLANK(LeaveTracker[[#This Row],[Employee Name]]),"-----",VLOOKUP(LeaveTracker[[#This Row],[Employee Name]],Employees[[Employee Name]:[Office]],6))</f>
        <v>REGULAR</v>
      </c>
      <c r="G6497" s="24">
        <v>45103</v>
      </c>
      <c r="H6497" s="24">
        <v>45104</v>
      </c>
      <c r="I6497" s="20" t="s">
        <v>81</v>
      </c>
      <c r="K6497" s="61"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834</v>
      </c>
      <c r="E6498" s="19" t="str">
        <f>IF(ISBLANK(LeaveTracker[[#This Row],[Employee Name]]),"-----",VLOOKUP(LeaveTracker[[#This Row],[Employee Name]],Employees[[Employee Name]:[Office]],7))</f>
        <v>CTO</v>
      </c>
      <c r="F6498" s="19" t="str">
        <f>IF(ISBLANK(LeaveTracker[[#This Row],[Employee Name]]),"-----",VLOOKUP(LeaveTracker[[#This Row],[Employee Name]],Employees[[Employee Name]:[Office]],6))</f>
        <v>REGULAR</v>
      </c>
      <c r="G6498" s="24">
        <v>45106</v>
      </c>
      <c r="H6498" s="24">
        <v>45106</v>
      </c>
      <c r="I6498" s="20" t="s">
        <v>81</v>
      </c>
      <c r="K6498" s="61"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1056</v>
      </c>
      <c r="E6499" s="19" t="str">
        <f>IF(ISBLANK(LeaveTracker[[#This Row],[Employee Name]]),"-----",VLOOKUP(LeaveTracker[[#This Row],[Employee Name]],Employees[[Employee Name]:[Office]],7))</f>
        <v>CTO</v>
      </c>
      <c r="F6499" s="19" t="str">
        <f>IF(ISBLANK(LeaveTracker[[#This Row],[Employee Name]]),"-----",VLOOKUP(LeaveTracker[[#This Row],[Employee Name]],Employees[[Employee Name]:[Office]],6))</f>
        <v>REGULAR</v>
      </c>
      <c r="G6499" s="24">
        <v>45104</v>
      </c>
      <c r="H6499" s="24">
        <v>45104</v>
      </c>
      <c r="I6499" s="20" t="s">
        <v>81</v>
      </c>
      <c r="K6499" s="61"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1056</v>
      </c>
      <c r="E6500" s="19" t="str">
        <f>IF(ISBLANK(LeaveTracker[[#This Row],[Employee Name]]),"-----",VLOOKUP(LeaveTracker[[#This Row],[Employee Name]],Employees[[Employee Name]:[Office]],7))</f>
        <v>CTO</v>
      </c>
      <c r="F6500" s="19" t="str">
        <f>IF(ISBLANK(LeaveTracker[[#This Row],[Employee Name]]),"-----",VLOOKUP(LeaveTracker[[#This Row],[Employee Name]],Employees[[Employee Name]:[Office]],6))</f>
        <v>REGULAR</v>
      </c>
      <c r="G6500" s="24">
        <v>45107</v>
      </c>
      <c r="H6500" s="24">
        <v>45107</v>
      </c>
      <c r="I6500" s="20" t="s">
        <v>81</v>
      </c>
      <c r="K6500" s="61"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19" t="str">
        <f>IF(ISBLANK(LeaveTracker[[#This Row],[Employee Name]]),"-----",VLOOKUP(LeaveTracker[[#This Row],[Employee Name]],Employees[[Employee Name]:[Office]],7))</f>
        <v>MO</v>
      </c>
      <c r="F6501" s="19" t="str">
        <f>IF(ISBLANK(LeaveTracker[[#This Row],[Employee Name]]),"-----",VLOOKUP(LeaveTracker[[#This Row],[Employee Name]],Employees[[Employee Name]:[Office]],6))</f>
        <v>REGULAR</v>
      </c>
      <c r="G6501" s="24">
        <v>45103</v>
      </c>
      <c r="H6501" s="24">
        <v>45104</v>
      </c>
      <c r="I6501" s="20" t="s">
        <v>81</v>
      </c>
      <c r="K6501" s="61"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19" t="str">
        <f>IF(ISBLANK(LeaveTracker[[#This Row],[Employee Name]]),"-----",VLOOKUP(LeaveTracker[[#This Row],[Employee Name]],Employees[[Employee Name]:[Office]],7))</f>
        <v>MO</v>
      </c>
      <c r="F6502" s="19" t="str">
        <f>IF(ISBLANK(LeaveTracker[[#This Row],[Employee Name]]),"-----",VLOOKUP(LeaveTracker[[#This Row],[Employee Name]],Employees[[Employee Name]:[Office]],6))</f>
        <v>REGULAR</v>
      </c>
      <c r="G6502" s="24">
        <v>45106</v>
      </c>
      <c r="H6502" s="24">
        <v>45107</v>
      </c>
      <c r="I6502" s="20" t="s">
        <v>81</v>
      </c>
      <c r="K6502" s="61"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1283</v>
      </c>
      <c r="E6503" s="19" t="str">
        <f>IF(ISBLANK(LeaveTracker[[#This Row],[Employee Name]]),"-----",VLOOKUP(LeaveTracker[[#This Row],[Employee Name]],Employees[[Employee Name]:[Office]],7))</f>
        <v>MO</v>
      </c>
      <c r="F6503" s="19" t="str">
        <f>IF(ISBLANK(LeaveTracker[[#This Row],[Employee Name]]),"-----",VLOOKUP(LeaveTracker[[#This Row],[Employee Name]],Employees[[Employee Name]:[Office]],6))</f>
        <v>REGULAR</v>
      </c>
      <c r="G6503" s="24">
        <v>45100</v>
      </c>
      <c r="H6503" s="24">
        <v>45100</v>
      </c>
      <c r="I6503" s="20" t="s">
        <v>298</v>
      </c>
      <c r="J6503" s="43" t="s">
        <v>1003</v>
      </c>
      <c r="K6503" s="61"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1809</v>
      </c>
      <c r="E6504" s="19" t="str">
        <f>IF(ISBLANK(LeaveTracker[[#This Row],[Employee Name]]),"-----",VLOOKUP(LeaveTracker[[#This Row],[Employee Name]],Employees[[Employee Name]:[Office]],7))</f>
        <v>TCNHS</v>
      </c>
      <c r="F6504" s="19" t="str">
        <f>IF(ISBLANK(LeaveTracker[[#This Row],[Employee Name]]),"-----",VLOOKUP(LeaveTracker[[#This Row],[Employee Name]],Employees[[Employee Name]:[Office]],6))</f>
        <v>CASUAL</v>
      </c>
      <c r="G6504" s="24">
        <v>45104</v>
      </c>
      <c r="H6504" s="24">
        <v>45104</v>
      </c>
      <c r="I6504" s="20" t="s">
        <v>81</v>
      </c>
      <c r="K6504" s="61"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1809</v>
      </c>
      <c r="E6505" s="19" t="str">
        <f>IF(ISBLANK(LeaveTracker[[#This Row],[Employee Name]]),"-----",VLOOKUP(LeaveTracker[[#This Row],[Employee Name]],Employees[[Employee Name]:[Office]],7))</f>
        <v>TCNHS</v>
      </c>
      <c r="F6505" s="19" t="str">
        <f>IF(ISBLANK(LeaveTracker[[#This Row],[Employee Name]]),"-----",VLOOKUP(LeaveTracker[[#This Row],[Employee Name]],Employees[[Employee Name]:[Office]],6))</f>
        <v>CASUAL</v>
      </c>
      <c r="G6505" s="24">
        <v>45107</v>
      </c>
      <c r="H6505" s="24">
        <v>45107</v>
      </c>
      <c r="I6505" s="20" t="s">
        <v>81</v>
      </c>
      <c r="K6505" s="61"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714</v>
      </c>
      <c r="E6506" s="19" t="str">
        <f>IF(ISBLANK(LeaveTracker[[#This Row],[Employee Name]]),"-----",VLOOKUP(LeaveTracker[[#This Row],[Employee Name]],Employees[[Employee Name]:[Office]],7))</f>
        <v>CBO</v>
      </c>
      <c r="F6506" s="19" t="str">
        <f>IF(ISBLANK(LeaveTracker[[#This Row],[Employee Name]]),"-----",VLOOKUP(LeaveTracker[[#This Row],[Employee Name]],Employees[[Employee Name]:[Office]],6))</f>
        <v>REGULAR</v>
      </c>
      <c r="G6506" s="24">
        <v>45107</v>
      </c>
      <c r="H6506" s="24">
        <v>45107</v>
      </c>
      <c r="I6506" s="20" t="s">
        <v>81</v>
      </c>
      <c r="K6506" s="61"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1863</v>
      </c>
      <c r="E6507" s="19" t="str">
        <f>IF(ISBLANK(LeaveTracker[[#This Row],[Employee Name]]),"-----",VLOOKUP(LeaveTracker[[#This Row],[Employee Name]],Employees[[Employee Name]:[Office]],7))</f>
        <v>TICC</v>
      </c>
      <c r="F6507" s="19" t="str">
        <f>IF(ISBLANK(LeaveTracker[[#This Row],[Employee Name]]),"-----",VLOOKUP(LeaveTracker[[#This Row],[Employee Name]],Employees[[Employee Name]:[Office]],6))</f>
        <v>CASUAL</v>
      </c>
      <c r="G6507" s="24">
        <v>45105</v>
      </c>
      <c r="H6507" s="24">
        <v>45107</v>
      </c>
      <c r="I6507" s="20" t="s">
        <v>81</v>
      </c>
      <c r="K6507" s="61"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1819</v>
      </c>
      <c r="E6508" s="19" t="str">
        <f>IF(ISBLANK(LeaveTracker[[#This Row],[Employee Name]]),"-----",VLOOKUP(LeaveTracker[[#This Row],[Employee Name]],Employees[[Employee Name]:[Office]],7))</f>
        <v>TICC/TCCH</v>
      </c>
      <c r="F6508" s="19" t="str">
        <f>IF(ISBLANK(LeaveTracker[[#This Row],[Employee Name]]),"-----",VLOOKUP(LeaveTracker[[#This Row],[Employee Name]],Employees[[Employee Name]:[Office]],6))</f>
        <v>CASUAL</v>
      </c>
      <c r="G6508" s="24">
        <v>45116</v>
      </c>
      <c r="H6508" s="24">
        <v>45116</v>
      </c>
      <c r="I6508" s="20" t="s">
        <v>82</v>
      </c>
      <c r="K6508" s="61" t="str">
        <f>LeaveTracker[[#This Row],[Days]]&amp;" "&amp;LeaveTracker[[#This Row],[Type of Leave]]</f>
        <v>1 VL</v>
      </c>
      <c r="L6508" s="23">
        <v>1</v>
      </c>
      <c r="M6508" s="27"/>
    </row>
    <row r="6509" spans="1:13" ht="30" customHeight="1" x14ac:dyDescent="0.3">
      <c r="A6509" s="27">
        <f t="shared" si="76"/>
        <v>2696</v>
      </c>
      <c r="B6509" s="31">
        <v>45111</v>
      </c>
      <c r="C6509" s="31">
        <v>45095</v>
      </c>
      <c r="D6509" s="19" t="s">
        <v>914</v>
      </c>
      <c r="E6509" s="19" t="str">
        <f>IF(ISBLANK(LeaveTracker[[#This Row],[Employee Name]]),"-----",VLOOKUP(LeaveTracker[[#This Row],[Employee Name]],Employees[[Employee Name]:[Office]],7))</f>
        <v>CPDO</v>
      </c>
      <c r="F6509" s="19" t="str">
        <f>IF(ISBLANK(LeaveTracker[[#This Row],[Employee Name]]),"-----",VLOOKUP(LeaveTracker[[#This Row],[Employee Name]],Employees[[Employee Name]:[Office]],6))</f>
        <v>REGULAR</v>
      </c>
      <c r="G6509" s="24">
        <v>45093</v>
      </c>
      <c r="H6509" s="24">
        <v>45093</v>
      </c>
      <c r="I6509" s="20" t="s">
        <v>298</v>
      </c>
      <c r="J6509" s="43" t="s">
        <v>1003</v>
      </c>
      <c r="K6509" s="61"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909</v>
      </c>
      <c r="E6510" s="19" t="str">
        <f>IF(ISBLANK(LeaveTracker[[#This Row],[Employee Name]]),"-----",VLOOKUP(LeaveTracker[[#This Row],[Employee Name]],Employees[[Employee Name]:[Office]],7))</f>
        <v>CPDO</v>
      </c>
      <c r="F6510" s="19" t="str">
        <f>IF(ISBLANK(LeaveTracker[[#This Row],[Employee Name]]),"-----",VLOOKUP(LeaveTracker[[#This Row],[Employee Name]],Employees[[Employee Name]:[Office]],6))</f>
        <v>REGULAR</v>
      </c>
      <c r="G6510" s="24">
        <v>45112</v>
      </c>
      <c r="H6510" s="24">
        <v>45112</v>
      </c>
      <c r="I6510" s="20" t="s">
        <v>298</v>
      </c>
      <c r="J6510" s="43" t="s">
        <v>1003</v>
      </c>
      <c r="K6510" s="61"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1803</v>
      </c>
      <c r="E6511" s="19" t="str">
        <f>IF(ISBLANK(LeaveTracker[[#This Row],[Employee Name]]),"-----",VLOOKUP(LeaveTracker[[#This Row],[Employee Name]],Employees[[Employee Name]:[Office]],7))</f>
        <v>CENRO</v>
      </c>
      <c r="F6511" s="19" t="str">
        <f>IF(ISBLANK(LeaveTracker[[#This Row],[Employee Name]]),"-----",VLOOKUP(LeaveTracker[[#This Row],[Employee Name]],Employees[[Employee Name]:[Office]],6))</f>
        <v>CASUAL</v>
      </c>
      <c r="G6511" s="24">
        <v>45117</v>
      </c>
      <c r="H6511" s="24">
        <v>45119</v>
      </c>
      <c r="I6511" s="20" t="s">
        <v>82</v>
      </c>
      <c r="K6511" s="61"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1877</v>
      </c>
      <c r="E6512" s="19" t="str">
        <f>IF(ISBLANK(LeaveTracker[[#This Row],[Employee Name]]),"-----",VLOOKUP(LeaveTracker[[#This Row],[Employee Name]],Employees[[Employee Name]:[Office]],7))</f>
        <v>TICC</v>
      </c>
      <c r="F6512" s="19" t="str">
        <f>IF(ISBLANK(LeaveTracker[[#This Row],[Employee Name]]),"-----",VLOOKUP(LeaveTracker[[#This Row],[Employee Name]],Employees[[Employee Name]:[Office]],6))</f>
        <v>CASUAL</v>
      </c>
      <c r="G6512" s="24">
        <v>45119</v>
      </c>
      <c r="H6512" s="24">
        <v>45121</v>
      </c>
      <c r="I6512" s="20" t="s">
        <v>82</v>
      </c>
      <c r="K6512" s="61"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1878</v>
      </c>
      <c r="E6513" s="19" t="str">
        <f>IF(ISBLANK(LeaveTracker[[#This Row],[Employee Name]]),"-----",VLOOKUP(LeaveTracker[[#This Row],[Employee Name]],Employees[[Employee Name]:[Office]],7))</f>
        <v>TICC</v>
      </c>
      <c r="F6513" s="19" t="str">
        <f>IF(ISBLANK(LeaveTracker[[#This Row],[Employee Name]]),"-----",VLOOKUP(LeaveTracker[[#This Row],[Employee Name]],Employees[[Employee Name]:[Office]],6))</f>
        <v>CASUAL</v>
      </c>
      <c r="G6513" s="24">
        <v>45125</v>
      </c>
      <c r="H6513" s="24">
        <v>45125</v>
      </c>
      <c r="I6513" s="20" t="s">
        <v>82</v>
      </c>
      <c r="K6513" s="61"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1878</v>
      </c>
      <c r="E6514" s="19" t="str">
        <f>IF(ISBLANK(LeaveTracker[[#This Row],[Employee Name]]),"-----",VLOOKUP(LeaveTracker[[#This Row],[Employee Name]],Employees[[Employee Name]:[Office]],7))</f>
        <v>TICC</v>
      </c>
      <c r="F6514" s="19" t="str">
        <f>IF(ISBLANK(LeaveTracker[[#This Row],[Employee Name]]),"-----",VLOOKUP(LeaveTracker[[#This Row],[Employee Name]],Employees[[Employee Name]:[Office]],6))</f>
        <v>CASUAL</v>
      </c>
      <c r="G6514" s="24">
        <v>45126</v>
      </c>
      <c r="H6514" s="24">
        <v>45126</v>
      </c>
      <c r="I6514" s="20" t="s">
        <v>298</v>
      </c>
      <c r="J6514" s="43" t="s">
        <v>1003</v>
      </c>
      <c r="K6514" s="61"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1899</v>
      </c>
      <c r="E6515" s="19" t="str">
        <f>IF(ISBLANK(LeaveTracker[[#This Row],[Employee Name]]),"-----",VLOOKUP(LeaveTracker[[#This Row],[Employee Name]],Employees[[Employee Name]:[Office]],7))</f>
        <v>TICC</v>
      </c>
      <c r="F6515" s="19" t="str">
        <f>IF(ISBLANK(LeaveTracker[[#This Row],[Employee Name]]),"-----",VLOOKUP(LeaveTracker[[#This Row],[Employee Name]],Employees[[Employee Name]:[Office]],6))</f>
        <v>CASUAL</v>
      </c>
      <c r="G6515" s="24">
        <v>45119</v>
      </c>
      <c r="H6515" s="24">
        <v>45121</v>
      </c>
      <c r="I6515" s="20" t="s">
        <v>82</v>
      </c>
      <c r="K6515" s="61"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714</v>
      </c>
      <c r="E6516" s="19" t="str">
        <f>IF(ISBLANK(LeaveTracker[[#This Row],[Employee Name]]),"-----",VLOOKUP(LeaveTracker[[#This Row],[Employee Name]],Employees[[Employee Name]:[Office]],7))</f>
        <v>CBO</v>
      </c>
      <c r="F6516" s="19" t="str">
        <f>IF(ISBLANK(LeaveTracker[[#This Row],[Employee Name]]),"-----",VLOOKUP(LeaveTracker[[#This Row],[Employee Name]],Employees[[Employee Name]:[Office]],6))</f>
        <v>REGULAR</v>
      </c>
      <c r="G6516" s="24">
        <v>45146</v>
      </c>
      <c r="H6516" s="24">
        <v>45148</v>
      </c>
      <c r="I6516" s="20" t="s">
        <v>82</v>
      </c>
      <c r="K6516" s="61"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609</v>
      </c>
      <c r="E6517" s="19" t="str">
        <f>IF(ISBLANK(LeaveTracker[[#This Row],[Employee Name]]),"-----",VLOOKUP(LeaveTracker[[#This Row],[Employee Name]],Employees[[Employee Name]:[Office]],7))</f>
        <v>CBO</v>
      </c>
      <c r="F6517" s="19" t="str">
        <f>IF(ISBLANK(LeaveTracker[[#This Row],[Employee Name]]),"-----",VLOOKUP(LeaveTracker[[#This Row],[Employee Name]],Employees[[Employee Name]:[Office]],6))</f>
        <v>REGULAR</v>
      </c>
      <c r="G6517" s="24">
        <v>45146</v>
      </c>
      <c r="H6517" s="24">
        <v>45148</v>
      </c>
      <c r="I6517" s="20" t="s">
        <v>82</v>
      </c>
      <c r="K6517" s="61"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612</v>
      </c>
      <c r="E6518" s="19" t="str">
        <f>IF(ISBLANK(LeaveTracker[[#This Row],[Employee Name]]),"-----",VLOOKUP(LeaveTracker[[#This Row],[Employee Name]],Employees[[Employee Name]:[Office]],7))</f>
        <v>CBO</v>
      </c>
      <c r="F6518" s="19" t="str">
        <f>IF(ISBLANK(LeaveTracker[[#This Row],[Employee Name]]),"-----",VLOOKUP(LeaveTracker[[#This Row],[Employee Name]],Employees[[Employee Name]:[Office]],6))</f>
        <v>REGULAR</v>
      </c>
      <c r="G6518" s="24">
        <v>45146</v>
      </c>
      <c r="H6518" s="24">
        <v>45148</v>
      </c>
      <c r="I6518" s="20" t="s">
        <v>82</v>
      </c>
      <c r="K6518" s="61"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615</v>
      </c>
      <c r="E6519" s="19" t="str">
        <f>IF(ISBLANK(LeaveTracker[[#This Row],[Employee Name]]),"-----",VLOOKUP(LeaveTracker[[#This Row],[Employee Name]],Employees[[Employee Name]:[Office]],7))</f>
        <v>CBO</v>
      </c>
      <c r="F6519" s="19" t="str">
        <f>IF(ISBLANK(LeaveTracker[[#This Row],[Employee Name]]),"-----",VLOOKUP(LeaveTracker[[#This Row],[Employee Name]],Employees[[Employee Name]:[Office]],6))</f>
        <v>REGULAR</v>
      </c>
      <c r="G6519" s="24">
        <v>45146</v>
      </c>
      <c r="H6519" s="24">
        <v>45148</v>
      </c>
      <c r="I6519" s="20" t="s">
        <v>82</v>
      </c>
      <c r="K6519" s="61"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186</v>
      </c>
      <c r="E6520" s="19" t="str">
        <f>IF(ISBLANK(LeaveTracker[[#This Row],[Employee Name]]),"-----",VLOOKUP(LeaveTracker[[#This Row],[Employee Name]],Employees[[Employee Name]:[Office]],7))</f>
        <v>CBO</v>
      </c>
      <c r="F6520" s="19" t="str">
        <f>IF(ISBLANK(LeaveTracker[[#This Row],[Employee Name]]),"-----",VLOOKUP(LeaveTracker[[#This Row],[Employee Name]],Employees[[Employee Name]:[Office]],6))</f>
        <v>REGULAR</v>
      </c>
      <c r="G6520" s="24">
        <v>45146</v>
      </c>
      <c r="H6520" s="24">
        <v>45148</v>
      </c>
      <c r="I6520" s="20" t="s">
        <v>82</v>
      </c>
      <c r="K6520" s="61"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1265</v>
      </c>
      <c r="E6521" s="19" t="str">
        <f>IF(ISBLANK(LeaveTracker[[#This Row],[Employee Name]]),"-----",VLOOKUP(LeaveTracker[[#This Row],[Employee Name]],Employees[[Employee Name]:[Office]],7))</f>
        <v>BUDGET</v>
      </c>
      <c r="F6521" s="19" t="str">
        <f>IF(ISBLANK(LeaveTracker[[#This Row],[Employee Name]]),"-----",VLOOKUP(LeaveTracker[[#This Row],[Employee Name]],Employees[[Employee Name]:[Office]],6))</f>
        <v>REGULAR</v>
      </c>
      <c r="G6521" s="24">
        <v>45146</v>
      </c>
      <c r="H6521" s="24">
        <v>45148</v>
      </c>
      <c r="I6521" s="20" t="s">
        <v>82</v>
      </c>
      <c r="K6521" s="61"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252</v>
      </c>
      <c r="E6522" s="19" t="str">
        <f>IF(ISBLANK(LeaveTracker[[#This Row],[Employee Name]]),"-----",VLOOKUP(LeaveTracker[[#This Row],[Employee Name]],Employees[[Employee Name]:[Office]],7))</f>
        <v>TCCH/TICC</v>
      </c>
      <c r="F6522" s="19" t="str">
        <f>IF(ISBLANK(LeaveTracker[[#This Row],[Employee Name]]),"-----",VLOOKUP(LeaveTracker[[#This Row],[Employee Name]],Employees[[Employee Name]:[Office]],6))</f>
        <v>REGULAR</v>
      </c>
      <c r="G6522" s="21">
        <v>45118</v>
      </c>
      <c r="H6522" s="24">
        <v>45118</v>
      </c>
      <c r="I6522" s="20" t="s">
        <v>298</v>
      </c>
      <c r="J6522" s="43" t="s">
        <v>1003</v>
      </c>
      <c r="K6522" s="61"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252</v>
      </c>
      <c r="E6523" s="19" t="str">
        <f>IF(ISBLANK(LeaveTracker[[#This Row],[Employee Name]]),"-----",VLOOKUP(LeaveTracker[[#This Row],[Employee Name]],Employees[[Employee Name]:[Office]],7))</f>
        <v>TCCH/TICC</v>
      </c>
      <c r="F6523" s="19" t="str">
        <f>IF(ISBLANK(LeaveTracker[[#This Row],[Employee Name]]),"-----",VLOOKUP(LeaveTracker[[#This Row],[Employee Name]],Employees[[Employee Name]:[Office]],6))</f>
        <v>REGULAR</v>
      </c>
      <c r="G6523" s="24">
        <v>45128</v>
      </c>
      <c r="H6523" s="24">
        <v>45128</v>
      </c>
      <c r="I6523" s="20" t="s">
        <v>298</v>
      </c>
      <c r="J6523" s="43" t="s">
        <v>1003</v>
      </c>
      <c r="K6523" s="61"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547</v>
      </c>
      <c r="E6524" s="19" t="str">
        <f>IF(ISBLANK(LeaveTracker[[#This Row],[Employee Name]]),"-----",VLOOKUP(LeaveTracker[[#This Row],[Employee Name]],Employees[[Employee Name]:[Office]],7))</f>
        <v>PICNIC GROVE</v>
      </c>
      <c r="F6524" s="19" t="str">
        <f>IF(ISBLANK(LeaveTracker[[#This Row],[Employee Name]]),"-----",VLOOKUP(LeaveTracker[[#This Row],[Employee Name]],Employees[[Employee Name]:[Office]],6))</f>
        <v>REGULAR</v>
      </c>
      <c r="G6524" s="24">
        <v>45083</v>
      </c>
      <c r="H6524" s="24">
        <v>45086</v>
      </c>
      <c r="I6524" s="20" t="s">
        <v>81</v>
      </c>
      <c r="K6524" s="61"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547</v>
      </c>
      <c r="E6525" s="19" t="str">
        <f>IF(ISBLANK(LeaveTracker[[#This Row],[Employee Name]]),"-----",VLOOKUP(LeaveTracker[[#This Row],[Employee Name]],Employees[[Employee Name]:[Office]],7))</f>
        <v>PICNIC GROVE</v>
      </c>
      <c r="F6525" s="19" t="str">
        <f>IF(ISBLANK(LeaveTracker[[#This Row],[Employee Name]]),"-----",VLOOKUP(LeaveTracker[[#This Row],[Employee Name]],Employees[[Employee Name]:[Office]],6))</f>
        <v>REGULAR</v>
      </c>
      <c r="G6525" s="24">
        <v>45090</v>
      </c>
      <c r="H6525" s="24">
        <v>45093</v>
      </c>
      <c r="I6525" s="20" t="s">
        <v>81</v>
      </c>
      <c r="K6525" s="61"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547</v>
      </c>
      <c r="E6526" s="19" t="str">
        <f>IF(ISBLANK(LeaveTracker[[#This Row],[Employee Name]]),"-----",VLOOKUP(LeaveTracker[[#This Row],[Employee Name]],Employees[[Employee Name]:[Office]],7))</f>
        <v>PICNIC GROVE</v>
      </c>
      <c r="F6526" s="19" t="str">
        <f>IF(ISBLANK(LeaveTracker[[#This Row],[Employee Name]]),"-----",VLOOKUP(LeaveTracker[[#This Row],[Employee Name]],Employees[[Employee Name]:[Office]],6))</f>
        <v>REGULAR</v>
      </c>
      <c r="G6526" s="24">
        <v>45096</v>
      </c>
      <c r="H6526" s="24">
        <v>45100</v>
      </c>
      <c r="I6526" s="20" t="s">
        <v>81</v>
      </c>
      <c r="K6526" s="61"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547</v>
      </c>
      <c r="E6527" s="19" t="str">
        <f>IF(ISBLANK(LeaveTracker[[#This Row],[Employee Name]]),"-----",VLOOKUP(LeaveTracker[[#This Row],[Employee Name]],Employees[[Employee Name]:[Office]],7))</f>
        <v>PICNIC GROVE</v>
      </c>
      <c r="F6527" s="19" t="str">
        <f>IF(ISBLANK(LeaveTracker[[#This Row],[Employee Name]]),"-----",VLOOKUP(LeaveTracker[[#This Row],[Employee Name]],Employees[[Employee Name]:[Office]],6))</f>
        <v>REGULAR</v>
      </c>
      <c r="G6527" s="24">
        <v>45103</v>
      </c>
      <c r="H6527" s="24">
        <v>45104</v>
      </c>
      <c r="I6527" s="20" t="s">
        <v>81</v>
      </c>
      <c r="K6527" s="61"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547</v>
      </c>
      <c r="E6528" s="19" t="str">
        <f>IF(ISBLANK(LeaveTracker[[#This Row],[Employee Name]]),"-----",VLOOKUP(LeaveTracker[[#This Row],[Employee Name]],Employees[[Employee Name]:[Office]],7))</f>
        <v>PICNIC GROVE</v>
      </c>
      <c r="F6528" s="19" t="str">
        <f>IF(ISBLANK(LeaveTracker[[#This Row],[Employee Name]]),"-----",VLOOKUP(LeaveTracker[[#This Row],[Employee Name]],Employees[[Employee Name]:[Office]],6))</f>
        <v>REGULAR</v>
      </c>
      <c r="G6528" s="24">
        <v>45106</v>
      </c>
      <c r="H6528" s="24">
        <v>45107</v>
      </c>
      <c r="I6528" s="20" t="s">
        <v>81</v>
      </c>
      <c r="K6528" s="61"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2160</v>
      </c>
      <c r="E6529" s="19" t="str">
        <f>IF(ISBLANK(LeaveTracker[[#This Row],[Employee Name]]),"-----",VLOOKUP(LeaveTracker[[#This Row],[Employee Name]],Employees[[Employee Name]:[Office]],7))</f>
        <v>GSO</v>
      </c>
      <c r="F6529" s="19">
        <f>IF(ISBLANK(LeaveTracker[[#This Row],[Employee Name]]),"-----",VLOOKUP(LeaveTracker[[#This Row],[Employee Name]],Employees[[Employee Name]:[Office]],6))</f>
        <v>0</v>
      </c>
      <c r="G6529" s="24">
        <v>45100</v>
      </c>
      <c r="H6529" s="24">
        <v>45107</v>
      </c>
      <c r="I6529" s="20" t="s">
        <v>82</v>
      </c>
      <c r="K6529" s="61"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1025</v>
      </c>
      <c r="E6530" s="19" t="str">
        <f>IF(ISBLANK(LeaveTracker[[#This Row],[Employee Name]]),"-----",VLOOKUP(LeaveTracker[[#This Row],[Employee Name]],Employees[[Employee Name]:[Office]],7))</f>
        <v>ONT</v>
      </c>
      <c r="F6530" s="19" t="str">
        <f>IF(ISBLANK(LeaveTracker[[#This Row],[Employee Name]]),"-----",VLOOKUP(LeaveTracker[[#This Row],[Employee Name]],Employees[[Employee Name]:[Office]],6))</f>
        <v>REGULAR</v>
      </c>
      <c r="G6530" s="24">
        <v>45124</v>
      </c>
      <c r="H6530" s="24">
        <v>45124</v>
      </c>
      <c r="I6530" s="20" t="s">
        <v>82</v>
      </c>
      <c r="K6530" s="61"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1953</v>
      </c>
      <c r="E6531" s="19" t="str">
        <f>IF(ISBLANK(LeaveTracker[[#This Row],[Employee Name]]),"-----",VLOOKUP(LeaveTracker[[#This Row],[Employee Name]],Employees[[Employee Name]:[Office]],7))</f>
        <v>BPLO</v>
      </c>
      <c r="F6531" s="19" t="str">
        <f>IF(ISBLANK(LeaveTracker[[#This Row],[Employee Name]]),"-----",VLOOKUP(LeaveTracker[[#This Row],[Employee Name]],Employees[[Employee Name]:[Office]],6))</f>
        <v>JOBCON</v>
      </c>
      <c r="G6531" s="24">
        <v>45099</v>
      </c>
      <c r="H6531" s="24">
        <v>45100</v>
      </c>
      <c r="I6531" s="20" t="s">
        <v>81</v>
      </c>
      <c r="J6531" s="43" t="s">
        <v>2388</v>
      </c>
      <c r="K6531" s="61"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1841</v>
      </c>
      <c r="E6532" s="19" t="str">
        <f>IF(ISBLANK(LeaveTracker[[#This Row],[Employee Name]]),"-----",VLOOKUP(LeaveTracker[[#This Row],[Employee Name]],Employees[[Employee Name]:[Office]],7))</f>
        <v>CSWDO</v>
      </c>
      <c r="F6532" s="19" t="str">
        <f>IF(ISBLANK(LeaveTracker[[#This Row],[Employee Name]]),"-----",VLOOKUP(LeaveTracker[[#This Row],[Employee Name]],Employees[[Employee Name]:[Office]],6))</f>
        <v>CASUAL</v>
      </c>
      <c r="G6532" s="24"/>
      <c r="H6532" s="24"/>
      <c r="I6532" s="19" t="s">
        <v>298</v>
      </c>
      <c r="J6532" s="43" t="s">
        <v>691</v>
      </c>
      <c r="K6532" s="61"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2111</v>
      </c>
      <c r="E6533" s="19" t="str">
        <f>IF(ISBLANK(LeaveTracker[[#This Row],[Employee Name]]),"-----",VLOOKUP(LeaveTracker[[#This Row],[Employee Name]],Employees[[Employee Name]:[Office]],7))</f>
        <v>BPLO</v>
      </c>
      <c r="F6533" s="19">
        <f>IF(ISBLANK(LeaveTracker[[#This Row],[Employee Name]]),"-----",VLOOKUP(LeaveTracker[[#This Row],[Employee Name]],Employees[[Employee Name]:[Office]],6))</f>
        <v>0</v>
      </c>
      <c r="G6533" s="24">
        <v>45103</v>
      </c>
      <c r="H6533" s="24">
        <v>45124</v>
      </c>
      <c r="I6533" s="19" t="s">
        <v>82</v>
      </c>
      <c r="K6533" s="61"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1962</v>
      </c>
      <c r="E6534" s="19" t="str">
        <f>IF(ISBLANK(LeaveTracker[[#This Row],[Employee Name]]),"-----",VLOOKUP(LeaveTracker[[#This Row],[Employee Name]],Employees[[Employee Name]:[Office]],7))</f>
        <v>ONT</v>
      </c>
      <c r="F6534" s="19" t="str">
        <f>IF(ISBLANK(LeaveTracker[[#This Row],[Employee Name]]),"-----",VLOOKUP(LeaveTracker[[#This Row],[Employee Name]],Employees[[Employee Name]:[Office]],6))</f>
        <v>REGULAR</v>
      </c>
      <c r="G6534" s="24">
        <v>45078</v>
      </c>
      <c r="H6534" s="24">
        <v>45093</v>
      </c>
      <c r="I6534" s="20" t="s">
        <v>81</v>
      </c>
      <c r="K6534" s="61"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1164</v>
      </c>
      <c r="E6535" s="19" t="str">
        <f>IF(ISBLANK(LeaveTracker[[#This Row],[Employee Name]]),"-----",VLOOKUP(LeaveTracker[[#This Row],[Employee Name]],Employees[[Employee Name]:[Office]],7))</f>
        <v>CSWDO</v>
      </c>
      <c r="F6535" s="19" t="str">
        <f>IF(ISBLANK(LeaveTracker[[#This Row],[Employee Name]]),"-----",VLOOKUP(LeaveTracker[[#This Row],[Employee Name]],Employees[[Employee Name]:[Office]],6))</f>
        <v>REGULAR</v>
      </c>
      <c r="G6535" s="24">
        <v>45118</v>
      </c>
      <c r="H6535" s="24">
        <v>45118</v>
      </c>
      <c r="I6535" s="20" t="s">
        <v>82</v>
      </c>
      <c r="K6535" s="61"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748</v>
      </c>
      <c r="E6536" s="19" t="str">
        <f>IF(ISBLANK(LeaveTracker[[#This Row],[Employee Name]]),"-----",VLOOKUP(LeaveTracker[[#This Row],[Employee Name]],Employees[[Employee Name]:[Office]],7))</f>
        <v>CSWDO</v>
      </c>
      <c r="F6536" s="19" t="str">
        <f>IF(ISBLANK(LeaveTracker[[#This Row],[Employee Name]]),"-----",VLOOKUP(LeaveTracker[[#This Row],[Employee Name]],Employees[[Employee Name]:[Office]],6))</f>
        <v>REGULAR</v>
      </c>
      <c r="G6536" s="24">
        <v>45111</v>
      </c>
      <c r="H6536" s="24">
        <v>45111</v>
      </c>
      <c r="I6536" s="20" t="s">
        <v>81</v>
      </c>
      <c r="K6536" s="61"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1017</v>
      </c>
      <c r="E6537" s="19" t="str">
        <f>IF(ISBLANK(LeaveTracker[[#This Row],[Employee Name]]),"-----",VLOOKUP(LeaveTracker[[#This Row],[Employee Name]],Employees[[Employee Name]:[Office]],7))</f>
        <v>LANDTAX</v>
      </c>
      <c r="F6537" s="19" t="str">
        <f>IF(ISBLANK(LeaveTracker[[#This Row],[Employee Name]]),"-----",VLOOKUP(LeaveTracker[[#This Row],[Employee Name]],Employees[[Employee Name]:[Office]],6))</f>
        <v>REGULAR</v>
      </c>
      <c r="G6537" s="24">
        <v>45100</v>
      </c>
      <c r="H6537" s="24">
        <v>45100</v>
      </c>
      <c r="I6537" s="20" t="s">
        <v>81</v>
      </c>
      <c r="K6537" s="61"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1017</v>
      </c>
      <c r="E6538" s="19" t="str">
        <f>IF(ISBLANK(LeaveTracker[[#This Row],[Employee Name]]),"-----",VLOOKUP(LeaveTracker[[#This Row],[Employee Name]],Employees[[Employee Name]:[Office]],7))</f>
        <v>LANDTAX</v>
      </c>
      <c r="F6538" s="19" t="str">
        <f>IF(ISBLANK(LeaveTracker[[#This Row],[Employee Name]]),"-----",VLOOKUP(LeaveTracker[[#This Row],[Employee Name]],Employees[[Employee Name]:[Office]],6))</f>
        <v>REGULAR</v>
      </c>
      <c r="G6538" s="24">
        <v>45104</v>
      </c>
      <c r="H6538" s="24">
        <v>45104</v>
      </c>
      <c r="I6538" s="20" t="s">
        <v>81</v>
      </c>
      <c r="K6538" s="61"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711</v>
      </c>
      <c r="E6539" s="19" t="str">
        <f>IF(ISBLANK(LeaveTracker[[#This Row],[Employee Name]]),"-----",VLOOKUP(LeaveTracker[[#This Row],[Employee Name]],Employees[[Employee Name]:[Office]],7))</f>
        <v>CBO</v>
      </c>
      <c r="F6539" s="19" t="str">
        <f>IF(ISBLANK(LeaveTracker[[#This Row],[Employee Name]]),"-----",VLOOKUP(LeaveTracker[[#This Row],[Employee Name]],Employees[[Employee Name]:[Office]],6))</f>
        <v>REGULAR</v>
      </c>
      <c r="G6539" s="24">
        <v>45113</v>
      </c>
      <c r="H6539" s="24">
        <v>45113</v>
      </c>
      <c r="I6539" s="20" t="s">
        <v>81</v>
      </c>
      <c r="K6539" s="61"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509</v>
      </c>
      <c r="E6540" s="19" t="str">
        <f>IF(ISBLANK(LeaveTracker[[#This Row],[Employee Name]]),"-----",VLOOKUP(LeaveTracker[[#This Row],[Employee Name]],Employees[[Employee Name]:[Office]],7))</f>
        <v>ACCOUNTING</v>
      </c>
      <c r="F6540" s="19" t="str">
        <f>IF(ISBLANK(LeaveTracker[[#This Row],[Employee Name]]),"-----",VLOOKUP(LeaveTracker[[#This Row],[Employee Name]],Employees[[Employee Name]:[Office]],6))</f>
        <v>REGULAR</v>
      </c>
      <c r="G6540" s="24">
        <v>45121</v>
      </c>
      <c r="H6540" s="24">
        <v>45121</v>
      </c>
      <c r="I6540" s="20" t="s">
        <v>82</v>
      </c>
      <c r="K6540" s="61"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1773</v>
      </c>
      <c r="E6541" s="19" t="str">
        <f>IF(ISBLANK(LeaveTracker[[#This Row],[Employee Name]]),"-----",VLOOKUP(LeaveTracker[[#This Row],[Employee Name]],Employees[[Employee Name]:[Office]],7))</f>
        <v>GSO</v>
      </c>
      <c r="F6541" s="19" t="str">
        <f>IF(ISBLANK(LeaveTracker[[#This Row],[Employee Name]]),"-----",VLOOKUP(LeaveTracker[[#This Row],[Employee Name]],Employees[[Employee Name]:[Office]],6))</f>
        <v>CASUAL</v>
      </c>
      <c r="G6541" s="24">
        <v>45107</v>
      </c>
      <c r="H6541" s="24">
        <v>45107</v>
      </c>
      <c r="I6541" s="20" t="s">
        <v>81</v>
      </c>
      <c r="K6541" s="61"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1830</v>
      </c>
      <c r="E6542" s="19" t="str">
        <f>IF(ISBLANK(LeaveTracker[[#This Row],[Employee Name]]),"-----",VLOOKUP(LeaveTracker[[#This Row],[Employee Name]],Employees[[Employee Name]:[Office]],7))</f>
        <v>CCT</v>
      </c>
      <c r="F6542" s="19" t="str">
        <f>IF(ISBLANK(LeaveTracker[[#This Row],[Employee Name]]),"-----",VLOOKUP(LeaveTracker[[#This Row],[Employee Name]],Employees[[Employee Name]:[Office]],6))</f>
        <v>CASUAL</v>
      </c>
      <c r="G6542" s="24">
        <v>45121</v>
      </c>
      <c r="H6542" s="24">
        <v>45121</v>
      </c>
      <c r="I6542" s="20" t="s">
        <v>82</v>
      </c>
      <c r="K6542" s="61"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396</v>
      </c>
      <c r="E6543" s="19" t="str">
        <f>IF(ISBLANK(LeaveTracker[[#This Row],[Employee Name]]),"-----",VLOOKUP(LeaveTracker[[#This Row],[Employee Name]],Employees[[Employee Name]:[Office]],7))</f>
        <v>CTO</v>
      </c>
      <c r="F6543" s="19" t="str">
        <f>IF(ISBLANK(LeaveTracker[[#This Row],[Employee Name]]),"-----",VLOOKUP(LeaveTracker[[#This Row],[Employee Name]],Employees[[Employee Name]:[Office]],6))</f>
        <v>REGULAR</v>
      </c>
      <c r="G6543" s="24">
        <v>45110</v>
      </c>
      <c r="H6543" s="24">
        <v>45110</v>
      </c>
      <c r="I6543" s="20" t="s">
        <v>81</v>
      </c>
      <c r="K6543" s="61"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1884</v>
      </c>
      <c r="E6544" s="19" t="str">
        <f>IF(ISBLANK(LeaveTracker[[#This Row],[Employee Name]]),"-----",VLOOKUP(LeaveTracker[[#This Row],[Employee Name]],Employees[[Employee Name]:[Office]],7))</f>
        <v>CEO</v>
      </c>
      <c r="F6544" s="19" t="str">
        <f>IF(ISBLANK(LeaveTracker[[#This Row],[Employee Name]]),"-----",VLOOKUP(LeaveTracker[[#This Row],[Employee Name]],Employees[[Employee Name]:[Office]],6))</f>
        <v>CASUAL</v>
      </c>
      <c r="G6544" s="24">
        <v>45093</v>
      </c>
      <c r="H6544" s="24">
        <v>45093</v>
      </c>
      <c r="I6544" s="20" t="s">
        <v>81</v>
      </c>
      <c r="K6544" s="61"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388</v>
      </c>
      <c r="E6545" s="19" t="str">
        <f>IF(ISBLANK(LeaveTracker[[#This Row],[Employee Name]]),"-----",VLOOKUP(LeaveTracker[[#This Row],[Employee Name]],Employees[[Employee Name]:[Office]],7))</f>
        <v>ONT</v>
      </c>
      <c r="F6545" s="19" t="str">
        <f>IF(ISBLANK(LeaveTracker[[#This Row],[Employee Name]]),"-----",VLOOKUP(LeaveTracker[[#This Row],[Employee Name]],Employees[[Employee Name]:[Office]],6))</f>
        <v>REGULAR</v>
      </c>
      <c r="G6545" s="24">
        <v>45135</v>
      </c>
      <c r="H6545" s="24">
        <v>45136</v>
      </c>
      <c r="I6545" s="19" t="s">
        <v>82</v>
      </c>
      <c r="K6545" s="61" t="str">
        <f>LeaveTracker[[#This Row],[Days]]&amp;" "&amp;LeaveTracker[[#This Row],[Type of Leave]]</f>
        <v>2 VL</v>
      </c>
      <c r="L6545" s="23">
        <v>2</v>
      </c>
      <c r="M6545" s="27"/>
    </row>
    <row r="6546" spans="1:13" ht="30" customHeight="1" x14ac:dyDescent="0.3">
      <c r="A6546" s="27">
        <v>2731</v>
      </c>
      <c r="B6546" s="31">
        <v>45126</v>
      </c>
      <c r="C6546" s="31">
        <v>45113</v>
      </c>
      <c r="D6546" s="19" t="s">
        <v>388</v>
      </c>
      <c r="E6546" s="19" t="str">
        <f>IF(ISBLANK(LeaveTracker[[#This Row],[Employee Name]]),"-----",VLOOKUP(LeaveTracker[[#This Row],[Employee Name]],Employees[[Employee Name]:[Office]],7))</f>
        <v>ONT</v>
      </c>
      <c r="F6546" s="19" t="str">
        <f>IF(ISBLANK(LeaveTracker[[#This Row],[Employee Name]]),"-----",VLOOKUP(LeaveTracker[[#This Row],[Employee Name]],Employees[[Employee Name]:[Office]],6))</f>
        <v>REGULAR</v>
      </c>
      <c r="G6546" s="24">
        <v>45138</v>
      </c>
      <c r="H6546" s="24">
        <v>45138</v>
      </c>
      <c r="I6546" s="20" t="s">
        <v>82</v>
      </c>
      <c r="K6546" s="61"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19" t="str">
        <f>IF(ISBLANK(LeaveTracker[[#This Row],[Employee Name]]),"-----",VLOOKUP(LeaveTracker[[#This Row],[Employee Name]],Employees[[Employee Name]:[Office]],7))</f>
        <v>CHARACTER OFFICE</v>
      </c>
      <c r="F6547" s="19" t="str">
        <f>IF(ISBLANK(LeaveTracker[[#This Row],[Employee Name]]),"-----",VLOOKUP(LeaveTracker[[#This Row],[Employee Name]],Employees[[Employee Name]:[Office]],6))</f>
        <v>REGULAR</v>
      </c>
      <c r="G6547" s="24">
        <v>45113</v>
      </c>
      <c r="H6547" s="24">
        <v>45113</v>
      </c>
      <c r="I6547" s="20" t="s">
        <v>81</v>
      </c>
      <c r="K6547" s="61"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19" t="str">
        <f>IF(ISBLANK(LeaveTracker[[#This Row],[Employee Name]]),"-----",VLOOKUP(LeaveTracker[[#This Row],[Employee Name]],Employees[[Employee Name]:[Office]],7))</f>
        <v>CTO</v>
      </c>
      <c r="F6548" s="19" t="str">
        <f>IF(ISBLANK(LeaveTracker[[#This Row],[Employee Name]]),"-----",VLOOKUP(LeaveTracker[[#This Row],[Employee Name]],Employees[[Employee Name]:[Office]],6))</f>
        <v>REGULAR</v>
      </c>
      <c r="G6548" s="24">
        <v>45106</v>
      </c>
      <c r="H6548" s="24">
        <v>45106</v>
      </c>
      <c r="I6548" s="20" t="s">
        <v>81</v>
      </c>
      <c r="K6548" s="61"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2304</v>
      </c>
      <c r="E6549" s="19" t="str">
        <f>IF(ISBLANK(LeaveTracker[[#This Row],[Employee Name]]),"-----",VLOOKUP(LeaveTracker[[#This Row],[Employee Name]],Employees[[Employee Name]:[Office]],7))</f>
        <v>PEOPLE'S PARK</v>
      </c>
      <c r="F6549" s="19">
        <f>IF(ISBLANK(LeaveTracker[[#This Row],[Employee Name]]),"-----",VLOOKUP(LeaveTracker[[#This Row],[Employee Name]],Employees[[Employee Name]:[Office]],6))</f>
        <v>0</v>
      </c>
      <c r="G6549" s="24">
        <v>45095</v>
      </c>
      <c r="H6549" s="24">
        <v>45097</v>
      </c>
      <c r="I6549" s="20" t="s">
        <v>81</v>
      </c>
      <c r="K6549" s="61" t="str">
        <f>LeaveTracker[[#This Row],[Days]]&amp;" "&amp;LeaveTracker[[#This Row],[Type of Leave]]</f>
        <v>3 SL</v>
      </c>
      <c r="L6549" s="23">
        <v>3</v>
      </c>
      <c r="M6549" s="27"/>
    </row>
    <row r="6550" spans="1:13" ht="30" customHeight="1" x14ac:dyDescent="0.3">
      <c r="A6550" s="27">
        <f t="shared" si="76"/>
        <v>2735</v>
      </c>
      <c r="B6550" s="31">
        <v>45126</v>
      </c>
      <c r="C6550" s="31">
        <v>45113</v>
      </c>
      <c r="D6550" s="19" t="s">
        <v>2426</v>
      </c>
      <c r="E6550" s="19" t="str">
        <f>IF(ISBLANK(LeaveTracker[[#This Row],[Employee Name]]),"-----",VLOOKUP(LeaveTracker[[#This Row],[Employee Name]],Employees[[Employee Name]:[Office]],7))</f>
        <v>MAHOGANY MARKET</v>
      </c>
      <c r="F6550" s="19" t="str">
        <f>IF(ISBLANK(LeaveTracker[[#This Row],[Employee Name]]),"-----",VLOOKUP(LeaveTracker[[#This Row],[Employee Name]],Employees[[Employee Name]:[Office]],6))</f>
        <v>JOBCON</v>
      </c>
      <c r="G6550" s="24">
        <v>45110</v>
      </c>
      <c r="H6550" s="24">
        <v>45110</v>
      </c>
      <c r="I6550" s="19" t="s">
        <v>1022</v>
      </c>
      <c r="K6550" s="61"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2426</v>
      </c>
      <c r="E6551" s="19" t="str">
        <f>IF(ISBLANK(LeaveTracker[[#This Row],[Employee Name]]),"-----",VLOOKUP(LeaveTracker[[#This Row],[Employee Name]],Employees[[Employee Name]:[Office]],7))</f>
        <v>MAHOGANY MARKET</v>
      </c>
      <c r="F6551" s="19" t="str">
        <f>IF(ISBLANK(LeaveTracker[[#This Row],[Employee Name]]),"-----",VLOOKUP(LeaveTracker[[#This Row],[Employee Name]],Employees[[Employee Name]:[Office]],6))</f>
        <v>JOBCON</v>
      </c>
      <c r="G6551" s="24">
        <v>45112</v>
      </c>
      <c r="H6551" s="24">
        <v>45112</v>
      </c>
      <c r="I6551" s="19" t="s">
        <v>1022</v>
      </c>
      <c r="K6551" s="61"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609</v>
      </c>
      <c r="E6552" s="19" t="str">
        <f>IF(ISBLANK(LeaveTracker[[#This Row],[Employee Name]]),"-----",VLOOKUP(LeaveTracker[[#This Row],[Employee Name]],Employees[[Employee Name]:[Office]],7))</f>
        <v>CBO</v>
      </c>
      <c r="F6552" s="19" t="str">
        <f>IF(ISBLANK(LeaveTracker[[#This Row],[Employee Name]]),"-----",VLOOKUP(LeaveTracker[[#This Row],[Employee Name]],Employees[[Employee Name]:[Office]],6))</f>
        <v>REGULAR</v>
      </c>
      <c r="G6552" s="24">
        <v>45112</v>
      </c>
      <c r="H6552" s="24">
        <v>45112</v>
      </c>
      <c r="I6552" s="20" t="s">
        <v>81</v>
      </c>
      <c r="K6552" s="61"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186</v>
      </c>
      <c r="E6553" s="19" t="str">
        <f>IF(ISBLANK(LeaveTracker[[#This Row],[Employee Name]]),"-----",VLOOKUP(LeaveTracker[[#This Row],[Employee Name]],Employees[[Employee Name]:[Office]],7))</f>
        <v>CBO</v>
      </c>
      <c r="F6553" s="19" t="str">
        <f>IF(ISBLANK(LeaveTracker[[#This Row],[Employee Name]]),"-----",VLOOKUP(LeaveTracker[[#This Row],[Employee Name]],Employees[[Employee Name]:[Office]],6))</f>
        <v>REGULAR</v>
      </c>
      <c r="G6553" s="24">
        <v>45112</v>
      </c>
      <c r="H6553" s="24">
        <v>45112</v>
      </c>
      <c r="I6553" s="20" t="s">
        <v>81</v>
      </c>
      <c r="K6553" s="61"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583</v>
      </c>
      <c r="E6554" s="19" t="str">
        <f>IF(ISBLANK(LeaveTracker[[#This Row],[Employee Name]]),"-----",VLOOKUP(LeaveTracker[[#This Row],[Employee Name]],Employees[[Employee Name]:[Office]],7))</f>
        <v>CCT</v>
      </c>
      <c r="F6554" s="19" t="str">
        <f>IF(ISBLANK(LeaveTracker[[#This Row],[Employee Name]]),"-----",VLOOKUP(LeaveTracker[[#This Row],[Employee Name]],Employees[[Employee Name]:[Office]],6))</f>
        <v>REGULAR</v>
      </c>
      <c r="G6554" s="24">
        <v>45110</v>
      </c>
      <c r="H6554" s="24">
        <v>45110</v>
      </c>
      <c r="I6554" s="20" t="s">
        <v>81</v>
      </c>
      <c r="K6554" s="61"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583</v>
      </c>
      <c r="E6555" s="19" t="str">
        <f>IF(ISBLANK(LeaveTracker[[#This Row],[Employee Name]]),"-----",VLOOKUP(LeaveTracker[[#This Row],[Employee Name]],Employees[[Employee Name]:[Office]],7))</f>
        <v>CCT</v>
      </c>
      <c r="F6555" s="19" t="str">
        <f>IF(ISBLANK(LeaveTracker[[#This Row],[Employee Name]]),"-----",VLOOKUP(LeaveTracker[[#This Row],[Employee Name]],Employees[[Employee Name]:[Office]],6))</f>
        <v>REGULAR</v>
      </c>
      <c r="G6555" s="24">
        <v>45121</v>
      </c>
      <c r="H6555" s="24">
        <v>45121</v>
      </c>
      <c r="I6555" s="20" t="s">
        <v>82</v>
      </c>
      <c r="K6555" s="61"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367</v>
      </c>
      <c r="E6556" s="19" t="str">
        <f>IF(ISBLANK(LeaveTracker[[#This Row],[Employee Name]]),"-----",VLOOKUP(LeaveTracker[[#This Row],[Employee Name]],Employees[[Employee Name]:[Office]],7))</f>
        <v>CCT</v>
      </c>
      <c r="F6556" s="19" t="str">
        <f>IF(ISBLANK(LeaveTracker[[#This Row],[Employee Name]]),"-----",VLOOKUP(LeaveTracker[[#This Row],[Employee Name]],Employees[[Employee Name]:[Office]],6))</f>
        <v>REGULAR</v>
      </c>
      <c r="G6556" s="24">
        <v>45111</v>
      </c>
      <c r="H6556" s="24">
        <v>45111</v>
      </c>
      <c r="I6556" s="20" t="s">
        <v>81</v>
      </c>
      <c r="K6556" s="61"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624</v>
      </c>
      <c r="E6557" s="19" t="str">
        <f>IF(ISBLANK(LeaveTracker[[#This Row],[Employee Name]]),"-----",VLOOKUP(LeaveTracker[[#This Row],[Employee Name]],Employees[[Employee Name]:[Office]],7))</f>
        <v>CTO</v>
      </c>
      <c r="F6557" s="19" t="str">
        <f>IF(ISBLANK(LeaveTracker[[#This Row],[Employee Name]]),"-----",VLOOKUP(LeaveTracker[[#This Row],[Employee Name]],Employees[[Employee Name]:[Office]],6))</f>
        <v>REGULAR</v>
      </c>
      <c r="G6557" s="24">
        <v>45110</v>
      </c>
      <c r="H6557" s="24">
        <v>45110</v>
      </c>
      <c r="I6557" s="20" t="s">
        <v>81</v>
      </c>
      <c r="K6557" s="61"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2133</v>
      </c>
      <c r="E6558" s="19" t="str">
        <f>IF(ISBLANK(LeaveTracker[[#This Row],[Employee Name]]),"-----",VLOOKUP(LeaveTracker[[#This Row],[Employee Name]],Employees[[Employee Name]:[Office]],7))</f>
        <v>CPDO</v>
      </c>
      <c r="F6558" s="19">
        <f>IF(ISBLANK(LeaveTracker[[#This Row],[Employee Name]]),"-----",VLOOKUP(LeaveTracker[[#This Row],[Employee Name]],Employees[[Employee Name]:[Office]],6))</f>
        <v>0</v>
      </c>
      <c r="G6558" s="24">
        <v>45106</v>
      </c>
      <c r="H6558" s="24">
        <v>45106</v>
      </c>
      <c r="I6558" s="20" t="s">
        <v>81</v>
      </c>
      <c r="K6558" s="61"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730</v>
      </c>
      <c r="E6559" s="19" t="str">
        <f>IF(ISBLANK(LeaveTracker[[#This Row],[Employee Name]]),"-----",VLOOKUP(LeaveTracker[[#This Row],[Employee Name]],Employees[[Employee Name]:[Office]],7))</f>
        <v>SP</v>
      </c>
      <c r="F6559" s="19" t="str">
        <f>IF(ISBLANK(LeaveTracker[[#This Row],[Employee Name]]),"-----",VLOOKUP(LeaveTracker[[#This Row],[Employee Name]],Employees[[Employee Name]:[Office]],6))</f>
        <v>REGULAR</v>
      </c>
      <c r="G6559" s="24">
        <v>45104</v>
      </c>
      <c r="H6559" s="24">
        <v>45104</v>
      </c>
      <c r="I6559" s="19" t="s">
        <v>298</v>
      </c>
      <c r="J6559" s="43" t="s">
        <v>1003</v>
      </c>
      <c r="K6559" s="61"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1944</v>
      </c>
      <c r="E6560" s="19" t="str">
        <f>IF(ISBLANK(LeaveTracker[[#This Row],[Employee Name]]),"-----",VLOOKUP(LeaveTracker[[#This Row],[Employee Name]],Employees[[Employee Name]:[Office]],7))</f>
        <v>CENRO</v>
      </c>
      <c r="F6560" s="19" t="str">
        <f>IF(ISBLANK(LeaveTracker[[#This Row],[Employee Name]]),"-----",VLOOKUP(LeaveTracker[[#This Row],[Employee Name]],Employees[[Employee Name]:[Office]],6))</f>
        <v>CASUAL</v>
      </c>
      <c r="G6560" s="24">
        <v>45110</v>
      </c>
      <c r="H6560" s="24">
        <v>45110</v>
      </c>
      <c r="I6560" s="20" t="s">
        <v>81</v>
      </c>
      <c r="K6560" s="61"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1885</v>
      </c>
      <c r="E6561" s="19" t="str">
        <f>IF(ISBLANK(LeaveTracker[[#This Row],[Employee Name]]),"-----",VLOOKUP(LeaveTracker[[#This Row],[Employee Name]],Employees[[Employee Name]:[Office]],7))</f>
        <v>GSO</v>
      </c>
      <c r="F6561" s="19" t="str">
        <f>IF(ISBLANK(LeaveTracker[[#This Row],[Employee Name]]),"-----",VLOOKUP(LeaveTracker[[#This Row],[Employee Name]],Employees[[Employee Name]:[Office]],6))</f>
        <v>CASUAL</v>
      </c>
      <c r="G6561" s="24">
        <v>45120</v>
      </c>
      <c r="H6561" s="24">
        <v>45121</v>
      </c>
      <c r="I6561" s="20" t="s">
        <v>82</v>
      </c>
      <c r="K6561" s="61"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2358</v>
      </c>
      <c r="E6562" s="19" t="str">
        <f>IF(ISBLANK(LeaveTracker[[#This Row],[Employee Name]]),"-----",VLOOKUP(LeaveTracker[[#This Row],[Employee Name]],Employees[[Employee Name]:[Office]],7))</f>
        <v>CTO</v>
      </c>
      <c r="F6562" s="19" t="str">
        <f>IF(ISBLANK(LeaveTracker[[#This Row],[Employee Name]]),"-----",VLOOKUP(LeaveTracker[[#This Row],[Employee Name]],Employees[[Employee Name]:[Office]],6))</f>
        <v>JOBCON</v>
      </c>
      <c r="G6562" s="24">
        <v>45119</v>
      </c>
      <c r="H6562" s="24">
        <v>45119</v>
      </c>
      <c r="I6562" s="19" t="s">
        <v>1022</v>
      </c>
      <c r="K6562" s="61"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730</v>
      </c>
      <c r="E6563" s="19" t="str">
        <f>IF(ISBLANK(LeaveTracker[[#This Row],[Employee Name]]),"-----",VLOOKUP(LeaveTracker[[#This Row],[Employee Name]],Employees[[Employee Name]:[Office]],7))</f>
        <v>SP</v>
      </c>
      <c r="F6563" s="19" t="str">
        <f>IF(ISBLANK(LeaveTracker[[#This Row],[Employee Name]]),"-----",VLOOKUP(LeaveTracker[[#This Row],[Employee Name]],Employees[[Employee Name]:[Office]],6))</f>
        <v>REGULAR</v>
      </c>
      <c r="G6563" s="24">
        <v>45103</v>
      </c>
      <c r="H6563" s="24">
        <v>45103</v>
      </c>
      <c r="I6563" s="20" t="s">
        <v>81</v>
      </c>
      <c r="K6563" s="61"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405</v>
      </c>
      <c r="E6564" s="19" t="str">
        <f>IF(ISBLANK(LeaveTracker[[#This Row],[Employee Name]]),"-----",VLOOKUP(LeaveTracker[[#This Row],[Employee Name]],Employees[[Employee Name]:[Office]],7))</f>
        <v>CTO</v>
      </c>
      <c r="F6564" s="19" t="str">
        <f>IF(ISBLANK(LeaveTracker[[#This Row],[Employee Name]]),"-----",VLOOKUP(LeaveTracker[[#This Row],[Employee Name]],Employees[[Employee Name]:[Office]],6))</f>
        <v>REGULAR</v>
      </c>
      <c r="G6564" s="24">
        <v>45118</v>
      </c>
      <c r="H6564" s="24">
        <v>45118</v>
      </c>
      <c r="I6564" s="19" t="s">
        <v>298</v>
      </c>
      <c r="J6564" s="43" t="s">
        <v>1003</v>
      </c>
      <c r="K6564" s="61"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1297</v>
      </c>
      <c r="E6565" s="19" t="str">
        <f>IF(ISBLANK(LeaveTracker[[#This Row],[Employee Name]]),"-----",VLOOKUP(LeaveTracker[[#This Row],[Employee Name]],Employees[[Employee Name]:[Office]],7))</f>
        <v>CTO</v>
      </c>
      <c r="F6565" s="19" t="str">
        <f>IF(ISBLANK(LeaveTracker[[#This Row],[Employee Name]]),"-----",VLOOKUP(LeaveTracker[[#This Row],[Employee Name]],Employees[[Employee Name]:[Office]],6))</f>
        <v>REGULAR</v>
      </c>
      <c r="G6565" s="24">
        <v>45118</v>
      </c>
      <c r="H6565" s="24">
        <v>45118</v>
      </c>
      <c r="I6565" s="19" t="s">
        <v>82</v>
      </c>
      <c r="K6565" s="61"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2417</v>
      </c>
      <c r="E6566" s="19">
        <f>IF(ISBLANK(LeaveTracker[[#This Row],[Employee Name]]),"-----",VLOOKUP(LeaveTracker[[#This Row],[Employee Name]],Employees[[Employee Name]:[Office]],7))</f>
        <v>0</v>
      </c>
      <c r="F6566" s="19">
        <f>IF(ISBLANK(LeaveTracker[[#This Row],[Employee Name]]),"-----",VLOOKUP(LeaveTracker[[#This Row],[Employee Name]],Employees[[Employee Name]:[Office]],6))</f>
        <v>0</v>
      </c>
      <c r="G6566" s="24">
        <v>45100</v>
      </c>
      <c r="H6566" s="24">
        <v>45105</v>
      </c>
      <c r="I6566" s="20" t="s">
        <v>82</v>
      </c>
      <c r="K6566" s="61" t="str">
        <f>LeaveTracker[[#This Row],[Days]]&amp;" "&amp;LeaveTracker[[#This Row],[Type of Leave]]</f>
        <v>4 VL</v>
      </c>
      <c r="L6566" s="23">
        <v>4</v>
      </c>
      <c r="M6566" s="27"/>
    </row>
    <row r="6567" spans="1:13" ht="30" customHeight="1" x14ac:dyDescent="0.3">
      <c r="A6567" s="27">
        <f t="shared" si="77"/>
        <v>2750</v>
      </c>
      <c r="B6567" s="31">
        <v>45126</v>
      </c>
      <c r="C6567" s="31">
        <v>45107</v>
      </c>
      <c r="D6567" s="19" t="s">
        <v>1835</v>
      </c>
      <c r="E6567" s="19" t="str">
        <f>IF(ISBLANK(LeaveTracker[[#This Row],[Employee Name]]),"-----",VLOOKUP(LeaveTracker[[#This Row],[Employee Name]],Employees[[Employee Name]:[Office]],7))</f>
        <v>SP</v>
      </c>
      <c r="F6567" s="19" t="str">
        <f>IF(ISBLANK(LeaveTracker[[#This Row],[Employee Name]]),"-----",VLOOKUP(LeaveTracker[[#This Row],[Employee Name]],Employees[[Employee Name]:[Office]],6))</f>
        <v>CASUAL</v>
      </c>
      <c r="G6567" s="24">
        <v>45110</v>
      </c>
      <c r="H6567" s="24">
        <v>45110</v>
      </c>
      <c r="I6567" s="20" t="s">
        <v>82</v>
      </c>
      <c r="K6567" s="61"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1835</v>
      </c>
      <c r="E6568" s="19" t="str">
        <f>IF(ISBLANK(LeaveTracker[[#This Row],[Employee Name]]),"-----",VLOOKUP(LeaveTracker[[#This Row],[Employee Name]],Employees[[Employee Name]:[Office]],7))</f>
        <v>SP</v>
      </c>
      <c r="F6568" s="19" t="str">
        <f>IF(ISBLANK(LeaveTracker[[#This Row],[Employee Name]]),"-----",VLOOKUP(LeaveTracker[[#This Row],[Employee Name]],Employees[[Employee Name]:[Office]],6))</f>
        <v>CASUAL</v>
      </c>
      <c r="G6568" s="24">
        <v>45113</v>
      </c>
      <c r="H6568" s="24">
        <v>45113</v>
      </c>
      <c r="I6568" s="20" t="s">
        <v>82</v>
      </c>
      <c r="K6568" s="61"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1835</v>
      </c>
      <c r="E6569" s="19" t="str">
        <f>IF(ISBLANK(LeaveTracker[[#This Row],[Employee Name]]),"-----",VLOOKUP(LeaveTracker[[#This Row],[Employee Name]],Employees[[Employee Name]:[Office]],7))</f>
        <v>SP</v>
      </c>
      <c r="F6569" s="19" t="str">
        <f>IF(ISBLANK(LeaveTracker[[#This Row],[Employee Name]]),"-----",VLOOKUP(LeaveTracker[[#This Row],[Employee Name]],Employees[[Employee Name]:[Office]],6))</f>
        <v>CASUAL</v>
      </c>
      <c r="G6569" s="24">
        <v>45117</v>
      </c>
      <c r="H6569" s="24">
        <v>45117</v>
      </c>
      <c r="I6569" s="20" t="s">
        <v>82</v>
      </c>
      <c r="K6569" s="61"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1936</v>
      </c>
      <c r="E6570" s="19" t="str">
        <f>IF(ISBLANK(LeaveTracker[[#This Row],[Employee Name]]),"-----",VLOOKUP(LeaveTracker[[#This Row],[Employee Name]],Employees[[Employee Name]:[Office]],7))</f>
        <v>HOUSING</v>
      </c>
      <c r="F6570" s="19" t="str">
        <f>IF(ISBLANK(LeaveTracker[[#This Row],[Employee Name]]),"-----",VLOOKUP(LeaveTracker[[#This Row],[Employee Name]],Employees[[Employee Name]:[Office]],6))</f>
        <v>CASUAL</v>
      </c>
      <c r="G6570" s="24">
        <v>45111</v>
      </c>
      <c r="H6570" s="24">
        <v>45111</v>
      </c>
      <c r="I6570" s="20" t="s">
        <v>81</v>
      </c>
      <c r="K6570" s="61"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735</v>
      </c>
      <c r="E6571" s="19" t="str">
        <f>IF(ISBLANK(LeaveTracker[[#This Row],[Employee Name]]),"-----",VLOOKUP(LeaveTracker[[#This Row],[Employee Name]],Employees[[Employee Name]:[Office]],7))</f>
        <v>SP</v>
      </c>
      <c r="F6571" s="19" t="str">
        <f>IF(ISBLANK(LeaveTracker[[#This Row],[Employee Name]]),"-----",VLOOKUP(LeaveTracker[[#This Row],[Employee Name]],Employees[[Employee Name]:[Office]],6))</f>
        <v>REGULAR</v>
      </c>
      <c r="G6571" s="24">
        <v>45120</v>
      </c>
      <c r="H6571" s="24">
        <v>45121</v>
      </c>
      <c r="I6571" s="20" t="s">
        <v>82</v>
      </c>
      <c r="K6571" s="61"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671</v>
      </c>
      <c r="E6572" s="19" t="str">
        <f>IF(ISBLANK(LeaveTracker[[#This Row],[Employee Name]]),"-----",VLOOKUP(LeaveTracker[[#This Row],[Employee Name]],Employees[[Employee Name]:[Office]],7))</f>
        <v>SP</v>
      </c>
      <c r="F6572" s="19" t="str">
        <f>IF(ISBLANK(LeaveTracker[[#This Row],[Employee Name]]),"-----",VLOOKUP(LeaveTracker[[#This Row],[Employee Name]],Employees[[Employee Name]:[Office]],6))</f>
        <v>REGULAR</v>
      </c>
      <c r="G6572" s="24">
        <v>45107</v>
      </c>
      <c r="H6572" s="24">
        <v>45107</v>
      </c>
      <c r="I6572" s="20" t="s">
        <v>81</v>
      </c>
      <c r="K6572" s="61"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1783</v>
      </c>
      <c r="E6573" s="19" t="str">
        <f>IF(ISBLANK(LeaveTracker[[#This Row],[Employee Name]]),"-----",VLOOKUP(LeaveTracker[[#This Row],[Employee Name]],Employees[[Employee Name]:[Office]],7))</f>
        <v>SP</v>
      </c>
      <c r="F6573" s="19" t="str">
        <f>IF(ISBLANK(LeaveTracker[[#This Row],[Employee Name]]),"-----",VLOOKUP(LeaveTracker[[#This Row],[Employee Name]],Employees[[Employee Name]:[Office]],6))</f>
        <v>CASUAL</v>
      </c>
      <c r="G6573" s="24">
        <v>45117</v>
      </c>
      <c r="H6573" s="24">
        <v>45117</v>
      </c>
      <c r="I6573" s="20" t="s">
        <v>82</v>
      </c>
      <c r="K6573" s="61"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1783</v>
      </c>
      <c r="E6574" s="19" t="str">
        <f>IF(ISBLANK(LeaveTracker[[#This Row],[Employee Name]]),"-----",VLOOKUP(LeaveTracker[[#This Row],[Employee Name]],Employees[[Employee Name]:[Office]],7))</f>
        <v>SP</v>
      </c>
      <c r="F6574" s="19" t="str">
        <f>IF(ISBLANK(LeaveTracker[[#This Row],[Employee Name]]),"-----",VLOOKUP(LeaveTracker[[#This Row],[Employee Name]],Employees[[Employee Name]:[Office]],6))</f>
        <v>CASUAL</v>
      </c>
      <c r="G6574" s="24">
        <v>45104</v>
      </c>
      <c r="H6574" s="24">
        <v>45104</v>
      </c>
      <c r="I6574" s="20" t="s">
        <v>81</v>
      </c>
      <c r="K6574" s="61"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1836</v>
      </c>
      <c r="E6575" s="19" t="str">
        <f>IF(ISBLANK(LeaveTracker[[#This Row],[Employee Name]]),"-----",VLOOKUP(LeaveTracker[[#This Row],[Employee Name]],Employees[[Employee Name]:[Office]],7))</f>
        <v>SP</v>
      </c>
      <c r="F6575" s="19" t="str">
        <f>IF(ISBLANK(LeaveTracker[[#This Row],[Employee Name]]),"-----",VLOOKUP(LeaveTracker[[#This Row],[Employee Name]],Employees[[Employee Name]:[Office]],6))</f>
        <v>CASUAL</v>
      </c>
      <c r="G6575" s="24">
        <v>45100</v>
      </c>
      <c r="H6575" s="24">
        <v>45100</v>
      </c>
      <c r="I6575" s="20" t="s">
        <v>81</v>
      </c>
      <c r="K6575" s="61"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1836</v>
      </c>
      <c r="E6576" s="19" t="str">
        <f>IF(ISBLANK(LeaveTracker[[#This Row],[Employee Name]]),"-----",VLOOKUP(LeaveTracker[[#This Row],[Employee Name]],Employees[[Employee Name]:[Office]],7))</f>
        <v>SP</v>
      </c>
      <c r="F6576" s="19" t="str">
        <f>IF(ISBLANK(LeaveTracker[[#This Row],[Employee Name]]),"-----",VLOOKUP(LeaveTracker[[#This Row],[Employee Name]],Employees[[Employee Name]:[Office]],6))</f>
        <v>CASUAL</v>
      </c>
      <c r="G6576" s="24">
        <v>45103</v>
      </c>
      <c r="H6576" s="24">
        <v>45104</v>
      </c>
      <c r="I6576" s="20" t="s">
        <v>81</v>
      </c>
      <c r="K6576" s="61"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443</v>
      </c>
      <c r="E6577" s="19" t="str">
        <f>IF(ISBLANK(LeaveTracker[[#This Row],[Employee Name]]),"-----",VLOOKUP(LeaveTracker[[#This Row],[Employee Name]],Employees[[Employee Name]:[Office]],7))</f>
        <v>GSO</v>
      </c>
      <c r="F6577" s="19" t="str">
        <f>IF(ISBLANK(LeaveTracker[[#This Row],[Employee Name]]),"-----",VLOOKUP(LeaveTracker[[#This Row],[Employee Name]],Employees[[Employee Name]:[Office]],6))</f>
        <v>REGULAR</v>
      </c>
      <c r="G6577" s="24">
        <v>45050</v>
      </c>
      <c r="H6577" s="24">
        <v>45050</v>
      </c>
      <c r="I6577" s="20" t="s">
        <v>81</v>
      </c>
      <c r="K6577" s="61"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2145</v>
      </c>
      <c r="E6578" s="19" t="str">
        <f>IF(ISBLANK(LeaveTracker[[#This Row],[Employee Name]]),"-----",VLOOKUP(LeaveTracker[[#This Row],[Employee Name]],Employees[[Employee Name]:[Office]],7))</f>
        <v>DA</v>
      </c>
      <c r="F6578" s="19">
        <f>IF(ISBLANK(LeaveTracker[[#This Row],[Employee Name]]),"-----",VLOOKUP(LeaveTracker[[#This Row],[Employee Name]],Employees[[Employee Name]:[Office]],6))</f>
        <v>0</v>
      </c>
      <c r="G6578" s="24">
        <v>45110</v>
      </c>
      <c r="H6578" s="24">
        <v>45111</v>
      </c>
      <c r="I6578" s="20" t="s">
        <v>81</v>
      </c>
      <c r="K6578" s="61"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829</v>
      </c>
      <c r="E6579" s="19" t="str">
        <f>IF(ISBLANK(LeaveTracker[[#This Row],[Employee Name]]),"-----",VLOOKUP(LeaveTracker[[#This Row],[Employee Name]],Employees[[Employee Name]:[Office]],7))</f>
        <v>CHO</v>
      </c>
      <c r="F6579" s="19" t="str">
        <f>IF(ISBLANK(LeaveTracker[[#This Row],[Employee Name]]),"-----",VLOOKUP(LeaveTracker[[#This Row],[Employee Name]],Employees[[Employee Name]:[Office]],6))</f>
        <v>REGULAR</v>
      </c>
      <c r="G6579" s="24">
        <v>45110</v>
      </c>
      <c r="H6579" s="24">
        <v>45110</v>
      </c>
      <c r="I6579" s="20" t="s">
        <v>81</v>
      </c>
      <c r="K6579" s="61"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1030</v>
      </c>
      <c r="E6580" s="19" t="str">
        <f>IF(ISBLANK(LeaveTracker[[#This Row],[Employee Name]]),"-----",VLOOKUP(LeaveTracker[[#This Row],[Employee Name]],Employees[[Employee Name]:[Office]],7))</f>
        <v>CHO</v>
      </c>
      <c r="F6580" s="19" t="str">
        <f>IF(ISBLANK(LeaveTracker[[#This Row],[Employee Name]]),"-----",VLOOKUP(LeaveTracker[[#This Row],[Employee Name]],Employees[[Employee Name]:[Office]],6))</f>
        <v>CASUAL</v>
      </c>
      <c r="G6580" s="24">
        <v>45119</v>
      </c>
      <c r="H6580" s="24">
        <v>45119</v>
      </c>
      <c r="I6580" s="20" t="s">
        <v>82</v>
      </c>
      <c r="K6580" s="61"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1824</v>
      </c>
      <c r="E6581" s="19" t="str">
        <f>IF(ISBLANK(LeaveTracker[[#This Row],[Employee Name]]),"-----",VLOOKUP(LeaveTracker[[#This Row],[Employee Name]],Employees[[Employee Name]:[Office]],7))</f>
        <v>CHO</v>
      </c>
      <c r="F6581" s="19" t="str">
        <f>IF(ISBLANK(LeaveTracker[[#This Row],[Employee Name]]),"-----",VLOOKUP(LeaveTracker[[#This Row],[Employee Name]],Employees[[Employee Name]:[Office]],6))</f>
        <v>CASUAL</v>
      </c>
      <c r="G6581" s="24">
        <v>45117</v>
      </c>
      <c r="H6581" s="24">
        <v>45117</v>
      </c>
      <c r="I6581" s="20" t="s">
        <v>82</v>
      </c>
      <c r="K6581" s="61"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1956</v>
      </c>
      <c r="E6582" s="19" t="str">
        <f>IF(ISBLANK(LeaveTracker[[#This Row],[Employee Name]]),"-----",VLOOKUP(LeaveTracker[[#This Row],[Employee Name]],Employees[[Employee Name]:[Office]],7))</f>
        <v>CHO</v>
      </c>
      <c r="F6582" s="19" t="str">
        <f>IF(ISBLANK(LeaveTracker[[#This Row],[Employee Name]]),"-----",VLOOKUP(LeaveTracker[[#This Row],[Employee Name]],Employees[[Employee Name]:[Office]],6))</f>
        <v>CASUAL</v>
      </c>
      <c r="G6582" s="24">
        <v>45124</v>
      </c>
      <c r="H6582" s="24">
        <v>45127</v>
      </c>
      <c r="I6582" s="20" t="s">
        <v>82</v>
      </c>
      <c r="K6582" s="61"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845</v>
      </c>
      <c r="E6583" s="19" t="str">
        <f>IF(ISBLANK(LeaveTracker[[#This Row],[Employee Name]]),"-----",VLOOKUP(LeaveTracker[[#This Row],[Employee Name]],Employees[[Employee Name]:[Office]],7))</f>
        <v>CCT</v>
      </c>
      <c r="F6583" s="19" t="str">
        <f>IF(ISBLANK(LeaveTracker[[#This Row],[Employee Name]]),"-----",VLOOKUP(LeaveTracker[[#This Row],[Employee Name]],Employees[[Employee Name]:[Office]],6))</f>
        <v>REGULAR</v>
      </c>
      <c r="G6583" s="24">
        <v>45117</v>
      </c>
      <c r="H6583" s="24">
        <v>45117</v>
      </c>
      <c r="I6583" s="19" t="s">
        <v>298</v>
      </c>
      <c r="J6583" s="43" t="s">
        <v>1003</v>
      </c>
      <c r="K6583" s="61"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396</v>
      </c>
      <c r="E6584" s="19" t="str">
        <f>IF(ISBLANK(LeaveTracker[[#This Row],[Employee Name]]),"-----",VLOOKUP(LeaveTracker[[#This Row],[Employee Name]],Employees[[Employee Name]:[Office]],7))</f>
        <v>CTO</v>
      </c>
      <c r="F6584" s="19" t="str">
        <f>IF(ISBLANK(LeaveTracker[[#This Row],[Employee Name]]),"-----",VLOOKUP(LeaveTracker[[#This Row],[Employee Name]],Employees[[Employee Name]:[Office]],6))</f>
        <v>REGULAR</v>
      </c>
      <c r="G6584" s="24">
        <v>45121</v>
      </c>
      <c r="H6584" s="24">
        <v>45121</v>
      </c>
      <c r="I6584" s="19" t="s">
        <v>298</v>
      </c>
      <c r="J6584" s="43" t="s">
        <v>1003</v>
      </c>
      <c r="K6584" s="61"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278</v>
      </c>
      <c r="E6585" s="19" t="str">
        <f>IF(ISBLANK(LeaveTracker[[#This Row],[Employee Name]]),"-----",VLOOKUP(LeaveTracker[[#This Row],[Employee Name]],Employees[[Employee Name]:[Office]],7))</f>
        <v>PICNIC GROVE</v>
      </c>
      <c r="F6585" s="19" t="str">
        <f>IF(ISBLANK(LeaveTracker[[#This Row],[Employee Name]]),"-----",VLOOKUP(LeaveTracker[[#This Row],[Employee Name]],Employees[[Employee Name]:[Office]],6))</f>
        <v>REGULAR</v>
      </c>
      <c r="G6585" s="24">
        <v>45048</v>
      </c>
      <c r="H6585" s="24">
        <v>45055</v>
      </c>
      <c r="I6585" s="19" t="s">
        <v>298</v>
      </c>
      <c r="J6585" s="43" t="s">
        <v>2427</v>
      </c>
      <c r="K6585" s="61"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1830</v>
      </c>
      <c r="E6586" s="19" t="str">
        <f>IF(ISBLANK(LeaveTracker[[#This Row],[Employee Name]]),"-----",VLOOKUP(LeaveTracker[[#This Row],[Employee Name]],Employees[[Employee Name]:[Office]],7))</f>
        <v>CCT</v>
      </c>
      <c r="F6586" s="19" t="str">
        <f>IF(ISBLANK(LeaveTracker[[#This Row],[Employee Name]]),"-----",VLOOKUP(LeaveTracker[[#This Row],[Employee Name]],Employees[[Employee Name]:[Office]],6))</f>
        <v>CASUAL</v>
      </c>
      <c r="G6586" s="24">
        <v>45120</v>
      </c>
      <c r="H6586" s="24">
        <v>45120</v>
      </c>
      <c r="I6586" s="19" t="s">
        <v>298</v>
      </c>
      <c r="J6586" s="43" t="s">
        <v>1003</v>
      </c>
      <c r="K6586" s="61"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960</v>
      </c>
      <c r="E6587" s="19" t="str">
        <f>IF(ISBLANK(LeaveTracker[[#This Row],[Employee Name]]),"-----",VLOOKUP(LeaveTracker[[#This Row],[Employee Name]],Employees[[Employee Name]:[Office]],7))</f>
        <v>ASSESSORS OFFICE</v>
      </c>
      <c r="F6587" s="19" t="str">
        <f>IF(ISBLANK(LeaveTracker[[#This Row],[Employee Name]]),"-----",VLOOKUP(LeaveTracker[[#This Row],[Employee Name]],Employees[[Employee Name]:[Office]],6))</f>
        <v>REGULAR</v>
      </c>
      <c r="G6587" s="24">
        <v>45093</v>
      </c>
      <c r="H6587" s="24">
        <v>45121</v>
      </c>
      <c r="I6587" s="20" t="s">
        <v>81</v>
      </c>
      <c r="K6587" s="61"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2034</v>
      </c>
      <c r="E6588" s="19" t="str">
        <f>IF(ISBLANK(LeaveTracker[[#This Row],[Employee Name]]),"-----",VLOOKUP(LeaveTracker[[#This Row],[Employee Name]],Employees[[Employee Name]:[Office]],7))</f>
        <v>SP</v>
      </c>
      <c r="F6588" s="19" t="str">
        <f>IF(ISBLANK(LeaveTracker[[#This Row],[Employee Name]]),"-----",VLOOKUP(LeaveTracker[[#This Row],[Employee Name]],Employees[[Employee Name]:[Office]],6))</f>
        <v>CASUAL</v>
      </c>
      <c r="G6588" s="24">
        <v>45117</v>
      </c>
      <c r="H6588" s="24">
        <v>45117</v>
      </c>
      <c r="I6588" s="20" t="s">
        <v>82</v>
      </c>
      <c r="K6588" s="61"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246</v>
      </c>
      <c r="E6589" s="19" t="str">
        <f>IF(ISBLANK(LeaveTracker[[#This Row],[Employee Name]]),"-----",VLOOKUP(LeaveTracker[[#This Row],[Employee Name]],Employees[[Employee Name]:[Office]],7))</f>
        <v>TCCH/TICC</v>
      </c>
      <c r="F6589" s="19" t="str">
        <f>IF(ISBLANK(LeaveTracker[[#This Row],[Employee Name]]),"-----",VLOOKUP(LeaveTracker[[#This Row],[Employee Name]],Employees[[Employee Name]:[Office]],6))</f>
        <v>REGULAR</v>
      </c>
      <c r="G6589" s="24">
        <v>45106</v>
      </c>
      <c r="H6589" s="24">
        <v>45107</v>
      </c>
      <c r="I6589" s="20" t="s">
        <v>81</v>
      </c>
      <c r="K6589" s="61"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290</v>
      </c>
      <c r="E6590" s="19" t="str">
        <f>IF(ISBLANK(LeaveTracker[[#This Row],[Employee Name]]),"-----",VLOOKUP(LeaveTracker[[#This Row],[Employee Name]],Employees[[Employee Name]:[Office]],7))</f>
        <v>CENRO</v>
      </c>
      <c r="F6590" s="19" t="str">
        <f>IF(ISBLANK(LeaveTracker[[#This Row],[Employee Name]]),"-----",VLOOKUP(LeaveTracker[[#This Row],[Employee Name]],Employees[[Employee Name]:[Office]],6))</f>
        <v>REGULAR</v>
      </c>
      <c r="G6590" s="24">
        <v>45112</v>
      </c>
      <c r="H6590" s="24">
        <v>45112</v>
      </c>
      <c r="I6590" s="20" t="s">
        <v>81</v>
      </c>
      <c r="K6590" s="61"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1799</v>
      </c>
      <c r="E6591" s="19" t="str">
        <f>IF(ISBLANK(LeaveTracker[[#This Row],[Employee Name]]),"-----",VLOOKUP(LeaveTracker[[#This Row],[Employee Name]],Employees[[Employee Name]:[Office]],7))</f>
        <v>CENRO</v>
      </c>
      <c r="F6591" s="19" t="str">
        <f>IF(ISBLANK(LeaveTracker[[#This Row],[Employee Name]]),"-----",VLOOKUP(LeaveTracker[[#This Row],[Employee Name]],Employees[[Employee Name]:[Office]],6))</f>
        <v>CASUAL</v>
      </c>
      <c r="G6591" s="24">
        <v>45117</v>
      </c>
      <c r="H6591" s="24">
        <v>45119</v>
      </c>
      <c r="I6591" s="19" t="s">
        <v>298</v>
      </c>
      <c r="J6591" s="43" t="s">
        <v>1003</v>
      </c>
      <c r="K6591" s="61"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1862</v>
      </c>
      <c r="E6592" s="19" t="str">
        <f>IF(ISBLANK(LeaveTracker[[#This Row],[Employee Name]]),"-----",VLOOKUP(LeaveTracker[[#This Row],[Employee Name]],Employees[[Employee Name]:[Office]],7))</f>
        <v>TICC</v>
      </c>
      <c r="F6592" s="19" t="str">
        <f>IF(ISBLANK(LeaveTracker[[#This Row],[Employee Name]]),"-----",VLOOKUP(LeaveTracker[[#This Row],[Employee Name]],Employees[[Employee Name]:[Office]],6))</f>
        <v>CASUAL</v>
      </c>
      <c r="G6592" s="24">
        <v>45113</v>
      </c>
      <c r="H6592" s="24">
        <v>45113</v>
      </c>
      <c r="I6592" s="19" t="s">
        <v>81</v>
      </c>
      <c r="K6592" s="61"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1801</v>
      </c>
      <c r="E6593" s="19" t="str">
        <f>IF(ISBLANK(LeaveTracker[[#This Row],[Employee Name]]),"-----",VLOOKUP(LeaveTracker[[#This Row],[Employee Name]],Employees[[Employee Name]:[Office]],7))</f>
        <v>CENRO</v>
      </c>
      <c r="F6593" s="19" t="str">
        <f>IF(ISBLANK(LeaveTracker[[#This Row],[Employee Name]]),"-----",VLOOKUP(LeaveTracker[[#This Row],[Employee Name]],Employees[[Employee Name]:[Office]],6))</f>
        <v>CASUAL</v>
      </c>
      <c r="G6593" s="24">
        <v>45110</v>
      </c>
      <c r="H6593" s="24">
        <v>45111</v>
      </c>
      <c r="I6593" s="20" t="s">
        <v>81</v>
      </c>
      <c r="K6593" s="61"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1775</v>
      </c>
      <c r="E6594" s="19" t="str">
        <f>IF(ISBLANK(LeaveTracker[[#This Row],[Employee Name]]),"-----",VLOOKUP(LeaveTracker[[#This Row],[Employee Name]],Employees[[Employee Name]:[Office]],7))</f>
        <v>CENRO</v>
      </c>
      <c r="F6594" s="19" t="str">
        <f>IF(ISBLANK(LeaveTracker[[#This Row],[Employee Name]]),"-----",VLOOKUP(LeaveTracker[[#This Row],[Employee Name]],Employees[[Employee Name]:[Office]],6))</f>
        <v>CASUAL</v>
      </c>
      <c r="G6594" s="24">
        <v>45119</v>
      </c>
      <c r="H6594" s="24">
        <v>45119</v>
      </c>
      <c r="I6594" s="20" t="s">
        <v>82</v>
      </c>
      <c r="K6594" s="61"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1797</v>
      </c>
      <c r="E6595" s="19" t="str">
        <f>IF(ISBLANK(LeaveTracker[[#This Row],[Employee Name]]),"-----",VLOOKUP(LeaveTracker[[#This Row],[Employee Name]],Employees[[Employee Name]:[Office]],7))</f>
        <v>CENRO</v>
      </c>
      <c r="F6595" s="19" t="str">
        <f>IF(ISBLANK(LeaveTracker[[#This Row],[Employee Name]]),"-----",VLOOKUP(LeaveTracker[[#This Row],[Employee Name]],Employees[[Employee Name]:[Office]],6))</f>
        <v>CASUAL</v>
      </c>
      <c r="G6595" s="24">
        <v>45115</v>
      </c>
      <c r="H6595" s="24">
        <v>45115</v>
      </c>
      <c r="I6595" s="19" t="s">
        <v>298</v>
      </c>
      <c r="J6595" s="43" t="s">
        <v>1003</v>
      </c>
      <c r="K6595" s="61" t="str">
        <f>LeaveTracker[[#This Row],[Days]]&amp;" "&amp;LeaveTracker[[#This Row],[Type of Leave]]</f>
        <v>1 OTHER</v>
      </c>
      <c r="L6595" s="23">
        <v>1</v>
      </c>
      <c r="M6595" s="27"/>
    </row>
    <row r="6596" spans="1:13" ht="30" customHeight="1" x14ac:dyDescent="0.3">
      <c r="A6596" s="27">
        <f t="shared" si="77"/>
        <v>2776</v>
      </c>
      <c r="B6596" s="31">
        <v>45126</v>
      </c>
      <c r="C6596" s="31">
        <v>45113</v>
      </c>
      <c r="D6596" s="19" t="s">
        <v>1797</v>
      </c>
      <c r="E6596" s="19" t="str">
        <f>IF(ISBLANK(LeaveTracker[[#This Row],[Employee Name]]),"-----",VLOOKUP(LeaveTracker[[#This Row],[Employee Name]],Employees[[Employee Name]:[Office]],7))</f>
        <v>CENRO</v>
      </c>
      <c r="F6596" s="19" t="str">
        <f>IF(ISBLANK(LeaveTracker[[#This Row],[Employee Name]]),"-----",VLOOKUP(LeaveTracker[[#This Row],[Employee Name]],Employees[[Employee Name]:[Office]],6))</f>
        <v>CASUAL</v>
      </c>
      <c r="G6596" s="24">
        <v>45111</v>
      </c>
      <c r="H6596" s="24">
        <v>45112</v>
      </c>
      <c r="I6596" s="20" t="s">
        <v>81</v>
      </c>
      <c r="K6596" s="61"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2108</v>
      </c>
      <c r="E6597" s="19" t="str">
        <f>IF(ISBLANK(LeaveTracker[[#This Row],[Employee Name]]),"-----",VLOOKUP(LeaveTracker[[#This Row],[Employee Name]],Employees[[Employee Name]:[Office]],7))</f>
        <v>CENRO</v>
      </c>
      <c r="F6597" s="19">
        <f>IF(ISBLANK(LeaveTracker[[#This Row],[Employee Name]]),"-----",VLOOKUP(LeaveTracker[[#This Row],[Employee Name]],Employees[[Employee Name]:[Office]],6))</f>
        <v>0</v>
      </c>
      <c r="G6597" s="24">
        <v>45110</v>
      </c>
      <c r="H6597" s="24">
        <v>45110</v>
      </c>
      <c r="I6597" s="20" t="s">
        <v>81</v>
      </c>
      <c r="K6597" s="61"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2108</v>
      </c>
      <c r="E6598" s="19" t="str">
        <f>IF(ISBLANK(LeaveTracker[[#This Row],[Employee Name]]),"-----",VLOOKUP(LeaveTracker[[#This Row],[Employee Name]],Employees[[Employee Name]:[Office]],7))</f>
        <v>CENRO</v>
      </c>
      <c r="F6598" s="19">
        <f>IF(ISBLANK(LeaveTracker[[#This Row],[Employee Name]]),"-----",VLOOKUP(LeaveTracker[[#This Row],[Employee Name]],Employees[[Employee Name]:[Office]],6))</f>
        <v>0</v>
      </c>
      <c r="G6598" s="24">
        <v>45113</v>
      </c>
      <c r="H6598" s="24">
        <v>45113</v>
      </c>
      <c r="I6598" s="20" t="s">
        <v>81</v>
      </c>
      <c r="K6598" s="61"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435</v>
      </c>
      <c r="E6599" s="19" t="str">
        <f>IF(ISBLANK(LeaveTracker[[#This Row],[Employee Name]]),"-----",VLOOKUP(LeaveTracker[[#This Row],[Employee Name]],Employees[[Employee Name]:[Office]],7))</f>
        <v>INTERNAL</v>
      </c>
      <c r="F6599" s="19" t="str">
        <f>IF(ISBLANK(LeaveTracker[[#This Row],[Employee Name]]),"-----",VLOOKUP(LeaveTracker[[#This Row],[Employee Name]],Employees[[Employee Name]:[Office]],6))</f>
        <v>REGULAR</v>
      </c>
      <c r="G6599" s="24">
        <v>45113</v>
      </c>
      <c r="H6599" s="24">
        <v>45113</v>
      </c>
      <c r="I6599" s="19" t="s">
        <v>298</v>
      </c>
      <c r="J6599" s="43" t="s">
        <v>1003</v>
      </c>
      <c r="K6599" s="61"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435</v>
      </c>
      <c r="E6600" s="19" t="str">
        <f>IF(ISBLANK(LeaveTracker[[#This Row],[Employee Name]]),"-----",VLOOKUP(LeaveTracker[[#This Row],[Employee Name]],Employees[[Employee Name]:[Office]],7))</f>
        <v>INTERNAL</v>
      </c>
      <c r="F6600" s="19" t="str">
        <f>IF(ISBLANK(LeaveTracker[[#This Row],[Employee Name]]),"-----",VLOOKUP(LeaveTracker[[#This Row],[Employee Name]],Employees[[Employee Name]:[Office]],6))</f>
        <v>REGULAR</v>
      </c>
      <c r="G6600" s="24">
        <v>45117</v>
      </c>
      <c r="H6600" s="24">
        <v>45117</v>
      </c>
      <c r="I6600" s="19" t="s">
        <v>298</v>
      </c>
      <c r="J6600" s="43" t="s">
        <v>1003</v>
      </c>
      <c r="K6600" s="61"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435</v>
      </c>
      <c r="E6601" s="19" t="str">
        <f>IF(ISBLANK(LeaveTracker[[#This Row],[Employee Name]]),"-----",VLOOKUP(LeaveTracker[[#This Row],[Employee Name]],Employees[[Employee Name]:[Office]],7))</f>
        <v>INTERNAL</v>
      </c>
      <c r="F6601" s="19" t="str">
        <f>IF(ISBLANK(LeaveTracker[[#This Row],[Employee Name]]),"-----",VLOOKUP(LeaveTracker[[#This Row],[Employee Name]],Employees[[Employee Name]:[Office]],6))</f>
        <v>REGULAR</v>
      </c>
      <c r="G6601" s="24">
        <v>45110</v>
      </c>
      <c r="H6601" s="24">
        <v>45112</v>
      </c>
      <c r="I6601" s="20" t="s">
        <v>81</v>
      </c>
      <c r="K6601" s="61"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609</v>
      </c>
      <c r="E6602" s="19" t="str">
        <f>IF(ISBLANK(LeaveTracker[[#This Row],[Employee Name]]),"-----",VLOOKUP(LeaveTracker[[#This Row],[Employee Name]],Employees[[Employee Name]:[Office]],7))</f>
        <v>CBO</v>
      </c>
      <c r="F6602" s="19" t="str">
        <f>IF(ISBLANK(LeaveTracker[[#This Row],[Employee Name]]),"-----",VLOOKUP(LeaveTracker[[#This Row],[Employee Name]],Employees[[Employee Name]:[Office]],6))</f>
        <v>REGULAR</v>
      </c>
      <c r="G6602" s="24">
        <v>45117</v>
      </c>
      <c r="H6602" s="24">
        <v>45117</v>
      </c>
      <c r="I6602" s="20" t="s">
        <v>81</v>
      </c>
      <c r="K6602" s="61"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1189</v>
      </c>
      <c r="E6603" s="19" t="str">
        <f>IF(ISBLANK(LeaveTracker[[#This Row],[Employee Name]]),"-----",VLOOKUP(LeaveTracker[[#This Row],[Employee Name]],Employees[[Employee Name]:[Office]],7))</f>
        <v>ONT</v>
      </c>
      <c r="F6603" s="19" t="str">
        <f>IF(ISBLANK(LeaveTracker[[#This Row],[Employee Name]]),"-----",VLOOKUP(LeaveTracker[[#This Row],[Employee Name]],Employees[[Employee Name]:[Office]],6))</f>
        <v>REGULAR</v>
      </c>
      <c r="G6603" s="24">
        <v>45124</v>
      </c>
      <c r="H6603" s="24">
        <v>45124</v>
      </c>
      <c r="I6603" s="20" t="s">
        <v>82</v>
      </c>
      <c r="K6603" s="61"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693</v>
      </c>
      <c r="E6604" s="19" t="str">
        <f>IF(ISBLANK(LeaveTracker[[#This Row],[Employee Name]]),"-----",VLOOKUP(LeaveTracker[[#This Row],[Employee Name]],Employees[[Employee Name]:[Office]],7))</f>
        <v>VMO</v>
      </c>
      <c r="F6604" s="19" t="str">
        <f>IF(ISBLANK(LeaveTracker[[#This Row],[Employee Name]]),"-----",VLOOKUP(LeaveTracker[[#This Row],[Employee Name]],Employees[[Employee Name]:[Office]],6))</f>
        <v>REGULAR</v>
      </c>
      <c r="G6604" s="24">
        <v>45121</v>
      </c>
      <c r="H6604" s="24">
        <v>45121</v>
      </c>
      <c r="I6604" s="19" t="s">
        <v>298</v>
      </c>
      <c r="J6604" s="43" t="s">
        <v>1003</v>
      </c>
      <c r="K6604" s="61"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737</v>
      </c>
      <c r="E6605" s="19" t="str">
        <f>IF(ISBLANK(LeaveTracker[[#This Row],[Employee Name]]),"-----",VLOOKUP(LeaveTracker[[#This Row],[Employee Name]],Employees[[Employee Name]:[Office]],7))</f>
        <v>CSWDO</v>
      </c>
      <c r="F6605" s="19" t="str">
        <f>IF(ISBLANK(LeaveTracker[[#This Row],[Employee Name]]),"-----",VLOOKUP(LeaveTracker[[#This Row],[Employee Name]],Employees[[Employee Name]:[Office]],6))</f>
        <v>REGULAR</v>
      </c>
      <c r="G6605" s="24">
        <v>45121</v>
      </c>
      <c r="H6605" s="24">
        <v>45121</v>
      </c>
      <c r="I6605" s="19" t="s">
        <v>298</v>
      </c>
      <c r="J6605" s="43" t="s">
        <v>1003</v>
      </c>
      <c r="K6605" s="61"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618</v>
      </c>
      <c r="E6606" s="19" t="str">
        <f>IF(ISBLANK(LeaveTracker[[#This Row],[Employee Name]]),"-----",VLOOKUP(LeaveTracker[[#This Row],[Employee Name]],Employees[[Employee Name]:[Office]],7))</f>
        <v>EEO/ CITY MARKET</v>
      </c>
      <c r="F6606" s="19" t="str">
        <f>IF(ISBLANK(LeaveTracker[[#This Row],[Employee Name]]),"-----",VLOOKUP(LeaveTracker[[#This Row],[Employee Name]],Employees[[Employee Name]:[Office]],6))</f>
        <v>REGULAR</v>
      </c>
      <c r="G6606" s="24">
        <v>45129</v>
      </c>
      <c r="H6606" s="24">
        <v>45129</v>
      </c>
      <c r="I6606" s="20" t="s">
        <v>82</v>
      </c>
      <c r="K6606" s="61" t="str">
        <f>LeaveTracker[[#This Row],[Days]]&amp;" "&amp;LeaveTracker[[#This Row],[Type of Leave]]</f>
        <v>1 VL</v>
      </c>
      <c r="L6606" s="23">
        <v>1</v>
      </c>
      <c r="M6606" s="27"/>
    </row>
    <row r="6607" spans="1:13" ht="30" customHeight="1" x14ac:dyDescent="0.3">
      <c r="A6607" s="27">
        <v>2784</v>
      </c>
      <c r="B6607" s="31">
        <v>45126</v>
      </c>
      <c r="C6607" s="31">
        <v>45112</v>
      </c>
      <c r="D6607" s="19" t="s">
        <v>618</v>
      </c>
      <c r="E6607" s="19" t="str">
        <f>IF(ISBLANK(LeaveTracker[[#This Row],[Employee Name]]),"-----",VLOOKUP(LeaveTracker[[#This Row],[Employee Name]],Employees[[Employee Name]:[Office]],7))</f>
        <v>EEO/ CITY MARKET</v>
      </c>
      <c r="F6607" s="19" t="str">
        <f>IF(ISBLANK(LeaveTracker[[#This Row],[Employee Name]]),"-----",VLOOKUP(LeaveTracker[[#This Row],[Employee Name]],Employees[[Employee Name]:[Office]],6))</f>
        <v>REGULAR</v>
      </c>
      <c r="G6607" s="24">
        <v>45131</v>
      </c>
      <c r="H6607" s="24">
        <v>45131</v>
      </c>
      <c r="I6607" s="20" t="s">
        <v>82</v>
      </c>
      <c r="K6607" s="61" t="str">
        <f ca="1">LeaveTracker[[#This Row],[Days]]&amp;" "&amp;LeaveTracker[[#This Row],[Type of Leave]]</f>
        <v>0 VL</v>
      </c>
      <c r="L6607" s="23">
        <f ca="1">NETWORKDAYS(LeaveTracker[[#This Row],[Start Date]],LeaveTracker[[#This Row],[End Date]],lstHolidays)</f>
        <v>0</v>
      </c>
      <c r="M6607" s="27"/>
    </row>
    <row r="6608" spans="1:13" ht="30" customHeight="1" x14ac:dyDescent="0.3">
      <c r="A6608" s="27">
        <f t="shared" si="77"/>
        <v>2785</v>
      </c>
      <c r="B6608" s="31">
        <v>45126</v>
      </c>
      <c r="C6608" s="31">
        <v>45114</v>
      </c>
      <c r="D6608" s="19" t="s">
        <v>415</v>
      </c>
      <c r="E6608" s="19" t="str">
        <f>IF(ISBLANK(LeaveTracker[[#This Row],[Employee Name]]),"-----",VLOOKUP(LeaveTracker[[#This Row],[Employee Name]],Employees[[Employee Name]:[Office]],7))</f>
        <v>CTO</v>
      </c>
      <c r="F6608" s="19" t="str">
        <f>IF(ISBLANK(LeaveTracker[[#This Row],[Employee Name]]),"-----",VLOOKUP(LeaveTracker[[#This Row],[Employee Name]],Employees[[Employee Name]:[Office]],6))</f>
        <v>REGULAR</v>
      </c>
      <c r="G6608" s="24">
        <v>45120</v>
      </c>
      <c r="H6608" s="24">
        <v>45121</v>
      </c>
      <c r="I6608" s="20" t="s">
        <v>82</v>
      </c>
      <c r="K6608" s="61"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720</v>
      </c>
      <c r="E6609" s="19" t="str">
        <f>IF(ISBLANK(LeaveTracker[[#This Row],[Employee Name]]),"-----",VLOOKUP(LeaveTracker[[#This Row],[Employee Name]],Employees[[Employee Name]:[Office]],7))</f>
        <v>LCR</v>
      </c>
      <c r="F6609" s="19" t="str">
        <f>IF(ISBLANK(LeaveTracker[[#This Row],[Employee Name]]),"-----",VLOOKUP(LeaveTracker[[#This Row],[Employee Name]],Employees[[Employee Name]:[Office]],6))</f>
        <v>REGULAR</v>
      </c>
      <c r="G6609" s="24">
        <v>45117</v>
      </c>
      <c r="H6609" s="24">
        <v>45117</v>
      </c>
      <c r="I6609" s="19" t="s">
        <v>298</v>
      </c>
      <c r="J6609" s="43" t="s">
        <v>1003</v>
      </c>
      <c r="K6609" s="61"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624</v>
      </c>
      <c r="E6610" s="19" t="str">
        <f>IF(ISBLANK(LeaveTracker[[#This Row],[Employee Name]]),"-----",VLOOKUP(LeaveTracker[[#This Row],[Employee Name]],Employees[[Employee Name]:[Office]],7))</f>
        <v>CTO</v>
      </c>
      <c r="F6610" s="19" t="str">
        <f>IF(ISBLANK(LeaveTracker[[#This Row],[Employee Name]]),"-----",VLOOKUP(LeaveTracker[[#This Row],[Employee Name]],Employees[[Employee Name]:[Office]],6))</f>
        <v>REGULAR</v>
      </c>
      <c r="G6610" s="24">
        <v>45126</v>
      </c>
      <c r="H6610" s="24">
        <v>45126</v>
      </c>
      <c r="I6610" s="19" t="s">
        <v>298</v>
      </c>
      <c r="J6610" s="43" t="s">
        <v>1003</v>
      </c>
      <c r="K6610" s="61"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2236</v>
      </c>
      <c r="E6611" s="19" t="str">
        <f>IF(ISBLANK(LeaveTracker[[#This Row],[Employee Name]]),"-----",VLOOKUP(LeaveTracker[[#This Row],[Employee Name]],Employees[[Employee Name]:[Office]],7))</f>
        <v>ASSESSORS OFFICE</v>
      </c>
      <c r="F6611" s="19" t="str">
        <f>IF(ISBLANK(LeaveTracker[[#This Row],[Employee Name]]),"-----",VLOOKUP(LeaveTracker[[#This Row],[Employee Name]],Employees[[Employee Name]:[Office]],6))</f>
        <v>REGULAR</v>
      </c>
      <c r="G6611" s="24">
        <v>45121</v>
      </c>
      <c r="H6611" s="24">
        <v>45121</v>
      </c>
      <c r="I6611" s="19" t="s">
        <v>298</v>
      </c>
      <c r="J6611" s="43" t="s">
        <v>1003</v>
      </c>
      <c r="K6611" s="61"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195</v>
      </c>
      <c r="E6612" s="19" t="str">
        <f>IF(ISBLANK(LeaveTracker[[#This Row],[Employee Name]]),"-----",VLOOKUP(LeaveTracker[[#This Row],[Employee Name]],Employees[[Employee Name]:[Office]],7))</f>
        <v>CCT</v>
      </c>
      <c r="F6612" s="19" t="str">
        <f>IF(ISBLANK(LeaveTracker[[#This Row],[Employee Name]]),"-----",VLOOKUP(LeaveTracker[[#This Row],[Employee Name]],Employees[[Employee Name]:[Office]],6))</f>
        <v>REGULAR</v>
      </c>
      <c r="G6612" s="24">
        <v>45121</v>
      </c>
      <c r="H6612" s="24">
        <v>45121</v>
      </c>
      <c r="I6612" s="19" t="s">
        <v>298</v>
      </c>
      <c r="J6612" s="43" t="s">
        <v>1003</v>
      </c>
      <c r="K6612" s="61"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375</v>
      </c>
      <c r="E6613" s="19" t="str">
        <f>IF(ISBLANK(LeaveTracker[[#This Row],[Employee Name]]),"-----",VLOOKUP(LeaveTracker[[#This Row],[Employee Name]],Employees[[Employee Name]:[Office]],7))</f>
        <v>CCT</v>
      </c>
      <c r="F6613" s="19" t="str">
        <f>IF(ISBLANK(LeaveTracker[[#This Row],[Employee Name]]),"-----",VLOOKUP(LeaveTracker[[#This Row],[Employee Name]],Employees[[Employee Name]:[Office]],6))</f>
        <v>REGULAR</v>
      </c>
      <c r="G6613" s="24">
        <v>45119</v>
      </c>
      <c r="H6613" s="24">
        <v>45119</v>
      </c>
      <c r="I6613" s="19" t="s">
        <v>298</v>
      </c>
      <c r="J6613" s="43" t="s">
        <v>1003</v>
      </c>
      <c r="K6613" s="61"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1850</v>
      </c>
      <c r="E6614" s="19" t="str">
        <f>IF(ISBLANK(LeaveTracker[[#This Row],[Employee Name]]),"-----",VLOOKUP(LeaveTracker[[#This Row],[Employee Name]],Employees[[Employee Name]:[Office]],7))</f>
        <v>CCT</v>
      </c>
      <c r="F6614" s="19" t="str">
        <f>IF(ISBLANK(LeaveTracker[[#This Row],[Employee Name]]),"-----",VLOOKUP(LeaveTracker[[#This Row],[Employee Name]],Employees[[Employee Name]:[Office]],6))</f>
        <v>CASUAL</v>
      </c>
      <c r="G6614" s="24">
        <v>45115</v>
      </c>
      <c r="H6614" s="24">
        <v>45115</v>
      </c>
      <c r="I6614" s="20" t="s">
        <v>81</v>
      </c>
      <c r="K6614" s="61" t="str">
        <f>LeaveTracker[[#This Row],[Days]]&amp;" "&amp;LeaveTracker[[#This Row],[Type of Leave]]</f>
        <v>1 SL</v>
      </c>
      <c r="L6614" s="23">
        <v>1</v>
      </c>
      <c r="M6614" s="27"/>
    </row>
    <row r="6615" spans="1:13" ht="30" customHeight="1" x14ac:dyDescent="0.3">
      <c r="A6615" s="27">
        <f t="shared" si="77"/>
        <v>2792</v>
      </c>
      <c r="B6615" s="31">
        <v>45126</v>
      </c>
      <c r="C6615" s="31">
        <v>45117</v>
      </c>
      <c r="D6615" s="19" t="s">
        <v>1850</v>
      </c>
      <c r="E6615" s="19" t="str">
        <f>IF(ISBLANK(LeaveTracker[[#This Row],[Employee Name]]),"-----",VLOOKUP(LeaveTracker[[#This Row],[Employee Name]],Employees[[Employee Name]:[Office]],7))</f>
        <v>CCT</v>
      </c>
      <c r="F6615" s="19" t="str">
        <f>IF(ISBLANK(LeaveTracker[[#This Row],[Employee Name]]),"-----",VLOOKUP(LeaveTracker[[#This Row],[Employee Name]],Employees[[Employee Name]:[Office]],6))</f>
        <v>CASUAL</v>
      </c>
      <c r="G6615" s="24">
        <v>45104</v>
      </c>
      <c r="H6615" s="24">
        <v>45104</v>
      </c>
      <c r="I6615" s="20" t="s">
        <v>81</v>
      </c>
      <c r="K6615" s="61"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1767</v>
      </c>
      <c r="E6616" s="19" t="str">
        <f>IF(ISBLANK(LeaveTracker[[#This Row],[Employee Name]]),"-----",VLOOKUP(LeaveTracker[[#This Row],[Employee Name]],Employees[[Employee Name]:[Office]],7))</f>
        <v>CEO</v>
      </c>
      <c r="F6616" s="19" t="str">
        <f>IF(ISBLANK(LeaveTracker[[#This Row],[Employee Name]]),"-----",VLOOKUP(LeaveTracker[[#This Row],[Employee Name]],Employees[[Employee Name]:[Office]],6))</f>
        <v>CASUAL</v>
      </c>
      <c r="G6616" s="24">
        <v>45117</v>
      </c>
      <c r="H6616" s="24">
        <v>45117</v>
      </c>
      <c r="I6616" s="20" t="s">
        <v>81</v>
      </c>
      <c r="K6616" s="61"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1311</v>
      </c>
      <c r="E6617" s="19" t="str">
        <f>IF(ISBLANK(LeaveTracker[[#This Row],[Employee Name]]),"-----",VLOOKUP(LeaveTracker[[#This Row],[Employee Name]],Employees[[Employee Name]:[Office]],7))</f>
        <v>CEO</v>
      </c>
      <c r="F6617" s="19" t="str">
        <f>IF(ISBLANK(LeaveTracker[[#This Row],[Employee Name]]),"-----",VLOOKUP(LeaveTracker[[#This Row],[Employee Name]],Employees[[Employee Name]:[Office]],6))</f>
        <v>REGULAR</v>
      </c>
      <c r="G6617" s="24">
        <v>45112</v>
      </c>
      <c r="H6617" s="24">
        <v>45114</v>
      </c>
      <c r="I6617" s="20" t="s">
        <v>81</v>
      </c>
      <c r="K6617" s="61"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497</v>
      </c>
      <c r="E6618" s="19" t="str">
        <f>IF(ISBLANK(LeaveTracker[[#This Row],[Employee Name]]),"-----",VLOOKUP(LeaveTracker[[#This Row],[Employee Name]],Employees[[Employee Name]:[Office]],7))</f>
        <v>COOPERATIVE OFFICE</v>
      </c>
      <c r="F6618" s="19" t="str">
        <f>IF(ISBLANK(LeaveTracker[[#This Row],[Employee Name]]),"-----",VLOOKUP(LeaveTracker[[#This Row],[Employee Name]],Employees[[Employee Name]:[Office]],6))</f>
        <v>REGULAR</v>
      </c>
      <c r="G6618" s="24">
        <v>45127</v>
      </c>
      <c r="H6618" s="24">
        <v>45128</v>
      </c>
      <c r="I6618" s="20" t="s">
        <v>82</v>
      </c>
      <c r="K6618" s="61"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759</v>
      </c>
      <c r="E6619" s="19" t="str">
        <f>IF(ISBLANK(LeaveTracker[[#This Row],[Employee Name]]),"-----",VLOOKUP(LeaveTracker[[#This Row],[Employee Name]],Employees[[Employee Name]:[Office]],7))</f>
        <v>CTO</v>
      </c>
      <c r="F6619" s="19" t="str">
        <f>IF(ISBLANK(LeaveTracker[[#This Row],[Employee Name]]),"-----",VLOOKUP(LeaveTracker[[#This Row],[Employee Name]],Employees[[Employee Name]:[Office]],6))</f>
        <v>REGULAR</v>
      </c>
      <c r="G6619" s="24">
        <v>45114</v>
      </c>
      <c r="H6619" s="24">
        <v>45114</v>
      </c>
      <c r="I6619" s="19" t="s">
        <v>298</v>
      </c>
      <c r="J6619" s="43" t="s">
        <v>1003</v>
      </c>
      <c r="K6619" s="61"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1796</v>
      </c>
      <c r="E6620" s="19" t="str">
        <f>IF(ISBLANK(LeaveTracker[[#This Row],[Employee Name]]),"-----",VLOOKUP(LeaveTracker[[#This Row],[Employee Name]],Employees[[Employee Name]:[Office]],7))</f>
        <v>CTO-LICENSE</v>
      </c>
      <c r="F6620" s="19" t="str">
        <f>IF(ISBLANK(LeaveTracker[[#This Row],[Employee Name]]),"-----",VLOOKUP(LeaveTracker[[#This Row],[Employee Name]],Employees[[Employee Name]:[Office]],6))</f>
        <v>CASUAL</v>
      </c>
      <c r="G6620" s="24">
        <v>45117</v>
      </c>
      <c r="H6620" s="24">
        <v>45117</v>
      </c>
      <c r="I6620" s="20" t="s">
        <v>81</v>
      </c>
      <c r="K6620" s="61"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394</v>
      </c>
      <c r="E6621" s="19" t="str">
        <f>IF(ISBLANK(LeaveTracker[[#This Row],[Employee Name]]),"-----",VLOOKUP(LeaveTracker[[#This Row],[Employee Name]],Employees[[Employee Name]:[Office]],7))</f>
        <v>CTO</v>
      </c>
      <c r="F6621" s="19" t="str">
        <f>IF(ISBLANK(LeaveTracker[[#This Row],[Employee Name]]),"-----",VLOOKUP(LeaveTracker[[#This Row],[Employee Name]],Employees[[Employee Name]:[Office]],6))</f>
        <v>REGULAR</v>
      </c>
      <c r="G6621" s="24">
        <v>45117</v>
      </c>
      <c r="H6621" s="24">
        <v>45117</v>
      </c>
      <c r="I6621" s="19" t="s">
        <v>298</v>
      </c>
      <c r="J6621" s="43" t="s">
        <v>1003</v>
      </c>
      <c r="K6621" s="61"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547</v>
      </c>
      <c r="E6622" s="19" t="str">
        <f>IF(ISBLANK(LeaveTracker[[#This Row],[Employee Name]]),"-----",VLOOKUP(LeaveTracker[[#This Row],[Employee Name]],Employees[[Employee Name]:[Office]],7))</f>
        <v>PICNIC GROVE</v>
      </c>
      <c r="F6622" s="19" t="str">
        <f>IF(ISBLANK(LeaveTracker[[#This Row],[Employee Name]]),"-----",VLOOKUP(LeaveTracker[[#This Row],[Employee Name]],Employees[[Employee Name]:[Office]],6))</f>
        <v>REGULAR</v>
      </c>
      <c r="G6622" s="24">
        <v>45110</v>
      </c>
      <c r="H6622" s="24">
        <v>45114</v>
      </c>
      <c r="I6622" s="20" t="s">
        <v>81</v>
      </c>
      <c r="K6622" s="61"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671</v>
      </c>
      <c r="E6623" s="19" t="str">
        <f>IF(ISBLANK(LeaveTracker[[#This Row],[Employee Name]]),"-----",VLOOKUP(LeaveTracker[[#This Row],[Employee Name]],Employees[[Employee Name]:[Office]],7))</f>
        <v>SP</v>
      </c>
      <c r="F6623" s="19" t="str">
        <f>IF(ISBLANK(LeaveTracker[[#This Row],[Employee Name]]),"-----",VLOOKUP(LeaveTracker[[#This Row],[Employee Name]],Employees[[Employee Name]:[Office]],6))</f>
        <v>REGULAR</v>
      </c>
      <c r="G6623" s="24">
        <v>45113</v>
      </c>
      <c r="H6623" s="24">
        <v>45113</v>
      </c>
      <c r="I6623" s="20" t="s">
        <v>81</v>
      </c>
      <c r="K6623" s="61"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1817</v>
      </c>
      <c r="E6624" s="19" t="str">
        <f>IF(ISBLANK(LeaveTracker[[#This Row],[Employee Name]]),"-----",VLOOKUP(LeaveTracker[[#This Row],[Employee Name]],Employees[[Employee Name]:[Office]],7))</f>
        <v>TICC</v>
      </c>
      <c r="F6624" s="19" t="str">
        <f>IF(ISBLANK(LeaveTracker[[#This Row],[Employee Name]]),"-----",VLOOKUP(LeaveTracker[[#This Row],[Employee Name]],Employees[[Employee Name]:[Office]],6))</f>
        <v>CASUAL</v>
      </c>
      <c r="G6624" s="24">
        <v>45110</v>
      </c>
      <c r="H6624" s="24">
        <v>45114</v>
      </c>
      <c r="I6624" s="20" t="s">
        <v>81</v>
      </c>
      <c r="K6624" s="61"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2431</v>
      </c>
      <c r="E6625" s="19" t="str">
        <f>IF(ISBLANK(LeaveTracker[[#This Row],[Employee Name]]),"-----",VLOOKUP(LeaveTracker[[#This Row],[Employee Name]],Employees[[Employee Name]:[Office]],7))</f>
        <v>PICNIC GROVE</v>
      </c>
      <c r="F6625" s="19" t="str">
        <f>IF(ISBLANK(LeaveTracker[[#This Row],[Employee Name]]),"-----",VLOOKUP(LeaveTracker[[#This Row],[Employee Name]],Employees[[Employee Name]:[Office]],6))</f>
        <v>PERMANENT</v>
      </c>
      <c r="G6625" s="24">
        <v>45124</v>
      </c>
      <c r="H6625" s="24">
        <v>45128</v>
      </c>
      <c r="I6625" s="20" t="s">
        <v>82</v>
      </c>
      <c r="K6625" s="61"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601</v>
      </c>
      <c r="E6626" s="19" t="str">
        <f>IF(ISBLANK(LeaveTracker[[#This Row],[Employee Name]]),"-----",VLOOKUP(LeaveTracker[[#This Row],[Employee Name]],Employees[[Employee Name]:[Office]],7))</f>
        <v>MAHOGANY MARKET</v>
      </c>
      <c r="F6626" s="19" t="str">
        <f>IF(ISBLANK(LeaveTracker[[#This Row],[Employee Name]]),"-----",VLOOKUP(LeaveTracker[[#This Row],[Employee Name]],Employees[[Employee Name]:[Office]],6))</f>
        <v>REGULAR</v>
      </c>
      <c r="G6626" s="24">
        <v>45126</v>
      </c>
      <c r="H6626" s="24">
        <v>45127</v>
      </c>
      <c r="I6626" s="20" t="s">
        <v>82</v>
      </c>
      <c r="K6626" s="61"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591</v>
      </c>
      <c r="E6627" s="19" t="str">
        <f>IF(ISBLANK(LeaveTracker[[#This Row],[Employee Name]]),"-----",VLOOKUP(LeaveTracker[[#This Row],[Employee Name]],Employees[[Employee Name]:[Office]],7))</f>
        <v>MAHOGANY MARKET</v>
      </c>
      <c r="F6627" s="19" t="str">
        <f>IF(ISBLANK(LeaveTracker[[#This Row],[Employee Name]]),"-----",VLOOKUP(LeaveTracker[[#This Row],[Employee Name]],Employees[[Employee Name]:[Office]],6))</f>
        <v>REGULAR</v>
      </c>
      <c r="G6627" s="24">
        <v>45110</v>
      </c>
      <c r="H6627" s="24">
        <v>45114</v>
      </c>
      <c r="I6627" s="20" t="s">
        <v>81</v>
      </c>
      <c r="K6627" s="61"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597</v>
      </c>
      <c r="E6628" s="19" t="str">
        <f>IF(ISBLANK(LeaveTracker[[#This Row],[Employee Name]]),"-----",VLOOKUP(LeaveTracker[[#This Row],[Employee Name]],Employees[[Employee Name]:[Office]],7))</f>
        <v>MAHOGANY MARKET</v>
      </c>
      <c r="F6628" s="19" t="str">
        <f>IF(ISBLANK(LeaveTracker[[#This Row],[Employee Name]]),"-----",VLOOKUP(LeaveTracker[[#This Row],[Employee Name]],Employees[[Employee Name]:[Office]],6))</f>
        <v>REGULAR</v>
      </c>
      <c r="G6628" s="24">
        <v>45114</v>
      </c>
      <c r="H6628" s="24">
        <v>45114</v>
      </c>
      <c r="I6628" s="20" t="s">
        <v>81</v>
      </c>
      <c r="K6628" s="61"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1083</v>
      </c>
      <c r="E6629" s="19" t="str">
        <f>IF(ISBLANK(LeaveTracker[[#This Row],[Employee Name]]),"-----",VLOOKUP(LeaveTracker[[#This Row],[Employee Name]],Employees[[Employee Name]:[Office]],7))</f>
        <v>ACCOUNTING</v>
      </c>
      <c r="F6629" s="19" t="str">
        <f>IF(ISBLANK(LeaveTracker[[#This Row],[Employee Name]]),"-----",VLOOKUP(LeaveTracker[[#This Row],[Employee Name]],Employees[[Employee Name]:[Office]],6))</f>
        <v>REGULAR</v>
      </c>
      <c r="G6629" s="24">
        <v>45107</v>
      </c>
      <c r="H6629" s="24">
        <v>45107</v>
      </c>
      <c r="I6629" s="20" t="s">
        <v>81</v>
      </c>
      <c r="K6629" s="61"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1950</v>
      </c>
      <c r="E6630" s="19" t="str">
        <f>IF(ISBLANK(LeaveTracker[[#This Row],[Employee Name]]),"-----",VLOOKUP(LeaveTracker[[#This Row],[Employee Name]],Employees[[Employee Name]:[Office]],7))</f>
        <v>CSWDO</v>
      </c>
      <c r="F6630" s="19" t="str">
        <f>IF(ISBLANK(LeaveTracker[[#This Row],[Employee Name]]),"-----",VLOOKUP(LeaveTracker[[#This Row],[Employee Name]],Employees[[Employee Name]:[Office]],6))</f>
        <v>CASUAL</v>
      </c>
      <c r="G6630" s="24">
        <v>45118</v>
      </c>
      <c r="H6630" s="24">
        <v>45118</v>
      </c>
      <c r="I6630" s="19" t="s">
        <v>298</v>
      </c>
      <c r="J6630" s="43" t="s">
        <v>1003</v>
      </c>
      <c r="K6630" s="61"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1286</v>
      </c>
      <c r="E6631" s="19" t="str">
        <f>IF(ISBLANK(LeaveTracker[[#This Row],[Employee Name]]),"-----",VLOOKUP(LeaveTracker[[#This Row],[Employee Name]],Employees[[Employee Name]:[Office]],7))</f>
        <v>CTO</v>
      </c>
      <c r="F6631" s="19" t="str">
        <f>IF(ISBLANK(LeaveTracker[[#This Row],[Employee Name]]),"-----",VLOOKUP(LeaveTracker[[#This Row],[Employee Name]],Employees[[Employee Name]:[Office]],6))</f>
        <v>REGULAR</v>
      </c>
      <c r="G6631" s="24">
        <v>45114</v>
      </c>
      <c r="H6631" s="24">
        <v>45114</v>
      </c>
      <c r="I6631" s="20" t="s">
        <v>82</v>
      </c>
      <c r="K6631" s="61"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471</v>
      </c>
      <c r="E6632" s="19" t="str">
        <f>IF(ISBLANK(LeaveTracker[[#This Row],[Employee Name]]),"-----",VLOOKUP(LeaveTracker[[#This Row],[Employee Name]],Employees[[Employee Name]:[Office]],7))</f>
        <v>PIO</v>
      </c>
      <c r="F6632" s="19" t="str">
        <f>IF(ISBLANK(LeaveTracker[[#This Row],[Employee Name]]),"-----",VLOOKUP(LeaveTracker[[#This Row],[Employee Name]],Employees[[Employee Name]:[Office]],6))</f>
        <v>REGULAR</v>
      </c>
      <c r="G6632" s="24">
        <v>45106</v>
      </c>
      <c r="H6632" s="24">
        <v>45106</v>
      </c>
      <c r="I6632" s="20" t="s">
        <v>81</v>
      </c>
      <c r="K6632" s="61"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2245</v>
      </c>
      <c r="E6633" s="19" t="str">
        <f>IF(ISBLANK(LeaveTracker[[#This Row],[Employee Name]]),"-----",VLOOKUP(LeaveTracker[[#This Row],[Employee Name]],Employees[[Employee Name]:[Office]],7))</f>
        <v>OSPITAL NG TAGAYTAY</v>
      </c>
      <c r="F6633" s="19">
        <f>IF(ISBLANK(LeaveTracker[[#This Row],[Employee Name]]),"-----",VLOOKUP(LeaveTracker[[#This Row],[Employee Name]],Employees[[Employee Name]:[Office]],6))</f>
        <v>0</v>
      </c>
      <c r="G6633" s="24">
        <v>45117</v>
      </c>
      <c r="H6633" s="24">
        <v>45121</v>
      </c>
      <c r="I6633" s="20" t="s">
        <v>82</v>
      </c>
      <c r="K6633" s="61"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1799</v>
      </c>
      <c r="E6634" s="19" t="str">
        <f>IF(ISBLANK(LeaveTracker[[#This Row],[Employee Name]]),"-----",VLOOKUP(LeaveTracker[[#This Row],[Employee Name]],Employees[[Employee Name]:[Office]],7))</f>
        <v>CENRO</v>
      </c>
      <c r="F6634" s="19" t="str">
        <f>IF(ISBLANK(LeaveTracker[[#This Row],[Employee Name]]),"-----",VLOOKUP(LeaveTracker[[#This Row],[Employee Name]],Employees[[Employee Name]:[Office]],6))</f>
        <v>CASUAL</v>
      </c>
      <c r="G6634" s="24">
        <v>45121</v>
      </c>
      <c r="H6634" s="24">
        <v>45121</v>
      </c>
      <c r="I6634" s="20" t="s">
        <v>82</v>
      </c>
      <c r="K6634" s="61"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2273</v>
      </c>
      <c r="E6635" s="19">
        <f>IF(ISBLANK(LeaveTracker[[#This Row],[Employee Name]]),"-----",VLOOKUP(LeaveTracker[[#This Row],[Employee Name]],Employees[[Employee Name]:[Office]],7))</f>
        <v>0</v>
      </c>
      <c r="F6635" s="19">
        <f>IF(ISBLANK(LeaveTracker[[#This Row],[Employee Name]]),"-----",VLOOKUP(LeaveTracker[[#This Row],[Employee Name]],Employees[[Employee Name]:[Office]],6))</f>
        <v>0</v>
      </c>
      <c r="G6635" s="24">
        <v>45106</v>
      </c>
      <c r="H6635" s="24">
        <v>45107</v>
      </c>
      <c r="I6635" s="20" t="s">
        <v>81</v>
      </c>
      <c r="K6635" s="61"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1759</v>
      </c>
      <c r="E6636" s="19" t="str">
        <f>IF(ISBLANK(LeaveTracker[[#This Row],[Employee Name]]),"-----",VLOOKUP(LeaveTracker[[#This Row],[Employee Name]],Employees[[Employee Name]:[Office]],7))</f>
        <v>CSWDO</v>
      </c>
      <c r="F6636" s="19" t="str">
        <f>IF(ISBLANK(LeaveTracker[[#This Row],[Employee Name]]),"-----",VLOOKUP(LeaveTracker[[#This Row],[Employee Name]],Employees[[Employee Name]:[Office]],6))</f>
        <v>CASUAL</v>
      </c>
      <c r="G6636" s="24">
        <v>45124</v>
      </c>
      <c r="H6636" s="24">
        <v>45124</v>
      </c>
      <c r="I6636" s="19" t="s">
        <v>298</v>
      </c>
      <c r="J6636" s="43" t="s">
        <v>1003</v>
      </c>
      <c r="K6636" s="61"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1762</v>
      </c>
      <c r="E6637" s="19" t="str">
        <f>IF(ISBLANK(LeaveTracker[[#This Row],[Employee Name]]),"-----",VLOOKUP(LeaveTracker[[#This Row],[Employee Name]],Employees[[Employee Name]:[Office]],7))</f>
        <v>SP</v>
      </c>
      <c r="F6637" s="19" t="str">
        <f>IF(ISBLANK(LeaveTracker[[#This Row],[Employee Name]]),"-----",VLOOKUP(LeaveTracker[[#This Row],[Employee Name]],Employees[[Employee Name]:[Office]],6))</f>
        <v>CASUAL</v>
      </c>
      <c r="G6637" s="24">
        <v>45117</v>
      </c>
      <c r="H6637" s="24">
        <v>45117</v>
      </c>
      <c r="I6637" s="20" t="s">
        <v>81</v>
      </c>
      <c r="K6637" s="61"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519</v>
      </c>
      <c r="E6638" s="19" t="str">
        <f>IF(ISBLANK(LeaveTracker[[#This Row],[Employee Name]]),"-----",VLOOKUP(LeaveTracker[[#This Row],[Employee Name]],Employees[[Employee Name]:[Office]],7))</f>
        <v>ACCOUNTING</v>
      </c>
      <c r="F6638" s="19" t="str">
        <f>IF(ISBLANK(LeaveTracker[[#This Row],[Employee Name]]),"-----",VLOOKUP(LeaveTracker[[#This Row],[Employee Name]],Employees[[Employee Name]:[Office]],6))</f>
        <v>REGULAR</v>
      </c>
      <c r="G6638" s="24">
        <v>45111</v>
      </c>
      <c r="H6638" s="24">
        <v>45114</v>
      </c>
      <c r="I6638" s="20" t="s">
        <v>81</v>
      </c>
      <c r="K6638" s="61"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871</v>
      </c>
      <c r="E6639" s="19" t="str">
        <f>IF(ISBLANK(LeaveTracker[[#This Row],[Employee Name]]),"-----",VLOOKUP(LeaveTracker[[#This Row],[Employee Name]],Employees[[Employee Name]:[Office]],7))</f>
        <v>ACCOUNTING</v>
      </c>
      <c r="F6639" s="19" t="str">
        <f>IF(ISBLANK(LeaveTracker[[#This Row],[Employee Name]]),"-----",VLOOKUP(LeaveTracker[[#This Row],[Employee Name]],Employees[[Employee Name]:[Office]],6))</f>
        <v>REGULAR</v>
      </c>
      <c r="G6639" s="24">
        <v>45110</v>
      </c>
      <c r="H6639" s="24">
        <v>45110</v>
      </c>
      <c r="I6639" s="20" t="s">
        <v>81</v>
      </c>
      <c r="K6639" s="61"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509</v>
      </c>
      <c r="E6640" s="19" t="str">
        <f>IF(ISBLANK(LeaveTracker[[#This Row],[Employee Name]]),"-----",VLOOKUP(LeaveTracker[[#This Row],[Employee Name]],Employees[[Employee Name]:[Office]],7))</f>
        <v>ACCOUNTING</v>
      </c>
      <c r="F6640" s="19" t="str">
        <f>IF(ISBLANK(LeaveTracker[[#This Row],[Employee Name]]),"-----",VLOOKUP(LeaveTracker[[#This Row],[Employee Name]],Employees[[Employee Name]:[Office]],6))</f>
        <v>REGULAR</v>
      </c>
      <c r="G6640" s="24">
        <v>45114</v>
      </c>
      <c r="H6640" s="24">
        <v>45114</v>
      </c>
      <c r="I6640" s="19" t="s">
        <v>298</v>
      </c>
      <c r="J6640" s="43" t="s">
        <v>1003</v>
      </c>
      <c r="K6640" s="61"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1010</v>
      </c>
      <c r="E6641" s="19" t="str">
        <f>IF(ISBLANK(LeaveTracker[[#This Row],[Employee Name]]),"-----",VLOOKUP(LeaveTracker[[#This Row],[Employee Name]],Employees[[Employee Name]:[Office]],7))</f>
        <v>ACCOUNTING</v>
      </c>
      <c r="F6641" s="19" t="str">
        <f>IF(ISBLANK(LeaveTracker[[#This Row],[Employee Name]]),"-----",VLOOKUP(LeaveTracker[[#This Row],[Employee Name]],Employees[[Employee Name]:[Office]],6))</f>
        <v>REGULAR</v>
      </c>
      <c r="G6641" s="24">
        <v>45117</v>
      </c>
      <c r="H6641" s="24">
        <v>45117</v>
      </c>
      <c r="I6641" s="20" t="s">
        <v>81</v>
      </c>
      <c r="K6641" s="61"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1812</v>
      </c>
      <c r="E6642" s="19" t="str">
        <f>IF(ISBLANK(LeaveTracker[[#This Row],[Employee Name]]),"-----",VLOOKUP(LeaveTracker[[#This Row],[Employee Name]],Employees[[Employee Name]:[Office]],7))</f>
        <v>HOUSING</v>
      </c>
      <c r="F6642" s="19" t="str">
        <f>IF(ISBLANK(LeaveTracker[[#This Row],[Employee Name]]),"-----",VLOOKUP(LeaveTracker[[#This Row],[Employee Name]],Employees[[Employee Name]:[Office]],6))</f>
        <v>CASUAL</v>
      </c>
      <c r="G6642" s="24">
        <v>45106</v>
      </c>
      <c r="H6642" s="24">
        <v>45107</v>
      </c>
      <c r="I6642" s="20" t="s">
        <v>81</v>
      </c>
      <c r="K6642" s="61"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632</v>
      </c>
      <c r="E6643" s="19" t="str">
        <f>IF(ISBLANK(LeaveTracker[[#This Row],[Employee Name]]),"-----",VLOOKUP(LeaveTracker[[#This Row],[Employee Name]],Employees[[Employee Name]:[Office]],7))</f>
        <v>LIBRARY</v>
      </c>
      <c r="F6643" s="19" t="str">
        <f>IF(ISBLANK(LeaveTracker[[#This Row],[Employee Name]]),"-----",VLOOKUP(LeaveTracker[[#This Row],[Employee Name]],Employees[[Employee Name]:[Office]],6))</f>
        <v>REGULAR</v>
      </c>
      <c r="G6643" s="24">
        <v>45111</v>
      </c>
      <c r="H6643" s="24">
        <v>45112</v>
      </c>
      <c r="I6643" s="20" t="s">
        <v>81</v>
      </c>
      <c r="K6643" s="61"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632</v>
      </c>
      <c r="E6644" s="19" t="str">
        <f>IF(ISBLANK(LeaveTracker[[#This Row],[Employee Name]]),"-----",VLOOKUP(LeaveTracker[[#This Row],[Employee Name]],Employees[[Employee Name]:[Office]],7))</f>
        <v>LIBRARY</v>
      </c>
      <c r="F6644" s="19" t="str">
        <f>IF(ISBLANK(LeaveTracker[[#This Row],[Employee Name]]),"-----",VLOOKUP(LeaveTracker[[#This Row],[Employee Name]],Employees[[Employee Name]:[Office]],6))</f>
        <v>REGULAR</v>
      </c>
      <c r="G6644" s="24">
        <v>45117</v>
      </c>
      <c r="H6644" s="24">
        <v>45117</v>
      </c>
      <c r="I6644" s="20" t="s">
        <v>81</v>
      </c>
      <c r="K6644" s="61"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1802</v>
      </c>
      <c r="E6645" s="19" t="str">
        <f>IF(ISBLANK(LeaveTracker[[#This Row],[Employee Name]]),"-----",VLOOKUP(LeaveTracker[[#This Row],[Employee Name]],Employees[[Employee Name]:[Office]],7))</f>
        <v>CENRO</v>
      </c>
      <c r="F6645" s="19" t="str">
        <f>IF(ISBLANK(LeaveTracker[[#This Row],[Employee Name]]),"-----",VLOOKUP(LeaveTracker[[#This Row],[Employee Name]],Employees[[Employee Name]:[Office]],6))</f>
        <v>CASUAL</v>
      </c>
      <c r="G6645" s="24">
        <v>45124</v>
      </c>
      <c r="H6645" s="24">
        <v>45124</v>
      </c>
      <c r="I6645" s="20" t="s">
        <v>82</v>
      </c>
      <c r="K6645" s="61"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1802</v>
      </c>
      <c r="E6646" s="19" t="str">
        <f>IF(ISBLANK(LeaveTracker[[#This Row],[Employee Name]]),"-----",VLOOKUP(LeaveTracker[[#This Row],[Employee Name]],Employees[[Employee Name]:[Office]],7))</f>
        <v>CENRO</v>
      </c>
      <c r="F6646" s="19" t="str">
        <f>IF(ISBLANK(LeaveTracker[[#This Row],[Employee Name]]),"-----",VLOOKUP(LeaveTracker[[#This Row],[Employee Name]],Employees[[Employee Name]:[Office]],6))</f>
        <v>CASUAL</v>
      </c>
      <c r="G6646" s="24">
        <v>45120</v>
      </c>
      <c r="H6646" s="24">
        <v>45120</v>
      </c>
      <c r="I6646" s="19" t="s">
        <v>298</v>
      </c>
      <c r="J6646" s="43" t="s">
        <v>1003</v>
      </c>
      <c r="K6646" s="61"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1843</v>
      </c>
      <c r="E6647" s="19" t="str">
        <f>IF(ISBLANK(LeaveTracker[[#This Row],[Employee Name]]),"-----",VLOOKUP(LeaveTracker[[#This Row],[Employee Name]],Employees[[Employee Name]:[Office]],7))</f>
        <v>EEO/CITY MARKET</v>
      </c>
      <c r="F6647" s="19" t="str">
        <f>IF(ISBLANK(LeaveTracker[[#This Row],[Employee Name]]),"-----",VLOOKUP(LeaveTracker[[#This Row],[Employee Name]],Employees[[Employee Name]:[Office]],6))</f>
        <v>CASUAL</v>
      </c>
      <c r="G6647" s="24">
        <v>45110</v>
      </c>
      <c r="H6647" s="24">
        <v>45110</v>
      </c>
      <c r="I6647" s="20" t="s">
        <v>81</v>
      </c>
      <c r="K6647" s="61"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1843</v>
      </c>
      <c r="E6648" s="19" t="str">
        <f>IF(ISBLANK(LeaveTracker[[#This Row],[Employee Name]]),"-----",VLOOKUP(LeaveTracker[[#This Row],[Employee Name]],Employees[[Employee Name]:[Office]],7))</f>
        <v>EEO/CITY MARKET</v>
      </c>
      <c r="F6648" s="19" t="str">
        <f>IF(ISBLANK(LeaveTracker[[#This Row],[Employee Name]]),"-----",VLOOKUP(LeaveTracker[[#This Row],[Employee Name]],Employees[[Employee Name]:[Office]],6))</f>
        <v>CASUAL</v>
      </c>
      <c r="G6648" s="24">
        <v>45114</v>
      </c>
      <c r="H6648" s="24">
        <v>45114</v>
      </c>
      <c r="I6648" s="20" t="s">
        <v>81</v>
      </c>
      <c r="K6648" s="61"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2113</v>
      </c>
      <c r="E6649" s="19" t="str">
        <f>IF(ISBLANK(LeaveTracker[[#This Row],[Employee Name]]),"-----",VLOOKUP(LeaveTracker[[#This Row],[Employee Name]],Employees[[Employee Name]:[Office]],7))</f>
        <v>CENRO</v>
      </c>
      <c r="F6649" s="19">
        <f>IF(ISBLANK(LeaveTracker[[#This Row],[Employee Name]]),"-----",VLOOKUP(LeaveTracker[[#This Row],[Employee Name]],Employees[[Employee Name]:[Office]],6))</f>
        <v>0</v>
      </c>
      <c r="G6649" s="24">
        <v>45114</v>
      </c>
      <c r="H6649" s="24">
        <v>45115</v>
      </c>
      <c r="I6649" s="20" t="s">
        <v>81</v>
      </c>
      <c r="K6649" s="61" t="str">
        <f>LeaveTracker[[#This Row],[Days]]&amp;" "&amp;LeaveTracker[[#This Row],[Type of Leave]]</f>
        <v>2 SL</v>
      </c>
      <c r="L6649" s="23">
        <v>2</v>
      </c>
      <c r="M6649" s="27"/>
    </row>
    <row r="6650" spans="1:13" ht="30" customHeight="1" x14ac:dyDescent="0.3">
      <c r="A6650" s="27">
        <f t="shared" si="78"/>
        <v>2825</v>
      </c>
      <c r="B6650" s="31">
        <v>45126</v>
      </c>
      <c r="C6650" s="31">
        <v>45114</v>
      </c>
      <c r="D6650" s="19" t="s">
        <v>217</v>
      </c>
      <c r="E6650" s="19" t="str">
        <f>IF(ISBLANK(LeaveTracker[[#This Row],[Employee Name]]),"-----",VLOOKUP(LeaveTracker[[#This Row],[Employee Name]],Employees[[Employee Name]:[Office]],7))</f>
        <v>CSWDO</v>
      </c>
      <c r="F6650" s="19" t="str">
        <f>IF(ISBLANK(LeaveTracker[[#This Row],[Employee Name]]),"-----",VLOOKUP(LeaveTracker[[#This Row],[Employee Name]],Employees[[Employee Name]:[Office]],6))</f>
        <v>REGULAR</v>
      </c>
      <c r="G6650" s="24">
        <v>45121</v>
      </c>
      <c r="H6650" s="24">
        <v>45121</v>
      </c>
      <c r="I6650" s="20" t="s">
        <v>82</v>
      </c>
      <c r="K6650" s="61"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217</v>
      </c>
      <c r="E6651" s="19" t="str">
        <f>IF(ISBLANK(LeaveTracker[[#This Row],[Employee Name]]),"-----",VLOOKUP(LeaveTracker[[#This Row],[Employee Name]],Employees[[Employee Name]:[Office]],7))</f>
        <v>CSWDO</v>
      </c>
      <c r="F6651" s="19" t="str">
        <f>IF(ISBLANK(LeaveTracker[[#This Row],[Employee Name]]),"-----",VLOOKUP(LeaveTracker[[#This Row],[Employee Name]],Employees[[Employee Name]:[Office]],6))</f>
        <v>REGULAR</v>
      </c>
      <c r="G6651" s="24">
        <v>45124</v>
      </c>
      <c r="H6651" s="24">
        <v>45124</v>
      </c>
      <c r="I6651" s="20" t="s">
        <v>82</v>
      </c>
      <c r="K6651" s="61"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2434</v>
      </c>
      <c r="E6652" s="19" t="str">
        <f>IF(ISBLANK(LeaveTracker[[#This Row],[Employee Name]]),"-----",VLOOKUP(LeaveTracker[[#This Row],[Employee Name]],Employees[[Employee Name]:[Office]],7))</f>
        <v>CSWDO</v>
      </c>
      <c r="F6652" s="19" t="str">
        <f>IF(ISBLANK(LeaveTracker[[#This Row],[Employee Name]]),"-----",VLOOKUP(LeaveTracker[[#This Row],[Employee Name]],Employees[[Employee Name]:[Office]],6))</f>
        <v>REGULAR</v>
      </c>
      <c r="G6652" s="24">
        <v>45118</v>
      </c>
      <c r="H6652" s="24">
        <v>45118</v>
      </c>
      <c r="I6652" s="20" t="s">
        <v>82</v>
      </c>
      <c r="K6652" s="61"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388</v>
      </c>
      <c r="E6653" s="19" t="str">
        <f>IF(ISBLANK(LeaveTracker[[#This Row],[Employee Name]]),"-----",VLOOKUP(LeaveTracker[[#This Row],[Employee Name]],Employees[[Employee Name]:[Office]],7))</f>
        <v>ONT</v>
      </c>
      <c r="F6653" s="19" t="str">
        <f>IF(ISBLANK(LeaveTracker[[#This Row],[Employee Name]]),"-----",VLOOKUP(LeaveTracker[[#This Row],[Employee Name]],Employees[[Employee Name]:[Office]],6))</f>
        <v>REGULAR</v>
      </c>
      <c r="G6653" s="24">
        <v>45139</v>
      </c>
      <c r="H6653" s="24">
        <v>45140</v>
      </c>
      <c r="I6653" s="20" t="s">
        <v>82</v>
      </c>
      <c r="K6653" s="61"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2437</v>
      </c>
      <c r="E6654" s="19" t="str">
        <f>IF(ISBLANK(LeaveTracker[[#This Row],[Employee Name]]),"-----",VLOOKUP(LeaveTracker[[#This Row],[Employee Name]],Employees[[Employee Name]:[Office]],7))</f>
        <v>TCIS/CSU</v>
      </c>
      <c r="F6654" s="19" t="str">
        <f>IF(ISBLANK(LeaveTracker[[#This Row],[Employee Name]]),"-----",VLOOKUP(LeaveTracker[[#This Row],[Employee Name]],Employees[[Employee Name]:[Office]],6))</f>
        <v>CASUAL</v>
      </c>
      <c r="G6654" s="24">
        <v>45121</v>
      </c>
      <c r="H6654" s="24">
        <v>45127</v>
      </c>
      <c r="I6654" s="20" t="s">
        <v>82</v>
      </c>
      <c r="K6654" s="61"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422</v>
      </c>
      <c r="E6655" s="19" t="str">
        <f>IF(ISBLANK(LeaveTracker[[#This Row],[Employee Name]]),"-----",VLOOKUP(LeaveTracker[[#This Row],[Employee Name]],Employees[[Employee Name]:[Office]],7))</f>
        <v>CTO</v>
      </c>
      <c r="F6655" s="19" t="str">
        <f>IF(ISBLANK(LeaveTracker[[#This Row],[Employee Name]]),"-----",VLOOKUP(LeaveTracker[[#This Row],[Employee Name]],Employees[[Employee Name]:[Office]],6))</f>
        <v>REGULAR</v>
      </c>
      <c r="G6655" s="24">
        <v>45114</v>
      </c>
      <c r="H6655" s="24">
        <v>45118</v>
      </c>
      <c r="I6655" s="20" t="s">
        <v>82</v>
      </c>
      <c r="K6655" s="61"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398</v>
      </c>
      <c r="E6656" s="19" t="str">
        <f>IF(ISBLANK(LeaveTracker[[#This Row],[Employee Name]]),"-----",VLOOKUP(LeaveTracker[[#This Row],[Employee Name]],Employees[[Employee Name]:[Office]],7))</f>
        <v>CTO</v>
      </c>
      <c r="F6656" s="19" t="str">
        <f>IF(ISBLANK(LeaveTracker[[#This Row],[Employee Name]]),"-----",VLOOKUP(LeaveTracker[[#This Row],[Employee Name]],Employees[[Employee Name]:[Office]],6))</f>
        <v>REGULAR</v>
      </c>
      <c r="G6656" s="24">
        <v>45114</v>
      </c>
      <c r="H6656" s="24">
        <v>45114</v>
      </c>
      <c r="I6656" s="19" t="s">
        <v>298</v>
      </c>
      <c r="J6656" s="43" t="s">
        <v>1003</v>
      </c>
      <c r="K6656" s="61"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1962</v>
      </c>
      <c r="E6657" s="19" t="str">
        <f>IF(ISBLANK(LeaveTracker[[#This Row],[Employee Name]]),"-----",VLOOKUP(LeaveTracker[[#This Row],[Employee Name]],Employees[[Employee Name]:[Office]],7))</f>
        <v>ONT</v>
      </c>
      <c r="F6657" s="19" t="str">
        <f>IF(ISBLANK(LeaveTracker[[#This Row],[Employee Name]]),"-----",VLOOKUP(LeaveTracker[[#This Row],[Employee Name]],Employees[[Employee Name]:[Office]],6))</f>
        <v>REGULAR</v>
      </c>
      <c r="G6657" s="24">
        <v>45096</v>
      </c>
      <c r="H6657" s="24">
        <v>45155</v>
      </c>
      <c r="I6657" s="19" t="s">
        <v>76</v>
      </c>
      <c r="K6657" s="61"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2440</v>
      </c>
      <c r="E6658" s="19" t="str">
        <f>IF(ISBLANK(LeaveTracker[[#This Row],[Employee Name]]),"-----",VLOOKUP(LeaveTracker[[#This Row],[Employee Name]],Employees[[Employee Name]:[Office]],7))</f>
        <v>PEOPLE'S PARK</v>
      </c>
      <c r="F6658" s="19" t="str">
        <f>IF(ISBLANK(LeaveTracker[[#This Row],[Employee Name]]),"-----",VLOOKUP(LeaveTracker[[#This Row],[Employee Name]],Employees[[Employee Name]:[Office]],6))</f>
        <v>CASUAL</v>
      </c>
      <c r="G6658" s="24">
        <v>45124</v>
      </c>
      <c r="H6658" s="24">
        <v>45135</v>
      </c>
      <c r="I6658" s="20" t="s">
        <v>82</v>
      </c>
      <c r="K6658" s="61"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1879</v>
      </c>
      <c r="E6659" s="19" t="str">
        <f>IF(ISBLANK(LeaveTracker[[#This Row],[Employee Name]]),"-----",VLOOKUP(LeaveTracker[[#This Row],[Employee Name]],Employees[[Employee Name]:[Office]],7))</f>
        <v>MO</v>
      </c>
      <c r="F6659" s="19" t="str">
        <f>IF(ISBLANK(LeaveTracker[[#This Row],[Employee Name]]),"-----",VLOOKUP(LeaveTracker[[#This Row],[Employee Name]],Employees[[Employee Name]:[Office]],6))</f>
        <v>CASUAL</v>
      </c>
      <c r="G6659" s="24">
        <v>45113</v>
      </c>
      <c r="H6659" s="24">
        <v>45217</v>
      </c>
      <c r="I6659" s="19" t="s">
        <v>76</v>
      </c>
      <c r="K6659" s="61"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2443</v>
      </c>
      <c r="E6660" s="19" t="str">
        <f>IF(ISBLANK(LeaveTracker[[#This Row],[Employee Name]]),"-----",VLOOKUP(LeaveTracker[[#This Row],[Employee Name]],Employees[[Employee Name]:[Office]],7))</f>
        <v>PEOPLE'S PARK</v>
      </c>
      <c r="F6660" s="19" t="str">
        <f>IF(ISBLANK(LeaveTracker[[#This Row],[Employee Name]]),"-----",VLOOKUP(LeaveTracker[[#This Row],[Employee Name]],Employees[[Employee Name]:[Office]],6))</f>
        <v>CASUAL</v>
      </c>
      <c r="G6660" s="24">
        <v>45131</v>
      </c>
      <c r="H6660" s="24">
        <v>45142</v>
      </c>
      <c r="I6660" s="19" t="s">
        <v>82</v>
      </c>
      <c r="K6660" s="61"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2445</v>
      </c>
      <c r="E6661" s="19" t="str">
        <f>IF(ISBLANK(LeaveTracker[[#This Row],[Employee Name]]),"-----",VLOOKUP(LeaveTracker[[#This Row],[Employee Name]],Employees[[Employee Name]:[Office]],7))</f>
        <v>PEOPLE'S PARK</v>
      </c>
      <c r="F6661" s="19" t="str">
        <f>IF(ISBLANK(LeaveTracker[[#This Row],[Employee Name]]),"-----",VLOOKUP(LeaveTracker[[#This Row],[Employee Name]],Employees[[Employee Name]:[Office]],6))</f>
        <v>CASUAL</v>
      </c>
      <c r="G6661" s="24">
        <v>45124</v>
      </c>
      <c r="H6661" s="24">
        <v>45135</v>
      </c>
      <c r="I6661" s="19" t="s">
        <v>82</v>
      </c>
      <c r="K6661" s="61"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730</v>
      </c>
      <c r="E6662" s="19" t="str">
        <f>IF(ISBLANK(LeaveTracker[[#This Row],[Employee Name]]),"-----",VLOOKUP(LeaveTracker[[#This Row],[Employee Name]],Employees[[Employee Name]:[Office]],7))</f>
        <v>SP</v>
      </c>
      <c r="F6662" s="19" t="str">
        <f>IF(ISBLANK(LeaveTracker[[#This Row],[Employee Name]]),"-----",VLOOKUP(LeaveTracker[[#This Row],[Employee Name]],Employees[[Employee Name]:[Office]],6))</f>
        <v>REGULAR</v>
      </c>
      <c r="G6662" s="24">
        <v>45118</v>
      </c>
      <c r="H6662" s="24">
        <v>45118</v>
      </c>
      <c r="I6662" s="20" t="s">
        <v>81</v>
      </c>
      <c r="J6662" s="43" t="s">
        <v>399</v>
      </c>
      <c r="K6662" s="61"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1095</v>
      </c>
      <c r="E6663" s="19" t="str">
        <f>IF(ISBLANK(LeaveTracker[[#This Row],[Employee Name]]),"-----",VLOOKUP(LeaveTracker[[#This Row],[Employee Name]],Employees[[Employee Name]:[Office]],7))</f>
        <v>VMO</v>
      </c>
      <c r="F6663" s="19" t="str">
        <f>IF(ISBLANK(LeaveTracker[[#This Row],[Employee Name]]),"-----",VLOOKUP(LeaveTracker[[#This Row],[Employee Name]],Employees[[Employee Name]:[Office]],6))</f>
        <v>REGULAR</v>
      </c>
      <c r="G6663" s="24">
        <v>45126</v>
      </c>
      <c r="H6663" s="24">
        <v>45126</v>
      </c>
      <c r="I6663" s="20" t="s">
        <v>82</v>
      </c>
      <c r="K6663" s="61"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1936</v>
      </c>
      <c r="E6664" s="19" t="str">
        <f>IF(ISBLANK(LeaveTracker[[#This Row],[Employee Name]]),"-----",VLOOKUP(LeaveTracker[[#This Row],[Employee Name]],Employees[[Employee Name]:[Office]],7))</f>
        <v>HOUSING</v>
      </c>
      <c r="F6664" s="19" t="str">
        <f>IF(ISBLANK(LeaveTracker[[#This Row],[Employee Name]]),"-----",VLOOKUP(LeaveTracker[[#This Row],[Employee Name]],Employees[[Employee Name]:[Office]],6))</f>
        <v>CASUAL</v>
      </c>
      <c r="G6664" s="24">
        <v>45124</v>
      </c>
      <c r="H6664" s="24">
        <v>45125</v>
      </c>
      <c r="I6664" s="20" t="s">
        <v>81</v>
      </c>
      <c r="K6664" s="61"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1831</v>
      </c>
      <c r="E6665" s="19" t="str">
        <f>IF(ISBLANK(LeaveTracker[[#This Row],[Employee Name]]),"-----",VLOOKUP(LeaveTracker[[#This Row],[Employee Name]],Employees[[Employee Name]:[Office]],7))</f>
        <v>CHO</v>
      </c>
      <c r="F6665" s="19" t="str">
        <f>IF(ISBLANK(LeaveTracker[[#This Row],[Employee Name]]),"-----",VLOOKUP(LeaveTracker[[#This Row],[Employee Name]],Employees[[Employee Name]:[Office]],6))</f>
        <v>CASUAL</v>
      </c>
      <c r="G6665" s="24">
        <v>45119</v>
      </c>
      <c r="H6665" s="24">
        <v>45121</v>
      </c>
      <c r="I6665" s="20" t="s">
        <v>82</v>
      </c>
      <c r="K6665" s="61"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2079</v>
      </c>
      <c r="E6666" s="19" t="str">
        <f>IF(ISBLANK(LeaveTracker[[#This Row],[Employee Name]]),"-----",VLOOKUP(LeaveTracker[[#This Row],[Employee Name]],Employees[[Employee Name]:[Office]],7))</f>
        <v>GSO</v>
      </c>
      <c r="F6666" s="19">
        <f>IF(ISBLANK(LeaveTracker[[#This Row],[Employee Name]]),"-----",VLOOKUP(LeaveTracker[[#This Row],[Employee Name]],Employees[[Employee Name]:[Office]],6))</f>
        <v>0</v>
      </c>
      <c r="G6666" s="24">
        <v>45124</v>
      </c>
      <c r="H6666" s="24">
        <v>45126</v>
      </c>
      <c r="I6666" s="20" t="s">
        <v>82</v>
      </c>
      <c r="K6666" s="61"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1885</v>
      </c>
      <c r="E6667" s="19" t="str">
        <f>IF(ISBLANK(LeaveTracker[[#This Row],[Employee Name]]),"-----",VLOOKUP(LeaveTracker[[#This Row],[Employee Name]],Employees[[Employee Name]:[Office]],7))</f>
        <v>GSO</v>
      </c>
      <c r="F6667" s="19" t="str">
        <f>IF(ISBLANK(LeaveTracker[[#This Row],[Employee Name]]),"-----",VLOOKUP(LeaveTracker[[#This Row],[Employee Name]],Employees[[Employee Name]:[Office]],6))</f>
        <v>CASUAL</v>
      </c>
      <c r="G6667" s="24">
        <v>45118</v>
      </c>
      <c r="H6667" s="24">
        <v>45118</v>
      </c>
      <c r="I6667" s="20" t="s">
        <v>81</v>
      </c>
      <c r="K6667" s="61"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1885</v>
      </c>
      <c r="E6668" s="19" t="str">
        <f>IF(ISBLANK(LeaveTracker[[#This Row],[Employee Name]]),"-----",VLOOKUP(LeaveTracker[[#This Row],[Employee Name]],Employees[[Employee Name]:[Office]],7))</f>
        <v>GSO</v>
      </c>
      <c r="F6668" s="19" t="str">
        <f>IF(ISBLANK(LeaveTracker[[#This Row],[Employee Name]]),"-----",VLOOKUP(LeaveTracker[[#This Row],[Employee Name]],Employees[[Employee Name]:[Office]],6))</f>
        <v>CASUAL</v>
      </c>
      <c r="G6668" s="24">
        <v>45127</v>
      </c>
      <c r="H6668" s="24">
        <v>45128</v>
      </c>
      <c r="I6668" s="20" t="s">
        <v>82</v>
      </c>
      <c r="K6668" s="61"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1819</v>
      </c>
      <c r="E6669" s="19" t="str">
        <f>IF(ISBLANK(LeaveTracker[[#This Row],[Employee Name]]),"-----",VLOOKUP(LeaveTracker[[#This Row],[Employee Name]],Employees[[Employee Name]:[Office]],7))</f>
        <v>TICC/TCCH</v>
      </c>
      <c r="F6669" s="19" t="str">
        <f>IF(ISBLANK(LeaveTracker[[#This Row],[Employee Name]]),"-----",VLOOKUP(LeaveTracker[[#This Row],[Employee Name]],Employees[[Employee Name]:[Office]],6))</f>
        <v>CASUAL</v>
      </c>
      <c r="G6669" s="24">
        <v>45114</v>
      </c>
      <c r="H6669" s="24">
        <v>45114</v>
      </c>
      <c r="I6669" s="20" t="s">
        <v>81</v>
      </c>
      <c r="K6669" s="61"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1877</v>
      </c>
      <c r="E6670" s="19" t="str">
        <f>IF(ISBLANK(LeaveTracker[[#This Row],[Employee Name]]),"-----",VLOOKUP(LeaveTracker[[#This Row],[Employee Name]],Employees[[Employee Name]:[Office]],7))</f>
        <v>TICC</v>
      </c>
      <c r="F6670" s="19" t="str">
        <f>IF(ISBLANK(LeaveTracker[[#This Row],[Employee Name]]),"-----",VLOOKUP(LeaveTracker[[#This Row],[Employee Name]],Employees[[Employee Name]:[Office]],6))</f>
        <v>CASUAL</v>
      </c>
      <c r="G6670" s="24">
        <v>45137</v>
      </c>
      <c r="H6670" s="24">
        <v>45137</v>
      </c>
      <c r="I6670" s="20" t="s">
        <v>81</v>
      </c>
      <c r="K6670" s="61" t="str">
        <f>LeaveTracker[[#This Row],[Days]]&amp;" "&amp;LeaveTracker[[#This Row],[Type of Leave]]</f>
        <v>1 SL</v>
      </c>
      <c r="L6670" s="23">
        <v>1</v>
      </c>
      <c r="M6670" s="27"/>
    </row>
    <row r="6671" spans="1:13" ht="30" customHeight="1" x14ac:dyDescent="0.3">
      <c r="A6671" s="27">
        <f t="shared" si="78"/>
        <v>2845</v>
      </c>
      <c r="B6671" s="31">
        <v>45127</v>
      </c>
      <c r="C6671" s="31">
        <v>45120</v>
      </c>
      <c r="D6671" s="19" t="s">
        <v>2448</v>
      </c>
      <c r="E6671" s="19" t="str">
        <f>IF(ISBLANK(LeaveTracker[[#This Row],[Employee Name]]),"-----",VLOOKUP(LeaveTracker[[#This Row],[Employee Name]],Employees[[Employee Name]:[Office]],7))</f>
        <v>DEPED</v>
      </c>
      <c r="F6671" s="19" t="str">
        <f>IF(ISBLANK(LeaveTracker[[#This Row],[Employee Name]]),"-----",VLOOKUP(LeaveTracker[[#This Row],[Employee Name]],Employees[[Employee Name]:[Office]],6))</f>
        <v>CASUAL</v>
      </c>
      <c r="G6671" s="24">
        <v>45127</v>
      </c>
      <c r="H6671" s="24">
        <v>45128</v>
      </c>
      <c r="I6671" s="20" t="s">
        <v>82</v>
      </c>
      <c r="K6671" s="61"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1950</v>
      </c>
      <c r="E6672" s="19" t="str">
        <f>IF(ISBLANK(LeaveTracker[[#This Row],[Employee Name]]),"-----",VLOOKUP(LeaveTracker[[#This Row],[Employee Name]],Employees[[Employee Name]:[Office]],7))</f>
        <v>CSWDO</v>
      </c>
      <c r="F6672" s="19" t="str">
        <f>IF(ISBLANK(LeaveTracker[[#This Row],[Employee Name]]),"-----",VLOOKUP(LeaveTracker[[#This Row],[Employee Name]],Employees[[Employee Name]:[Office]],6))</f>
        <v>CASUAL</v>
      </c>
      <c r="G6672" s="24">
        <v>45119</v>
      </c>
      <c r="H6672" s="24">
        <v>45119</v>
      </c>
      <c r="I6672" s="20" t="s">
        <v>81</v>
      </c>
      <c r="K6672" s="61"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1805</v>
      </c>
      <c r="E6673" s="19" t="str">
        <f>IF(ISBLANK(LeaveTracker[[#This Row],[Employee Name]]),"-----",VLOOKUP(LeaveTracker[[#This Row],[Employee Name]],Employees[[Employee Name]:[Office]],7))</f>
        <v>CENRO</v>
      </c>
      <c r="F6673" s="19" t="str">
        <f>IF(ISBLANK(LeaveTracker[[#This Row],[Employee Name]]),"-----",VLOOKUP(LeaveTracker[[#This Row],[Employee Name]],Employees[[Employee Name]:[Office]],6))</f>
        <v>CASUAL</v>
      </c>
      <c r="G6673" s="24">
        <v>45126</v>
      </c>
      <c r="H6673" s="24">
        <v>45127</v>
      </c>
      <c r="I6673" s="20" t="s">
        <v>82</v>
      </c>
      <c r="K6673" s="61"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1812</v>
      </c>
      <c r="E6674" s="19" t="str">
        <f>IF(ISBLANK(LeaveTracker[[#This Row],[Employee Name]]),"-----",VLOOKUP(LeaveTracker[[#This Row],[Employee Name]],Employees[[Employee Name]:[Office]],7))</f>
        <v>HOUSING</v>
      </c>
      <c r="F6674" s="19" t="str">
        <f>IF(ISBLANK(LeaveTracker[[#This Row],[Employee Name]]),"-----",VLOOKUP(LeaveTracker[[#This Row],[Employee Name]],Employees[[Employee Name]:[Office]],6))</f>
        <v>CASUAL</v>
      </c>
      <c r="G6674" s="24">
        <v>45117</v>
      </c>
      <c r="H6674" s="24">
        <v>45117</v>
      </c>
      <c r="I6674" s="20" t="s">
        <v>81</v>
      </c>
      <c r="K6674" s="61"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1812</v>
      </c>
      <c r="E6675" s="19" t="str">
        <f>IF(ISBLANK(LeaveTracker[[#This Row],[Employee Name]]),"-----",VLOOKUP(LeaveTracker[[#This Row],[Employee Name]],Employees[[Employee Name]:[Office]],7))</f>
        <v>HOUSING</v>
      </c>
      <c r="F6675" s="19" t="str">
        <f>IF(ISBLANK(LeaveTracker[[#This Row],[Employee Name]]),"-----",VLOOKUP(LeaveTracker[[#This Row],[Employee Name]],Employees[[Employee Name]:[Office]],6))</f>
        <v>CASUAL</v>
      </c>
      <c r="G6675" s="24">
        <v>45119</v>
      </c>
      <c r="H6675" s="24">
        <v>45120</v>
      </c>
      <c r="I6675" s="20" t="s">
        <v>81</v>
      </c>
      <c r="K6675" s="61"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1758</v>
      </c>
      <c r="E6676" s="19" t="str">
        <f>IF(ISBLANK(LeaveTracker[[#This Row],[Employee Name]]),"-----",VLOOKUP(LeaveTracker[[#This Row],[Employee Name]],Employees[[Employee Name]:[Office]],7))</f>
        <v>BPLO</v>
      </c>
      <c r="F6676" s="19" t="str">
        <f>IF(ISBLANK(LeaveTracker[[#This Row],[Employee Name]]),"-----",VLOOKUP(LeaveTracker[[#This Row],[Employee Name]],Employees[[Employee Name]:[Office]],6))</f>
        <v>CASUAL</v>
      </c>
      <c r="G6676" s="24">
        <v>45117</v>
      </c>
      <c r="H6676" s="24">
        <v>45117</v>
      </c>
      <c r="I6676" s="20" t="s">
        <v>81</v>
      </c>
      <c r="K6676" s="61"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1758</v>
      </c>
      <c r="E6677" s="19" t="str">
        <f>IF(ISBLANK(LeaveTracker[[#This Row],[Employee Name]]),"-----",VLOOKUP(LeaveTracker[[#This Row],[Employee Name]],Employees[[Employee Name]:[Office]],7))</f>
        <v>BPLO</v>
      </c>
      <c r="F6677" s="19" t="str">
        <f>IF(ISBLANK(LeaveTracker[[#This Row],[Employee Name]]),"-----",VLOOKUP(LeaveTracker[[#This Row],[Employee Name]],Employees[[Employee Name]:[Office]],6))</f>
        <v>CASUAL</v>
      </c>
      <c r="G6677" s="24">
        <v>45119</v>
      </c>
      <c r="H6677" s="24">
        <v>45119</v>
      </c>
      <c r="I6677" s="20" t="s">
        <v>81</v>
      </c>
      <c r="K6677" s="61"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1971</v>
      </c>
      <c r="E6678" s="19" t="str">
        <f>IF(ISBLANK(LeaveTracker[[#This Row],[Employee Name]]),"-----",VLOOKUP(LeaveTracker[[#This Row],[Employee Name]],Employees[[Employee Name]:[Office]],7))</f>
        <v>CENRO</v>
      </c>
      <c r="F6678" s="19">
        <f>IF(ISBLANK(LeaveTracker[[#This Row],[Employee Name]]),"-----",VLOOKUP(LeaveTracker[[#This Row],[Employee Name]],Employees[[Employee Name]:[Office]],6))</f>
        <v>0</v>
      </c>
      <c r="G6678" s="24">
        <v>45126</v>
      </c>
      <c r="H6678" s="24">
        <v>45127</v>
      </c>
      <c r="I6678" s="20" t="s">
        <v>82</v>
      </c>
      <c r="K6678" s="61"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1971</v>
      </c>
      <c r="E6679" s="19" t="str">
        <f>IF(ISBLANK(LeaveTracker[[#This Row],[Employee Name]]),"-----",VLOOKUP(LeaveTracker[[#This Row],[Employee Name]],Employees[[Employee Name]:[Office]],7))</f>
        <v>CENRO</v>
      </c>
      <c r="F6679" s="19">
        <f>IF(ISBLANK(LeaveTracker[[#This Row],[Employee Name]]),"-----",VLOOKUP(LeaveTracker[[#This Row],[Employee Name]],Employees[[Employee Name]:[Office]],6))</f>
        <v>0</v>
      </c>
      <c r="G6679" s="24">
        <v>45129</v>
      </c>
      <c r="H6679" s="24">
        <v>45129</v>
      </c>
      <c r="I6679" s="20" t="s">
        <v>82</v>
      </c>
      <c r="K6679" s="61" t="str">
        <f>LeaveTracker[[#This Row],[Days]]&amp;" "&amp;LeaveTracker[[#This Row],[Type of Leave]]</f>
        <v>1 VL</v>
      </c>
      <c r="L6679" s="23">
        <v>1</v>
      </c>
      <c r="M6679" s="27"/>
    </row>
    <row r="6680" spans="1:13" ht="30" customHeight="1" x14ac:dyDescent="0.3">
      <c r="A6680" s="27">
        <v>2850</v>
      </c>
      <c r="B6680" s="31">
        <v>45127</v>
      </c>
      <c r="C6680" s="31">
        <v>45117</v>
      </c>
      <c r="D6680" s="19" t="s">
        <v>1971</v>
      </c>
      <c r="E6680" s="19" t="str">
        <f>IF(ISBLANK(LeaveTracker[[#This Row],[Employee Name]]),"-----",VLOOKUP(LeaveTracker[[#This Row],[Employee Name]],Employees[[Employee Name]:[Office]],7))</f>
        <v>CENRO</v>
      </c>
      <c r="F6680" s="19">
        <f>IF(ISBLANK(LeaveTracker[[#This Row],[Employee Name]]),"-----",VLOOKUP(LeaveTracker[[#This Row],[Employee Name]],Employees[[Employee Name]:[Office]],6))</f>
        <v>0</v>
      </c>
      <c r="G6680" s="24">
        <v>45133</v>
      </c>
      <c r="H6680" s="24">
        <v>45134</v>
      </c>
      <c r="I6680" s="20" t="s">
        <v>82</v>
      </c>
      <c r="K6680" s="61"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1763</v>
      </c>
      <c r="E6681" s="19" t="str">
        <f>IF(ISBLANK(LeaveTracker[[#This Row],[Employee Name]]),"-----",VLOOKUP(LeaveTracker[[#This Row],[Employee Name]],Employees[[Employee Name]:[Office]],7))</f>
        <v>EEO/CITY MARKET</v>
      </c>
      <c r="F6681" s="19" t="str">
        <f>IF(ISBLANK(LeaveTracker[[#This Row],[Employee Name]]),"-----",VLOOKUP(LeaveTracker[[#This Row],[Employee Name]],Employees[[Employee Name]:[Office]],6))</f>
        <v>CASUAL</v>
      </c>
      <c r="G6681" s="24">
        <v>45120</v>
      </c>
      <c r="H6681" s="24">
        <v>45120</v>
      </c>
      <c r="I6681" s="20" t="s">
        <v>81</v>
      </c>
      <c r="K6681" s="61"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1763</v>
      </c>
      <c r="E6682" s="19" t="str">
        <f>IF(ISBLANK(LeaveTracker[[#This Row],[Employee Name]]),"-----",VLOOKUP(LeaveTracker[[#This Row],[Employee Name]],Employees[[Employee Name]:[Office]],7))</f>
        <v>EEO/CITY MARKET</v>
      </c>
      <c r="F6682" s="19" t="str">
        <f>IF(ISBLANK(LeaveTracker[[#This Row],[Employee Name]]),"-----",VLOOKUP(LeaveTracker[[#This Row],[Employee Name]],Employees[[Employee Name]:[Office]],6))</f>
        <v>CASUAL</v>
      </c>
      <c r="G6682" s="24">
        <v>45117</v>
      </c>
      <c r="H6682" s="24">
        <v>45117</v>
      </c>
      <c r="I6682" s="20" t="s">
        <v>81</v>
      </c>
      <c r="K6682" s="61"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1843</v>
      </c>
      <c r="E6683" s="19" t="str">
        <f>IF(ISBLANK(LeaveTracker[[#This Row],[Employee Name]]),"-----",VLOOKUP(LeaveTracker[[#This Row],[Employee Name]],Employees[[Employee Name]:[Office]],7))</f>
        <v>EEO/CITY MARKET</v>
      </c>
      <c r="F6683" s="19" t="str">
        <f>IF(ISBLANK(LeaveTracker[[#This Row],[Employee Name]]),"-----",VLOOKUP(LeaveTracker[[#This Row],[Employee Name]],Employees[[Employee Name]:[Office]],6))</f>
        <v>CASUAL</v>
      </c>
      <c r="G6683" s="24">
        <v>45120</v>
      </c>
      <c r="H6683" s="24">
        <v>45121</v>
      </c>
      <c r="I6683" s="20" t="s">
        <v>81</v>
      </c>
      <c r="K6683" s="61"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1791</v>
      </c>
      <c r="E6684" s="19" t="str">
        <f>IF(ISBLANK(LeaveTracker[[#This Row],[Employee Name]]),"-----",VLOOKUP(LeaveTracker[[#This Row],[Employee Name]],Employees[[Employee Name]:[Office]],7))</f>
        <v>EEO/CITY MARKET</v>
      </c>
      <c r="F6684" s="19" t="str">
        <f>IF(ISBLANK(LeaveTracker[[#This Row],[Employee Name]]),"-----",VLOOKUP(LeaveTracker[[#This Row],[Employee Name]],Employees[[Employee Name]:[Office]],6))</f>
        <v>CASUAL</v>
      </c>
      <c r="G6684" s="24">
        <v>45118</v>
      </c>
      <c r="H6684" s="24">
        <v>45118</v>
      </c>
      <c r="I6684" s="20" t="s">
        <v>81</v>
      </c>
      <c r="K6684" s="61"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1968</v>
      </c>
      <c r="E6685" s="19" t="str">
        <f>IF(ISBLANK(LeaveTracker[[#This Row],[Employee Name]]),"-----",VLOOKUP(LeaveTracker[[#This Row],[Employee Name]],Employees[[Employee Name]:[Office]],7))</f>
        <v>EEO/CITY MARKET</v>
      </c>
      <c r="F6685" s="19" t="str">
        <f>IF(ISBLANK(LeaveTracker[[#This Row],[Employee Name]]),"-----",VLOOKUP(LeaveTracker[[#This Row],[Employee Name]],Employees[[Employee Name]:[Office]],6))</f>
        <v>CASUAL</v>
      </c>
      <c r="G6685" s="24">
        <v>45120</v>
      </c>
      <c r="H6685" s="24">
        <v>45121</v>
      </c>
      <c r="I6685" s="20" t="s">
        <v>81</v>
      </c>
      <c r="K6685" s="61"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1951</v>
      </c>
      <c r="E6686" s="19" t="str">
        <f>IF(ISBLANK(LeaveTracker[[#This Row],[Employee Name]]),"-----",VLOOKUP(LeaveTracker[[#This Row],[Employee Name]],Employees[[Employee Name]:[Office]],7))</f>
        <v>GSO</v>
      </c>
      <c r="F6686" s="19" t="str">
        <f>IF(ISBLANK(LeaveTracker[[#This Row],[Employee Name]]),"-----",VLOOKUP(LeaveTracker[[#This Row],[Employee Name]],Employees[[Employee Name]:[Office]],6))</f>
        <v>CASUAL</v>
      </c>
      <c r="G6686" s="24">
        <v>45119</v>
      </c>
      <c r="H6686" s="24">
        <v>45121</v>
      </c>
      <c r="I6686" s="20" t="s">
        <v>81</v>
      </c>
      <c r="K6686" s="61"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1877</v>
      </c>
      <c r="E6687" s="19" t="str">
        <f>IF(ISBLANK(LeaveTracker[[#This Row],[Employee Name]]),"-----",VLOOKUP(LeaveTracker[[#This Row],[Employee Name]],Employees[[Employee Name]:[Office]],7))</f>
        <v>TICC</v>
      </c>
      <c r="F6687" s="19" t="str">
        <f>IF(ISBLANK(LeaveTracker[[#This Row],[Employee Name]]),"-----",VLOOKUP(LeaveTracker[[#This Row],[Employee Name]],Employees[[Employee Name]:[Office]],6))</f>
        <v>CASUAL</v>
      </c>
      <c r="G6687" s="24">
        <v>45131</v>
      </c>
      <c r="H6687" s="24">
        <v>45132</v>
      </c>
      <c r="I6687" s="20" t="s">
        <v>82</v>
      </c>
      <c r="K6687" s="61"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1877</v>
      </c>
      <c r="E6688" s="19" t="str">
        <f>IF(ISBLANK(LeaveTracker[[#This Row],[Employee Name]]),"-----",VLOOKUP(LeaveTracker[[#This Row],[Employee Name]],Employees[[Employee Name]:[Office]],7))</f>
        <v>TICC</v>
      </c>
      <c r="F6688" s="19" t="str">
        <f>IF(ISBLANK(LeaveTracker[[#This Row],[Employee Name]]),"-----",VLOOKUP(LeaveTracker[[#This Row],[Employee Name]],Employees[[Employee Name]:[Office]],6))</f>
        <v>CASUAL</v>
      </c>
      <c r="G6688" s="24">
        <v>45138</v>
      </c>
      <c r="H6688" s="24">
        <v>45138</v>
      </c>
      <c r="I6688" s="20" t="s">
        <v>82</v>
      </c>
      <c r="K6688" s="61"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1912</v>
      </c>
      <c r="E6689" s="19" t="str">
        <f>IF(ISBLANK(LeaveTracker[[#This Row],[Employee Name]]),"-----",VLOOKUP(LeaveTracker[[#This Row],[Employee Name]],Employees[[Employee Name]:[Office]],7))</f>
        <v>TICC</v>
      </c>
      <c r="F6689" s="19" t="str">
        <f>IF(ISBLANK(LeaveTracker[[#This Row],[Employee Name]]),"-----",VLOOKUP(LeaveTracker[[#This Row],[Employee Name]],Employees[[Employee Name]:[Office]],6))</f>
        <v>CASUAL</v>
      </c>
      <c r="G6689" s="24">
        <v>45118</v>
      </c>
      <c r="H6689" s="24">
        <v>45118</v>
      </c>
      <c r="I6689" s="20" t="s">
        <v>81</v>
      </c>
      <c r="K6689" s="61"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1764</v>
      </c>
      <c r="E6690" s="19" t="str">
        <f>IF(ISBLANK(LeaveTracker[[#This Row],[Employee Name]]),"-----",VLOOKUP(LeaveTracker[[#This Row],[Employee Name]],Employees[[Employee Name]:[Office]],7))</f>
        <v>SP</v>
      </c>
      <c r="F6690" s="19" t="str">
        <f>IF(ISBLANK(LeaveTracker[[#This Row],[Employee Name]]),"-----",VLOOKUP(LeaveTracker[[#This Row],[Employee Name]],Employees[[Employee Name]:[Office]],6))</f>
        <v>CASUAL</v>
      </c>
      <c r="G6690" s="24">
        <v>45121</v>
      </c>
      <c r="H6690" s="24">
        <v>45121</v>
      </c>
      <c r="I6690" s="20" t="s">
        <v>81</v>
      </c>
      <c r="K6690" s="61"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1747</v>
      </c>
      <c r="E6691" s="19">
        <f>IF(ISBLANK(LeaveTracker[[#This Row],[Employee Name]]),"-----",VLOOKUP(LeaveTracker[[#This Row],[Employee Name]],Employees[[Employee Name]:[Office]],7))</f>
        <v>0</v>
      </c>
      <c r="F6691" s="19" t="str">
        <f>IF(ISBLANK(LeaveTracker[[#This Row],[Employee Name]]),"-----",VLOOKUP(LeaveTracker[[#This Row],[Employee Name]],Employees[[Employee Name]:[Office]],6))</f>
        <v>CASUAL</v>
      </c>
      <c r="G6691" s="24">
        <v>45118</v>
      </c>
      <c r="H6691" s="24">
        <v>45121</v>
      </c>
      <c r="I6691" s="20" t="s">
        <v>82</v>
      </c>
      <c r="K6691" s="61"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2450</v>
      </c>
      <c r="E6692" s="19" t="str">
        <f>IF(ISBLANK(LeaveTracker[[#This Row],[Employee Name]]),"-----",VLOOKUP(LeaveTracker[[#This Row],[Employee Name]],Employees[[Employee Name]:[Office]],7))</f>
        <v>PICNIC GROVE</v>
      </c>
      <c r="F6692" s="19" t="str">
        <f>IF(ISBLANK(LeaveTracker[[#This Row],[Employee Name]]),"-----",VLOOKUP(LeaveTracker[[#This Row],[Employee Name]],Employees[[Employee Name]:[Office]],6))</f>
        <v>CASUAL</v>
      </c>
      <c r="G6692" s="24">
        <v>45139</v>
      </c>
      <c r="H6692" s="24">
        <v>45169</v>
      </c>
      <c r="I6692" s="20" t="s">
        <v>82</v>
      </c>
      <c r="K6692" s="61" t="str">
        <f>LeaveTracker[[#This Row],[Days]]&amp;" "&amp;LeaveTracker[[#This Row],[Type of Leave]]</f>
        <v>21 VL</v>
      </c>
      <c r="L6692" s="23">
        <v>21</v>
      </c>
      <c r="M6692" s="27"/>
    </row>
    <row r="6693" spans="1:13" ht="30" customHeight="1" x14ac:dyDescent="0.3">
      <c r="A6693" s="27">
        <f t="shared" si="78"/>
        <v>2862</v>
      </c>
      <c r="B6693" s="31">
        <v>45127</v>
      </c>
      <c r="C6693" s="31">
        <v>45120</v>
      </c>
      <c r="D6693" s="19" t="s">
        <v>2011</v>
      </c>
      <c r="E6693" s="19" t="str">
        <f>IF(ISBLANK(LeaveTracker[[#This Row],[Employee Name]]),"-----",VLOOKUP(LeaveTracker[[#This Row],[Employee Name]],Employees[[Employee Name]:[Office]],7))</f>
        <v>VMO</v>
      </c>
      <c r="F6693" s="19" t="str">
        <f>IF(ISBLANK(LeaveTracker[[#This Row],[Employee Name]]),"-----",VLOOKUP(LeaveTracker[[#This Row],[Employee Name]],Employees[[Employee Name]:[Office]],6))</f>
        <v>REGULAR</v>
      </c>
      <c r="G6693" s="24">
        <v>45119</v>
      </c>
      <c r="H6693" s="24">
        <v>45119</v>
      </c>
      <c r="I6693" s="20" t="s">
        <v>81</v>
      </c>
      <c r="K6693" s="61"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338</v>
      </c>
      <c r="E6694" s="19" t="str">
        <f>IF(ISBLANK(LeaveTracker[[#This Row],[Employee Name]]),"-----",VLOOKUP(LeaveTracker[[#This Row],[Employee Name]],Employees[[Employee Name]:[Office]],7))</f>
        <v>COMELEC</v>
      </c>
      <c r="F6694" s="19" t="str">
        <f>IF(ISBLANK(LeaveTracker[[#This Row],[Employee Name]]),"-----",VLOOKUP(LeaveTracker[[#This Row],[Employee Name]],Employees[[Employee Name]:[Office]],6))</f>
        <v>REGULAR</v>
      </c>
      <c r="G6694" s="24">
        <v>45133</v>
      </c>
      <c r="H6694" s="24">
        <v>45133</v>
      </c>
      <c r="I6694" s="19" t="s">
        <v>298</v>
      </c>
      <c r="J6694" s="43" t="s">
        <v>1003</v>
      </c>
      <c r="K6694" s="61"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338</v>
      </c>
      <c r="E6695" s="19" t="str">
        <f>IF(ISBLANK(LeaveTracker[[#This Row],[Employee Name]]),"-----",VLOOKUP(LeaveTracker[[#This Row],[Employee Name]],Employees[[Employee Name]:[Office]],7))</f>
        <v>COMELEC</v>
      </c>
      <c r="F6695" s="19" t="str">
        <f>IF(ISBLANK(LeaveTracker[[#This Row],[Employee Name]]),"-----",VLOOKUP(LeaveTracker[[#This Row],[Employee Name]],Employees[[Employee Name]:[Office]],6))</f>
        <v>REGULAR</v>
      </c>
      <c r="G6695" s="24">
        <v>45131</v>
      </c>
      <c r="H6695" s="24">
        <v>45132</v>
      </c>
      <c r="I6695" s="20" t="s">
        <v>82</v>
      </c>
      <c r="K6695" s="61"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2127</v>
      </c>
      <c r="E6696" s="19" t="str">
        <f>IF(ISBLANK(LeaveTracker[[#This Row],[Employee Name]]),"-----",VLOOKUP(LeaveTracker[[#This Row],[Employee Name]],Employees[[Employee Name]:[Office]],7))</f>
        <v>CITY PLANNING &amp; DEV'T OFFICE</v>
      </c>
      <c r="F6696" s="19">
        <f>IF(ISBLANK(LeaveTracker[[#This Row],[Employee Name]]),"-----",VLOOKUP(LeaveTracker[[#This Row],[Employee Name]],Employees[[Employee Name]:[Office]],6))</f>
        <v>0</v>
      </c>
      <c r="G6696" s="24">
        <v>45124</v>
      </c>
      <c r="H6696" s="24">
        <v>45124</v>
      </c>
      <c r="I6696" s="20" t="s">
        <v>81</v>
      </c>
      <c r="K6696" s="61"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422</v>
      </c>
      <c r="E6697" s="19" t="str">
        <f>IF(ISBLANK(LeaveTracker[[#This Row],[Employee Name]]),"-----",VLOOKUP(LeaveTracker[[#This Row],[Employee Name]],Employees[[Employee Name]:[Office]],7))</f>
        <v>CTO</v>
      </c>
      <c r="F6697" s="19" t="str">
        <f>IF(ISBLANK(LeaveTracker[[#This Row],[Employee Name]]),"-----",VLOOKUP(LeaveTracker[[#This Row],[Employee Name]],Employees[[Employee Name]:[Office]],6))</f>
        <v>REGULAR</v>
      </c>
      <c r="G6697" s="24">
        <v>45124</v>
      </c>
      <c r="H6697" s="24">
        <v>45124</v>
      </c>
      <c r="I6697" s="20" t="s">
        <v>81</v>
      </c>
      <c r="K6697" s="61"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1070</v>
      </c>
      <c r="E6698" s="19" t="str">
        <f>IF(ISBLANK(LeaveTracker[[#This Row],[Employee Name]]),"-----",VLOOKUP(LeaveTracker[[#This Row],[Employee Name]],Employees[[Employee Name]:[Office]],7))</f>
        <v>PIO</v>
      </c>
      <c r="F6698" s="19" t="str">
        <f>IF(ISBLANK(LeaveTracker[[#This Row],[Employee Name]]),"-----",VLOOKUP(LeaveTracker[[#This Row],[Employee Name]],Employees[[Employee Name]:[Office]],6))</f>
        <v>REGULAR</v>
      </c>
      <c r="G6698" s="24">
        <v>45118</v>
      </c>
      <c r="H6698" s="24">
        <v>45119</v>
      </c>
      <c r="I6698" s="20" t="s">
        <v>81</v>
      </c>
      <c r="K6698" s="61"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338</v>
      </c>
      <c r="E6699" s="19" t="str">
        <f>IF(ISBLANK(LeaveTracker[[#This Row],[Employee Name]]),"-----",VLOOKUP(LeaveTracker[[#This Row],[Employee Name]],Employees[[Employee Name]:[Office]],7))</f>
        <v>COMELEC</v>
      </c>
      <c r="F6699" s="19" t="str">
        <f>IF(ISBLANK(LeaveTracker[[#This Row],[Employee Name]]),"-----",VLOOKUP(LeaveTracker[[#This Row],[Employee Name]],Employees[[Employee Name]:[Office]],6))</f>
        <v>REGULAR</v>
      </c>
      <c r="G6699" s="24">
        <v>45120</v>
      </c>
      <c r="H6699" s="24">
        <v>45120</v>
      </c>
      <c r="I6699" s="20" t="s">
        <v>81</v>
      </c>
      <c r="K6699" s="61"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471</v>
      </c>
      <c r="E6700" s="19" t="str">
        <f>IF(ISBLANK(LeaveTracker[[#This Row],[Employee Name]]),"-----",VLOOKUP(LeaveTracker[[#This Row],[Employee Name]],Employees[[Employee Name]:[Office]],7))</f>
        <v>PIO</v>
      </c>
      <c r="F6700" s="19" t="str">
        <f>IF(ISBLANK(LeaveTracker[[#This Row],[Employee Name]]),"-----",VLOOKUP(LeaveTracker[[#This Row],[Employee Name]],Employees[[Employee Name]:[Office]],6))</f>
        <v>REGULAR</v>
      </c>
      <c r="G6700" s="24">
        <v>45123</v>
      </c>
      <c r="H6700" s="24">
        <v>45123</v>
      </c>
      <c r="I6700" s="20" t="s">
        <v>81</v>
      </c>
      <c r="K6700" s="61" t="str">
        <f>LeaveTracker[[#This Row],[Days]]&amp;" "&amp;LeaveTracker[[#This Row],[Type of Leave]]</f>
        <v>1 SL</v>
      </c>
      <c r="L6700" s="23">
        <v>1</v>
      </c>
      <c r="M6700" s="27"/>
    </row>
    <row r="6701" spans="1:13" ht="30" customHeight="1" x14ac:dyDescent="0.3">
      <c r="A6701" s="27">
        <f t="shared" si="79"/>
        <v>2870</v>
      </c>
      <c r="B6701" s="31">
        <v>45127</v>
      </c>
      <c r="C6701" s="31">
        <v>45124</v>
      </c>
      <c r="D6701" s="19" t="s">
        <v>1849</v>
      </c>
      <c r="E6701" s="19" t="str">
        <f>IF(ISBLANK(LeaveTracker[[#This Row],[Employee Name]]),"-----",VLOOKUP(LeaveTracker[[#This Row],[Employee Name]],Employees[[Employee Name]:[Office]],7))</f>
        <v>BIR</v>
      </c>
      <c r="F6701" s="19" t="str">
        <f>IF(ISBLANK(LeaveTracker[[#This Row],[Employee Name]]),"-----",VLOOKUP(LeaveTracker[[#This Row],[Employee Name]],Employees[[Employee Name]:[Office]],6))</f>
        <v>CASUAL</v>
      </c>
      <c r="G6701" s="24">
        <v>45119</v>
      </c>
      <c r="H6701" s="24">
        <v>45121</v>
      </c>
      <c r="I6701" s="20" t="s">
        <v>81</v>
      </c>
      <c r="K6701" s="61"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914</v>
      </c>
      <c r="E6702" s="19" t="str">
        <f>IF(ISBLANK(LeaveTracker[[#This Row],[Employee Name]]),"-----",VLOOKUP(LeaveTracker[[#This Row],[Employee Name]],Employees[[Employee Name]:[Office]],7))</f>
        <v>CPDO</v>
      </c>
      <c r="F6702" s="19" t="str">
        <f>IF(ISBLANK(LeaveTracker[[#This Row],[Employee Name]]),"-----",VLOOKUP(LeaveTracker[[#This Row],[Employee Name]],Employees[[Employee Name]:[Office]],6))</f>
        <v>REGULAR</v>
      </c>
      <c r="G6702" s="24">
        <v>45097</v>
      </c>
      <c r="H6702" s="24">
        <v>45097</v>
      </c>
      <c r="I6702" s="20" t="s">
        <v>81</v>
      </c>
      <c r="K6702" s="61"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1773</v>
      </c>
      <c r="E6703" s="19" t="str">
        <f>IF(ISBLANK(LeaveTracker[[#This Row],[Employee Name]]),"-----",VLOOKUP(LeaveTracker[[#This Row],[Employee Name]],Employees[[Employee Name]:[Office]],7))</f>
        <v>GSO</v>
      </c>
      <c r="F6703" s="19" t="str">
        <f>IF(ISBLANK(LeaveTracker[[#This Row],[Employee Name]]),"-----",VLOOKUP(LeaveTracker[[#This Row],[Employee Name]],Employees[[Employee Name]:[Office]],6))</f>
        <v>CASUAL</v>
      </c>
      <c r="G6703" s="24">
        <v>45128</v>
      </c>
      <c r="H6703" s="24">
        <v>45128</v>
      </c>
      <c r="I6703" s="20" t="s">
        <v>82</v>
      </c>
      <c r="K6703" s="61"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1773</v>
      </c>
      <c r="E6704" s="19" t="str">
        <f>IF(ISBLANK(LeaveTracker[[#This Row],[Employee Name]]),"-----",VLOOKUP(LeaveTracker[[#This Row],[Employee Name]],Employees[[Employee Name]:[Office]],7))</f>
        <v>GSO</v>
      </c>
      <c r="F6704" s="19" t="str">
        <f>IF(ISBLANK(LeaveTracker[[#This Row],[Employee Name]]),"-----",VLOOKUP(LeaveTracker[[#This Row],[Employee Name]],Employees[[Employee Name]:[Office]],6))</f>
        <v>CASUAL</v>
      </c>
      <c r="G6704" s="24">
        <v>45124</v>
      </c>
      <c r="H6704" s="24">
        <v>45124</v>
      </c>
      <c r="I6704" s="20" t="s">
        <v>82</v>
      </c>
      <c r="K6704" s="61"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1840</v>
      </c>
      <c r="E6705" s="19" t="str">
        <f>IF(ISBLANK(LeaveTracker[[#This Row],[Employee Name]]),"-----",VLOOKUP(LeaveTracker[[#This Row],[Employee Name]],Employees[[Employee Name]:[Office]],7))</f>
        <v>CPDO</v>
      </c>
      <c r="F6705" s="19" t="str">
        <f>IF(ISBLANK(LeaveTracker[[#This Row],[Employee Name]]),"-----",VLOOKUP(LeaveTracker[[#This Row],[Employee Name]],Employees[[Employee Name]:[Office]],6))</f>
        <v>CASUAL</v>
      </c>
      <c r="G6705" s="24">
        <v>45126</v>
      </c>
      <c r="H6705" s="24">
        <v>45128</v>
      </c>
      <c r="I6705" s="20" t="s">
        <v>82</v>
      </c>
      <c r="K6705" s="61"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1871</v>
      </c>
      <c r="E6706" s="19" t="str">
        <f>IF(ISBLANK(LeaveTracker[[#This Row],[Employee Name]]),"-----",VLOOKUP(LeaveTracker[[#This Row],[Employee Name]],Employees[[Employee Name]:[Office]],7))</f>
        <v>MO</v>
      </c>
      <c r="F6706" s="19" t="str">
        <f>IF(ISBLANK(LeaveTracker[[#This Row],[Employee Name]]),"-----",VLOOKUP(LeaveTracker[[#This Row],[Employee Name]],Employees[[Employee Name]:[Office]],6))</f>
        <v>CASUAL</v>
      </c>
      <c r="G6706" s="24">
        <v>45120</v>
      </c>
      <c r="H6706" s="24">
        <v>45120</v>
      </c>
      <c r="I6706" s="19" t="s">
        <v>298</v>
      </c>
      <c r="J6706" s="43" t="s">
        <v>1003</v>
      </c>
      <c r="K6706" s="61"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1864</v>
      </c>
      <c r="E6707" s="19" t="str">
        <f>IF(ISBLANK(LeaveTracker[[#This Row],[Employee Name]]),"-----",VLOOKUP(LeaveTracker[[#This Row],[Employee Name]],Employees[[Employee Name]:[Office]],7))</f>
        <v>GSO</v>
      </c>
      <c r="F6707" s="19" t="str">
        <f>IF(ISBLANK(LeaveTracker[[#This Row],[Employee Name]]),"-----",VLOOKUP(LeaveTracker[[#This Row],[Employee Name]],Employees[[Employee Name]:[Office]],6))</f>
        <v>CASUAL</v>
      </c>
      <c r="G6707" s="24">
        <v>45121</v>
      </c>
      <c r="H6707" s="24">
        <v>45121</v>
      </c>
      <c r="I6707" s="19" t="s">
        <v>298</v>
      </c>
      <c r="J6707" s="43" t="s">
        <v>1003</v>
      </c>
      <c r="K6707" s="61"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1864</v>
      </c>
      <c r="E6708" s="19" t="str">
        <f>IF(ISBLANK(LeaveTracker[[#This Row],[Employee Name]]),"-----",VLOOKUP(LeaveTracker[[#This Row],[Employee Name]],Employees[[Employee Name]:[Office]],7))</f>
        <v>GSO</v>
      </c>
      <c r="F6708" s="19" t="str">
        <f>IF(ISBLANK(LeaveTracker[[#This Row],[Employee Name]]),"-----",VLOOKUP(LeaveTracker[[#This Row],[Employee Name]],Employees[[Employee Name]:[Office]],6))</f>
        <v>CASUAL</v>
      </c>
      <c r="G6708" s="24">
        <v>45124</v>
      </c>
      <c r="H6708" s="24">
        <v>45124</v>
      </c>
      <c r="I6708" s="19" t="s">
        <v>298</v>
      </c>
      <c r="J6708" s="43" t="s">
        <v>1003</v>
      </c>
      <c r="K6708" s="61"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559</v>
      </c>
      <c r="E6709" s="19" t="str">
        <f>IF(ISBLANK(LeaveTracker[[#This Row],[Employee Name]]),"-----",VLOOKUP(LeaveTracker[[#This Row],[Employee Name]],Employees[[Employee Name]:[Office]],7))</f>
        <v>CENRO</v>
      </c>
      <c r="F6709" s="19" t="str">
        <f>IF(ISBLANK(LeaveTracker[[#This Row],[Employee Name]]),"-----",VLOOKUP(LeaveTracker[[#This Row],[Employee Name]],Employees[[Employee Name]:[Office]],6))</f>
        <v>REGULAR</v>
      </c>
      <c r="G6709" s="24">
        <v>45120</v>
      </c>
      <c r="H6709" s="24">
        <v>45121</v>
      </c>
      <c r="I6709" s="20" t="s">
        <v>81</v>
      </c>
      <c r="K6709" s="61"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1780</v>
      </c>
      <c r="E6710" s="19" t="str">
        <f>IF(ISBLANK(LeaveTracker[[#This Row],[Employee Name]]),"-----",VLOOKUP(LeaveTracker[[#This Row],[Employee Name]],Employees[[Employee Name]:[Office]],7))</f>
        <v>CHO</v>
      </c>
      <c r="F6710" s="19" t="str">
        <f>IF(ISBLANK(LeaveTracker[[#This Row],[Employee Name]]),"-----",VLOOKUP(LeaveTracker[[#This Row],[Employee Name]],Employees[[Employee Name]:[Office]],6))</f>
        <v>CASUAL</v>
      </c>
      <c r="G6710" s="24">
        <v>45120</v>
      </c>
      <c r="H6710" s="24">
        <v>45121</v>
      </c>
      <c r="I6710" s="20" t="s">
        <v>81</v>
      </c>
      <c r="K6710" s="61"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231</v>
      </c>
      <c r="E6711" s="19" t="str">
        <f>IF(ISBLANK(LeaveTracker[[#This Row],[Employee Name]]),"-----",VLOOKUP(LeaveTracker[[#This Row],[Employee Name]],Employees[[Employee Name]:[Office]],7))</f>
        <v>CSWDO</v>
      </c>
      <c r="F6711" s="19" t="str">
        <f>IF(ISBLANK(LeaveTracker[[#This Row],[Employee Name]]),"-----",VLOOKUP(LeaveTracker[[#This Row],[Employee Name]],Employees[[Employee Name]:[Office]],6))</f>
        <v>REGULAR</v>
      </c>
      <c r="G6711" s="24">
        <v>45125</v>
      </c>
      <c r="H6711" s="24">
        <v>45125</v>
      </c>
      <c r="I6711" s="20" t="s">
        <v>81</v>
      </c>
      <c r="K6711" s="61"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2451</v>
      </c>
      <c r="E6712" s="19" t="str">
        <f>IF(ISBLANK(LeaveTracker[[#This Row],[Employee Name]]),"-----",VLOOKUP(LeaveTracker[[#This Row],[Employee Name]],Employees[[Employee Name]:[Office]],7))</f>
        <v>PEOPLE'S PARK</v>
      </c>
      <c r="F6712" s="19" t="str">
        <f>IF(ISBLANK(LeaveTracker[[#This Row],[Employee Name]]),"-----",VLOOKUP(LeaveTracker[[#This Row],[Employee Name]],Employees[[Employee Name]:[Office]],6))</f>
        <v>CASUAL</v>
      </c>
      <c r="G6712" s="24">
        <v>45139</v>
      </c>
      <c r="H6712" s="24">
        <v>45152</v>
      </c>
      <c r="I6712" s="20" t="s">
        <v>82</v>
      </c>
      <c r="K6712" s="61"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578</v>
      </c>
      <c r="E6713" s="19" t="str">
        <f>IF(ISBLANK(LeaveTracker[[#This Row],[Employee Name]]),"-----",VLOOKUP(LeaveTracker[[#This Row],[Employee Name]],Employees[[Employee Name]:[Office]],7))</f>
        <v>CCT</v>
      </c>
      <c r="F6713" s="19" t="str">
        <f>IF(ISBLANK(LeaveTracker[[#This Row],[Employee Name]]),"-----",VLOOKUP(LeaveTracker[[#This Row],[Employee Name]],Employees[[Employee Name]:[Office]],6))</f>
        <v>REGULAR</v>
      </c>
      <c r="G6713" s="24">
        <v>45117</v>
      </c>
      <c r="H6713" s="24">
        <v>45117</v>
      </c>
      <c r="I6713" s="19" t="s">
        <v>298</v>
      </c>
      <c r="J6713" s="43" t="s">
        <v>1003</v>
      </c>
      <c r="K6713" s="61"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578</v>
      </c>
      <c r="E6714" s="19" t="str">
        <f>IF(ISBLANK(LeaveTracker[[#This Row],[Employee Name]]),"-----",VLOOKUP(LeaveTracker[[#This Row],[Employee Name]],Employees[[Employee Name]:[Office]],7))</f>
        <v>CCT</v>
      </c>
      <c r="F6714" s="19" t="str">
        <f>IF(ISBLANK(LeaveTracker[[#This Row],[Employee Name]]),"-----",VLOOKUP(LeaveTracker[[#This Row],[Employee Name]],Employees[[Employee Name]:[Office]],6))</f>
        <v>REGULAR</v>
      </c>
      <c r="G6714" s="24">
        <v>45119</v>
      </c>
      <c r="H6714" s="24">
        <v>45119</v>
      </c>
      <c r="I6714" s="20" t="s">
        <v>81</v>
      </c>
      <c r="K6714" s="61"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224</v>
      </c>
      <c r="E6715" s="19" t="str">
        <f>IF(ISBLANK(LeaveTracker[[#This Row],[Employee Name]]),"-----",VLOOKUP(LeaveTracker[[#This Row],[Employee Name]],Employees[[Employee Name]:[Office]],7))</f>
        <v>CSWDO</v>
      </c>
      <c r="F6715" s="19" t="str">
        <f>IF(ISBLANK(LeaveTracker[[#This Row],[Employee Name]]),"-----",VLOOKUP(LeaveTracker[[#This Row],[Employee Name]],Employees[[Employee Name]:[Office]],6))</f>
        <v>REGULAR</v>
      </c>
      <c r="G6715" s="24">
        <v>45119</v>
      </c>
      <c r="H6715" s="24">
        <v>45119</v>
      </c>
      <c r="I6715" s="20" t="s">
        <v>81</v>
      </c>
      <c r="K6715" s="61"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19" t="str">
        <f>IF(ISBLANK(LeaveTracker[[#This Row],[Employee Name]]),"-----",VLOOKUP(LeaveTracker[[#This Row],[Employee Name]],Employees[[Employee Name]:[Office]],7))</f>
        <v>CHARACTER OFFICE</v>
      </c>
      <c r="F6716" s="19" t="str">
        <f>IF(ISBLANK(LeaveTracker[[#This Row],[Employee Name]]),"-----",VLOOKUP(LeaveTracker[[#This Row],[Employee Name]],Employees[[Employee Name]:[Office]],6))</f>
        <v>REGULAR</v>
      </c>
      <c r="G6716" s="24">
        <v>45118</v>
      </c>
      <c r="H6716" s="24">
        <v>45119</v>
      </c>
      <c r="I6716" s="20" t="s">
        <v>81</v>
      </c>
      <c r="K6716" s="61"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1728</v>
      </c>
      <c r="E6717" s="19" t="str">
        <f>IF(ISBLANK(LeaveTracker[[#This Row],[Employee Name]]),"-----",VLOOKUP(LeaveTracker[[#This Row],[Employee Name]],Employees[[Employee Name]:[Office]],7))</f>
        <v>LEGAL</v>
      </c>
      <c r="F6717" s="19" t="str">
        <f>IF(ISBLANK(LeaveTracker[[#This Row],[Employee Name]]),"-----",VLOOKUP(LeaveTracker[[#This Row],[Employee Name]],Employees[[Employee Name]:[Office]],6))</f>
        <v>CASUAL</v>
      </c>
      <c r="G6717" s="24">
        <v>45114</v>
      </c>
      <c r="H6717" s="24">
        <v>45114</v>
      </c>
      <c r="I6717" s="20" t="s">
        <v>81</v>
      </c>
      <c r="K6717" s="61"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1728</v>
      </c>
      <c r="E6718" s="19" t="str">
        <f>IF(ISBLANK(LeaveTracker[[#This Row],[Employee Name]]),"-----",VLOOKUP(LeaveTracker[[#This Row],[Employee Name]],Employees[[Employee Name]:[Office]],7))</f>
        <v>LEGAL</v>
      </c>
      <c r="F6718" s="19" t="str">
        <f>IF(ISBLANK(LeaveTracker[[#This Row],[Employee Name]]),"-----",VLOOKUP(LeaveTracker[[#This Row],[Employee Name]],Employees[[Employee Name]:[Office]],6))</f>
        <v>CASUAL</v>
      </c>
      <c r="G6718" s="24">
        <v>45119</v>
      </c>
      <c r="H6718" s="24">
        <v>45119</v>
      </c>
      <c r="I6718" s="20" t="s">
        <v>81</v>
      </c>
      <c r="K6718" s="61"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530</v>
      </c>
      <c r="E6719" s="19" t="str">
        <f>IF(ISBLANK(LeaveTracker[[#This Row],[Employee Name]]),"-----",VLOOKUP(LeaveTracker[[#This Row],[Employee Name]],Employees[[Employee Name]:[Office]],7))</f>
        <v>GSO</v>
      </c>
      <c r="F6719" s="19" t="str">
        <f>IF(ISBLANK(LeaveTracker[[#This Row],[Employee Name]]),"-----",VLOOKUP(LeaveTracker[[#This Row],[Employee Name]],Employees[[Employee Name]:[Office]],6))</f>
        <v>REGULAR</v>
      </c>
      <c r="G6719" s="24">
        <v>45118</v>
      </c>
      <c r="H6719" s="24">
        <v>45119</v>
      </c>
      <c r="I6719" s="20" t="s">
        <v>81</v>
      </c>
      <c r="K6719" s="61"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1060</v>
      </c>
      <c r="E6720" s="19" t="str">
        <f>IF(ISBLANK(LeaveTracker[[#This Row],[Employee Name]]),"-----",VLOOKUP(LeaveTracker[[#This Row],[Employee Name]],Employees[[Employee Name]:[Office]],7))</f>
        <v>CTO</v>
      </c>
      <c r="F6720" s="19" t="str">
        <f>IF(ISBLANK(LeaveTracker[[#This Row],[Employee Name]]),"-----",VLOOKUP(LeaveTracker[[#This Row],[Employee Name]],Employees[[Employee Name]:[Office]],6))</f>
        <v>REGULAR</v>
      </c>
      <c r="G6720" s="24">
        <v>45119</v>
      </c>
      <c r="H6720" s="24">
        <v>45119</v>
      </c>
      <c r="I6720" s="20" t="s">
        <v>81</v>
      </c>
      <c r="K6720" s="61"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762</v>
      </c>
      <c r="E6721" s="19" t="str">
        <f>IF(ISBLANK(LeaveTracker[[#This Row],[Employee Name]]),"-----",VLOOKUP(LeaveTracker[[#This Row],[Employee Name]],Employees[[Employee Name]:[Office]],7))</f>
        <v>CTO</v>
      </c>
      <c r="F6721" s="19" t="str">
        <f>IF(ISBLANK(LeaveTracker[[#This Row],[Employee Name]]),"-----",VLOOKUP(LeaveTracker[[#This Row],[Employee Name]],Employees[[Employee Name]:[Office]],6))</f>
        <v>REGULAR</v>
      </c>
      <c r="G6721" s="24">
        <v>45119</v>
      </c>
      <c r="H6721" s="24">
        <v>45119</v>
      </c>
      <c r="I6721" s="20" t="s">
        <v>81</v>
      </c>
      <c r="K6721" s="61"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762</v>
      </c>
      <c r="E6722" s="19" t="str">
        <f>IF(ISBLANK(LeaveTracker[[#This Row],[Employee Name]]),"-----",VLOOKUP(LeaveTracker[[#This Row],[Employee Name]],Employees[[Employee Name]:[Office]],7))</f>
        <v>CTO</v>
      </c>
      <c r="F6722" s="19" t="str">
        <f>IF(ISBLANK(LeaveTracker[[#This Row],[Employee Name]]),"-----",VLOOKUP(LeaveTracker[[#This Row],[Employee Name]],Employees[[Employee Name]:[Office]],6))</f>
        <v>REGULAR</v>
      </c>
      <c r="G6722" s="24">
        <v>45118</v>
      </c>
      <c r="H6722" s="24">
        <v>45118</v>
      </c>
      <c r="I6722" s="20" t="s">
        <v>298</v>
      </c>
      <c r="J6722" s="43" t="s">
        <v>1003</v>
      </c>
      <c r="K6722" s="61"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1017</v>
      </c>
      <c r="E6723" s="19" t="str">
        <f>IF(ISBLANK(LeaveTracker[[#This Row],[Employee Name]]),"-----",VLOOKUP(LeaveTracker[[#This Row],[Employee Name]],Employees[[Employee Name]:[Office]],7))</f>
        <v>LANDTAX</v>
      </c>
      <c r="F6723" s="19" t="str">
        <f>IF(ISBLANK(LeaveTracker[[#This Row],[Employee Name]]),"-----",VLOOKUP(LeaveTracker[[#This Row],[Employee Name]],Employees[[Employee Name]:[Office]],6))</f>
        <v>REGULAR</v>
      </c>
      <c r="G6723" s="24">
        <v>45118</v>
      </c>
      <c r="H6723" s="24">
        <v>45119</v>
      </c>
      <c r="I6723" s="20" t="s">
        <v>81</v>
      </c>
      <c r="K6723" s="61"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789</v>
      </c>
      <c r="E6724" s="19" t="str">
        <f>IF(ISBLANK(LeaveTracker[[#This Row],[Employee Name]]),"-----",VLOOKUP(LeaveTracker[[#This Row],[Employee Name]],Employees[[Employee Name]:[Office]],7))</f>
        <v>DEPED</v>
      </c>
      <c r="F6724" s="19" t="str">
        <f>IF(ISBLANK(LeaveTracker[[#This Row],[Employee Name]]),"-----",VLOOKUP(LeaveTracker[[#This Row],[Employee Name]],Employees[[Employee Name]:[Office]],6))</f>
        <v>REGULAR</v>
      </c>
      <c r="G6724" s="24">
        <v>45103</v>
      </c>
      <c r="H6724" s="24">
        <v>45107</v>
      </c>
      <c r="I6724" s="20" t="s">
        <v>81</v>
      </c>
      <c r="K6724" s="61"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1083</v>
      </c>
      <c r="E6725" s="19" t="str">
        <f>IF(ISBLANK(LeaveTracker[[#This Row],[Employee Name]]),"-----",VLOOKUP(LeaveTracker[[#This Row],[Employee Name]],Employees[[Employee Name]:[Office]],7))</f>
        <v>ACCOUNTING</v>
      </c>
      <c r="F6725" s="19" t="str">
        <f>IF(ISBLANK(LeaveTracker[[#This Row],[Employee Name]]),"-----",VLOOKUP(LeaveTracker[[#This Row],[Employee Name]],Employees[[Employee Name]:[Office]],6))</f>
        <v>REGULAR</v>
      </c>
      <c r="G6725" s="24">
        <v>45113</v>
      </c>
      <c r="H6725" s="24">
        <v>45113</v>
      </c>
      <c r="I6725" s="20" t="s">
        <v>81</v>
      </c>
      <c r="K6725" s="61"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1083</v>
      </c>
      <c r="E6726" s="19" t="str">
        <f>IF(ISBLANK(LeaveTracker[[#This Row],[Employee Name]]),"-----",VLOOKUP(LeaveTracker[[#This Row],[Employee Name]],Employees[[Employee Name]:[Office]],7))</f>
        <v>ACCOUNTING</v>
      </c>
      <c r="F6726" s="19" t="str">
        <f>IF(ISBLANK(LeaveTracker[[#This Row],[Employee Name]]),"-----",VLOOKUP(LeaveTracker[[#This Row],[Employee Name]],Employees[[Employee Name]:[Office]],6))</f>
        <v>REGULAR</v>
      </c>
      <c r="G6726" s="24">
        <v>45118</v>
      </c>
      <c r="H6726" s="24">
        <v>45118</v>
      </c>
      <c r="I6726" s="20" t="s">
        <v>81</v>
      </c>
      <c r="K6726" s="61"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2039</v>
      </c>
      <c r="E6727" s="19" t="str">
        <f>IF(ISBLANK(LeaveTracker[[#This Row],[Employee Name]]),"-----",VLOOKUP(LeaveTracker[[#This Row],[Employee Name]],Employees[[Employee Name]:[Office]],7))</f>
        <v>INTERNAL</v>
      </c>
      <c r="F6727" s="19" t="str">
        <f>IF(ISBLANK(LeaveTracker[[#This Row],[Employee Name]]),"-----",VLOOKUP(LeaveTracker[[#This Row],[Employee Name]],Employees[[Employee Name]:[Office]],6))</f>
        <v>REGULAR</v>
      </c>
      <c r="G6727" s="24">
        <v>45112</v>
      </c>
      <c r="H6727" s="24">
        <v>45114</v>
      </c>
      <c r="I6727" s="20" t="s">
        <v>81</v>
      </c>
      <c r="K6727" s="61"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2328</v>
      </c>
      <c r="E6728" s="19" t="str">
        <f>IF(ISBLANK(LeaveTracker[[#This Row],[Employee Name]]),"-----",VLOOKUP(LeaveTracker[[#This Row],[Employee Name]],Employees[[Employee Name]:[Office]],7))</f>
        <v>TICC</v>
      </c>
      <c r="F6728" s="19" t="str">
        <f>IF(ISBLANK(LeaveTracker[[#This Row],[Employee Name]]),"-----",VLOOKUP(LeaveTracker[[#This Row],[Employee Name]],Employees[[Employee Name]:[Office]],6))</f>
        <v>REGULAR</v>
      </c>
      <c r="G6728" s="24">
        <v>45132</v>
      </c>
      <c r="H6728" s="24">
        <v>45134</v>
      </c>
      <c r="I6728" s="20" t="s">
        <v>82</v>
      </c>
      <c r="K6728" s="61"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2328</v>
      </c>
      <c r="E6729" s="19" t="str">
        <f>IF(ISBLANK(LeaveTracker[[#This Row],[Employee Name]]),"-----",VLOOKUP(LeaveTracker[[#This Row],[Employee Name]],Employees[[Employee Name]:[Office]],7))</f>
        <v>TICC</v>
      </c>
      <c r="F6729" s="19" t="str">
        <f>IF(ISBLANK(LeaveTracker[[#This Row],[Employee Name]]),"-----",VLOOKUP(LeaveTracker[[#This Row],[Employee Name]],Employees[[Employee Name]:[Office]],6))</f>
        <v>REGULAR</v>
      </c>
      <c r="G6729" s="24">
        <v>45118</v>
      </c>
      <c r="H6729" s="24">
        <v>45118</v>
      </c>
      <c r="I6729" s="20" t="s">
        <v>82</v>
      </c>
      <c r="K6729" s="61"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2328</v>
      </c>
      <c r="E6730" s="19" t="str">
        <f>IF(ISBLANK(LeaveTracker[[#This Row],[Employee Name]]),"-----",VLOOKUP(LeaveTracker[[#This Row],[Employee Name]],Employees[[Employee Name]:[Office]],7))</f>
        <v>TICC</v>
      </c>
      <c r="F6730" s="19" t="str">
        <f>IF(ISBLANK(LeaveTracker[[#This Row],[Employee Name]]),"-----",VLOOKUP(LeaveTracker[[#This Row],[Employee Name]],Employees[[Employee Name]:[Office]],6))</f>
        <v>REGULAR</v>
      </c>
      <c r="G6730" s="24">
        <v>45120</v>
      </c>
      <c r="H6730" s="24">
        <v>45121</v>
      </c>
      <c r="I6730" s="20" t="s">
        <v>82</v>
      </c>
      <c r="K6730" s="61"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504</v>
      </c>
      <c r="E6731" s="19" t="str">
        <f>IF(ISBLANK(LeaveTracker[[#This Row],[Employee Name]]),"-----",VLOOKUP(LeaveTracker[[#This Row],[Employee Name]],Employees[[Employee Name]:[Office]],7))</f>
        <v>THRDC</v>
      </c>
      <c r="F6731" s="19" t="str">
        <f>IF(ISBLANK(LeaveTracker[[#This Row],[Employee Name]]),"-----",VLOOKUP(LeaveTracker[[#This Row],[Employee Name]],Employees[[Employee Name]:[Office]],6))</f>
        <v>REGULAR</v>
      </c>
      <c r="G6731" s="24">
        <v>45118</v>
      </c>
      <c r="H6731" s="24">
        <v>45118</v>
      </c>
      <c r="I6731" s="20" t="s">
        <v>81</v>
      </c>
      <c r="K6731" s="61"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304</v>
      </c>
      <c r="E6732" s="19" t="str">
        <f>IF(ISBLANK(LeaveTracker[[#This Row],[Employee Name]]),"-----",VLOOKUP(LeaveTracker[[#This Row],[Employee Name]],Employees[[Employee Name]:[Office]],7))</f>
        <v>TOPS (ADMIN CSU)</v>
      </c>
      <c r="F6732" s="19" t="str">
        <f>IF(ISBLANK(LeaveTracker[[#This Row],[Employee Name]]),"-----",VLOOKUP(LeaveTracker[[#This Row],[Employee Name]],Employees[[Employee Name]:[Office]],6))</f>
        <v>REGULAR</v>
      </c>
      <c r="G6732" s="24">
        <v>45114</v>
      </c>
      <c r="H6732" s="24">
        <v>45114</v>
      </c>
      <c r="I6732" s="20" t="s">
        <v>81</v>
      </c>
      <c r="K6732" s="61"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657</v>
      </c>
      <c r="E6733" s="19" t="str">
        <f>IF(ISBLANK(LeaveTracker[[#This Row],[Employee Name]]),"-----",VLOOKUP(LeaveTracker[[#This Row],[Employee Name]],Employees[[Employee Name]:[Office]],7))</f>
        <v>ASSESSORS OFFICE</v>
      </c>
      <c r="F6733" s="19" t="str">
        <f>IF(ISBLANK(LeaveTracker[[#This Row],[Employee Name]]),"-----",VLOOKUP(LeaveTracker[[#This Row],[Employee Name]],Employees[[Employee Name]:[Office]],6))</f>
        <v>REGULAR</v>
      </c>
      <c r="G6733" s="24">
        <v>45120</v>
      </c>
      <c r="H6733" s="24">
        <v>45120</v>
      </c>
      <c r="I6733" s="20" t="s">
        <v>298</v>
      </c>
      <c r="J6733" s="43" t="s">
        <v>1003</v>
      </c>
      <c r="K6733" s="61"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459</v>
      </c>
      <c r="E6734" s="19" t="str">
        <f>IF(ISBLANK(LeaveTracker[[#This Row],[Employee Name]]),"-----",VLOOKUP(LeaveTracker[[#This Row],[Employee Name]],Employees[[Employee Name]:[Office]],7))</f>
        <v>HRMO</v>
      </c>
      <c r="F6734" s="19" t="str">
        <f>IF(ISBLANK(LeaveTracker[[#This Row],[Employee Name]]),"-----",VLOOKUP(LeaveTracker[[#This Row],[Employee Name]],Employees[[Employee Name]:[Office]],6))</f>
        <v>REGULAR</v>
      </c>
      <c r="G6734" s="24">
        <v>45119</v>
      </c>
      <c r="H6734" s="24">
        <v>45119</v>
      </c>
      <c r="I6734" s="20" t="s">
        <v>298</v>
      </c>
      <c r="J6734" s="43" t="s">
        <v>1003</v>
      </c>
      <c r="K6734" s="61"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904</v>
      </c>
      <c r="E6735" s="19" t="str">
        <f>IF(ISBLANK(LeaveTracker[[#This Row],[Employee Name]]),"-----",VLOOKUP(LeaveTracker[[#This Row],[Employee Name]],Employees[[Employee Name]:[Office]],7))</f>
        <v>CEO</v>
      </c>
      <c r="F6735" s="19" t="str">
        <f>IF(ISBLANK(LeaveTracker[[#This Row],[Employee Name]]),"-----",VLOOKUP(LeaveTracker[[#This Row],[Employee Name]],Employees[[Employee Name]:[Office]],6))</f>
        <v>REGULAR</v>
      </c>
      <c r="G6735" s="24">
        <v>45119</v>
      </c>
      <c r="H6735" s="24">
        <v>45119</v>
      </c>
      <c r="I6735" s="20" t="s">
        <v>298</v>
      </c>
      <c r="J6735" s="43" t="s">
        <v>1003</v>
      </c>
      <c r="K6735" s="61"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615</v>
      </c>
      <c r="E6736" s="19" t="str">
        <f>IF(ISBLANK(LeaveTracker[[#This Row],[Employee Name]]),"-----",VLOOKUP(LeaveTracker[[#This Row],[Employee Name]],Employees[[Employee Name]:[Office]],7))</f>
        <v>CBO</v>
      </c>
      <c r="F6736" s="19" t="str">
        <f>IF(ISBLANK(LeaveTracker[[#This Row],[Employee Name]]),"-----",VLOOKUP(LeaveTracker[[#This Row],[Employee Name]],Employees[[Employee Name]:[Office]],6))</f>
        <v>REGULAR</v>
      </c>
      <c r="G6736" s="24">
        <v>45118</v>
      </c>
      <c r="H6736" s="24">
        <v>45119</v>
      </c>
      <c r="I6736" s="20" t="s">
        <v>81</v>
      </c>
      <c r="K6736" s="61"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464</v>
      </c>
      <c r="E6737" s="19" t="str">
        <f>IF(ISBLANK(LeaveTracker[[#This Row],[Employee Name]]),"-----",VLOOKUP(LeaveTracker[[#This Row],[Employee Name]],Employees[[Employee Name]:[Office]],7))</f>
        <v>ASSESSORS OFFICE</v>
      </c>
      <c r="F6737" s="19" t="str">
        <f>IF(ISBLANK(LeaveTracker[[#This Row],[Employee Name]]),"-----",VLOOKUP(LeaveTracker[[#This Row],[Employee Name]],Employees[[Employee Name]:[Office]],6))</f>
        <v>REGULAR</v>
      </c>
      <c r="G6737" s="24">
        <v>45114</v>
      </c>
      <c r="H6737" s="24">
        <v>45117</v>
      </c>
      <c r="I6737" s="20" t="s">
        <v>81</v>
      </c>
      <c r="K6737" s="61"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443</v>
      </c>
      <c r="E6738" s="19" t="str">
        <f>IF(ISBLANK(LeaveTracker[[#This Row],[Employee Name]]),"-----",VLOOKUP(LeaveTracker[[#This Row],[Employee Name]],Employees[[Employee Name]:[Office]],7))</f>
        <v>GSO</v>
      </c>
      <c r="F6738" s="19" t="str">
        <f>IF(ISBLANK(LeaveTracker[[#This Row],[Employee Name]]),"-----",VLOOKUP(LeaveTracker[[#This Row],[Employee Name]],Employees[[Employee Name]:[Office]],6))</f>
        <v>REGULAR</v>
      </c>
      <c r="G6738" s="24">
        <v>45059</v>
      </c>
      <c r="H6738" s="24">
        <v>45059</v>
      </c>
      <c r="I6738" s="20" t="s">
        <v>81</v>
      </c>
      <c r="K6738" s="61" t="str">
        <f>LeaveTracker[[#This Row],[Days]]&amp;" "&amp;LeaveTracker[[#This Row],[Type of Leave]]</f>
        <v>1 SL</v>
      </c>
      <c r="L6738" s="23">
        <v>1</v>
      </c>
      <c r="M6738" s="27"/>
    </row>
    <row r="6739" spans="1:13" ht="30" customHeight="1" x14ac:dyDescent="0.3">
      <c r="A6739" s="27">
        <v>2903</v>
      </c>
      <c r="B6739" s="31">
        <v>45127</v>
      </c>
      <c r="C6739" s="31">
        <v>45112</v>
      </c>
      <c r="D6739" s="19" t="s">
        <v>443</v>
      </c>
      <c r="E6739" s="19" t="str">
        <f>IF(ISBLANK(LeaveTracker[[#This Row],[Employee Name]]),"-----",VLOOKUP(LeaveTracker[[#This Row],[Employee Name]],Employees[[Employee Name]:[Office]],7))</f>
        <v>GSO</v>
      </c>
      <c r="F6739" s="19" t="str">
        <f>IF(ISBLANK(LeaveTracker[[#This Row],[Employee Name]]),"-----",VLOOKUP(LeaveTracker[[#This Row],[Employee Name]],Employees[[Employee Name]:[Office]],6))</f>
        <v>REGULAR</v>
      </c>
      <c r="G6739" s="24">
        <v>45092</v>
      </c>
      <c r="H6739" s="24">
        <v>45092</v>
      </c>
      <c r="I6739" s="20" t="s">
        <v>81</v>
      </c>
      <c r="K6739" s="61"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2126</v>
      </c>
      <c r="E6740" s="19" t="str">
        <f>IF(ISBLANK(LeaveTracker[[#This Row],[Employee Name]]),"-----",VLOOKUP(LeaveTracker[[#This Row],[Employee Name]],Employees[[Employee Name]:[Office]],7))</f>
        <v>CEO</v>
      </c>
      <c r="F6740" s="19">
        <f>IF(ISBLANK(LeaveTracker[[#This Row],[Employee Name]]),"-----",VLOOKUP(LeaveTracker[[#This Row],[Employee Name]],Employees[[Employee Name]:[Office]],6))</f>
        <v>0</v>
      </c>
      <c r="G6740" s="24">
        <v>45118</v>
      </c>
      <c r="H6740" s="24">
        <v>45118</v>
      </c>
      <c r="I6740" s="20" t="s">
        <v>298</v>
      </c>
      <c r="J6740" s="43" t="s">
        <v>1003</v>
      </c>
      <c r="K6740" s="61"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569</v>
      </c>
      <c r="E6741" s="19" t="str">
        <f>IF(ISBLANK(LeaveTracker[[#This Row],[Employee Name]]),"-----",VLOOKUP(LeaveTracker[[#This Row],[Employee Name]],Employees[[Employee Name]:[Office]],7))</f>
        <v>CENRO</v>
      </c>
      <c r="F6741" s="19" t="str">
        <f>IF(ISBLANK(LeaveTracker[[#This Row],[Employee Name]]),"-----",VLOOKUP(LeaveTracker[[#This Row],[Employee Name]],Employees[[Employee Name]:[Office]],6))</f>
        <v>REGULAR</v>
      </c>
      <c r="G6741" s="24">
        <v>45120</v>
      </c>
      <c r="H6741" s="24">
        <v>45120</v>
      </c>
      <c r="I6741" s="20" t="s">
        <v>81</v>
      </c>
      <c r="K6741" s="61"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210</v>
      </c>
      <c r="E6742" s="19" t="str">
        <f>IF(ISBLANK(LeaveTracker[[#This Row],[Employee Name]]),"-----",VLOOKUP(LeaveTracker[[#This Row],[Employee Name]],Employees[[Employee Name]:[Office]],7))</f>
        <v>PDAO</v>
      </c>
      <c r="F6742" s="19" t="str">
        <f>IF(ISBLANK(LeaveTracker[[#This Row],[Employee Name]]),"-----",VLOOKUP(LeaveTracker[[#This Row],[Employee Name]],Employees[[Employee Name]:[Office]],6))</f>
        <v>REGULAR</v>
      </c>
      <c r="G6742" s="24">
        <v>45103</v>
      </c>
      <c r="H6742" s="24">
        <v>45103</v>
      </c>
      <c r="I6742" s="20" t="s">
        <v>81</v>
      </c>
      <c r="K6742" s="61"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210</v>
      </c>
      <c r="E6743" s="19" t="str">
        <f>IF(ISBLANK(LeaveTracker[[#This Row],[Employee Name]]),"-----",VLOOKUP(LeaveTracker[[#This Row],[Employee Name]],Employees[[Employee Name]:[Office]],7))</f>
        <v>PDAO</v>
      </c>
      <c r="F6743" s="19" t="str">
        <f>IF(ISBLANK(LeaveTracker[[#This Row],[Employee Name]]),"-----",VLOOKUP(LeaveTracker[[#This Row],[Employee Name]],Employees[[Employee Name]:[Office]],6))</f>
        <v>REGULAR</v>
      </c>
      <c r="G6743" s="24">
        <v>45107</v>
      </c>
      <c r="H6743" s="24">
        <v>45107</v>
      </c>
      <c r="I6743" s="20" t="s">
        <v>81</v>
      </c>
      <c r="K6743" s="61"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210</v>
      </c>
      <c r="E6744" s="19" t="str">
        <f>IF(ISBLANK(LeaveTracker[[#This Row],[Employee Name]]),"-----",VLOOKUP(LeaveTracker[[#This Row],[Employee Name]],Employees[[Employee Name]:[Office]],7))</f>
        <v>PDAO</v>
      </c>
      <c r="F6744" s="19" t="str">
        <f>IF(ISBLANK(LeaveTracker[[#This Row],[Employee Name]]),"-----",VLOOKUP(LeaveTracker[[#This Row],[Employee Name]],Employees[[Employee Name]:[Office]],6))</f>
        <v>REGULAR</v>
      </c>
      <c r="G6744" s="24">
        <v>45104</v>
      </c>
      <c r="H6744" s="24">
        <v>45104</v>
      </c>
      <c r="I6744" s="20" t="s">
        <v>82</v>
      </c>
      <c r="K6744" s="61"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1002</v>
      </c>
      <c r="E6745" s="19" t="str">
        <f>IF(ISBLANK(LeaveTracker[[#This Row],[Employee Name]]),"-----",VLOOKUP(LeaveTracker[[#This Row],[Employee Name]],Employees[[Employee Name]:[Office]],7))</f>
        <v>CEO</v>
      </c>
      <c r="F6745" s="19" t="str">
        <f>IF(ISBLANK(LeaveTracker[[#This Row],[Employee Name]]),"-----",VLOOKUP(LeaveTracker[[#This Row],[Employee Name]],Employees[[Employee Name]:[Office]],6))</f>
        <v>REGULAR</v>
      </c>
      <c r="G6745" s="24">
        <v>45127</v>
      </c>
      <c r="H6745" s="24">
        <v>45127</v>
      </c>
      <c r="I6745" s="20" t="s">
        <v>298</v>
      </c>
      <c r="J6745" s="43" t="s">
        <v>1003</v>
      </c>
      <c r="K6745" s="61"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2316</v>
      </c>
      <c r="E6746" s="19" t="str">
        <f>IF(ISBLANK(LeaveTracker[[#This Row],[Employee Name]]),"-----",VLOOKUP(LeaveTracker[[#This Row],[Employee Name]],Employees[[Employee Name]:[Office]],7))</f>
        <v>PICNIC GROVE</v>
      </c>
      <c r="F6746" s="19">
        <f>IF(ISBLANK(LeaveTracker[[#This Row],[Employee Name]]),"-----",VLOOKUP(LeaveTracker[[#This Row],[Employee Name]],Employees[[Employee Name]:[Office]],6))</f>
        <v>0</v>
      </c>
      <c r="G6746" s="24">
        <v>45120</v>
      </c>
      <c r="H6746" s="24">
        <v>45121</v>
      </c>
      <c r="I6746" s="20" t="s">
        <v>81</v>
      </c>
      <c r="K6746" s="61"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283</v>
      </c>
      <c r="E6747" s="19" t="str">
        <f>IF(ISBLANK(LeaveTracker[[#This Row],[Employee Name]]),"-----",VLOOKUP(LeaveTracker[[#This Row],[Employee Name]],Employees[[Employee Name]:[Office]],7))</f>
        <v>PICNIC GROVE</v>
      </c>
      <c r="F6747" s="19" t="str">
        <f>IF(ISBLANK(LeaveTracker[[#This Row],[Employee Name]]),"-----",VLOOKUP(LeaveTracker[[#This Row],[Employee Name]],Employees[[Employee Name]:[Office]],6))</f>
        <v>REGULAR</v>
      </c>
      <c r="G6747" s="24">
        <v>45139</v>
      </c>
      <c r="H6747" s="24">
        <v>45139</v>
      </c>
      <c r="I6747" s="20" t="s">
        <v>298</v>
      </c>
      <c r="J6747" s="43" t="s">
        <v>1003</v>
      </c>
      <c r="K6747" s="61"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1928</v>
      </c>
      <c r="E6748" s="19" t="str">
        <f>IF(ISBLANK(LeaveTracker[[#This Row],[Employee Name]]),"-----",VLOOKUP(LeaveTracker[[#This Row],[Employee Name]],Employees[[Employee Name]:[Office]],7))</f>
        <v>CENRO</v>
      </c>
      <c r="F6748" s="19" t="str">
        <f>IF(ISBLANK(LeaveTracker[[#This Row],[Employee Name]]),"-----",VLOOKUP(LeaveTracker[[#This Row],[Employee Name]],Employees[[Employee Name]:[Office]],6))</f>
        <v>CASUAL</v>
      </c>
      <c r="G6748" s="24">
        <v>45122</v>
      </c>
      <c r="H6748" s="24">
        <v>45123</v>
      </c>
      <c r="I6748" s="20" t="s">
        <v>81</v>
      </c>
      <c r="K6748" s="61" t="str">
        <f>LeaveTracker[[#This Row],[Days]]&amp;" "&amp;LeaveTracker[[#This Row],[Type of Leave]]</f>
        <v>2 SL</v>
      </c>
      <c r="L6748" s="23">
        <v>2</v>
      </c>
      <c r="M6748" s="27"/>
    </row>
    <row r="6749" spans="1:13" ht="30" customHeight="1" x14ac:dyDescent="0.3">
      <c r="A6749" s="27">
        <f t="shared" si="79"/>
        <v>2912</v>
      </c>
      <c r="B6749" s="31">
        <v>45127</v>
      </c>
      <c r="C6749" s="31">
        <v>45124</v>
      </c>
      <c r="D6749" s="19" t="s">
        <v>1799</v>
      </c>
      <c r="E6749" s="19" t="str">
        <f>IF(ISBLANK(LeaveTracker[[#This Row],[Employee Name]]),"-----",VLOOKUP(LeaveTracker[[#This Row],[Employee Name]],Employees[[Employee Name]:[Office]],7))</f>
        <v>CENRO</v>
      </c>
      <c r="F6749" s="19" t="str">
        <f>IF(ISBLANK(LeaveTracker[[#This Row],[Employee Name]]),"-----",VLOOKUP(LeaveTracker[[#This Row],[Employee Name]],Employees[[Employee Name]:[Office]],6))</f>
        <v>CASUAL</v>
      </c>
      <c r="G6749" s="24">
        <v>45131</v>
      </c>
      <c r="H6749" s="24">
        <v>45135</v>
      </c>
      <c r="I6749" s="20" t="s">
        <v>82</v>
      </c>
      <c r="K6749" s="61"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1778</v>
      </c>
      <c r="E6750" s="19" t="str">
        <f>IF(ISBLANK(LeaveTracker[[#This Row],[Employee Name]]),"-----",VLOOKUP(LeaveTracker[[#This Row],[Employee Name]],Employees[[Employee Name]:[Office]],7))</f>
        <v>GSO</v>
      </c>
      <c r="F6750" s="19" t="str">
        <f>IF(ISBLANK(LeaveTracker[[#This Row],[Employee Name]]),"-----",VLOOKUP(LeaveTracker[[#This Row],[Employee Name]],Employees[[Employee Name]:[Office]],6))</f>
        <v>CASUAL</v>
      </c>
      <c r="G6750" s="24">
        <v>45124</v>
      </c>
      <c r="H6750" s="24">
        <v>45124</v>
      </c>
      <c r="I6750" s="20" t="s">
        <v>81</v>
      </c>
      <c r="K6750" s="61"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569</v>
      </c>
      <c r="E6751" s="19" t="str">
        <f>IF(ISBLANK(LeaveTracker[[#This Row],[Employee Name]]),"-----",VLOOKUP(LeaveTracker[[#This Row],[Employee Name]],Employees[[Employee Name]:[Office]],7))</f>
        <v>CENRO</v>
      </c>
      <c r="F6751" s="19" t="str">
        <f>IF(ISBLANK(LeaveTracker[[#This Row],[Employee Name]]),"-----",VLOOKUP(LeaveTracker[[#This Row],[Employee Name]],Employees[[Employee Name]:[Office]],6))</f>
        <v>REGULAR</v>
      </c>
      <c r="G6751" s="24">
        <v>45124</v>
      </c>
      <c r="H6751" s="24">
        <v>45124</v>
      </c>
      <c r="I6751" s="20" t="s">
        <v>81</v>
      </c>
      <c r="K6751" s="61"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1885</v>
      </c>
      <c r="E6752" s="19" t="str">
        <f>IF(ISBLANK(LeaveTracker[[#This Row],[Employee Name]]),"-----",VLOOKUP(LeaveTracker[[#This Row],[Employee Name]],Employees[[Employee Name]:[Office]],7))</f>
        <v>GSO</v>
      </c>
      <c r="F6752" s="19" t="str">
        <f>IF(ISBLANK(LeaveTracker[[#This Row],[Employee Name]]),"-----",VLOOKUP(LeaveTracker[[#This Row],[Employee Name]],Employees[[Employee Name]:[Office]],6))</f>
        <v>CASUAL</v>
      </c>
      <c r="G6752" s="24">
        <v>45134</v>
      </c>
      <c r="H6752" s="24">
        <v>45135</v>
      </c>
      <c r="I6752" s="20" t="s">
        <v>82</v>
      </c>
      <c r="K6752" s="61"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19" t="str">
        <f>IF(ISBLANK(LeaveTracker[[#This Row],[Employee Name]]),"-----",VLOOKUP(LeaveTracker[[#This Row],[Employee Name]],Employees[[Employee Name]:[Office]],7))</f>
        <v>CPDO</v>
      </c>
      <c r="F6753" s="19" t="str">
        <f>IF(ISBLANK(LeaveTracker[[#This Row],[Employee Name]]),"-----",VLOOKUP(LeaveTracker[[#This Row],[Employee Name]],Employees[[Employee Name]:[Office]],6))</f>
        <v>REGULAR</v>
      </c>
      <c r="G6753" s="24">
        <v>45119</v>
      </c>
      <c r="H6753" s="24">
        <v>45120</v>
      </c>
      <c r="I6753" s="20" t="s">
        <v>81</v>
      </c>
      <c r="K6753" s="61"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19" t="str">
        <f>IF(ISBLANK(LeaveTracker[[#This Row],[Employee Name]]),"-----",VLOOKUP(LeaveTracker[[#This Row],[Employee Name]],Employees[[Employee Name]:[Office]],7))</f>
        <v>CPDO</v>
      </c>
      <c r="F6754" s="19" t="str">
        <f>IF(ISBLANK(LeaveTracker[[#This Row],[Employee Name]]),"-----",VLOOKUP(LeaveTracker[[#This Row],[Employee Name]],Employees[[Employee Name]:[Office]],6))</f>
        <v>REGULAR</v>
      </c>
      <c r="G6754" s="24">
        <v>45124</v>
      </c>
      <c r="H6754" s="24">
        <v>45124</v>
      </c>
      <c r="I6754" s="20" t="s">
        <v>82</v>
      </c>
      <c r="K6754" s="61"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19" t="str">
        <f>IF(ISBLANK(LeaveTracker[[#This Row],[Employee Name]]),"-----",VLOOKUP(LeaveTracker[[#This Row],[Employee Name]],Employees[[Employee Name]:[Office]],7))</f>
        <v>CPDO</v>
      </c>
      <c r="F6755" s="19" t="str">
        <f>IF(ISBLANK(LeaveTracker[[#This Row],[Employee Name]]),"-----",VLOOKUP(LeaveTracker[[#This Row],[Employee Name]],Employees[[Employee Name]:[Office]],6))</f>
        <v>REGULAR</v>
      </c>
      <c r="G6755" s="24">
        <v>45127</v>
      </c>
      <c r="H6755" s="24">
        <v>45128</v>
      </c>
      <c r="I6755" s="20" t="s">
        <v>82</v>
      </c>
      <c r="K6755" s="61"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1083</v>
      </c>
      <c r="E6756" s="19" t="str">
        <f>IF(ISBLANK(LeaveTracker[[#This Row],[Employee Name]]),"-----",VLOOKUP(LeaveTracker[[#This Row],[Employee Name]],Employees[[Employee Name]:[Office]],7))</f>
        <v>ACCOUNTING</v>
      </c>
      <c r="F6756" s="19" t="str">
        <f>IF(ISBLANK(LeaveTracker[[#This Row],[Employee Name]]),"-----",VLOOKUP(LeaveTracker[[#This Row],[Employee Name]],Employees[[Employee Name]:[Office]],6))</f>
        <v>REGULAR</v>
      </c>
      <c r="G6756" s="24">
        <v>45128</v>
      </c>
      <c r="H6756" s="24">
        <v>45128</v>
      </c>
      <c r="I6756" s="20" t="s">
        <v>298</v>
      </c>
      <c r="J6756" s="43" t="s">
        <v>1003</v>
      </c>
      <c r="K6756" s="61"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871</v>
      </c>
      <c r="E6757" s="19" t="str">
        <f>IF(ISBLANK(LeaveTracker[[#This Row],[Employee Name]]),"-----",VLOOKUP(LeaveTracker[[#This Row],[Employee Name]],Employees[[Employee Name]:[Office]],7))</f>
        <v>ACCOUNTING</v>
      </c>
      <c r="F6757" s="19" t="str">
        <f>IF(ISBLANK(LeaveTracker[[#This Row],[Employee Name]]),"-----",VLOOKUP(LeaveTracker[[#This Row],[Employee Name]],Employees[[Employee Name]:[Office]],6))</f>
        <v>REGULAR</v>
      </c>
      <c r="G6757" s="24">
        <v>45121</v>
      </c>
      <c r="H6757" s="24">
        <v>45121</v>
      </c>
      <c r="I6757" s="20" t="s">
        <v>81</v>
      </c>
      <c r="K6757" s="61"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572</v>
      </c>
      <c r="E6758" s="19" t="str">
        <f>IF(ISBLANK(LeaveTracker[[#This Row],[Employee Name]]),"-----",VLOOKUP(LeaveTracker[[#This Row],[Employee Name]],Employees[[Employee Name]:[Office]],7))</f>
        <v>CCT</v>
      </c>
      <c r="F6758" s="19" t="str">
        <f>IF(ISBLANK(LeaveTracker[[#This Row],[Employee Name]]),"-----",VLOOKUP(LeaveTracker[[#This Row],[Employee Name]],Employees[[Employee Name]:[Office]],6))</f>
        <v>REGULAR</v>
      </c>
      <c r="G6758" s="24">
        <v>45124</v>
      </c>
      <c r="H6758" s="24">
        <v>45125</v>
      </c>
      <c r="I6758" s="20" t="s">
        <v>81</v>
      </c>
      <c r="K6758" s="61"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422</v>
      </c>
      <c r="E6759" s="19" t="str">
        <f>IF(ISBLANK(LeaveTracker[[#This Row],[Employee Name]]),"-----",VLOOKUP(LeaveTracker[[#This Row],[Employee Name]],Employees[[Employee Name]:[Office]],7))</f>
        <v>CTO</v>
      </c>
      <c r="F6759" s="19" t="str">
        <f>IF(ISBLANK(LeaveTracker[[#This Row],[Employee Name]]),"-----",VLOOKUP(LeaveTracker[[#This Row],[Employee Name]],Employees[[Employee Name]:[Office]],6))</f>
        <v>REGULAR</v>
      </c>
      <c r="G6759" s="24">
        <v>45126</v>
      </c>
      <c r="H6759" s="24">
        <v>45135</v>
      </c>
      <c r="I6759" s="20" t="s">
        <v>82</v>
      </c>
      <c r="K6759" s="61"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630</v>
      </c>
      <c r="E6760" s="19" t="str">
        <f>IF(ISBLANK(LeaveTracker[[#This Row],[Employee Name]]),"-----",VLOOKUP(LeaveTracker[[#This Row],[Employee Name]],Employees[[Employee Name]:[Office]],7))</f>
        <v>CCT</v>
      </c>
      <c r="F6760" s="19" t="str">
        <f>IF(ISBLANK(LeaveTracker[[#This Row],[Employee Name]]),"-----",VLOOKUP(LeaveTracker[[#This Row],[Employee Name]],Employees[[Employee Name]:[Office]],6))</f>
        <v>REGULAR</v>
      </c>
      <c r="G6760" s="24">
        <v>45125</v>
      </c>
      <c r="H6760" s="24">
        <v>45125</v>
      </c>
      <c r="I6760" s="20" t="s">
        <v>298</v>
      </c>
      <c r="J6760" s="43" t="s">
        <v>1003</v>
      </c>
      <c r="K6760" s="61"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473</v>
      </c>
      <c r="E6761" s="19" t="str">
        <f>IF(ISBLANK(LeaveTracker[[#This Row],[Employee Name]]),"-----",VLOOKUP(LeaveTracker[[#This Row],[Employee Name]],Employees[[Employee Name]:[Office]],7))</f>
        <v>PIO</v>
      </c>
      <c r="F6761" s="19" t="str">
        <f>IF(ISBLANK(LeaveTracker[[#This Row],[Employee Name]]),"-----",VLOOKUP(LeaveTracker[[#This Row],[Employee Name]],Employees[[Employee Name]:[Office]],6))</f>
        <v>REGULAR</v>
      </c>
      <c r="G6761" s="24">
        <v>45128</v>
      </c>
      <c r="H6761" s="24">
        <v>45128</v>
      </c>
      <c r="I6761" s="20" t="s">
        <v>81</v>
      </c>
      <c r="K6761" s="61"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624</v>
      </c>
      <c r="E6762" s="19" t="str">
        <f>IF(ISBLANK(LeaveTracker[[#This Row],[Employee Name]]),"-----",VLOOKUP(LeaveTracker[[#This Row],[Employee Name]],Employees[[Employee Name]:[Office]],7))</f>
        <v>CTO</v>
      </c>
      <c r="F6762" s="19" t="str">
        <f>IF(ISBLANK(LeaveTracker[[#This Row],[Employee Name]]),"-----",VLOOKUP(LeaveTracker[[#This Row],[Employee Name]],Employees[[Employee Name]:[Office]],6))</f>
        <v>REGULAR</v>
      </c>
      <c r="G6762" s="24">
        <v>45127</v>
      </c>
      <c r="H6762" s="24">
        <v>45127</v>
      </c>
      <c r="I6762" s="20" t="s">
        <v>82</v>
      </c>
      <c r="K6762" s="61"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1017</v>
      </c>
      <c r="E6763" s="19" t="str">
        <f>IF(ISBLANK(LeaveTracker[[#This Row],[Employee Name]]),"-----",VLOOKUP(LeaveTracker[[#This Row],[Employee Name]],Employees[[Employee Name]:[Office]],7))</f>
        <v>LANDTAX</v>
      </c>
      <c r="F6763" s="19" t="str">
        <f>IF(ISBLANK(LeaveTracker[[#This Row],[Employee Name]]),"-----",VLOOKUP(LeaveTracker[[#This Row],[Employee Name]],Employees[[Employee Name]:[Office]],6))</f>
        <v>REGULAR</v>
      </c>
      <c r="G6763" s="24">
        <v>45126</v>
      </c>
      <c r="H6763" s="24">
        <v>45126</v>
      </c>
      <c r="I6763" s="20" t="s">
        <v>81</v>
      </c>
      <c r="K6763" s="61"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398</v>
      </c>
      <c r="E6764" s="19" t="str">
        <f>IF(ISBLANK(LeaveTracker[[#This Row],[Employee Name]]),"-----",VLOOKUP(LeaveTracker[[#This Row],[Employee Name]],Employees[[Employee Name]:[Office]],7))</f>
        <v>CTO</v>
      </c>
      <c r="F6764" s="19" t="str">
        <f>IF(ISBLANK(LeaveTracker[[#This Row],[Employee Name]]),"-----",VLOOKUP(LeaveTracker[[#This Row],[Employee Name]],Employees[[Employee Name]:[Office]],6))</f>
        <v>REGULAR</v>
      </c>
      <c r="G6764" s="24">
        <v>45127</v>
      </c>
      <c r="H6764" s="24">
        <v>45127</v>
      </c>
      <c r="I6764" s="20" t="s">
        <v>81</v>
      </c>
      <c r="K6764" s="61"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1870</v>
      </c>
      <c r="E6765" s="19" t="str">
        <f>IF(ISBLANK(LeaveTracker[[#This Row],[Employee Name]]),"-----",VLOOKUP(LeaveTracker[[#This Row],[Employee Name]],Employees[[Employee Name]:[Office]],7))</f>
        <v>BPLO</v>
      </c>
      <c r="F6765" s="19" t="str">
        <f>IF(ISBLANK(LeaveTracker[[#This Row],[Employee Name]]),"-----",VLOOKUP(LeaveTracker[[#This Row],[Employee Name]],Employees[[Employee Name]:[Office]],6))</f>
        <v>CASUAL</v>
      </c>
      <c r="G6765" s="24">
        <v>45118</v>
      </c>
      <c r="H6765" s="24">
        <v>45121</v>
      </c>
      <c r="I6765" s="20" t="s">
        <v>81</v>
      </c>
      <c r="K6765" s="61"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826</v>
      </c>
      <c r="E6766" s="19" t="str">
        <f>IF(ISBLANK(LeaveTracker[[#This Row],[Employee Name]]),"-----",VLOOKUP(LeaveTracker[[#This Row],[Employee Name]],Employees[[Employee Name]:[Office]],7))</f>
        <v>CHO</v>
      </c>
      <c r="F6766" s="19" t="str">
        <f>IF(ISBLANK(LeaveTracker[[#This Row],[Employee Name]]),"-----",VLOOKUP(LeaveTracker[[#This Row],[Employee Name]],Employees[[Employee Name]:[Office]],6))</f>
        <v>REGULAR</v>
      </c>
      <c r="G6766" s="24">
        <v>45127</v>
      </c>
      <c r="H6766" s="24">
        <v>45127</v>
      </c>
      <c r="I6766" s="20" t="s">
        <v>82</v>
      </c>
      <c r="K6766" s="61"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1060</v>
      </c>
      <c r="E6767" s="19" t="str">
        <f>IF(ISBLANK(LeaveTracker[[#This Row],[Employee Name]]),"-----",VLOOKUP(LeaveTracker[[#This Row],[Employee Name]],Employees[[Employee Name]:[Office]],7))</f>
        <v>CTO</v>
      </c>
      <c r="F6767" s="19" t="str">
        <f>IF(ISBLANK(LeaveTracker[[#This Row],[Employee Name]]),"-----",VLOOKUP(LeaveTracker[[#This Row],[Employee Name]],Employees[[Employee Name]:[Office]],6))</f>
        <v>REGULAR</v>
      </c>
      <c r="G6767" s="24">
        <v>45124</v>
      </c>
      <c r="H6767" s="24">
        <v>45126</v>
      </c>
      <c r="I6767" s="20" t="s">
        <v>81</v>
      </c>
      <c r="K6767" s="61"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380</v>
      </c>
      <c r="E6768" s="19" t="str">
        <f>IF(ISBLANK(LeaveTracker[[#This Row],[Employee Name]]),"-----",VLOOKUP(LeaveTracker[[#This Row],[Employee Name]],Employees[[Employee Name]:[Office]],7))</f>
        <v>CCT</v>
      </c>
      <c r="F6768" s="19" t="str">
        <f>IF(ISBLANK(LeaveTracker[[#This Row],[Employee Name]]),"-----",VLOOKUP(LeaveTracker[[#This Row],[Employee Name]],Employees[[Employee Name]:[Office]],6))</f>
        <v>REGULAR</v>
      </c>
      <c r="G6768" s="24">
        <v>45124</v>
      </c>
      <c r="H6768" s="24">
        <v>45124</v>
      </c>
      <c r="I6768" s="20" t="s">
        <v>81</v>
      </c>
      <c r="K6768" s="61"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1934</v>
      </c>
      <c r="E6769" s="19" t="str">
        <f>IF(ISBLANK(LeaveTracker[[#This Row],[Employee Name]]),"-----",VLOOKUP(LeaveTracker[[#This Row],[Employee Name]],Employees[[Employee Name]:[Office]],7))</f>
        <v>ONT</v>
      </c>
      <c r="F6769" s="19" t="str">
        <f>IF(ISBLANK(LeaveTracker[[#This Row],[Employee Name]]),"-----",VLOOKUP(LeaveTracker[[#This Row],[Employee Name]],Employees[[Employee Name]:[Office]],6))</f>
        <v>CASUAL</v>
      </c>
      <c r="G6769" s="24">
        <v>45112</v>
      </c>
      <c r="H6769" s="24">
        <v>45112</v>
      </c>
      <c r="I6769" s="20" t="s">
        <v>81</v>
      </c>
      <c r="K6769" s="61"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2453</v>
      </c>
      <c r="E6770" s="19" t="str">
        <f>IF(ISBLANK(LeaveTracker[[#This Row],[Employee Name]]),"-----",VLOOKUP(LeaveTracker[[#This Row],[Employee Name]],Employees[[Employee Name]:[Office]],7))</f>
        <v>ONT</v>
      </c>
      <c r="F6770" s="19" t="str">
        <f>IF(ISBLANK(LeaveTracker[[#This Row],[Employee Name]]),"-----",VLOOKUP(LeaveTracker[[#This Row],[Employee Name]],Employees[[Employee Name]:[Office]],6))</f>
        <v>CASUAL</v>
      </c>
      <c r="G6770" s="24">
        <v>45130</v>
      </c>
      <c r="H6770" s="24">
        <v>45130</v>
      </c>
      <c r="I6770" s="19" t="s">
        <v>298</v>
      </c>
      <c r="J6770" s="43" t="s">
        <v>1003</v>
      </c>
      <c r="K6770" s="61"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1044</v>
      </c>
      <c r="E6771" s="19" t="str">
        <f>IF(ISBLANK(LeaveTracker[[#This Row],[Employee Name]]),"-----",VLOOKUP(LeaveTracker[[#This Row],[Employee Name]],Employees[[Employee Name]:[Office]],7))</f>
        <v>ONT</v>
      </c>
      <c r="F6771" s="19" t="str">
        <f>IF(ISBLANK(LeaveTracker[[#This Row],[Employee Name]]),"-----",VLOOKUP(LeaveTracker[[#This Row],[Employee Name]],Employees[[Employee Name]:[Office]],6))</f>
        <v>REGULAR</v>
      </c>
      <c r="G6771" s="24">
        <v>45124</v>
      </c>
      <c r="H6771" s="24">
        <v>45124</v>
      </c>
      <c r="I6771" s="20" t="s">
        <v>81</v>
      </c>
      <c r="K6771" s="61"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530</v>
      </c>
      <c r="E6772" s="19" t="str">
        <f>IF(ISBLANK(LeaveTracker[[#This Row],[Employee Name]]),"-----",VLOOKUP(LeaveTracker[[#This Row],[Employee Name]],Employees[[Employee Name]:[Office]],7))</f>
        <v>GSO</v>
      </c>
      <c r="F6772" s="19" t="str">
        <f>IF(ISBLANK(LeaveTracker[[#This Row],[Employee Name]]),"-----",VLOOKUP(LeaveTracker[[#This Row],[Employee Name]],Employees[[Employee Name]:[Office]],6))</f>
        <v>REGULAR</v>
      </c>
      <c r="G6772" s="24">
        <v>45125</v>
      </c>
      <c r="H6772" s="24">
        <v>45126</v>
      </c>
      <c r="I6772" s="20" t="s">
        <v>81</v>
      </c>
      <c r="K6772" s="61"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371</v>
      </c>
      <c r="E6773" s="19" t="str">
        <f>IF(ISBLANK(LeaveTracker[[#This Row],[Employee Name]]),"-----",VLOOKUP(LeaveTracker[[#This Row],[Employee Name]],Employees[[Employee Name]:[Office]],7))</f>
        <v>LIBRARY</v>
      </c>
      <c r="F6773" s="19" t="str">
        <f>IF(ISBLANK(LeaveTracker[[#This Row],[Employee Name]]),"-----",VLOOKUP(LeaveTracker[[#This Row],[Employee Name]],Employees[[Employee Name]:[Office]],6))</f>
        <v>REGULAR</v>
      </c>
      <c r="G6773" s="24">
        <v>45112</v>
      </c>
      <c r="H6773" s="24">
        <v>45112</v>
      </c>
      <c r="I6773" s="20" t="s">
        <v>81</v>
      </c>
      <c r="K6773" s="61"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371</v>
      </c>
      <c r="E6774" s="19" t="str">
        <f>IF(ISBLANK(LeaveTracker[[#This Row],[Employee Name]]),"-----",VLOOKUP(LeaveTracker[[#This Row],[Employee Name]],Employees[[Employee Name]:[Office]],7))</f>
        <v>LIBRARY</v>
      </c>
      <c r="F6774" s="19" t="str">
        <f>IF(ISBLANK(LeaveTracker[[#This Row],[Employee Name]]),"-----",VLOOKUP(LeaveTracker[[#This Row],[Employee Name]],Employees[[Employee Name]:[Office]],6))</f>
        <v>REGULAR</v>
      </c>
      <c r="G6774" s="24">
        <v>45117</v>
      </c>
      <c r="H6774" s="24">
        <v>45117</v>
      </c>
      <c r="I6774" s="20" t="s">
        <v>81</v>
      </c>
      <c r="K6774" s="61"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2160</v>
      </c>
      <c r="E6775" s="19" t="str">
        <f>IF(ISBLANK(LeaveTracker[[#This Row],[Employee Name]]),"-----",VLOOKUP(LeaveTracker[[#This Row],[Employee Name]],Employees[[Employee Name]:[Office]],7))</f>
        <v>GSO</v>
      </c>
      <c r="F6775" s="19">
        <f>IF(ISBLANK(LeaveTracker[[#This Row],[Employee Name]]),"-----",VLOOKUP(LeaveTracker[[#This Row],[Employee Name]],Employees[[Employee Name]:[Office]],6))</f>
        <v>0</v>
      </c>
      <c r="G6775" s="24">
        <v>45119</v>
      </c>
      <c r="H6775" s="24">
        <v>45138</v>
      </c>
      <c r="I6775" s="20" t="s">
        <v>81</v>
      </c>
      <c r="K6775" s="61"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574</v>
      </c>
      <c r="E6776" s="19" t="str">
        <f>IF(ISBLANK(LeaveTracker[[#This Row],[Employee Name]]),"-----",VLOOKUP(LeaveTracker[[#This Row],[Employee Name]],Employees[[Employee Name]:[Office]],7))</f>
        <v>CCT</v>
      </c>
      <c r="F6776" s="19" t="str">
        <f>IF(ISBLANK(LeaveTracker[[#This Row],[Employee Name]]),"-----",VLOOKUP(LeaveTracker[[#This Row],[Employee Name]],Employees[[Employee Name]:[Office]],6))</f>
        <v>REGULAR</v>
      </c>
      <c r="G6776" s="24">
        <v>45125</v>
      </c>
      <c r="H6776" s="24">
        <v>45125</v>
      </c>
      <c r="I6776" s="20" t="s">
        <v>81</v>
      </c>
      <c r="K6776" s="61"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19" t="str">
        <f>IF(ISBLANK(LeaveTracker[[#This Row],[Employee Name]]),"-----",VLOOKUP(LeaveTracker[[#This Row],[Employee Name]],Employees[[Employee Name]:[Office]],7))</f>
        <v>HRMO</v>
      </c>
      <c r="F6777" s="19" t="str">
        <f>IF(ISBLANK(LeaveTracker[[#This Row],[Employee Name]]),"-----",VLOOKUP(LeaveTracker[[#This Row],[Employee Name]],Employees[[Employee Name]:[Office]],6))</f>
        <v>REGULAR</v>
      </c>
      <c r="G6777" s="24">
        <v>45125</v>
      </c>
      <c r="H6777" s="24">
        <v>45125</v>
      </c>
      <c r="I6777" s="20" t="s">
        <v>81</v>
      </c>
      <c r="K6777" s="61"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553</v>
      </c>
      <c r="E6778" s="19" t="str">
        <f>IF(ISBLANK(LeaveTracker[[#This Row],[Employee Name]]),"-----",VLOOKUP(LeaveTracker[[#This Row],[Employee Name]],Employees[[Employee Name]:[Office]],7))</f>
        <v>CENRO</v>
      </c>
      <c r="F6778" s="19" t="str">
        <f>IF(ISBLANK(LeaveTracker[[#This Row],[Employee Name]]),"-----",VLOOKUP(LeaveTracker[[#This Row],[Employee Name]],Employees[[Employee Name]:[Office]],6))</f>
        <v>REGULAR</v>
      </c>
      <c r="G6778" s="24">
        <v>45124</v>
      </c>
      <c r="H6778" s="24">
        <v>45124</v>
      </c>
      <c r="I6778" s="20" t="s">
        <v>81</v>
      </c>
      <c r="K6778" s="61"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583</v>
      </c>
      <c r="E6779" s="19" t="str">
        <f>IF(ISBLANK(LeaveTracker[[#This Row],[Employee Name]]),"-----",VLOOKUP(LeaveTracker[[#This Row],[Employee Name]],Employees[[Employee Name]:[Office]],7))</f>
        <v>CCT</v>
      </c>
      <c r="F6779" s="19" t="str">
        <f>IF(ISBLANK(LeaveTracker[[#This Row],[Employee Name]]),"-----",VLOOKUP(LeaveTracker[[#This Row],[Employee Name]],Employees[[Employee Name]:[Office]],6))</f>
        <v>REGULAR</v>
      </c>
      <c r="G6779" s="24">
        <v>45117</v>
      </c>
      <c r="H6779" s="24">
        <v>45117</v>
      </c>
      <c r="I6779" s="20" t="s">
        <v>81</v>
      </c>
      <c r="K6779" s="61"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583</v>
      </c>
      <c r="E6780" s="19" t="str">
        <f>IF(ISBLANK(LeaveTracker[[#This Row],[Employee Name]]),"-----",VLOOKUP(LeaveTracker[[#This Row],[Employee Name]],Employees[[Employee Name]:[Office]],7))</f>
        <v>CCT</v>
      </c>
      <c r="F6780" s="19" t="str">
        <f>IF(ISBLANK(LeaveTracker[[#This Row],[Employee Name]]),"-----",VLOOKUP(LeaveTracker[[#This Row],[Employee Name]],Employees[[Employee Name]:[Office]],6))</f>
        <v>REGULAR</v>
      </c>
      <c r="G6780" s="24">
        <v>45124</v>
      </c>
      <c r="H6780" s="24">
        <v>45124</v>
      </c>
      <c r="I6780" s="20" t="s">
        <v>81</v>
      </c>
      <c r="K6780" s="61"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1899</v>
      </c>
      <c r="E6781" s="19" t="str">
        <f>IF(ISBLANK(LeaveTracker[[#This Row],[Employee Name]]),"-----",VLOOKUP(LeaveTracker[[#This Row],[Employee Name]],Employees[[Employee Name]:[Office]],7))</f>
        <v>TICC</v>
      </c>
      <c r="F6781" s="19" t="str">
        <f>IF(ISBLANK(LeaveTracker[[#This Row],[Employee Name]]),"-----",VLOOKUP(LeaveTracker[[#This Row],[Employee Name]],Employees[[Employee Name]:[Office]],6))</f>
        <v>CASUAL</v>
      </c>
      <c r="G6781" s="24">
        <v>45084</v>
      </c>
      <c r="H6781" s="24">
        <v>45084</v>
      </c>
      <c r="I6781" s="20" t="s">
        <v>81</v>
      </c>
      <c r="K6781" s="61"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1899</v>
      </c>
      <c r="E6782" s="19" t="str">
        <f>IF(ISBLANK(LeaveTracker[[#This Row],[Employee Name]]),"-----",VLOOKUP(LeaveTracker[[#This Row],[Employee Name]],Employees[[Employee Name]:[Office]],7))</f>
        <v>TICC</v>
      </c>
      <c r="F6782" s="19" t="str">
        <f>IF(ISBLANK(LeaveTracker[[#This Row],[Employee Name]]),"-----",VLOOKUP(LeaveTracker[[#This Row],[Employee Name]],Employees[[Employee Name]:[Office]],6))</f>
        <v>CASUAL</v>
      </c>
      <c r="G6782" s="24">
        <v>45090</v>
      </c>
      <c r="H6782" s="24">
        <v>45090</v>
      </c>
      <c r="I6782" s="20" t="s">
        <v>81</v>
      </c>
      <c r="K6782" s="61"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1898</v>
      </c>
      <c r="E6783" s="19" t="str">
        <f>IF(ISBLANK(LeaveTracker[[#This Row],[Employee Name]]),"-----",VLOOKUP(LeaveTracker[[#This Row],[Employee Name]],Employees[[Employee Name]:[Office]],7))</f>
        <v>TICC</v>
      </c>
      <c r="F6783" s="19" t="str">
        <f>IF(ISBLANK(LeaveTracker[[#This Row],[Employee Name]]),"-----",VLOOKUP(LeaveTracker[[#This Row],[Employee Name]],Employees[[Employee Name]:[Office]],6))</f>
        <v>CASUAL</v>
      </c>
      <c r="G6783" s="24">
        <v>45134</v>
      </c>
      <c r="H6783" s="24">
        <v>45134</v>
      </c>
      <c r="I6783" s="20" t="s">
        <v>82</v>
      </c>
      <c r="K6783" s="61"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1898</v>
      </c>
      <c r="E6784" s="19" t="str">
        <f>IF(ISBLANK(LeaveTracker[[#This Row],[Employee Name]]),"-----",VLOOKUP(LeaveTracker[[#This Row],[Employee Name]],Employees[[Employee Name]:[Office]],7))</f>
        <v>TICC</v>
      </c>
      <c r="F6784" s="19" t="str">
        <f>IF(ISBLANK(LeaveTracker[[#This Row],[Employee Name]]),"-----",VLOOKUP(LeaveTracker[[#This Row],[Employee Name]],Employees[[Employee Name]:[Office]],6))</f>
        <v>CASUAL</v>
      </c>
      <c r="G6784" s="24">
        <v>45138</v>
      </c>
      <c r="H6784" s="24">
        <v>45138</v>
      </c>
      <c r="I6784" s="20" t="s">
        <v>82</v>
      </c>
      <c r="K6784" s="61"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1863</v>
      </c>
      <c r="E6785" s="19" t="str">
        <f>IF(ISBLANK(LeaveTracker[[#This Row],[Employee Name]]),"-----",VLOOKUP(LeaveTracker[[#This Row],[Employee Name]],Employees[[Employee Name]:[Office]],7))</f>
        <v>TICC</v>
      </c>
      <c r="F6785" s="19" t="str">
        <f>IF(ISBLANK(LeaveTracker[[#This Row],[Employee Name]]),"-----",VLOOKUP(LeaveTracker[[#This Row],[Employee Name]],Employees[[Employee Name]:[Office]],6))</f>
        <v>CASUAL</v>
      </c>
      <c r="G6785" s="24">
        <v>45139</v>
      </c>
      <c r="H6785" s="24">
        <v>45142</v>
      </c>
      <c r="I6785" s="20" t="s">
        <v>82</v>
      </c>
      <c r="K6785" s="61"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1863</v>
      </c>
      <c r="E6786" s="19" t="str">
        <f>IF(ISBLANK(LeaveTracker[[#This Row],[Employee Name]]),"-----",VLOOKUP(LeaveTracker[[#This Row],[Employee Name]],Employees[[Employee Name]:[Office]],7))</f>
        <v>TICC</v>
      </c>
      <c r="F6786" s="19" t="str">
        <f>IF(ISBLANK(LeaveTracker[[#This Row],[Employee Name]]),"-----",VLOOKUP(LeaveTracker[[#This Row],[Employee Name]],Employees[[Employee Name]:[Office]],6))</f>
        <v>CASUAL</v>
      </c>
      <c r="G6786" s="24">
        <v>45134</v>
      </c>
      <c r="H6786" s="24">
        <v>45138</v>
      </c>
      <c r="I6786" s="20" t="s">
        <v>82</v>
      </c>
      <c r="K6786" s="61"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1800</v>
      </c>
      <c r="E6787" s="19" t="str">
        <f>IF(ISBLANK(LeaveTracker[[#This Row],[Employee Name]]),"-----",VLOOKUP(LeaveTracker[[#This Row],[Employee Name]],Employees[[Employee Name]:[Office]],7))</f>
        <v>CENRO</v>
      </c>
      <c r="F6787" s="19" t="str">
        <f>IF(ISBLANK(LeaveTracker[[#This Row],[Employee Name]]),"-----",VLOOKUP(LeaveTracker[[#This Row],[Employee Name]],Employees[[Employee Name]:[Office]],6))</f>
        <v>CASUAL</v>
      </c>
      <c r="G6787" s="24">
        <v>45121</v>
      </c>
      <c r="H6787" s="24">
        <v>45121</v>
      </c>
      <c r="I6787" s="20" t="s">
        <v>81</v>
      </c>
      <c r="K6787" s="61"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1800</v>
      </c>
      <c r="E6788" s="19" t="str">
        <f>IF(ISBLANK(LeaveTracker[[#This Row],[Employee Name]]),"-----",VLOOKUP(LeaveTracker[[#This Row],[Employee Name]],Employees[[Employee Name]:[Office]],7))</f>
        <v>CENRO</v>
      </c>
      <c r="F6788" s="19" t="str">
        <f>IF(ISBLANK(LeaveTracker[[#This Row],[Employee Name]]),"-----",VLOOKUP(LeaveTracker[[#This Row],[Employee Name]],Employees[[Employee Name]:[Office]],6))</f>
        <v>CASUAL</v>
      </c>
      <c r="G6788" s="24">
        <v>45126</v>
      </c>
      <c r="H6788" s="24">
        <v>45127</v>
      </c>
      <c r="I6788" s="20" t="s">
        <v>81</v>
      </c>
      <c r="K6788" s="61"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1971</v>
      </c>
      <c r="E6789" s="19" t="str">
        <f>IF(ISBLANK(LeaveTracker[[#This Row],[Employee Name]]),"-----",VLOOKUP(LeaveTracker[[#This Row],[Employee Name]],Employees[[Employee Name]:[Office]],7))</f>
        <v>CENRO</v>
      </c>
      <c r="F6789" s="19">
        <f>IF(ISBLANK(LeaveTracker[[#This Row],[Employee Name]]),"-----",VLOOKUP(LeaveTracker[[#This Row],[Employee Name]],Employees[[Employee Name]:[Office]],6))</f>
        <v>0</v>
      </c>
      <c r="G6789" s="24">
        <v>45122</v>
      </c>
      <c r="H6789" s="24">
        <v>45122</v>
      </c>
      <c r="I6789" s="20" t="s">
        <v>81</v>
      </c>
      <c r="K6789" s="61" t="str">
        <f>LeaveTracker[[#This Row],[Days]]&amp;" "&amp;LeaveTracker[[#This Row],[Type of Leave]]</f>
        <v>1 SL</v>
      </c>
      <c r="L6789" s="23">
        <v>1</v>
      </c>
      <c r="M6789" s="27"/>
    </row>
    <row r="6790" spans="1:13" ht="30" customHeight="1" x14ac:dyDescent="0.3">
      <c r="A6790" s="27" t="e">
        <f t="shared" si="80"/>
        <v>#REF!</v>
      </c>
      <c r="B6790" s="31">
        <v>45134</v>
      </c>
      <c r="C6790" s="31">
        <v>45125</v>
      </c>
      <c r="D6790" s="19" t="s">
        <v>1785</v>
      </c>
      <c r="E6790" s="19" t="str">
        <f>IF(ISBLANK(LeaveTracker[[#This Row],[Employee Name]]),"-----",VLOOKUP(LeaveTracker[[#This Row],[Employee Name]],Employees[[Employee Name]:[Office]],7))</f>
        <v>MAHOGANY MARKET</v>
      </c>
      <c r="F6790" s="19" t="str">
        <f>IF(ISBLANK(LeaveTracker[[#This Row],[Employee Name]]),"-----",VLOOKUP(LeaveTracker[[#This Row],[Employee Name]],Employees[[Employee Name]:[Office]],6))</f>
        <v>CASUAL</v>
      </c>
      <c r="G6790" s="24">
        <v>45108</v>
      </c>
      <c r="H6790" s="24">
        <v>45123</v>
      </c>
      <c r="I6790" s="20" t="s">
        <v>81</v>
      </c>
      <c r="K6790" s="61" t="str">
        <f>LeaveTracker[[#This Row],[Days]]&amp;" "&amp;LeaveTracker[[#This Row],[Type of Leave]]</f>
        <v>14 SL</v>
      </c>
      <c r="L6790" s="23">
        <v>14</v>
      </c>
      <c r="M6790" s="27"/>
    </row>
    <row r="6791" spans="1:13" ht="30" customHeight="1" x14ac:dyDescent="0.3">
      <c r="A6791" s="27" t="e">
        <f t="shared" si="80"/>
        <v>#REF!</v>
      </c>
      <c r="B6791" s="31">
        <v>45134</v>
      </c>
      <c r="C6791" s="31">
        <v>45127</v>
      </c>
      <c r="D6791" s="19" t="s">
        <v>1925</v>
      </c>
      <c r="E6791" s="19" t="str">
        <f>IF(ISBLANK(LeaveTracker[[#This Row],[Employee Name]]),"-----",VLOOKUP(LeaveTracker[[#This Row],[Employee Name]],Employees[[Employee Name]:[Office]],7))</f>
        <v>INTERNAL</v>
      </c>
      <c r="F6791" s="19" t="str">
        <f>IF(ISBLANK(LeaveTracker[[#This Row],[Employee Name]]),"-----",VLOOKUP(LeaveTracker[[#This Row],[Employee Name]],Employees[[Employee Name]:[Office]],6))</f>
        <v>CASUAL</v>
      </c>
      <c r="G6791" s="24">
        <v>45117</v>
      </c>
      <c r="H6791" s="24">
        <v>45117</v>
      </c>
      <c r="I6791" s="20" t="s">
        <v>81</v>
      </c>
      <c r="K6791" s="61"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1925</v>
      </c>
      <c r="E6792" s="19" t="str">
        <f>IF(ISBLANK(LeaveTracker[[#This Row],[Employee Name]]),"-----",VLOOKUP(LeaveTracker[[#This Row],[Employee Name]],Employees[[Employee Name]:[Office]],7))</f>
        <v>INTERNAL</v>
      </c>
      <c r="F6792" s="19" t="str">
        <f>IF(ISBLANK(LeaveTracker[[#This Row],[Employee Name]]),"-----",VLOOKUP(LeaveTracker[[#This Row],[Employee Name]],Employees[[Employee Name]:[Office]],6))</f>
        <v>CASUAL</v>
      </c>
      <c r="G6792" s="24">
        <v>45124</v>
      </c>
      <c r="H6792" s="24">
        <v>45126</v>
      </c>
      <c r="I6792" s="20" t="s">
        <v>81</v>
      </c>
      <c r="K6792" s="61"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1843</v>
      </c>
      <c r="E6793" s="19" t="str">
        <f>IF(ISBLANK(LeaveTracker[[#This Row],[Employee Name]]),"-----",VLOOKUP(LeaveTracker[[#This Row],[Employee Name]],Employees[[Employee Name]:[Office]],7))</f>
        <v>EEO/CITY MARKET</v>
      </c>
      <c r="F6793" s="19" t="str">
        <f>IF(ISBLANK(LeaveTracker[[#This Row],[Employee Name]]),"-----",VLOOKUP(LeaveTracker[[#This Row],[Employee Name]],Employees[[Employee Name]:[Office]],6))</f>
        <v>CASUAL</v>
      </c>
      <c r="G6793" s="24">
        <v>45124</v>
      </c>
      <c r="H6793" s="24">
        <v>45124</v>
      </c>
      <c r="I6793" s="20" t="s">
        <v>298</v>
      </c>
      <c r="J6793" s="43" t="s">
        <v>1003</v>
      </c>
      <c r="K6793" s="61"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1843</v>
      </c>
      <c r="E6794" s="19" t="str">
        <f>IF(ISBLANK(LeaveTracker[[#This Row],[Employee Name]]),"-----",VLOOKUP(LeaveTracker[[#This Row],[Employee Name]],Employees[[Employee Name]:[Office]],7))</f>
        <v>EEO/CITY MARKET</v>
      </c>
      <c r="F6794" s="19" t="str">
        <f>IF(ISBLANK(LeaveTracker[[#This Row],[Employee Name]]),"-----",VLOOKUP(LeaveTracker[[#This Row],[Employee Name]],Employees[[Employee Name]:[Office]],6))</f>
        <v>CASUAL</v>
      </c>
      <c r="G6794" s="24">
        <v>45126</v>
      </c>
      <c r="H6794" s="24">
        <v>45126</v>
      </c>
      <c r="I6794" s="20" t="s">
        <v>298</v>
      </c>
      <c r="J6794" s="43" t="s">
        <v>1003</v>
      </c>
      <c r="K6794" s="61"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626</v>
      </c>
      <c r="E6795" s="19" t="str">
        <f>IF(ISBLANK(LeaveTracker[[#This Row],[Employee Name]]),"-----",VLOOKUP(LeaveTracker[[#This Row],[Employee Name]],Employees[[Employee Name]:[Office]],7))</f>
        <v>EEO/ CITY MARKET</v>
      </c>
      <c r="F6795" s="19" t="str">
        <f>IF(ISBLANK(LeaveTracker[[#This Row],[Employee Name]]),"-----",VLOOKUP(LeaveTracker[[#This Row],[Employee Name]],Employees[[Employee Name]:[Office]],6))</f>
        <v>REGULAR</v>
      </c>
      <c r="G6795" s="24">
        <v>45125</v>
      </c>
      <c r="H6795" s="24">
        <v>45125</v>
      </c>
      <c r="I6795" s="20" t="s">
        <v>298</v>
      </c>
      <c r="J6795" s="43" t="s">
        <v>1003</v>
      </c>
      <c r="K6795" s="61"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1833</v>
      </c>
      <c r="E6796" s="19" t="str">
        <f>IF(ISBLANK(LeaveTracker[[#This Row],[Employee Name]]),"-----",VLOOKUP(LeaveTracker[[#This Row],[Employee Name]],Employees[[Employee Name]:[Office]],7))</f>
        <v>EEO/CITY MARKET</v>
      </c>
      <c r="F6796" s="19" t="str">
        <f>IF(ISBLANK(LeaveTracker[[#This Row],[Employee Name]]),"-----",VLOOKUP(LeaveTracker[[#This Row],[Employee Name]],Employees[[Employee Name]:[Office]],6))</f>
        <v>CASUAL</v>
      </c>
      <c r="G6796" s="24">
        <v>45123</v>
      </c>
      <c r="H6796" s="24">
        <v>45124</v>
      </c>
      <c r="I6796" s="20" t="s">
        <v>298</v>
      </c>
      <c r="J6796" s="43" t="s">
        <v>1003</v>
      </c>
      <c r="K6796" s="61" t="str">
        <f>LeaveTracker[[#This Row],[Days]]&amp;" "&amp;LeaveTracker[[#This Row],[Type of Leave]]</f>
        <v>2 OTHER</v>
      </c>
      <c r="L6796" s="23">
        <v>2</v>
      </c>
      <c r="M6796" s="27"/>
    </row>
    <row r="6797" spans="1:13" ht="30" customHeight="1" x14ac:dyDescent="0.3">
      <c r="A6797" s="27">
        <v>3079</v>
      </c>
      <c r="B6797" s="31">
        <v>45134</v>
      </c>
      <c r="C6797" s="31">
        <v>45125</v>
      </c>
      <c r="D6797" s="19" t="s">
        <v>1839</v>
      </c>
      <c r="E6797" s="19" t="str">
        <f>IF(ISBLANK(LeaveTracker[[#This Row],[Employee Name]]),"-----",VLOOKUP(LeaveTracker[[#This Row],[Employee Name]],Employees[[Employee Name]:[Office]],7))</f>
        <v>ONT</v>
      </c>
      <c r="F6797" s="19" t="str">
        <f>IF(ISBLANK(LeaveTracker[[#This Row],[Employee Name]]),"-----",VLOOKUP(LeaveTracker[[#This Row],[Employee Name]],Employees[[Employee Name]:[Office]],6))</f>
        <v>CASUAL</v>
      </c>
      <c r="G6797" s="24">
        <v>45186</v>
      </c>
      <c r="H6797" s="24">
        <v>45188</v>
      </c>
      <c r="I6797" s="20" t="s">
        <v>82</v>
      </c>
      <c r="K6797" s="61" t="str">
        <f>LeaveTracker[[#This Row],[Days]]&amp;" "&amp;LeaveTracker[[#This Row],[Type of Leave]]</f>
        <v>3 VL</v>
      </c>
      <c r="L6797" s="23">
        <v>3</v>
      </c>
      <c r="M6797" s="27"/>
    </row>
    <row r="6798" spans="1:13" ht="30" customHeight="1" x14ac:dyDescent="0.3">
      <c r="A6798" s="27" t="e">
        <f>A6796+1</f>
        <v>#REF!</v>
      </c>
      <c r="B6798" s="31">
        <v>45134</v>
      </c>
      <c r="C6798" s="31">
        <v>45125</v>
      </c>
      <c r="D6798" s="19" t="s">
        <v>1839</v>
      </c>
      <c r="E6798" s="19" t="str">
        <f>IF(ISBLANK(LeaveTracker[[#This Row],[Employee Name]]),"-----",VLOOKUP(LeaveTracker[[#This Row],[Employee Name]],Employees[[Employee Name]:[Office]],7))</f>
        <v>ONT</v>
      </c>
      <c r="F6798" s="19" t="str">
        <f>IF(ISBLANK(LeaveTracker[[#This Row],[Employee Name]]),"-----",VLOOKUP(LeaveTracker[[#This Row],[Employee Name]],Employees[[Employee Name]:[Office]],6))</f>
        <v>CASUAL</v>
      </c>
      <c r="G6798" s="24">
        <v>45185</v>
      </c>
      <c r="H6798" s="24">
        <v>45185</v>
      </c>
      <c r="I6798" s="20" t="s">
        <v>298</v>
      </c>
      <c r="J6798" s="43" t="s">
        <v>1003</v>
      </c>
      <c r="K6798" s="61" t="str">
        <f ca="1">LeaveTracker[[#This Row],[Days]]&amp;" "&amp;LeaveTracker[[#This Row],[Type of Leave]]</f>
        <v>0 OTHER</v>
      </c>
      <c r="L6798" s="23">
        <f ca="1">NETWORKDAYS(LeaveTracker[[#This Row],[Start Date]],LeaveTracker[[#This Row],[End Date]],lstHolidays)</f>
        <v>0</v>
      </c>
      <c r="M6798" s="27"/>
    </row>
    <row r="6799" spans="1:13" ht="30" customHeight="1" x14ac:dyDescent="0.3">
      <c r="A6799" s="27" t="e">
        <f t="shared" si="80"/>
        <v>#REF!</v>
      </c>
      <c r="B6799" s="31">
        <v>45134</v>
      </c>
      <c r="C6799" s="31">
        <v>45127</v>
      </c>
      <c r="D6799" s="19" t="s">
        <v>1773</v>
      </c>
      <c r="E6799" s="19" t="str">
        <f>IF(ISBLANK(LeaveTracker[[#This Row],[Employee Name]]),"-----",VLOOKUP(LeaveTracker[[#This Row],[Employee Name]],Employees[[Employee Name]:[Office]],7))</f>
        <v>GSO</v>
      </c>
      <c r="F6799" s="19" t="str">
        <f>IF(ISBLANK(LeaveTracker[[#This Row],[Employee Name]]),"-----",VLOOKUP(LeaveTracker[[#This Row],[Employee Name]],Employees[[Employee Name]:[Office]],6))</f>
        <v>CASUAL</v>
      </c>
      <c r="G6799" s="24">
        <v>45134</v>
      </c>
      <c r="H6799" s="24">
        <v>45135</v>
      </c>
      <c r="I6799" s="20" t="s">
        <v>82</v>
      </c>
      <c r="K6799" s="61"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2039</v>
      </c>
      <c r="E6800" s="19" t="str">
        <f>IF(ISBLANK(LeaveTracker[[#This Row],[Employee Name]]),"-----",VLOOKUP(LeaveTracker[[#This Row],[Employee Name]],Employees[[Employee Name]:[Office]],7))</f>
        <v>INTERNAL</v>
      </c>
      <c r="F6800" s="19" t="str">
        <f>IF(ISBLANK(LeaveTracker[[#This Row],[Employee Name]]),"-----",VLOOKUP(LeaveTracker[[#This Row],[Employee Name]],Employees[[Employee Name]:[Office]],6))</f>
        <v>REGULAR</v>
      </c>
      <c r="G6800" s="24">
        <v>45118</v>
      </c>
      <c r="H6800" s="24">
        <v>45121</v>
      </c>
      <c r="I6800" s="20" t="s">
        <v>81</v>
      </c>
      <c r="K6800" s="61"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2014</v>
      </c>
      <c r="E6801" s="19" t="str">
        <f>IF(ISBLANK(LeaveTracker[[#This Row],[Employee Name]]),"-----",VLOOKUP(LeaveTracker[[#This Row],[Employee Name]],Employees[[Employee Name]:[Office]],7))</f>
        <v>HRMO</v>
      </c>
      <c r="F6801" s="19" t="str">
        <f>IF(ISBLANK(LeaveTracker[[#This Row],[Employee Name]]),"-----",VLOOKUP(LeaveTracker[[#This Row],[Employee Name]],Employees[[Employee Name]:[Office]],6))</f>
        <v>REGULAR</v>
      </c>
      <c r="G6801" s="24">
        <v>45125</v>
      </c>
      <c r="H6801" s="24">
        <v>45125</v>
      </c>
      <c r="I6801" s="20" t="s">
        <v>81</v>
      </c>
      <c r="K6801" s="61"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1764</v>
      </c>
      <c r="E6802" s="19" t="str">
        <f>IF(ISBLANK(LeaveTracker[[#This Row],[Employee Name]]),"-----",VLOOKUP(LeaveTracker[[#This Row],[Employee Name]],Employees[[Employee Name]:[Office]],7))</f>
        <v>SP</v>
      </c>
      <c r="F6802" s="19" t="str">
        <f>IF(ISBLANK(LeaveTracker[[#This Row],[Employee Name]]),"-----",VLOOKUP(LeaveTracker[[#This Row],[Employee Name]],Employees[[Employee Name]:[Office]],6))</f>
        <v>CASUAL</v>
      </c>
      <c r="G6802" s="24">
        <v>45128</v>
      </c>
      <c r="H6802" s="24">
        <v>45128</v>
      </c>
      <c r="I6802" s="20" t="s">
        <v>82</v>
      </c>
      <c r="K6802" s="61"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1764</v>
      </c>
      <c r="E6803" s="19" t="str">
        <f>IF(ISBLANK(LeaveTracker[[#This Row],[Employee Name]]),"-----",VLOOKUP(LeaveTracker[[#This Row],[Employee Name]],Employees[[Employee Name]:[Office]],7))</f>
        <v>SP</v>
      </c>
      <c r="F6803" s="19" t="str">
        <f>IF(ISBLANK(LeaveTracker[[#This Row],[Employee Name]]),"-----",VLOOKUP(LeaveTracker[[#This Row],[Employee Name]],Employees[[Employee Name]:[Office]],6))</f>
        <v>CASUAL</v>
      </c>
      <c r="G6803" s="24">
        <v>45132</v>
      </c>
      <c r="H6803" s="24">
        <v>45132</v>
      </c>
      <c r="I6803" s="20" t="s">
        <v>82</v>
      </c>
      <c r="K6803" s="61"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1764</v>
      </c>
      <c r="E6804" s="19" t="str">
        <f>IF(ISBLANK(LeaveTracker[[#This Row],[Employee Name]]),"-----",VLOOKUP(LeaveTracker[[#This Row],[Employee Name]],Employees[[Employee Name]:[Office]],7))</f>
        <v>SP</v>
      </c>
      <c r="F6804" s="19" t="str">
        <f>IF(ISBLANK(LeaveTracker[[#This Row],[Employee Name]]),"-----",VLOOKUP(LeaveTracker[[#This Row],[Employee Name]],Employees[[Employee Name]:[Office]],6))</f>
        <v>CASUAL</v>
      </c>
      <c r="G6804" s="24">
        <v>45135</v>
      </c>
      <c r="H6804" s="24">
        <v>45135</v>
      </c>
      <c r="I6804" s="20" t="s">
        <v>82</v>
      </c>
      <c r="K6804" s="61"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2352</v>
      </c>
      <c r="E6805" s="19" t="str">
        <f>IF(ISBLANK(LeaveTracker[[#This Row],[Employee Name]]),"-----",VLOOKUP(LeaveTracker[[#This Row],[Employee Name]],Employees[[Employee Name]:[Office]],7))</f>
        <v>SP</v>
      </c>
      <c r="F6805" s="19" t="str">
        <f>IF(ISBLANK(LeaveTracker[[#This Row],[Employee Name]]),"-----",VLOOKUP(LeaveTracker[[#This Row],[Employee Name]],Employees[[Employee Name]:[Office]],6))</f>
        <v>CASUAL</v>
      </c>
      <c r="G6805" s="24">
        <v>45119</v>
      </c>
      <c r="H6805" s="24">
        <v>45119</v>
      </c>
      <c r="I6805" s="20" t="s">
        <v>81</v>
      </c>
      <c r="K6805" s="61"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1836</v>
      </c>
      <c r="E6806" s="19" t="str">
        <f>IF(ISBLANK(LeaveTracker[[#This Row],[Employee Name]]),"-----",VLOOKUP(LeaveTracker[[#This Row],[Employee Name]],Employees[[Employee Name]:[Office]],7))</f>
        <v>SP</v>
      </c>
      <c r="F6806" s="19" t="str">
        <f>IF(ISBLANK(LeaveTracker[[#This Row],[Employee Name]]),"-----",VLOOKUP(LeaveTracker[[#This Row],[Employee Name]],Employees[[Employee Name]:[Office]],6))</f>
        <v>CASUAL</v>
      </c>
      <c r="G6806" s="24">
        <v>45118</v>
      </c>
      <c r="H6806" s="24">
        <v>45119</v>
      </c>
      <c r="I6806" s="20" t="s">
        <v>81</v>
      </c>
      <c r="K6806" s="61"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1732</v>
      </c>
      <c r="E6807" s="19" t="str">
        <f>IF(ISBLANK(LeaveTracker[[#This Row],[Employee Name]]),"-----",VLOOKUP(LeaveTracker[[#This Row],[Employee Name]],Employees[[Employee Name]:[Office]],7))</f>
        <v>TCIS</v>
      </c>
      <c r="F6807" s="19" t="str">
        <f>IF(ISBLANK(LeaveTracker[[#This Row],[Employee Name]]),"-----",VLOOKUP(LeaveTracker[[#This Row],[Employee Name]],Employees[[Employee Name]:[Office]],6))</f>
        <v>CASUAL</v>
      </c>
      <c r="G6807" s="24">
        <v>45121</v>
      </c>
      <c r="H6807" s="24">
        <v>45121</v>
      </c>
      <c r="I6807" s="20" t="s">
        <v>81</v>
      </c>
      <c r="K6807" s="61"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1938</v>
      </c>
      <c r="E6808" s="19" t="str">
        <f>IF(ISBLANK(LeaveTracker[[#This Row],[Employee Name]]),"-----",VLOOKUP(LeaveTracker[[#This Row],[Employee Name]],Employees[[Employee Name]:[Office]],7))</f>
        <v>TCIS</v>
      </c>
      <c r="F6808" s="19" t="str">
        <f>IF(ISBLANK(LeaveTracker[[#This Row],[Employee Name]]),"-----",VLOOKUP(LeaveTracker[[#This Row],[Employee Name]],Employees[[Employee Name]:[Office]],6))</f>
        <v>JOBCON</v>
      </c>
      <c r="G6808" s="24">
        <v>45131</v>
      </c>
      <c r="H6808" s="24">
        <v>45133</v>
      </c>
      <c r="I6808" s="20" t="s">
        <v>82</v>
      </c>
      <c r="K6808" s="61"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2456</v>
      </c>
      <c r="E6809" s="19" t="str">
        <f>IF(ISBLANK(LeaveTracker[[#This Row],[Employee Name]]),"-----",VLOOKUP(LeaveTracker[[#This Row],[Employee Name]],Employees[[Employee Name]:[Office]],7))</f>
        <v>OFFICE OF THE MAYOR</v>
      </c>
      <c r="F6809" s="19" t="str">
        <f>IF(ISBLANK(LeaveTracker[[#This Row],[Employee Name]]),"-----",VLOOKUP(LeaveTracker[[#This Row],[Employee Name]],Employees[[Employee Name]:[Office]],6))</f>
        <v>REGULAR</v>
      </c>
      <c r="G6809" s="24">
        <v>45134</v>
      </c>
      <c r="H6809" s="24">
        <v>45135</v>
      </c>
      <c r="I6809" s="20" t="s">
        <v>82</v>
      </c>
      <c r="K6809" s="61"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2456</v>
      </c>
      <c r="E6810" s="19" t="str">
        <f>IF(ISBLANK(LeaveTracker[[#This Row],[Employee Name]]),"-----",VLOOKUP(LeaveTracker[[#This Row],[Employee Name]],Employees[[Employee Name]:[Office]],7))</f>
        <v>OFFICE OF THE MAYOR</v>
      </c>
      <c r="F6810" s="19" t="str">
        <f>IF(ISBLANK(LeaveTracker[[#This Row],[Employee Name]]),"-----",VLOOKUP(LeaveTracker[[#This Row],[Employee Name]],Employees[[Employee Name]:[Office]],6))</f>
        <v>REGULAR</v>
      </c>
      <c r="G6810" s="24">
        <v>45138</v>
      </c>
      <c r="H6810" s="24">
        <v>45138</v>
      </c>
      <c r="I6810" s="20" t="s">
        <v>82</v>
      </c>
      <c r="K6810" s="61"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2348</v>
      </c>
      <c r="E6811" s="19" t="str">
        <f>IF(ISBLANK(LeaveTracker[[#This Row],[Employee Name]]),"-----",VLOOKUP(LeaveTracker[[#This Row],[Employee Name]],Employees[[Employee Name]:[Office]],7))</f>
        <v>CTO</v>
      </c>
      <c r="F6811" s="19" t="str">
        <f>IF(ISBLANK(LeaveTracker[[#This Row],[Employee Name]]),"-----",VLOOKUP(LeaveTracker[[#This Row],[Employee Name]],Employees[[Employee Name]:[Office]],6))</f>
        <v>CASUAL</v>
      </c>
      <c r="G6811" s="24">
        <v>45128</v>
      </c>
      <c r="H6811" s="24">
        <v>45128</v>
      </c>
      <c r="I6811" s="20" t="s">
        <v>81</v>
      </c>
      <c r="K6811" s="61"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624</v>
      </c>
      <c r="E6812" s="19" t="str">
        <f>IF(ISBLANK(LeaveTracker[[#This Row],[Employee Name]]),"-----",VLOOKUP(LeaveTracker[[#This Row],[Employee Name]],Employees[[Employee Name]:[Office]],7))</f>
        <v>CTO</v>
      </c>
      <c r="F6812" s="19" t="str">
        <f>IF(ISBLANK(LeaveTracker[[#This Row],[Employee Name]]),"-----",VLOOKUP(LeaveTracker[[#This Row],[Employee Name]],Employees[[Employee Name]:[Office]],6))</f>
        <v>REGULAR</v>
      </c>
      <c r="G6812" s="24">
        <v>45133</v>
      </c>
      <c r="H6812" s="24">
        <v>45133</v>
      </c>
      <c r="I6812" s="20" t="s">
        <v>82</v>
      </c>
      <c r="K6812" s="61"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252</v>
      </c>
      <c r="E6813" s="19" t="str">
        <f>IF(ISBLANK(LeaveTracker[[#This Row],[Employee Name]]),"-----",VLOOKUP(LeaveTracker[[#This Row],[Employee Name]],Employees[[Employee Name]:[Office]],7))</f>
        <v>TCCH/TICC</v>
      </c>
      <c r="F6813" s="19" t="str">
        <f>IF(ISBLANK(LeaveTracker[[#This Row],[Employee Name]]),"-----",VLOOKUP(LeaveTracker[[#This Row],[Employee Name]],Employees[[Employee Name]:[Office]],6))</f>
        <v>REGULAR</v>
      </c>
      <c r="G6813" s="24">
        <v>45140</v>
      </c>
      <c r="H6813" s="24">
        <v>45141</v>
      </c>
      <c r="I6813" s="20" t="s">
        <v>82</v>
      </c>
      <c r="K6813" s="61"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683</v>
      </c>
      <c r="E6814" s="19" t="str">
        <f>IF(ISBLANK(LeaveTracker[[#This Row],[Employee Name]]),"-----",VLOOKUP(LeaveTracker[[#This Row],[Employee Name]],Employees[[Employee Name]:[Office]],7))</f>
        <v>CEO</v>
      </c>
      <c r="F6814" s="19" t="str">
        <f>IF(ISBLANK(LeaveTracker[[#This Row],[Employee Name]]),"-----",VLOOKUP(LeaveTracker[[#This Row],[Employee Name]],Employees[[Employee Name]:[Office]],6))</f>
        <v>REGULAR</v>
      </c>
      <c r="G6814" s="24">
        <v>45128</v>
      </c>
      <c r="H6814" s="24">
        <v>45128</v>
      </c>
      <c r="I6814" s="20" t="s">
        <v>298</v>
      </c>
      <c r="J6814" s="43" t="s">
        <v>1003</v>
      </c>
      <c r="K6814" s="61"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2126</v>
      </c>
      <c r="E6815" s="19" t="str">
        <f>IF(ISBLANK(LeaveTracker[[#This Row],[Employee Name]]),"-----",VLOOKUP(LeaveTracker[[#This Row],[Employee Name]],Employees[[Employee Name]:[Office]],7))</f>
        <v>CEO</v>
      </c>
      <c r="F6815" s="19">
        <f>IF(ISBLANK(LeaveTracker[[#This Row],[Employee Name]]),"-----",VLOOKUP(LeaveTracker[[#This Row],[Employee Name]],Employees[[Employee Name]:[Office]],6))</f>
        <v>0</v>
      </c>
      <c r="G6815" s="24">
        <v>45128</v>
      </c>
      <c r="H6815" s="24">
        <v>45128</v>
      </c>
      <c r="I6815" s="20" t="s">
        <v>81</v>
      </c>
      <c r="K6815" s="61"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323</v>
      </c>
      <c r="E6816" s="19" t="str">
        <f>IF(ISBLANK(LeaveTracker[[#This Row],[Employee Name]]),"-----",VLOOKUP(LeaveTracker[[#This Row],[Employee Name]],Employees[[Employee Name]:[Office]],7))</f>
        <v>CEO</v>
      </c>
      <c r="F6816" s="19" t="str">
        <f>IF(ISBLANK(LeaveTracker[[#This Row],[Employee Name]]),"-----",VLOOKUP(LeaveTracker[[#This Row],[Employee Name]],Employees[[Employee Name]:[Office]],6))</f>
        <v>REGULAR</v>
      </c>
      <c r="G6816" s="24">
        <v>45133</v>
      </c>
      <c r="H6816" s="24">
        <v>45133</v>
      </c>
      <c r="I6816" s="20" t="s">
        <v>298</v>
      </c>
      <c r="J6816" s="43" t="s">
        <v>1003</v>
      </c>
      <c r="K6816" s="61"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435</v>
      </c>
      <c r="E6817" s="19" t="str">
        <f>IF(ISBLANK(LeaveTracker[[#This Row],[Employee Name]]),"-----",VLOOKUP(LeaveTracker[[#This Row],[Employee Name]],Employees[[Employee Name]:[Office]],7))</f>
        <v>INTERNAL</v>
      </c>
      <c r="F6817" s="19" t="str">
        <f>IF(ISBLANK(LeaveTracker[[#This Row],[Employee Name]]),"-----",VLOOKUP(LeaveTracker[[#This Row],[Employee Name]],Employees[[Employee Name]:[Office]],6))</f>
        <v>REGULAR</v>
      </c>
      <c r="G6817" s="24">
        <v>45119</v>
      </c>
      <c r="H6817" s="24">
        <v>45120</v>
      </c>
      <c r="I6817" s="20" t="s">
        <v>81</v>
      </c>
      <c r="K6817" s="61"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435</v>
      </c>
      <c r="E6818" s="19" t="str">
        <f>IF(ISBLANK(LeaveTracker[[#This Row],[Employee Name]]),"-----",VLOOKUP(LeaveTracker[[#This Row],[Employee Name]],Employees[[Employee Name]:[Office]],7))</f>
        <v>INTERNAL</v>
      </c>
      <c r="F6818" s="19" t="str">
        <f>IF(ISBLANK(LeaveTracker[[#This Row],[Employee Name]]),"-----",VLOOKUP(LeaveTracker[[#This Row],[Employee Name]],Employees[[Employee Name]:[Office]],6))</f>
        <v>REGULAR</v>
      </c>
      <c r="G6818" s="24">
        <v>45127</v>
      </c>
      <c r="H6818" s="24">
        <v>45127</v>
      </c>
      <c r="I6818" s="20" t="s">
        <v>81</v>
      </c>
      <c r="K6818" s="61"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840</v>
      </c>
      <c r="E6819" s="19" t="str">
        <f>IF(ISBLANK(LeaveTracker[[#This Row],[Employee Name]]),"-----",VLOOKUP(LeaveTracker[[#This Row],[Employee Name]],Employees[[Employee Name]:[Office]],7))</f>
        <v>CEO</v>
      </c>
      <c r="F6819" s="19" t="str">
        <f>IF(ISBLANK(LeaveTracker[[#This Row],[Employee Name]]),"-----",VLOOKUP(LeaveTracker[[#This Row],[Employee Name]],Employees[[Employee Name]:[Office]],6))</f>
        <v>REGULAR</v>
      </c>
      <c r="G6819" s="24">
        <v>45124</v>
      </c>
      <c r="H6819" s="24">
        <v>45124</v>
      </c>
      <c r="I6819" s="20" t="s">
        <v>81</v>
      </c>
      <c r="K6819" s="61"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699</v>
      </c>
      <c r="E6820" s="19" t="str">
        <f>IF(ISBLANK(LeaveTracker[[#This Row],[Employee Name]]),"-----",VLOOKUP(LeaveTracker[[#This Row],[Employee Name]],Employees[[Employee Name]:[Office]],7))</f>
        <v>CEO</v>
      </c>
      <c r="F6820" s="19" t="str">
        <f>IF(ISBLANK(LeaveTracker[[#This Row],[Employee Name]]),"-----",VLOOKUP(LeaveTracker[[#This Row],[Employee Name]],Employees[[Employee Name]:[Office]],6))</f>
        <v>REGULAR</v>
      </c>
      <c r="G6820" s="24">
        <v>45121</v>
      </c>
      <c r="H6820" s="24">
        <v>45121</v>
      </c>
      <c r="I6820" s="20" t="s">
        <v>81</v>
      </c>
      <c r="K6820" s="61"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855</v>
      </c>
      <c r="E6821" s="19" t="str">
        <f>IF(ISBLANK(LeaveTracker[[#This Row],[Employee Name]]),"-----",VLOOKUP(LeaveTracker[[#This Row],[Employee Name]],Employees[[Employee Name]:[Office]],7))</f>
        <v>LCR</v>
      </c>
      <c r="F6821" s="19" t="str">
        <f>IF(ISBLANK(LeaveTracker[[#This Row],[Employee Name]]),"-----",VLOOKUP(LeaveTracker[[#This Row],[Employee Name]],Employees[[Employee Name]:[Office]],6))</f>
        <v>REGULAR</v>
      </c>
      <c r="G6821" s="24">
        <v>45124</v>
      </c>
      <c r="H6821" s="24">
        <v>45125</v>
      </c>
      <c r="I6821" s="20" t="s">
        <v>81</v>
      </c>
      <c r="K6821" s="61"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855</v>
      </c>
      <c r="E6822" s="19" t="str">
        <f>IF(ISBLANK(LeaveTracker[[#This Row],[Employee Name]]),"-----",VLOOKUP(LeaveTracker[[#This Row],[Employee Name]],Employees[[Employee Name]:[Office]],7))</f>
        <v>LCR</v>
      </c>
      <c r="F6822" s="19" t="str">
        <f>IF(ISBLANK(LeaveTracker[[#This Row],[Employee Name]]),"-----",VLOOKUP(LeaveTracker[[#This Row],[Employee Name]],Employees[[Employee Name]:[Office]],6))</f>
        <v>REGULAR</v>
      </c>
      <c r="G6822" s="24">
        <v>45113</v>
      </c>
      <c r="H6822" s="24">
        <v>45114</v>
      </c>
      <c r="I6822" s="20" t="s">
        <v>81</v>
      </c>
      <c r="K6822" s="61"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1849</v>
      </c>
      <c r="E6823" s="19" t="str">
        <f>IF(ISBLANK(LeaveTracker[[#This Row],[Employee Name]]),"-----",VLOOKUP(LeaveTracker[[#This Row],[Employee Name]],Employees[[Employee Name]:[Office]],7))</f>
        <v>BIR</v>
      </c>
      <c r="F6823" s="19" t="str">
        <f>IF(ISBLANK(LeaveTracker[[#This Row],[Employee Name]]),"-----",VLOOKUP(LeaveTracker[[#This Row],[Employee Name]],Employees[[Employee Name]:[Office]],6))</f>
        <v>CASUAL</v>
      </c>
      <c r="G6823" s="24">
        <v>45127</v>
      </c>
      <c r="H6823" s="24">
        <v>45128</v>
      </c>
      <c r="I6823" s="20" t="s">
        <v>81</v>
      </c>
      <c r="K6823" s="61"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2352</v>
      </c>
      <c r="E6824" s="19" t="str">
        <f>IF(ISBLANK(LeaveTracker[[#This Row],[Employee Name]]),"-----",VLOOKUP(LeaveTracker[[#This Row],[Employee Name]],Employees[[Employee Name]:[Office]],7))</f>
        <v>SP</v>
      </c>
      <c r="F6824" s="19" t="str">
        <f>IF(ISBLANK(LeaveTracker[[#This Row],[Employee Name]]),"-----",VLOOKUP(LeaveTracker[[#This Row],[Employee Name]],Employees[[Employee Name]:[Office]],6))</f>
        <v>CASUAL</v>
      </c>
      <c r="G6824" s="24">
        <v>45128</v>
      </c>
      <c r="H6824" s="24">
        <v>45128</v>
      </c>
      <c r="I6824" s="20" t="s">
        <v>81</v>
      </c>
      <c r="K6824" s="61"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1747</v>
      </c>
      <c r="E6825" s="19">
        <f>IF(ISBLANK(LeaveTracker[[#This Row],[Employee Name]]),"-----",VLOOKUP(LeaveTracker[[#This Row],[Employee Name]],Employees[[Employee Name]:[Office]],7))</f>
        <v>0</v>
      </c>
      <c r="F6825" s="19" t="str">
        <f>IF(ISBLANK(LeaveTracker[[#This Row],[Employee Name]]),"-----",VLOOKUP(LeaveTracker[[#This Row],[Employee Name]],Employees[[Employee Name]:[Office]],6))</f>
        <v>CASUAL</v>
      </c>
      <c r="G6825" s="24">
        <v>45114</v>
      </c>
      <c r="H6825" s="24">
        <v>45114</v>
      </c>
      <c r="I6825" s="20" t="s">
        <v>81</v>
      </c>
      <c r="K6825" s="61"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1747</v>
      </c>
      <c r="E6826" s="19">
        <f>IF(ISBLANK(LeaveTracker[[#This Row],[Employee Name]]),"-----",VLOOKUP(LeaveTracker[[#This Row],[Employee Name]],Employees[[Employee Name]:[Office]],7))</f>
        <v>0</v>
      </c>
      <c r="F6826" s="19" t="str">
        <f>IF(ISBLANK(LeaveTracker[[#This Row],[Employee Name]]),"-----",VLOOKUP(LeaveTracker[[#This Row],[Employee Name]],Employees[[Employee Name]:[Office]],6))</f>
        <v>CASUAL</v>
      </c>
      <c r="G6826" s="24">
        <v>45127</v>
      </c>
      <c r="H6826" s="24">
        <v>45128</v>
      </c>
      <c r="I6826" s="20" t="s">
        <v>81</v>
      </c>
      <c r="K6826" s="61"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1909</v>
      </c>
      <c r="E6827" s="19" t="str">
        <f>IF(ISBLANK(LeaveTracker[[#This Row],[Employee Name]]),"-----",VLOOKUP(LeaveTracker[[#This Row],[Employee Name]],Employees[[Employee Name]:[Office]],7))</f>
        <v>PICNIC GROVE</v>
      </c>
      <c r="F6827" s="19" t="str">
        <f>IF(ISBLANK(LeaveTracker[[#This Row],[Employee Name]]),"-----",VLOOKUP(LeaveTracker[[#This Row],[Employee Name]],Employees[[Employee Name]:[Office]],6))</f>
        <v>CASUAL</v>
      </c>
      <c r="G6827" s="24">
        <v>45139</v>
      </c>
      <c r="H6827" s="24">
        <v>45149</v>
      </c>
      <c r="I6827" s="20" t="s">
        <v>82</v>
      </c>
      <c r="K6827" s="61"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1889</v>
      </c>
      <c r="E6828" s="19" t="str">
        <f>IF(ISBLANK(LeaveTracker[[#This Row],[Employee Name]]),"-----",VLOOKUP(LeaveTracker[[#This Row],[Employee Name]],Employees[[Employee Name]:[Office]],7))</f>
        <v>PICNIC GROVE</v>
      </c>
      <c r="F6828" s="19" t="str">
        <f>IF(ISBLANK(LeaveTracker[[#This Row],[Employee Name]]),"-----",VLOOKUP(LeaveTracker[[#This Row],[Employee Name]],Employees[[Employee Name]:[Office]],6))</f>
        <v>CASUAL</v>
      </c>
      <c r="G6828" s="24">
        <v>45125</v>
      </c>
      <c r="H6828" s="24">
        <v>45128</v>
      </c>
      <c r="I6828" s="20" t="s">
        <v>81</v>
      </c>
      <c r="K6828" s="61"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688</v>
      </c>
      <c r="E6829" s="19" t="str">
        <f>IF(ISBLANK(LeaveTracker[[#This Row],[Employee Name]]),"-----",VLOOKUP(LeaveTracker[[#This Row],[Employee Name]],Employees[[Employee Name]:[Office]],7))</f>
        <v>CITY HEALTH OFFICE</v>
      </c>
      <c r="F6829" s="19" t="str">
        <f>IF(ISBLANK(LeaveTracker[[#This Row],[Employee Name]]),"-----",VLOOKUP(LeaveTracker[[#This Row],[Employee Name]],Employees[[Employee Name]:[Office]],6))</f>
        <v>REGULAR</v>
      </c>
      <c r="G6829" s="24">
        <v>45139</v>
      </c>
      <c r="H6829" s="24">
        <v>45142</v>
      </c>
      <c r="I6829" s="20" t="s">
        <v>82</v>
      </c>
      <c r="K6829" s="61"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513</v>
      </c>
      <c r="E6830" s="19" t="str">
        <f>IF(ISBLANK(LeaveTracker[[#This Row],[Employee Name]]),"-----",VLOOKUP(LeaveTracker[[#This Row],[Employee Name]],Employees[[Employee Name]:[Office]],7))</f>
        <v>ACCOUNTING</v>
      </c>
      <c r="F6830" s="19" t="str">
        <f>IF(ISBLANK(LeaveTracker[[#This Row],[Employee Name]]),"-----",VLOOKUP(LeaveTracker[[#This Row],[Employee Name]],Employees[[Employee Name]:[Office]],6))</f>
        <v>REGULAR</v>
      </c>
      <c r="G6830" s="24">
        <v>45110</v>
      </c>
      <c r="H6830" s="24">
        <v>45110</v>
      </c>
      <c r="I6830" s="20" t="s">
        <v>81</v>
      </c>
      <c r="K6830" s="61"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513</v>
      </c>
      <c r="E6831" s="19" t="str">
        <f>IF(ISBLANK(LeaveTracker[[#This Row],[Employee Name]]),"-----",VLOOKUP(LeaveTracker[[#This Row],[Employee Name]],Employees[[Employee Name]:[Office]],7))</f>
        <v>ACCOUNTING</v>
      </c>
      <c r="F6831" s="19" t="str">
        <f>IF(ISBLANK(LeaveTracker[[#This Row],[Employee Name]]),"-----",VLOOKUP(LeaveTracker[[#This Row],[Employee Name]],Employees[[Employee Name]:[Office]],6))</f>
        <v>REGULAR</v>
      </c>
      <c r="G6831" s="24">
        <v>45124</v>
      </c>
      <c r="H6831" s="24">
        <v>45124</v>
      </c>
      <c r="I6831" s="20" t="s">
        <v>81</v>
      </c>
      <c r="K6831" s="61"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1008</v>
      </c>
      <c r="E6832" s="19" t="str">
        <f>IF(ISBLANK(LeaveTracker[[#This Row],[Employee Name]]),"-----",VLOOKUP(LeaveTracker[[#This Row],[Employee Name]],Employees[[Employee Name]:[Office]],7))</f>
        <v>ACCOUNTING</v>
      </c>
      <c r="F6832" s="19" t="str">
        <f>IF(ISBLANK(LeaveTracker[[#This Row],[Employee Name]]),"-----",VLOOKUP(LeaveTracker[[#This Row],[Employee Name]],Employees[[Employee Name]:[Office]],6))</f>
        <v>REGULAR</v>
      </c>
      <c r="G6832" s="24">
        <v>45124</v>
      </c>
      <c r="H6832" s="24">
        <v>45124</v>
      </c>
      <c r="I6832" s="20" t="s">
        <v>81</v>
      </c>
      <c r="K6832" s="61"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1844</v>
      </c>
      <c r="E6833" s="19" t="str">
        <f>IF(ISBLANK(LeaveTracker[[#This Row],[Employee Name]]),"-----",VLOOKUP(LeaveTracker[[#This Row],[Employee Name]],Employees[[Employee Name]:[Office]],7))</f>
        <v>ACCOUNTING</v>
      </c>
      <c r="F6833" s="19" t="str">
        <f>IF(ISBLANK(LeaveTracker[[#This Row],[Employee Name]]),"-----",VLOOKUP(LeaveTracker[[#This Row],[Employee Name]],Employees[[Employee Name]:[Office]],6))</f>
        <v>CASUAL</v>
      </c>
      <c r="G6833" s="24">
        <v>45120</v>
      </c>
      <c r="H6833" s="24">
        <v>45120</v>
      </c>
      <c r="I6833" s="20" t="s">
        <v>81</v>
      </c>
      <c r="K6833" s="61"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1844</v>
      </c>
      <c r="E6834" s="19" t="str">
        <f>IF(ISBLANK(LeaveTracker[[#This Row],[Employee Name]]),"-----",VLOOKUP(LeaveTracker[[#This Row],[Employee Name]],Employees[[Employee Name]:[Office]],7))</f>
        <v>ACCOUNTING</v>
      </c>
      <c r="F6834" s="19" t="str">
        <f>IF(ISBLANK(LeaveTracker[[#This Row],[Employee Name]]),"-----",VLOOKUP(LeaveTracker[[#This Row],[Employee Name]],Employees[[Employee Name]:[Office]],6))</f>
        <v>CASUAL</v>
      </c>
      <c r="G6834" s="24">
        <v>45126</v>
      </c>
      <c r="H6834" s="24">
        <v>45126</v>
      </c>
      <c r="I6834" s="20" t="s">
        <v>81</v>
      </c>
      <c r="K6834" s="61"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950</v>
      </c>
      <c r="E6835" s="19" t="str">
        <f>IF(ISBLANK(LeaveTracker[[#This Row],[Employee Name]]),"-----",VLOOKUP(LeaveTracker[[#This Row],[Employee Name]],Employees[[Employee Name]:[Office]],7))</f>
        <v>ACCOUNTING</v>
      </c>
      <c r="F6835" s="19" t="str">
        <f>IF(ISBLANK(LeaveTracker[[#This Row],[Employee Name]]),"-----",VLOOKUP(LeaveTracker[[#This Row],[Employee Name]],Employees[[Employee Name]:[Office]],6))</f>
        <v>REGULAR</v>
      </c>
      <c r="G6835" s="24">
        <v>45126</v>
      </c>
      <c r="H6835" s="24">
        <v>45128</v>
      </c>
      <c r="I6835" s="20" t="s">
        <v>81</v>
      </c>
      <c r="K6835" s="61"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1844</v>
      </c>
      <c r="E6836" s="19" t="str">
        <f>IF(ISBLANK(LeaveTracker[[#This Row],[Employee Name]]),"-----",VLOOKUP(LeaveTracker[[#This Row],[Employee Name]],Employees[[Employee Name]:[Office]],7))</f>
        <v>ACCOUNTING</v>
      </c>
      <c r="F6836" s="19" t="str">
        <f>IF(ISBLANK(LeaveTracker[[#This Row],[Employee Name]]),"-----",VLOOKUP(LeaveTracker[[#This Row],[Employee Name]],Employees[[Employee Name]:[Office]],6))</f>
        <v>CASUAL</v>
      </c>
      <c r="G6836" s="24">
        <v>45135</v>
      </c>
      <c r="H6836" s="24">
        <v>45135</v>
      </c>
      <c r="I6836" s="20" t="s">
        <v>82</v>
      </c>
      <c r="K6836" s="61"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1010</v>
      </c>
      <c r="E6837" s="19" t="str">
        <f>IF(ISBLANK(LeaveTracker[[#This Row],[Employee Name]]),"-----",VLOOKUP(LeaveTracker[[#This Row],[Employee Name]],Employees[[Employee Name]:[Office]],7))</f>
        <v>ACCOUNTING</v>
      </c>
      <c r="F6837" s="19" t="str">
        <f>IF(ISBLANK(LeaveTracker[[#This Row],[Employee Name]]),"-----",VLOOKUP(LeaveTracker[[#This Row],[Employee Name]],Employees[[Employee Name]:[Office]],6))</f>
        <v>REGULAR</v>
      </c>
      <c r="G6837" s="24">
        <v>45121</v>
      </c>
      <c r="H6837" s="24">
        <v>45121</v>
      </c>
      <c r="I6837" s="20" t="s">
        <v>81</v>
      </c>
      <c r="K6837" s="61"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1780</v>
      </c>
      <c r="E6838" s="19" t="str">
        <f>IF(ISBLANK(LeaveTracker[[#This Row],[Employee Name]]),"-----",VLOOKUP(LeaveTracker[[#This Row],[Employee Name]],Employees[[Employee Name]:[Office]],7))</f>
        <v>CHO</v>
      </c>
      <c r="F6838" s="19" t="str">
        <f>IF(ISBLANK(LeaveTracker[[#This Row],[Employee Name]]),"-----",VLOOKUP(LeaveTracker[[#This Row],[Employee Name]],Employees[[Employee Name]:[Office]],6))</f>
        <v>CASUAL</v>
      </c>
      <c r="G6838" s="24">
        <v>45139</v>
      </c>
      <c r="H6838" s="24">
        <v>45139</v>
      </c>
      <c r="I6838" s="20" t="s">
        <v>298</v>
      </c>
      <c r="J6838" s="43" t="s">
        <v>1003</v>
      </c>
      <c r="K6838" s="61"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1807</v>
      </c>
      <c r="E6839" s="19" t="str">
        <f>IF(ISBLANK(LeaveTracker[[#This Row],[Employee Name]]),"-----",VLOOKUP(LeaveTracker[[#This Row],[Employee Name]],Employees[[Employee Name]:[Office]],7))</f>
        <v>CENRO</v>
      </c>
      <c r="F6839" s="19" t="str">
        <f>IF(ISBLANK(LeaveTracker[[#This Row],[Employee Name]]),"-----",VLOOKUP(LeaveTracker[[#This Row],[Employee Name]],Employees[[Employee Name]:[Office]],6))</f>
        <v>CASUAL</v>
      </c>
      <c r="G6839" s="24">
        <v>45128</v>
      </c>
      <c r="H6839" s="24">
        <v>45129</v>
      </c>
      <c r="I6839" s="20" t="s">
        <v>81</v>
      </c>
      <c r="K6839" s="61"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1865</v>
      </c>
      <c r="E6840" s="19" t="str">
        <f>IF(ISBLANK(LeaveTracker[[#This Row],[Employee Name]]),"-----",VLOOKUP(LeaveTracker[[#This Row],[Employee Name]],Employees[[Employee Name]:[Office]],7))</f>
        <v>TCSNHS-ISHS</v>
      </c>
      <c r="F6840" s="19" t="str">
        <f>IF(ISBLANK(LeaveTracker[[#This Row],[Employee Name]]),"-----",VLOOKUP(LeaveTracker[[#This Row],[Employee Name]],Employees[[Employee Name]:[Office]],6))</f>
        <v>CASUAL</v>
      </c>
      <c r="G6840" s="24">
        <v>45110</v>
      </c>
      <c r="H6840" s="24">
        <v>45111</v>
      </c>
      <c r="I6840" s="20" t="s">
        <v>81</v>
      </c>
      <c r="K6840" s="61"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1843</v>
      </c>
      <c r="E6841" s="19" t="str">
        <f>IF(ISBLANK(LeaveTracker[[#This Row],[Employee Name]]),"-----",VLOOKUP(LeaveTracker[[#This Row],[Employee Name]],Employees[[Employee Name]:[Office]],7))</f>
        <v>EEO/CITY MARKET</v>
      </c>
      <c r="F6841" s="19" t="str">
        <f>IF(ISBLANK(LeaveTracker[[#This Row],[Employee Name]]),"-----",VLOOKUP(LeaveTracker[[#This Row],[Employee Name]],Employees[[Employee Name]:[Office]],6))</f>
        <v>CASUAL</v>
      </c>
      <c r="G6841" s="24">
        <v>45139</v>
      </c>
      <c r="H6841" s="24">
        <v>45141</v>
      </c>
      <c r="I6841" s="20" t="s">
        <v>82</v>
      </c>
      <c r="K6841" s="61"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1865</v>
      </c>
      <c r="E6842" s="19" t="str">
        <f>IF(ISBLANK(LeaveTracker[[#This Row],[Employee Name]]),"-----",VLOOKUP(LeaveTracker[[#This Row],[Employee Name]],Employees[[Employee Name]:[Office]],7))</f>
        <v>TCSNHS-ISHS</v>
      </c>
      <c r="F6842" s="19" t="str">
        <f>IF(ISBLANK(LeaveTracker[[#This Row],[Employee Name]]),"-----",VLOOKUP(LeaveTracker[[#This Row],[Employee Name]],Employees[[Employee Name]:[Office]],6))</f>
        <v>CASUAL</v>
      </c>
      <c r="G6842" s="24">
        <v>45132</v>
      </c>
      <c r="H6842" s="24">
        <v>45132</v>
      </c>
      <c r="I6842" s="20" t="s">
        <v>298</v>
      </c>
      <c r="J6842" s="43" t="s">
        <v>1003</v>
      </c>
      <c r="K6842" s="61"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1968</v>
      </c>
      <c r="E6843" s="19" t="str">
        <f>IF(ISBLANK(LeaveTracker[[#This Row],[Employee Name]]),"-----",VLOOKUP(LeaveTracker[[#This Row],[Employee Name]],Employees[[Employee Name]:[Office]],7))</f>
        <v>EEO/CITY MARKET</v>
      </c>
      <c r="F6843" s="19" t="str">
        <f>IF(ISBLANK(LeaveTracker[[#This Row],[Employee Name]]),"-----",VLOOKUP(LeaveTracker[[#This Row],[Employee Name]],Employees[[Employee Name]:[Office]],6))</f>
        <v>CASUAL</v>
      </c>
      <c r="G6843" s="24">
        <v>45134</v>
      </c>
      <c r="H6843" s="24">
        <v>45135</v>
      </c>
      <c r="I6843" s="20" t="s">
        <v>82</v>
      </c>
      <c r="K6843" s="61"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1046</v>
      </c>
      <c r="E6844" s="19" t="str">
        <f>IF(ISBLANK(LeaveTracker[[#This Row],[Employee Name]]),"-----",VLOOKUP(LeaveTracker[[#This Row],[Employee Name]],Employees[[Employee Name]:[Office]],7))</f>
        <v>CENRO</v>
      </c>
      <c r="F6844" s="19" t="str">
        <f>IF(ISBLANK(LeaveTracker[[#This Row],[Employee Name]]),"-----",VLOOKUP(LeaveTracker[[#This Row],[Employee Name]],Employees[[Employee Name]:[Office]],6))</f>
        <v>REGULAR</v>
      </c>
      <c r="G6844" s="24">
        <v>45047</v>
      </c>
      <c r="H6844" s="24">
        <v>45077</v>
      </c>
      <c r="I6844" s="20" t="s">
        <v>81</v>
      </c>
      <c r="K6844" s="61"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722</v>
      </c>
      <c r="E6845" s="19" t="str">
        <f>IF(ISBLANK(LeaveTracker[[#This Row],[Employee Name]]),"-----",VLOOKUP(LeaveTracker[[#This Row],[Employee Name]],Employees[[Employee Name]:[Office]],7))</f>
        <v>LCR</v>
      </c>
      <c r="F6845" s="19" t="str">
        <f>IF(ISBLANK(LeaveTracker[[#This Row],[Employee Name]]),"-----",VLOOKUP(LeaveTracker[[#This Row],[Employee Name]],Employees[[Employee Name]:[Office]],6))</f>
        <v>REGULAR</v>
      </c>
      <c r="G6845" s="24">
        <v>45138</v>
      </c>
      <c r="H6845" s="24">
        <v>45140</v>
      </c>
      <c r="I6845" s="20" t="s">
        <v>82</v>
      </c>
      <c r="K6845" s="61"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722</v>
      </c>
      <c r="E6846" s="19" t="str">
        <f>IF(ISBLANK(LeaveTracker[[#This Row],[Employee Name]]),"-----",VLOOKUP(LeaveTracker[[#This Row],[Employee Name]],Employees[[Employee Name]:[Office]],7))</f>
        <v>LCR</v>
      </c>
      <c r="F6846" s="19" t="str">
        <f>IF(ISBLANK(LeaveTracker[[#This Row],[Employee Name]]),"-----",VLOOKUP(LeaveTracker[[#This Row],[Employee Name]],Employees[[Employee Name]:[Office]],6))</f>
        <v>REGULAR</v>
      </c>
      <c r="G6846" s="24">
        <v>45128</v>
      </c>
      <c r="H6846" s="24">
        <v>45128</v>
      </c>
      <c r="I6846" s="20" t="s">
        <v>81</v>
      </c>
      <c r="K6846" s="61"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19" t="str">
        <f>IF(ISBLANK(LeaveTracker[[#This Row],[Employee Name]]),"-----",VLOOKUP(LeaveTracker[[#This Row],[Employee Name]],Employees[[Employee Name]:[Office]],7))</f>
        <v>HRMO</v>
      </c>
      <c r="F6847" s="19" t="str">
        <f>IF(ISBLANK(LeaveTracker[[#This Row],[Employee Name]]),"-----",VLOOKUP(LeaveTracker[[#This Row],[Employee Name]],Employees[[Employee Name]:[Office]],6))</f>
        <v>REGULAR</v>
      </c>
      <c r="G6847" s="24">
        <v>45139</v>
      </c>
      <c r="H6847" s="24">
        <v>45142</v>
      </c>
      <c r="I6847" s="20" t="s">
        <v>82</v>
      </c>
      <c r="K6847" s="61"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2387</v>
      </c>
      <c r="E6848" s="19" t="str">
        <f>IF(ISBLANK(LeaveTracker[[#This Row],[Employee Name]]),"-----",VLOOKUP(LeaveTracker[[#This Row],[Employee Name]],Employees[[Employee Name]:[Office]],7))</f>
        <v>CSWDO</v>
      </c>
      <c r="F6848" s="19">
        <f>IF(ISBLANK(LeaveTracker[[#This Row],[Employee Name]]),"-----",VLOOKUP(LeaveTracker[[#This Row],[Employee Name]],Employees[[Employee Name]:[Office]],6))</f>
        <v>0</v>
      </c>
      <c r="G6848" s="24">
        <v>45134</v>
      </c>
      <c r="H6848" s="24">
        <v>45134</v>
      </c>
      <c r="I6848" s="20" t="s">
        <v>82</v>
      </c>
      <c r="K6848" s="61"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595</v>
      </c>
      <c r="E6849" s="19" t="str">
        <f>IF(ISBLANK(LeaveTracker[[#This Row],[Employee Name]]),"-----",VLOOKUP(LeaveTracker[[#This Row],[Employee Name]],Employees[[Employee Name]:[Office]],7))</f>
        <v>MAHOGANY MARKET</v>
      </c>
      <c r="F6849" s="19" t="str">
        <f>IF(ISBLANK(LeaveTracker[[#This Row],[Employee Name]]),"-----",VLOOKUP(LeaveTracker[[#This Row],[Employee Name]],Employees[[Employee Name]:[Office]],6))</f>
        <v>REGULAR</v>
      </c>
      <c r="G6849" s="24">
        <v>45131</v>
      </c>
      <c r="H6849" s="24">
        <v>45131</v>
      </c>
      <c r="I6849" s="20" t="s">
        <v>298</v>
      </c>
      <c r="J6849" s="43" t="s">
        <v>1003</v>
      </c>
      <c r="K6849" s="61" t="str">
        <f ca="1">LeaveTracker[[#This Row],[Days]]&amp;" "&amp;LeaveTracker[[#This Row],[Type of Leave]]</f>
        <v>0 OTHER</v>
      </c>
      <c r="L6849" s="23">
        <f ca="1">NETWORKDAYS(LeaveTracker[[#This Row],[Start Date]],LeaveTracker[[#This Row],[End Date]],lstHolidays)</f>
        <v>0</v>
      </c>
      <c r="M6849" s="27"/>
    </row>
    <row r="6850" spans="1:13" ht="30" customHeight="1" x14ac:dyDescent="0.3">
      <c r="A6850" s="27">
        <f t="shared" si="81"/>
        <v>3125</v>
      </c>
      <c r="B6850" s="31">
        <v>45135</v>
      </c>
      <c r="C6850" s="31">
        <v>45127</v>
      </c>
      <c r="D6850" s="19" t="s">
        <v>396</v>
      </c>
      <c r="E6850" s="19" t="str">
        <f>IF(ISBLANK(LeaveTracker[[#This Row],[Employee Name]]),"-----",VLOOKUP(LeaveTracker[[#This Row],[Employee Name]],Employees[[Employee Name]:[Office]],7))</f>
        <v>CTO</v>
      </c>
      <c r="F6850" s="19" t="str">
        <f>IF(ISBLANK(LeaveTracker[[#This Row],[Employee Name]]),"-----",VLOOKUP(LeaveTracker[[#This Row],[Employee Name]],Employees[[Employee Name]:[Office]],6))</f>
        <v>REGULAR</v>
      </c>
      <c r="G6850" s="24">
        <v>45131</v>
      </c>
      <c r="H6850" s="24">
        <v>45131</v>
      </c>
      <c r="I6850" s="20" t="s">
        <v>298</v>
      </c>
      <c r="J6850" s="43" t="s">
        <v>1003</v>
      </c>
      <c r="K6850" s="61" t="str">
        <f ca="1">LeaveTracker[[#This Row],[Days]]&amp;" "&amp;LeaveTracker[[#This Row],[Type of Leave]]</f>
        <v>0 OTHER</v>
      </c>
      <c r="L6850" s="23">
        <f ca="1">NETWORKDAYS(LeaveTracker[[#This Row],[Start Date]],LeaveTracker[[#This Row],[End Date]],lstHolidays)</f>
        <v>0</v>
      </c>
      <c r="M6850" s="27"/>
    </row>
    <row r="6851" spans="1:13" ht="30" customHeight="1" x14ac:dyDescent="0.3">
      <c r="A6851" s="27">
        <f t="shared" si="81"/>
        <v>3126</v>
      </c>
      <c r="B6851" s="31">
        <v>45135</v>
      </c>
      <c r="C6851" s="31">
        <v>45127</v>
      </c>
      <c r="D6851" s="19" t="s">
        <v>396</v>
      </c>
      <c r="E6851" s="19" t="str">
        <f>IF(ISBLANK(LeaveTracker[[#This Row],[Employee Name]]),"-----",VLOOKUP(LeaveTracker[[#This Row],[Employee Name]],Employees[[Employee Name]:[Office]],7))</f>
        <v>CTO</v>
      </c>
      <c r="F6851" s="19" t="str">
        <f>IF(ISBLANK(LeaveTracker[[#This Row],[Employee Name]]),"-----",VLOOKUP(LeaveTracker[[#This Row],[Employee Name]],Employees[[Employee Name]:[Office]],6))</f>
        <v>REGULAR</v>
      </c>
      <c r="G6851" s="24">
        <v>45126</v>
      </c>
      <c r="H6851" s="24">
        <v>45126</v>
      </c>
      <c r="I6851" s="20" t="s">
        <v>298</v>
      </c>
      <c r="J6851" s="43" t="s">
        <v>1003</v>
      </c>
      <c r="K6851" s="61"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1909</v>
      </c>
      <c r="E6852" s="19" t="str">
        <f>IF(ISBLANK(LeaveTracker[[#This Row],[Employee Name]]),"-----",VLOOKUP(LeaveTracker[[#This Row],[Employee Name]],Employees[[Employee Name]:[Office]],7))</f>
        <v>PICNIC GROVE</v>
      </c>
      <c r="F6852" s="19" t="str">
        <f>IF(ISBLANK(LeaveTracker[[#This Row],[Employee Name]]),"-----",VLOOKUP(LeaveTracker[[#This Row],[Employee Name]],Employees[[Employee Name]:[Office]],6))</f>
        <v>CASUAL</v>
      </c>
      <c r="G6852" s="24">
        <v>45123</v>
      </c>
      <c r="H6852" s="24">
        <v>45126</v>
      </c>
      <c r="I6852" s="20" t="s">
        <v>81</v>
      </c>
      <c r="K6852" s="61" t="str">
        <f>LeaveTracker[[#This Row],[Days]]&amp;" "&amp;LeaveTracker[[#This Row],[Type of Leave]]</f>
        <v>4 SL</v>
      </c>
      <c r="L6852" s="23">
        <v>4</v>
      </c>
      <c r="M6852" s="27"/>
    </row>
    <row r="6853" spans="1:13" ht="30" customHeight="1" x14ac:dyDescent="0.3">
      <c r="A6853" s="27">
        <f t="shared" si="81"/>
        <v>3128</v>
      </c>
      <c r="B6853" s="31">
        <v>45135</v>
      </c>
      <c r="C6853" s="31">
        <v>45121</v>
      </c>
      <c r="D6853" s="19" t="s">
        <v>2368</v>
      </c>
      <c r="E6853" s="19">
        <f>IF(ISBLANK(LeaveTracker[[#This Row],[Employee Name]]),"-----",VLOOKUP(LeaveTracker[[#This Row],[Employee Name]],Employees[[Employee Name]:[Office]],7))</f>
        <v>0</v>
      </c>
      <c r="F6853" s="19">
        <f>IF(ISBLANK(LeaveTracker[[#This Row],[Employee Name]]),"-----",VLOOKUP(LeaveTracker[[#This Row],[Employee Name]],Employees[[Employee Name]:[Office]],6))</f>
        <v>0</v>
      </c>
      <c r="G6853" s="24">
        <v>45114</v>
      </c>
      <c r="H6853" s="24">
        <v>45114</v>
      </c>
      <c r="I6853" s="20" t="s">
        <v>82</v>
      </c>
      <c r="K6853" s="61"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1728</v>
      </c>
      <c r="E6854" s="19" t="str">
        <f>IF(ISBLANK(LeaveTracker[[#This Row],[Employee Name]]),"-----",VLOOKUP(LeaveTracker[[#This Row],[Employee Name]],Employees[[Employee Name]:[Office]],7))</f>
        <v>LEGAL</v>
      </c>
      <c r="F6854" s="19" t="str">
        <f>IF(ISBLANK(LeaveTracker[[#This Row],[Employee Name]]),"-----",VLOOKUP(LeaveTracker[[#This Row],[Employee Name]],Employees[[Employee Name]:[Office]],6))</f>
        <v>CASUAL</v>
      </c>
      <c r="G6854" s="24">
        <v>45127</v>
      </c>
      <c r="H6854" s="24">
        <v>45128</v>
      </c>
      <c r="I6854" s="20" t="s">
        <v>81</v>
      </c>
      <c r="K6854" s="61"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1950</v>
      </c>
      <c r="E6855" s="19" t="str">
        <f>IF(ISBLANK(LeaveTracker[[#This Row],[Employee Name]]),"-----",VLOOKUP(LeaveTracker[[#This Row],[Employee Name]],Employees[[Employee Name]:[Office]],7))</f>
        <v>CSWDO</v>
      </c>
      <c r="F6855" s="19" t="str">
        <f>IF(ISBLANK(LeaveTracker[[#This Row],[Employee Name]]),"-----",VLOOKUP(LeaveTracker[[#This Row],[Employee Name]],Employees[[Employee Name]:[Office]],6))</f>
        <v>CASUAL</v>
      </c>
      <c r="G6855" s="24">
        <v>45125</v>
      </c>
      <c r="H6855" s="24">
        <v>45125</v>
      </c>
      <c r="I6855" s="20" t="s">
        <v>81</v>
      </c>
      <c r="K6855" s="61"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1950</v>
      </c>
      <c r="E6856" s="19" t="str">
        <f>IF(ISBLANK(LeaveTracker[[#This Row],[Employee Name]]),"-----",VLOOKUP(LeaveTracker[[#This Row],[Employee Name]],Employees[[Employee Name]:[Office]],7))</f>
        <v>CSWDO</v>
      </c>
      <c r="F6856" s="19" t="str">
        <f>IF(ISBLANK(LeaveTracker[[#This Row],[Employee Name]]),"-----",VLOOKUP(LeaveTracker[[#This Row],[Employee Name]],Employees[[Employee Name]:[Office]],6))</f>
        <v>CASUAL</v>
      </c>
      <c r="G6856" s="24">
        <v>45127</v>
      </c>
      <c r="H6856" s="24">
        <v>45127</v>
      </c>
      <c r="I6856" s="20" t="s">
        <v>81</v>
      </c>
      <c r="K6856" s="61"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224</v>
      </c>
      <c r="E6857" s="19" t="str">
        <f>IF(ISBLANK(LeaveTracker[[#This Row],[Employee Name]]),"-----",VLOOKUP(LeaveTracker[[#This Row],[Employee Name]],Employees[[Employee Name]:[Office]],7))</f>
        <v>CSWDO</v>
      </c>
      <c r="F6857" s="19" t="str">
        <f>IF(ISBLANK(LeaveTracker[[#This Row],[Employee Name]]),"-----",VLOOKUP(LeaveTracker[[#This Row],[Employee Name]],Employees[[Employee Name]:[Office]],6))</f>
        <v>REGULAR</v>
      </c>
      <c r="G6857" s="24">
        <v>45127</v>
      </c>
      <c r="H6857" s="24">
        <v>45127</v>
      </c>
      <c r="I6857" s="20" t="s">
        <v>81</v>
      </c>
      <c r="K6857" s="61"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2064</v>
      </c>
      <c r="E6858" s="19" t="str">
        <f>IF(ISBLANK(LeaveTracker[[#This Row],[Employee Name]]),"-----",VLOOKUP(LeaveTracker[[#This Row],[Employee Name]],Employees[[Employee Name]:[Office]],7))</f>
        <v>OSPITAL NG TAGAYTAY</v>
      </c>
      <c r="F6858" s="19">
        <f>IF(ISBLANK(LeaveTracker[[#This Row],[Employee Name]]),"-----",VLOOKUP(LeaveTracker[[#This Row],[Employee Name]],Employees[[Employee Name]:[Office]],6))</f>
        <v>0</v>
      </c>
      <c r="G6858" s="24">
        <v>45152</v>
      </c>
      <c r="H6858" s="24">
        <v>45153</v>
      </c>
      <c r="I6858" s="20" t="s">
        <v>82</v>
      </c>
      <c r="K6858" s="61"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1039</v>
      </c>
      <c r="E6859" s="19" t="str">
        <f>IF(ISBLANK(LeaveTracker[[#This Row],[Employee Name]]),"-----",VLOOKUP(LeaveTracker[[#This Row],[Employee Name]],Employees[[Employee Name]:[Office]],7))</f>
        <v>ONT</v>
      </c>
      <c r="F6859" s="19" t="str">
        <f>IF(ISBLANK(LeaveTracker[[#This Row],[Employee Name]]),"-----",VLOOKUP(LeaveTracker[[#This Row],[Employee Name]],Employees[[Employee Name]:[Office]],6))</f>
        <v>REGULAR</v>
      </c>
      <c r="G6859" s="24">
        <v>45139</v>
      </c>
      <c r="H6859" s="24">
        <v>45142</v>
      </c>
      <c r="I6859" s="20" t="s">
        <v>82</v>
      </c>
      <c r="K6859" s="61"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1306</v>
      </c>
      <c r="E6860" s="19" t="str">
        <f>IF(ISBLANK(LeaveTracker[[#This Row],[Employee Name]]),"-----",VLOOKUP(LeaveTracker[[#This Row],[Employee Name]],Employees[[Employee Name]:[Office]],7))</f>
        <v>ONT</v>
      </c>
      <c r="F6860" s="19" t="str">
        <f>IF(ISBLANK(LeaveTracker[[#This Row],[Employee Name]]),"-----",VLOOKUP(LeaveTracker[[#This Row],[Employee Name]],Employees[[Employee Name]:[Office]],6))</f>
        <v>REGULAR</v>
      </c>
      <c r="G6860" s="24">
        <v>45127</v>
      </c>
      <c r="H6860" s="24">
        <v>45127</v>
      </c>
      <c r="I6860" s="20" t="s">
        <v>82</v>
      </c>
      <c r="K6860" s="61"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1044</v>
      </c>
      <c r="E6861" s="19" t="str">
        <f>IF(ISBLANK(LeaveTracker[[#This Row],[Employee Name]]),"-----",VLOOKUP(LeaveTracker[[#This Row],[Employee Name]],Employees[[Employee Name]:[Office]],7))</f>
        <v>ONT</v>
      </c>
      <c r="F6861" s="19" t="str">
        <f>IF(ISBLANK(LeaveTracker[[#This Row],[Employee Name]]),"-----",VLOOKUP(LeaveTracker[[#This Row],[Employee Name]],Employees[[Employee Name]:[Office]],6))</f>
        <v>REGULAR</v>
      </c>
      <c r="G6861" s="24">
        <v>45131</v>
      </c>
      <c r="H6861" s="24">
        <v>45131</v>
      </c>
      <c r="I6861" s="20" t="s">
        <v>81</v>
      </c>
      <c r="K6861" s="61" t="str">
        <f ca="1">LeaveTracker[[#This Row],[Days]]&amp;" "&amp;LeaveTracker[[#This Row],[Type of Leave]]</f>
        <v>0 SL</v>
      </c>
      <c r="L6861" s="23">
        <f ca="1">NETWORKDAYS(LeaveTracker[[#This Row],[Start Date]],LeaveTracker[[#This Row],[End Date]],lstHolidays)</f>
        <v>0</v>
      </c>
      <c r="M6861" s="27"/>
    </row>
    <row r="6862" spans="1:13" ht="30" customHeight="1" x14ac:dyDescent="0.3">
      <c r="A6862" s="27">
        <f t="shared" si="81"/>
        <v>3136</v>
      </c>
      <c r="B6862" s="31">
        <v>45135</v>
      </c>
      <c r="C6862" s="31">
        <v>45132</v>
      </c>
      <c r="D6862" s="19" t="s">
        <v>1078</v>
      </c>
      <c r="E6862" s="19" t="str">
        <f>IF(ISBLANK(LeaveTracker[[#This Row],[Employee Name]]),"-----",VLOOKUP(LeaveTracker[[#This Row],[Employee Name]],Employees[[Employee Name]:[Office]],7))</f>
        <v>CTO</v>
      </c>
      <c r="F6862" s="19" t="str">
        <f>IF(ISBLANK(LeaveTracker[[#This Row],[Employee Name]]),"-----",VLOOKUP(LeaveTracker[[#This Row],[Employee Name]],Employees[[Employee Name]:[Office]],6))</f>
        <v>REGULAR</v>
      </c>
      <c r="G6862" s="24">
        <v>45128</v>
      </c>
      <c r="H6862" s="24">
        <v>45128</v>
      </c>
      <c r="I6862" s="20" t="s">
        <v>81</v>
      </c>
      <c r="K6862" s="61"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762</v>
      </c>
      <c r="E6863" s="19" t="str">
        <f>IF(ISBLANK(LeaveTracker[[#This Row],[Employee Name]]),"-----",VLOOKUP(LeaveTracker[[#This Row],[Employee Name]],Employees[[Employee Name]:[Office]],7))</f>
        <v>CTO</v>
      </c>
      <c r="F6863" s="19" t="str">
        <f>IF(ISBLANK(LeaveTracker[[#This Row],[Employee Name]]),"-----",VLOOKUP(LeaveTracker[[#This Row],[Employee Name]],Employees[[Employee Name]:[Office]],6))</f>
        <v>REGULAR</v>
      </c>
      <c r="G6863" s="24">
        <v>45132</v>
      </c>
      <c r="H6863" s="24">
        <v>45133</v>
      </c>
      <c r="I6863" s="20" t="s">
        <v>81</v>
      </c>
      <c r="K6863" s="61"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660</v>
      </c>
      <c r="E6864" s="19" t="str">
        <f>IF(ISBLANK(LeaveTracker[[#This Row],[Employee Name]]),"-----",VLOOKUP(LeaveTracker[[#This Row],[Employee Name]],Employees[[Employee Name]:[Office]],7))</f>
        <v>CTO</v>
      </c>
      <c r="F6864" s="19" t="str">
        <f>IF(ISBLANK(LeaveTracker[[#This Row],[Employee Name]]),"-----",VLOOKUP(LeaveTracker[[#This Row],[Employee Name]],Employees[[Employee Name]:[Office]],6))</f>
        <v>REGULAR</v>
      </c>
      <c r="G6864" s="24">
        <v>45124</v>
      </c>
      <c r="H6864" s="24">
        <v>45128</v>
      </c>
      <c r="I6864" s="20" t="s">
        <v>81</v>
      </c>
      <c r="K6864" s="61"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660</v>
      </c>
      <c r="E6865" s="19" t="str">
        <f>IF(ISBLANK(LeaveTracker[[#This Row],[Employee Name]]),"-----",VLOOKUP(LeaveTracker[[#This Row],[Employee Name]],Employees[[Employee Name]:[Office]],7))</f>
        <v>CTO</v>
      </c>
      <c r="F6865" s="19" t="str">
        <f>IF(ISBLANK(LeaveTracker[[#This Row],[Employee Name]]),"-----",VLOOKUP(LeaveTracker[[#This Row],[Employee Name]],Employees[[Employee Name]:[Office]],6))</f>
        <v>REGULAR</v>
      </c>
      <c r="G6865" s="24">
        <v>45132</v>
      </c>
      <c r="H6865" s="24">
        <v>45133</v>
      </c>
      <c r="I6865" s="20" t="s">
        <v>81</v>
      </c>
      <c r="K6865" s="61"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1286</v>
      </c>
      <c r="E6866" s="19" t="str">
        <f>IF(ISBLANK(LeaveTracker[[#This Row],[Employee Name]]),"-----",VLOOKUP(LeaveTracker[[#This Row],[Employee Name]],Employees[[Employee Name]:[Office]],7))</f>
        <v>CTO</v>
      </c>
      <c r="F6866" s="19" t="str">
        <f>IF(ISBLANK(LeaveTracker[[#This Row],[Employee Name]]),"-----",VLOOKUP(LeaveTracker[[#This Row],[Employee Name]],Employees[[Employee Name]:[Office]],6))</f>
        <v>REGULAR</v>
      </c>
      <c r="G6866" s="24">
        <v>45132</v>
      </c>
      <c r="H6866" s="24">
        <v>45132</v>
      </c>
      <c r="I6866" s="20" t="s">
        <v>81</v>
      </c>
      <c r="K6866" s="61"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714</v>
      </c>
      <c r="E6867" s="19" t="str">
        <f>IF(ISBLANK(LeaveTracker[[#This Row],[Employee Name]]),"-----",VLOOKUP(LeaveTracker[[#This Row],[Employee Name]],Employees[[Employee Name]:[Office]],7))</f>
        <v>CBO</v>
      </c>
      <c r="F6867" s="19" t="str">
        <f>IF(ISBLANK(LeaveTracker[[#This Row],[Employee Name]]),"-----",VLOOKUP(LeaveTracker[[#This Row],[Employee Name]],Employees[[Employee Name]:[Office]],6))</f>
        <v>REGULAR</v>
      </c>
      <c r="G6867" s="24">
        <v>45124</v>
      </c>
      <c r="H6867" s="24">
        <v>45124</v>
      </c>
      <c r="I6867" s="20" t="s">
        <v>81</v>
      </c>
      <c r="K6867" s="61"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443</v>
      </c>
      <c r="E6868" s="19" t="str">
        <f>IF(ISBLANK(LeaveTracker[[#This Row],[Employee Name]]),"-----",VLOOKUP(LeaveTracker[[#This Row],[Employee Name]],Employees[[Employee Name]:[Office]],7))</f>
        <v>GSO</v>
      </c>
      <c r="F6868" s="19" t="str">
        <f>IF(ISBLANK(LeaveTracker[[#This Row],[Employee Name]]),"-----",VLOOKUP(LeaveTracker[[#This Row],[Employee Name]],Employees[[Employee Name]:[Office]],6))</f>
        <v>REGULAR</v>
      </c>
      <c r="G6868" s="24">
        <v>45111</v>
      </c>
      <c r="H6868" s="24">
        <v>45111</v>
      </c>
      <c r="I6868" s="20" t="s">
        <v>81</v>
      </c>
      <c r="K6868" s="61"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2458</v>
      </c>
      <c r="E6869" s="19" t="str">
        <f>IF(ISBLANK(LeaveTracker[[#This Row],[Employee Name]]),"-----",VLOOKUP(LeaveTracker[[#This Row],[Employee Name]],Employees[[Employee Name]:[Office]],7))</f>
        <v>PEOPLE'S PARK</v>
      </c>
      <c r="F6869" s="19" t="str">
        <f>IF(ISBLANK(LeaveTracker[[#This Row],[Employee Name]]),"-----",VLOOKUP(LeaveTracker[[#This Row],[Employee Name]],Employees[[Employee Name]:[Office]],6))</f>
        <v>CASUAL</v>
      </c>
      <c r="G6869" s="24">
        <v>45131</v>
      </c>
      <c r="H6869" s="24">
        <v>45142</v>
      </c>
      <c r="I6869" s="20" t="s">
        <v>82</v>
      </c>
      <c r="K6869" s="61"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2460</v>
      </c>
      <c r="E6870" s="19" t="str">
        <f>IF(ISBLANK(LeaveTracker[[#This Row],[Employee Name]]),"-----",VLOOKUP(LeaveTracker[[#This Row],[Employee Name]],Employees[[Employee Name]:[Office]],7))</f>
        <v>MAHARLIKA ELEM SCH.</v>
      </c>
      <c r="F6870" s="19" t="str">
        <f>IF(ISBLANK(LeaveTracker[[#This Row],[Employee Name]]),"-----",VLOOKUP(LeaveTracker[[#This Row],[Employee Name]],Employees[[Employee Name]:[Office]],6))</f>
        <v>JOBCON</v>
      </c>
      <c r="G6870" s="24">
        <v>45153</v>
      </c>
      <c r="H6870" s="24">
        <v>45168</v>
      </c>
      <c r="I6870" s="20" t="s">
        <v>82</v>
      </c>
      <c r="K6870" s="61"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2461</v>
      </c>
      <c r="E6871" s="19" t="str">
        <f>IF(ISBLANK(LeaveTracker[[#This Row],[Employee Name]]),"-----",VLOOKUP(LeaveTracker[[#This Row],[Employee Name]],Employees[[Employee Name]:[Office]],7))</f>
        <v>CHO</v>
      </c>
      <c r="F6871" s="19" t="str">
        <f>IF(ISBLANK(LeaveTracker[[#This Row],[Employee Name]]),"-----",VLOOKUP(LeaveTracker[[#This Row],[Employee Name]],Employees[[Employee Name]:[Office]],6))</f>
        <v>JOBCON</v>
      </c>
      <c r="G6871" s="24">
        <v>45141</v>
      </c>
      <c r="H6871" s="24">
        <v>45145</v>
      </c>
      <c r="I6871" s="19" t="s">
        <v>82</v>
      </c>
      <c r="J6871" s="43" t="s">
        <v>2410</v>
      </c>
      <c r="K6871" s="61"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1812</v>
      </c>
      <c r="E6872" s="19" t="str">
        <f>IF(ISBLANK(LeaveTracker[[#This Row],[Employee Name]]),"-----",VLOOKUP(LeaveTracker[[#This Row],[Employee Name]],Employees[[Employee Name]:[Office]],7))</f>
        <v>HOUSING</v>
      </c>
      <c r="F6872" s="19" t="str">
        <f>IF(ISBLANK(LeaveTracker[[#This Row],[Employee Name]]),"-----",VLOOKUP(LeaveTracker[[#This Row],[Employee Name]],Employees[[Employee Name]:[Office]],6))</f>
        <v>CASUAL</v>
      </c>
      <c r="G6872" s="24">
        <v>45132</v>
      </c>
      <c r="H6872" s="24">
        <v>45134</v>
      </c>
      <c r="I6872" s="20" t="s">
        <v>81</v>
      </c>
      <c r="K6872" s="61"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1777</v>
      </c>
      <c r="E6873" s="19" t="str">
        <f>IF(ISBLANK(LeaveTracker[[#This Row],[Employee Name]]),"-----",VLOOKUP(LeaveTracker[[#This Row],[Employee Name]],Employees[[Employee Name]:[Office]],7))</f>
        <v>ONT</v>
      </c>
      <c r="F6873" s="19" t="str">
        <f>IF(ISBLANK(LeaveTracker[[#This Row],[Employee Name]]),"-----",VLOOKUP(LeaveTracker[[#This Row],[Employee Name]],Employees[[Employee Name]:[Office]],6))</f>
        <v>CASUAL</v>
      </c>
      <c r="G6873" s="24">
        <v>45139</v>
      </c>
      <c r="H6873" s="24">
        <v>45152</v>
      </c>
      <c r="I6873" s="20" t="s">
        <v>82</v>
      </c>
      <c r="K6873" s="61"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1763</v>
      </c>
      <c r="E6874" s="19" t="str">
        <f>IF(ISBLANK(LeaveTracker[[#This Row],[Employee Name]]),"-----",VLOOKUP(LeaveTracker[[#This Row],[Employee Name]],Employees[[Employee Name]:[Office]],7))</f>
        <v>EEO/CITY MARKET</v>
      </c>
      <c r="F6874" s="19" t="str">
        <f>IF(ISBLANK(LeaveTracker[[#This Row],[Employee Name]]),"-----",VLOOKUP(LeaveTracker[[#This Row],[Employee Name]],Employees[[Employee Name]:[Office]],6))</f>
        <v>CASUAL</v>
      </c>
      <c r="G6874" s="24">
        <v>45135</v>
      </c>
      <c r="H6874" s="24">
        <v>45135</v>
      </c>
      <c r="I6874" s="20" t="s">
        <v>81</v>
      </c>
      <c r="K6874" s="61"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1791</v>
      </c>
      <c r="E6875" s="19" t="str">
        <f>IF(ISBLANK(LeaveTracker[[#This Row],[Employee Name]]),"-----",VLOOKUP(LeaveTracker[[#This Row],[Employee Name]],Employees[[Employee Name]:[Office]],7))</f>
        <v>EEO/CITY MARKET</v>
      </c>
      <c r="F6875" s="19" t="str">
        <f>IF(ISBLANK(LeaveTracker[[#This Row],[Employee Name]]),"-----",VLOOKUP(LeaveTracker[[#This Row],[Employee Name]],Employees[[Employee Name]:[Office]],6))</f>
        <v>CASUAL</v>
      </c>
      <c r="G6875" s="24">
        <v>45129</v>
      </c>
      <c r="H6875" s="24">
        <v>45129</v>
      </c>
      <c r="I6875" s="20" t="s">
        <v>81</v>
      </c>
      <c r="K6875" s="61" t="str">
        <f>LeaveTracker[[#This Row],[Days]]&amp;" "&amp;LeaveTracker[[#This Row],[Type of Leave]]</f>
        <v>1 SL</v>
      </c>
      <c r="L6875" s="23">
        <v>1</v>
      </c>
      <c r="M6875" s="27"/>
    </row>
    <row r="6876" spans="1:13" ht="30" customHeight="1" x14ac:dyDescent="0.3">
      <c r="A6876" s="27">
        <f t="shared" si="81"/>
        <v>3150</v>
      </c>
      <c r="B6876" s="31">
        <v>45140</v>
      </c>
      <c r="C6876" s="31">
        <v>45133</v>
      </c>
      <c r="D6876" s="19" t="s">
        <v>1791</v>
      </c>
      <c r="E6876" s="19" t="str">
        <f>IF(ISBLANK(LeaveTracker[[#This Row],[Employee Name]]),"-----",VLOOKUP(LeaveTracker[[#This Row],[Employee Name]],Employees[[Employee Name]:[Office]],7))</f>
        <v>EEO/CITY MARKET</v>
      </c>
      <c r="F6876" s="19" t="str">
        <f>IF(ISBLANK(LeaveTracker[[#This Row],[Employee Name]]),"-----",VLOOKUP(LeaveTracker[[#This Row],[Employee Name]],Employees[[Employee Name]:[Office]],6))</f>
        <v>CASUAL</v>
      </c>
      <c r="G6876" s="21" t="s">
        <v>2462</v>
      </c>
      <c r="H6876" s="24">
        <v>45132</v>
      </c>
      <c r="I6876" s="20" t="s">
        <v>81</v>
      </c>
      <c r="K6876" s="61" t="str">
        <f>LeaveTracker[[#This Row],[Days]]&amp;" "&amp;LeaveTracker[[#This Row],[Type of Leave]]</f>
        <v>1 SL</v>
      </c>
      <c r="L6876" s="23">
        <v>1</v>
      </c>
      <c r="M6876" s="27"/>
    </row>
    <row r="6877" spans="1:13" ht="30" customHeight="1" x14ac:dyDescent="0.3">
      <c r="A6877" s="27">
        <f t="shared" si="81"/>
        <v>3151</v>
      </c>
      <c r="B6877" s="31">
        <v>45140</v>
      </c>
      <c r="C6877" s="31">
        <v>45138</v>
      </c>
      <c r="D6877" s="19" t="s">
        <v>1936</v>
      </c>
      <c r="E6877" s="19" t="str">
        <f>IF(ISBLANK(LeaveTracker[[#This Row],[Employee Name]]),"-----",VLOOKUP(LeaveTracker[[#This Row],[Employee Name]],Employees[[Employee Name]:[Office]],7))</f>
        <v>HOUSING</v>
      </c>
      <c r="F6877" s="19" t="str">
        <f>IF(ISBLANK(LeaveTracker[[#This Row],[Employee Name]]),"-----",VLOOKUP(LeaveTracker[[#This Row],[Employee Name]],Employees[[Employee Name]:[Office]],6))</f>
        <v>CASUAL</v>
      </c>
      <c r="G6877" s="24">
        <v>45133</v>
      </c>
      <c r="H6877" s="24">
        <v>45133</v>
      </c>
      <c r="I6877" s="20" t="s">
        <v>81</v>
      </c>
      <c r="K6877" s="61"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1936</v>
      </c>
      <c r="E6878" s="19" t="str">
        <f>IF(ISBLANK(LeaveTracker[[#This Row],[Employee Name]]),"-----",VLOOKUP(LeaveTracker[[#This Row],[Employee Name]],Employees[[Employee Name]:[Office]],7))</f>
        <v>HOUSING</v>
      </c>
      <c r="F6878" s="19" t="str">
        <f>IF(ISBLANK(LeaveTracker[[#This Row],[Employee Name]]),"-----",VLOOKUP(LeaveTracker[[#This Row],[Employee Name]],Employees[[Employee Name]:[Office]],6))</f>
        <v>CASUAL</v>
      </c>
      <c r="G6878" s="24">
        <v>45135</v>
      </c>
      <c r="H6878" s="24">
        <v>45135</v>
      </c>
      <c r="I6878" s="20" t="s">
        <v>81</v>
      </c>
      <c r="K6878" s="61"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2292</v>
      </c>
      <c r="E6879" s="19" t="str">
        <f>IF(ISBLANK(LeaveTracker[[#This Row],[Employee Name]]),"-----",VLOOKUP(LeaveTracker[[#This Row],[Employee Name]],Employees[[Employee Name]:[Office]],7))</f>
        <v>PICNIC GROVE</v>
      </c>
      <c r="F6879" s="19">
        <f>IF(ISBLANK(LeaveTracker[[#This Row],[Employee Name]]),"-----",VLOOKUP(LeaveTracker[[#This Row],[Employee Name]],Employees[[Employee Name]:[Office]],6))</f>
        <v>0</v>
      </c>
      <c r="G6879" s="24">
        <v>45145</v>
      </c>
      <c r="H6879" s="24">
        <v>45154</v>
      </c>
      <c r="I6879" s="20" t="s">
        <v>82</v>
      </c>
      <c r="K6879" s="61"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2314</v>
      </c>
      <c r="E6880" s="19" t="str">
        <f>IF(ISBLANK(LeaveTracker[[#This Row],[Employee Name]]),"-----",VLOOKUP(LeaveTracker[[#This Row],[Employee Name]],Employees[[Employee Name]:[Office]],7))</f>
        <v>PICNIC GROVE</v>
      </c>
      <c r="F6880" s="19">
        <f>IF(ISBLANK(LeaveTracker[[#This Row],[Employee Name]]),"-----",VLOOKUP(LeaveTracker[[#This Row],[Employee Name]],Employees[[Employee Name]:[Office]],6))</f>
        <v>0</v>
      </c>
      <c r="G6880" s="24">
        <v>45139</v>
      </c>
      <c r="H6880" s="24">
        <v>45169</v>
      </c>
      <c r="I6880" s="20" t="s">
        <v>82</v>
      </c>
      <c r="K6880" s="61" t="str">
        <f>LeaveTracker[[#This Row],[Days]]&amp;" "&amp;LeaveTracker[[#This Row],[Type of Leave]]</f>
        <v>21 VL</v>
      </c>
      <c r="L6880" s="23">
        <v>21</v>
      </c>
      <c r="M6880" s="27"/>
    </row>
    <row r="6881" spans="1:13" ht="30" customHeight="1" x14ac:dyDescent="0.3">
      <c r="A6881" s="27">
        <f t="shared" si="81"/>
        <v>3155</v>
      </c>
      <c r="B6881" s="31">
        <v>45140</v>
      </c>
      <c r="C6881" s="31">
        <v>45133</v>
      </c>
      <c r="D6881" s="19" t="s">
        <v>1885</v>
      </c>
      <c r="E6881" s="19" t="str">
        <f>IF(ISBLANK(LeaveTracker[[#This Row],[Employee Name]]),"-----",VLOOKUP(LeaveTracker[[#This Row],[Employee Name]],Employees[[Employee Name]:[Office]],7))</f>
        <v>GSO</v>
      </c>
      <c r="F6881" s="19" t="str">
        <f>IF(ISBLANK(LeaveTracker[[#This Row],[Employee Name]]),"-----",VLOOKUP(LeaveTracker[[#This Row],[Employee Name]],Employees[[Employee Name]:[Office]],6))</f>
        <v>CASUAL</v>
      </c>
      <c r="G6881" s="24">
        <v>45141</v>
      </c>
      <c r="H6881" s="24">
        <v>45142</v>
      </c>
      <c r="I6881" s="20" t="s">
        <v>82</v>
      </c>
      <c r="K6881" s="61"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1812</v>
      </c>
      <c r="E6882" s="19" t="str">
        <f>IF(ISBLANK(LeaveTracker[[#This Row],[Employee Name]]),"-----",VLOOKUP(LeaveTracker[[#This Row],[Employee Name]],Employees[[Employee Name]:[Office]],7))</f>
        <v>HOUSING</v>
      </c>
      <c r="F6882" s="19" t="str">
        <f>IF(ISBLANK(LeaveTracker[[#This Row],[Employee Name]]),"-----",VLOOKUP(LeaveTracker[[#This Row],[Employee Name]],Employees[[Employee Name]:[Office]],6))</f>
        <v>CASUAL</v>
      </c>
      <c r="G6882" s="24">
        <v>45127</v>
      </c>
      <c r="H6882" s="24">
        <v>45128</v>
      </c>
      <c r="I6882" s="20" t="s">
        <v>81</v>
      </c>
      <c r="K6882" s="61"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1778</v>
      </c>
      <c r="E6883" s="19" t="str">
        <f>IF(ISBLANK(LeaveTracker[[#This Row],[Employee Name]]),"-----",VLOOKUP(LeaveTracker[[#This Row],[Employee Name]],Employees[[Employee Name]:[Office]],7))</f>
        <v>GSO</v>
      </c>
      <c r="F6883" s="19" t="str">
        <f>IF(ISBLANK(LeaveTracker[[#This Row],[Employee Name]]),"-----",VLOOKUP(LeaveTracker[[#This Row],[Employee Name]],Employees[[Employee Name]:[Office]],6))</f>
        <v>CASUAL</v>
      </c>
      <c r="G6883" s="24">
        <v>45133</v>
      </c>
      <c r="H6883" s="24">
        <v>45134</v>
      </c>
      <c r="I6883" s="20" t="s">
        <v>81</v>
      </c>
      <c r="K6883" s="61"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2350</v>
      </c>
      <c r="E6884" s="19" t="str">
        <f>IF(ISBLANK(LeaveTracker[[#This Row],[Employee Name]]),"-----",VLOOKUP(LeaveTracker[[#This Row],[Employee Name]],Employees[[Employee Name]:[Office]],7))</f>
        <v>CEO</v>
      </c>
      <c r="F6884" s="19" t="str">
        <f>IF(ISBLANK(LeaveTracker[[#This Row],[Employee Name]]),"-----",VLOOKUP(LeaveTracker[[#This Row],[Employee Name]],Employees[[Employee Name]:[Office]],6))</f>
        <v>CASUAL</v>
      </c>
      <c r="G6884" s="24">
        <v>45133</v>
      </c>
      <c r="H6884" s="24">
        <v>45134</v>
      </c>
      <c r="I6884" s="20" t="s">
        <v>81</v>
      </c>
      <c r="K6884" s="61"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2093</v>
      </c>
      <c r="E6885" s="19" t="str">
        <f>IF(ISBLANK(LeaveTracker[[#This Row],[Employee Name]]),"-----",VLOOKUP(LeaveTracker[[#This Row],[Employee Name]],Employees[[Employee Name]:[Office]],7))</f>
        <v>LEGAL OFFICE</v>
      </c>
      <c r="F6885" s="19">
        <f>IF(ISBLANK(LeaveTracker[[#This Row],[Employee Name]]),"-----",VLOOKUP(LeaveTracker[[#This Row],[Employee Name]],Employees[[Employee Name]:[Office]],6))</f>
        <v>0</v>
      </c>
      <c r="G6885" s="24">
        <v>45118</v>
      </c>
      <c r="H6885" s="24">
        <v>45118</v>
      </c>
      <c r="I6885" s="20" t="s">
        <v>81</v>
      </c>
      <c r="K6885" s="61"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2093</v>
      </c>
      <c r="E6886" s="19" t="str">
        <f>IF(ISBLANK(LeaveTracker[[#This Row],[Employee Name]]),"-----",VLOOKUP(LeaveTracker[[#This Row],[Employee Name]],Employees[[Employee Name]:[Office]],7))</f>
        <v>LEGAL OFFICE</v>
      </c>
      <c r="F6886" s="19">
        <f>IF(ISBLANK(LeaveTracker[[#This Row],[Employee Name]]),"-----",VLOOKUP(LeaveTracker[[#This Row],[Employee Name]],Employees[[Employee Name]:[Office]],6))</f>
        <v>0</v>
      </c>
      <c r="G6886" s="24">
        <v>45124</v>
      </c>
      <c r="H6886" s="24">
        <v>45124</v>
      </c>
      <c r="I6886" s="20" t="s">
        <v>81</v>
      </c>
      <c r="K6886" s="61"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2093</v>
      </c>
      <c r="E6887" s="19" t="str">
        <f>IF(ISBLANK(LeaveTracker[[#This Row],[Employee Name]]),"-----",VLOOKUP(LeaveTracker[[#This Row],[Employee Name]],Employees[[Employee Name]:[Office]],7))</f>
        <v>LEGAL OFFICE</v>
      </c>
      <c r="F6887" s="19">
        <f>IF(ISBLANK(LeaveTracker[[#This Row],[Employee Name]]),"-----",VLOOKUP(LeaveTracker[[#This Row],[Employee Name]],Employees[[Employee Name]:[Office]],6))</f>
        <v>0</v>
      </c>
      <c r="G6887" s="24">
        <v>45134</v>
      </c>
      <c r="H6887" s="24">
        <v>45134</v>
      </c>
      <c r="I6887" s="20" t="s">
        <v>81</v>
      </c>
      <c r="K6887" s="61"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855</v>
      </c>
      <c r="E6888" s="19" t="str">
        <f>IF(ISBLANK(LeaveTracker[[#This Row],[Employee Name]]),"-----",VLOOKUP(LeaveTracker[[#This Row],[Employee Name]],Employees[[Employee Name]:[Office]],7))</f>
        <v>LCR</v>
      </c>
      <c r="F6888" s="19" t="str">
        <f>IF(ISBLANK(LeaveTracker[[#This Row],[Employee Name]]),"-----",VLOOKUP(LeaveTracker[[#This Row],[Employee Name]],Employees[[Employee Name]:[Office]],6))</f>
        <v>REGULAR</v>
      </c>
      <c r="G6888" s="24">
        <v>45133</v>
      </c>
      <c r="H6888" s="24">
        <v>45133</v>
      </c>
      <c r="I6888" s="20" t="s">
        <v>81</v>
      </c>
      <c r="K6888" s="61"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671</v>
      </c>
      <c r="E6889" s="19" t="str">
        <f>IF(ISBLANK(LeaveTracker[[#This Row],[Employee Name]]),"-----",VLOOKUP(LeaveTracker[[#This Row],[Employee Name]],Employees[[Employee Name]:[Office]],7))</f>
        <v>SP</v>
      </c>
      <c r="F6889" s="19" t="str">
        <f>IF(ISBLANK(LeaveTracker[[#This Row],[Employee Name]]),"-----",VLOOKUP(LeaveTracker[[#This Row],[Employee Name]],Employees[[Employee Name]:[Office]],6))</f>
        <v>REGULAR</v>
      </c>
      <c r="G6889" s="24">
        <v>45128</v>
      </c>
      <c r="H6889" s="24">
        <v>45128</v>
      </c>
      <c r="I6889" s="20" t="s">
        <v>81</v>
      </c>
      <c r="K6889" s="61"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1010</v>
      </c>
      <c r="E6890" s="19" t="str">
        <f>IF(ISBLANK(LeaveTracker[[#This Row],[Employee Name]]),"-----",VLOOKUP(LeaveTracker[[#This Row],[Employee Name]],Employees[[Employee Name]:[Office]],7))</f>
        <v>ACCOUNTING</v>
      </c>
      <c r="F6890" s="19" t="str">
        <f>IF(ISBLANK(LeaveTracker[[#This Row],[Employee Name]]),"-----",VLOOKUP(LeaveTracker[[#This Row],[Employee Name]],Employees[[Employee Name]:[Office]],6))</f>
        <v>REGULAR</v>
      </c>
      <c r="G6890" s="21">
        <v>45125</v>
      </c>
      <c r="H6890" s="21">
        <v>45125</v>
      </c>
      <c r="I6890" s="20" t="s">
        <v>81</v>
      </c>
      <c r="K6890" s="61"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863</v>
      </c>
      <c r="E6891" s="19" t="str">
        <f>IF(ISBLANK(LeaveTracker[[#This Row],[Employee Name]]),"-----",VLOOKUP(LeaveTracker[[#This Row],[Employee Name]],Employees[[Employee Name]:[Office]],7))</f>
        <v>ACCOUNTING</v>
      </c>
      <c r="F6891" s="19" t="str">
        <f>IF(ISBLANK(LeaveTracker[[#This Row],[Employee Name]]),"-----",VLOOKUP(LeaveTracker[[#This Row],[Employee Name]],Employees[[Employee Name]:[Office]],6))</f>
        <v>REGULAR</v>
      </c>
      <c r="G6891" s="24">
        <v>45097</v>
      </c>
      <c r="H6891" s="24">
        <v>45158</v>
      </c>
      <c r="I6891" s="19" t="s">
        <v>298</v>
      </c>
      <c r="J6891" s="43" t="s">
        <v>2463</v>
      </c>
      <c r="K6891" s="61"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341</v>
      </c>
      <c r="E6892" s="19" t="str">
        <f>IF(ISBLANK(LeaveTracker[[#This Row],[Employee Name]]),"-----",VLOOKUP(LeaveTracker[[#This Row],[Employee Name]],Employees[[Employee Name]:[Office]],7))</f>
        <v>MO</v>
      </c>
      <c r="F6892" s="19" t="str">
        <f>IF(ISBLANK(LeaveTracker[[#This Row],[Employee Name]]),"-----",VLOOKUP(LeaveTracker[[#This Row],[Employee Name]],Employees[[Employee Name]:[Office]],6))</f>
        <v>REGULAR</v>
      </c>
      <c r="G6892" s="24">
        <v>45134</v>
      </c>
      <c r="H6892" s="24">
        <v>45135</v>
      </c>
      <c r="I6892" s="20" t="s">
        <v>81</v>
      </c>
      <c r="K6892" s="61"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559</v>
      </c>
      <c r="E6893" s="19" t="str">
        <f>IF(ISBLANK(LeaveTracker[[#This Row],[Employee Name]]),"-----",VLOOKUP(LeaveTracker[[#This Row],[Employee Name]],Employees[[Employee Name]:[Office]],7))</f>
        <v>CENRO</v>
      </c>
      <c r="F6893" s="19" t="str">
        <f>IF(ISBLANK(LeaveTracker[[#This Row],[Employee Name]]),"-----",VLOOKUP(LeaveTracker[[#This Row],[Employee Name]],Employees[[Employee Name]:[Office]],6))</f>
        <v>REGULAR</v>
      </c>
      <c r="G6893" s="24">
        <v>45145</v>
      </c>
      <c r="H6893" s="24">
        <v>45147</v>
      </c>
      <c r="I6893" s="20" t="s">
        <v>82</v>
      </c>
      <c r="K6893" s="61"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553</v>
      </c>
      <c r="E6894" s="19" t="str">
        <f>IF(ISBLANK(LeaveTracker[[#This Row],[Employee Name]]),"-----",VLOOKUP(LeaveTracker[[#This Row],[Employee Name]],Employees[[Employee Name]:[Office]],7))</f>
        <v>CENRO</v>
      </c>
      <c r="F6894" s="19" t="str">
        <f>IF(ISBLANK(LeaveTracker[[#This Row],[Employee Name]]),"-----",VLOOKUP(LeaveTracker[[#This Row],[Employee Name]],Employees[[Employee Name]:[Office]],6))</f>
        <v>REGULAR</v>
      </c>
      <c r="G6894" s="24">
        <v>45134</v>
      </c>
      <c r="H6894" s="24">
        <v>45134</v>
      </c>
      <c r="I6894" s="20" t="s">
        <v>81</v>
      </c>
      <c r="K6894" s="61"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371</v>
      </c>
      <c r="E6895" s="19" t="str">
        <f>IF(ISBLANK(LeaveTracker[[#This Row],[Employee Name]]),"-----",VLOOKUP(LeaveTracker[[#This Row],[Employee Name]],Employees[[Employee Name]:[Office]],7))</f>
        <v>LIBRARY</v>
      </c>
      <c r="F6895" s="19" t="str">
        <f>IF(ISBLANK(LeaveTracker[[#This Row],[Employee Name]]),"-----",VLOOKUP(LeaveTracker[[#This Row],[Employee Name]],Employees[[Employee Name]:[Office]],6))</f>
        <v>REGULAR</v>
      </c>
      <c r="G6895" s="24">
        <v>45133</v>
      </c>
      <c r="H6895" s="24">
        <v>45134</v>
      </c>
      <c r="I6895" s="20" t="s">
        <v>81</v>
      </c>
      <c r="K6895" s="61"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730</v>
      </c>
      <c r="E6896" s="19" t="str">
        <f>IF(ISBLANK(LeaveTracker[[#This Row],[Employee Name]]),"-----",VLOOKUP(LeaveTracker[[#This Row],[Employee Name]],Employees[[Employee Name]:[Office]],7))</f>
        <v>SP</v>
      </c>
      <c r="F6896" s="19" t="str">
        <f>IF(ISBLANK(LeaveTracker[[#This Row],[Employee Name]]),"-----",VLOOKUP(LeaveTracker[[#This Row],[Employee Name]],Employees[[Employee Name]:[Office]],6))</f>
        <v>REGULAR</v>
      </c>
      <c r="G6896" s="24">
        <v>45128</v>
      </c>
      <c r="H6896" s="24">
        <v>45128</v>
      </c>
      <c r="I6896" s="20" t="s">
        <v>81</v>
      </c>
      <c r="K6896" s="61"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506</v>
      </c>
      <c r="E6897" s="19" t="str">
        <f>IF(ISBLANK(LeaveTracker[[#This Row],[Employee Name]]),"-----",VLOOKUP(LeaveTracker[[#This Row],[Employee Name]],Employees[[Employee Name]:[Office]],7))</f>
        <v>ACCOUNTING</v>
      </c>
      <c r="F6897" s="19" t="str">
        <f>IF(ISBLANK(LeaveTracker[[#This Row],[Employee Name]]),"-----",VLOOKUP(LeaveTracker[[#This Row],[Employee Name]],Employees[[Employee Name]:[Office]],6))</f>
        <v>REGULAR</v>
      </c>
      <c r="G6897" s="24">
        <v>45117</v>
      </c>
      <c r="H6897" s="24">
        <v>45117</v>
      </c>
      <c r="I6897" s="20" t="s">
        <v>81</v>
      </c>
      <c r="K6897" s="61"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506</v>
      </c>
      <c r="E6898" s="19" t="str">
        <f>IF(ISBLANK(LeaveTracker[[#This Row],[Employee Name]]),"-----",VLOOKUP(LeaveTracker[[#This Row],[Employee Name]],Employees[[Employee Name]:[Office]],7))</f>
        <v>ACCOUNTING</v>
      </c>
      <c r="F6898" s="19" t="str">
        <f>IF(ISBLANK(LeaveTracker[[#This Row],[Employee Name]]),"-----",VLOOKUP(LeaveTracker[[#This Row],[Employee Name]],Employees[[Employee Name]:[Office]],6))</f>
        <v>REGULAR</v>
      </c>
      <c r="G6898" s="24">
        <v>45129</v>
      </c>
      <c r="H6898" s="24">
        <v>45129</v>
      </c>
      <c r="I6898" s="20" t="s">
        <v>81</v>
      </c>
      <c r="K6898" s="61" t="str">
        <f ca="1">LeaveTracker[[#This Row],[Days]]&amp;" "&amp;LeaveTracker[[#This Row],[Type of Leave]]</f>
        <v>0 SL</v>
      </c>
      <c r="L6898" s="23">
        <f ca="1">NETWORKDAYS(LeaveTracker[[#This Row],[Start Date]],LeaveTracker[[#This Row],[End Date]],lstHolidays)</f>
        <v>0</v>
      </c>
      <c r="M6898" s="27"/>
    </row>
    <row r="6899" spans="1:13" ht="30" customHeight="1" x14ac:dyDescent="0.3">
      <c r="A6899" s="27">
        <f t="shared" si="82"/>
        <v>3173</v>
      </c>
      <c r="B6899" s="31">
        <v>45140</v>
      </c>
      <c r="C6899" s="31">
        <v>45135</v>
      </c>
      <c r="D6899" s="19" t="s">
        <v>520</v>
      </c>
      <c r="E6899" s="19" t="str">
        <f>IF(ISBLANK(LeaveTracker[[#This Row],[Employee Name]]),"-----",VLOOKUP(LeaveTracker[[#This Row],[Employee Name]],Employees[[Employee Name]:[Office]],7))</f>
        <v>ACCOUNTING</v>
      </c>
      <c r="F6899" s="19" t="str">
        <f>IF(ISBLANK(LeaveTracker[[#This Row],[Employee Name]]),"-----",VLOOKUP(LeaveTracker[[#This Row],[Employee Name]],Employees[[Employee Name]:[Office]],6))</f>
        <v>REGULAR</v>
      </c>
      <c r="G6899" s="24">
        <v>45112</v>
      </c>
      <c r="H6899" s="24">
        <v>45112</v>
      </c>
      <c r="I6899" s="20" t="s">
        <v>81</v>
      </c>
      <c r="K6899" s="61"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520</v>
      </c>
      <c r="E6900" s="19" t="str">
        <f>IF(ISBLANK(LeaveTracker[[#This Row],[Employee Name]]),"-----",VLOOKUP(LeaveTracker[[#This Row],[Employee Name]],Employees[[Employee Name]:[Office]],7))</f>
        <v>ACCOUNTING</v>
      </c>
      <c r="F6900" s="19" t="str">
        <f>IF(ISBLANK(LeaveTracker[[#This Row],[Employee Name]]),"-----",VLOOKUP(LeaveTracker[[#This Row],[Employee Name]],Employees[[Employee Name]:[Office]],6))</f>
        <v>REGULAR</v>
      </c>
      <c r="G6900" s="24">
        <v>45133</v>
      </c>
      <c r="H6900" s="24">
        <v>45133</v>
      </c>
      <c r="I6900" s="20" t="s">
        <v>81</v>
      </c>
      <c r="K6900" s="61"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2405</v>
      </c>
      <c r="E6901" s="19" t="str">
        <f>IF(ISBLANK(LeaveTracker[[#This Row],[Employee Name]]),"-----",VLOOKUP(LeaveTracker[[#This Row],[Employee Name]],Employees[[Employee Name]:[Office]],7))</f>
        <v>LCR</v>
      </c>
      <c r="F6901" s="19" t="str">
        <f>IF(ISBLANK(LeaveTracker[[#This Row],[Employee Name]]),"-----",VLOOKUP(LeaveTracker[[#This Row],[Employee Name]],Employees[[Employee Name]:[Office]],6))</f>
        <v>CASUAL</v>
      </c>
      <c r="G6901" s="24">
        <v>45133</v>
      </c>
      <c r="H6901" s="24">
        <v>45135</v>
      </c>
      <c r="I6901" s="20" t="s">
        <v>81</v>
      </c>
      <c r="K6901" s="61"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595</v>
      </c>
      <c r="E6902" s="19" t="str">
        <f>IF(ISBLANK(LeaveTracker[[#This Row],[Employee Name]]),"-----",VLOOKUP(LeaveTracker[[#This Row],[Employee Name]],Employees[[Employee Name]:[Office]],7))</f>
        <v>MAHOGANY MARKET</v>
      </c>
      <c r="F6902" s="19" t="str">
        <f>IF(ISBLANK(LeaveTracker[[#This Row],[Employee Name]]),"-----",VLOOKUP(LeaveTracker[[#This Row],[Employee Name]],Employees[[Employee Name]:[Office]],6))</f>
        <v>REGULAR</v>
      </c>
      <c r="G6902" s="24">
        <v>45133</v>
      </c>
      <c r="H6902" s="24">
        <v>45133</v>
      </c>
      <c r="I6902" s="20" t="s">
        <v>81</v>
      </c>
      <c r="K6902" s="61"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2422</v>
      </c>
      <c r="E6903" s="19" t="str">
        <f>IF(ISBLANK(LeaveTracker[[#This Row],[Employee Name]]),"-----",VLOOKUP(LeaveTracker[[#This Row],[Employee Name]],Employees[[Employee Name]:[Office]],7))</f>
        <v>SP/VMO</v>
      </c>
      <c r="F6903" s="19" t="str">
        <f>IF(ISBLANK(LeaveTracker[[#This Row],[Employee Name]]),"-----",VLOOKUP(LeaveTracker[[#This Row],[Employee Name]],Employees[[Employee Name]:[Office]],6))</f>
        <v>CO-TERM</v>
      </c>
      <c r="G6903" s="24">
        <v>45139</v>
      </c>
      <c r="H6903" s="24">
        <v>45168</v>
      </c>
      <c r="I6903" s="20" t="s">
        <v>82</v>
      </c>
      <c r="K6903" s="61" t="str">
        <f>LeaveTracker[[#This Row],[Days]]&amp;" "&amp;LeaveTracker[[#This Row],[Type of Leave]]</f>
        <v>18 VL</v>
      </c>
      <c r="L6903" s="23">
        <v>18</v>
      </c>
      <c r="M6903" s="27"/>
    </row>
    <row r="6904" spans="1:13" ht="30" customHeight="1" x14ac:dyDescent="0.3">
      <c r="A6904" s="27">
        <f t="shared" si="82"/>
        <v>3178</v>
      </c>
      <c r="B6904" s="31">
        <v>45140</v>
      </c>
      <c r="C6904" s="31">
        <v>45140</v>
      </c>
      <c r="D6904" s="19" t="s">
        <v>826</v>
      </c>
      <c r="E6904" s="19" t="str">
        <f>IF(ISBLANK(LeaveTracker[[#This Row],[Employee Name]]),"-----",VLOOKUP(LeaveTracker[[#This Row],[Employee Name]],Employees[[Employee Name]:[Office]],7))</f>
        <v>CHO</v>
      </c>
      <c r="F6904" s="19" t="str">
        <f>IF(ISBLANK(LeaveTracker[[#This Row],[Employee Name]]),"-----",VLOOKUP(LeaveTracker[[#This Row],[Employee Name]],Employees[[Employee Name]:[Office]],6))</f>
        <v>REGULAR</v>
      </c>
      <c r="G6904" s="24">
        <v>45138</v>
      </c>
      <c r="H6904" s="24">
        <v>45138</v>
      </c>
      <c r="I6904" s="20" t="s">
        <v>81</v>
      </c>
      <c r="K6904" s="61"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530</v>
      </c>
      <c r="E6905" s="19" t="str">
        <f>IF(ISBLANK(LeaveTracker[[#This Row],[Employee Name]]),"-----",VLOOKUP(LeaveTracker[[#This Row],[Employee Name]],Employees[[Employee Name]:[Office]],7))</f>
        <v>GSO</v>
      </c>
      <c r="F6905" s="19" t="str">
        <f>IF(ISBLANK(LeaveTracker[[#This Row],[Employee Name]]),"-----",VLOOKUP(LeaveTracker[[#This Row],[Employee Name]],Employees[[Employee Name]:[Office]],6))</f>
        <v>REGULAR</v>
      </c>
      <c r="G6905" s="24">
        <v>45132</v>
      </c>
      <c r="H6905" s="24">
        <v>45132</v>
      </c>
      <c r="I6905" s="20" t="s">
        <v>81</v>
      </c>
      <c r="K6905" s="61"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1268</v>
      </c>
      <c r="E6906" s="19" t="str">
        <f>IF(ISBLANK(LeaveTracker[[#This Row],[Employee Name]]),"-----",VLOOKUP(LeaveTracker[[#This Row],[Employee Name]],Employees[[Employee Name]:[Office]],7))</f>
        <v>CHO</v>
      </c>
      <c r="F6906" s="19" t="str">
        <f>IF(ISBLANK(LeaveTracker[[#This Row],[Employee Name]]),"-----",VLOOKUP(LeaveTracker[[#This Row],[Employee Name]],Employees[[Employee Name]:[Office]],6))</f>
        <v>REGULAR</v>
      </c>
      <c r="G6906" s="24">
        <v>45123</v>
      </c>
      <c r="H6906" s="24">
        <v>45123</v>
      </c>
      <c r="I6906" s="20" t="s">
        <v>81</v>
      </c>
      <c r="K6906" s="61" t="str">
        <f>LeaveTracker[[#This Row],[Days]]&amp;" "&amp;LeaveTracker[[#This Row],[Type of Leave]]</f>
        <v>1 SL</v>
      </c>
      <c r="L6906" s="23">
        <v>1</v>
      </c>
      <c r="M6906" s="27"/>
    </row>
    <row r="6907" spans="1:13" ht="30" customHeight="1" x14ac:dyDescent="0.3">
      <c r="A6907" s="27">
        <f t="shared" si="82"/>
        <v>3181</v>
      </c>
      <c r="B6907" s="31">
        <v>45140</v>
      </c>
      <c r="C6907" s="31">
        <v>45134</v>
      </c>
      <c r="D6907" s="19" t="s">
        <v>772</v>
      </c>
      <c r="E6907" s="19" t="str">
        <f>IF(ISBLANK(LeaveTracker[[#This Row],[Employee Name]]),"-----",VLOOKUP(LeaveTracker[[#This Row],[Employee Name]],Employees[[Employee Name]:[Office]],7))</f>
        <v>ONT</v>
      </c>
      <c r="F6907" s="19" t="str">
        <f>IF(ISBLANK(LeaveTracker[[#This Row],[Employee Name]]),"-----",VLOOKUP(LeaveTracker[[#This Row],[Employee Name]],Employees[[Employee Name]:[Office]],6))</f>
        <v>REGULAR</v>
      </c>
      <c r="G6907" s="24">
        <v>45131</v>
      </c>
      <c r="H6907" s="24">
        <v>45131</v>
      </c>
      <c r="I6907" s="20" t="s">
        <v>81</v>
      </c>
      <c r="K6907" s="61" t="str">
        <f ca="1">LeaveTracker[[#This Row],[Days]]&amp;" "&amp;LeaveTracker[[#This Row],[Type of Leave]]</f>
        <v>0 SL</v>
      </c>
      <c r="L6907" s="23">
        <f ca="1">NETWORKDAYS(LeaveTracker[[#This Row],[Start Date]],LeaveTracker[[#This Row],[End Date]],lstHolidays)</f>
        <v>0</v>
      </c>
      <c r="M6907" s="27"/>
    </row>
    <row r="6908" spans="1:13" ht="30" customHeight="1" x14ac:dyDescent="0.3">
      <c r="A6908" s="27">
        <f t="shared" si="82"/>
        <v>3182</v>
      </c>
      <c r="B6908" s="31">
        <v>45140</v>
      </c>
      <c r="C6908" s="31">
        <v>45133</v>
      </c>
      <c r="D6908" s="19" t="s">
        <v>111</v>
      </c>
      <c r="E6908" s="19" t="str">
        <f>IF(ISBLANK(LeaveTracker[[#This Row],[Employee Name]]),"-----",VLOOKUP(LeaveTracker[[#This Row],[Employee Name]],Employees[[Employee Name]:[Office]],7))</f>
        <v>ONT</v>
      </c>
      <c r="F6908" s="19" t="str">
        <f>IF(ISBLANK(LeaveTracker[[#This Row],[Employee Name]]),"-----",VLOOKUP(LeaveTracker[[#This Row],[Employee Name]],Employees[[Employee Name]:[Office]],6))</f>
        <v>REGULAR</v>
      </c>
      <c r="G6908" s="21" t="s">
        <v>2464</v>
      </c>
      <c r="H6908" s="24">
        <v>45132</v>
      </c>
      <c r="I6908" s="20" t="s">
        <v>81</v>
      </c>
      <c r="K6908" s="61" t="str">
        <f>LeaveTracker[[#This Row],[Days]]&amp;" "&amp;LeaveTracker[[#This Row],[Type of Leave]]</f>
        <v>1 SL</v>
      </c>
      <c r="L6908" s="23">
        <v>1</v>
      </c>
      <c r="M6908" s="27"/>
    </row>
    <row r="6909" spans="1:13" ht="30" customHeight="1" x14ac:dyDescent="0.3">
      <c r="A6909" s="27">
        <f t="shared" si="82"/>
        <v>3183</v>
      </c>
      <c r="B6909" s="31">
        <v>45140</v>
      </c>
      <c r="C6909" s="31">
        <v>45133</v>
      </c>
      <c r="D6909" s="19" t="s">
        <v>1962</v>
      </c>
      <c r="E6909" s="19" t="str">
        <f>IF(ISBLANK(LeaveTracker[[#This Row],[Employee Name]]),"-----",VLOOKUP(LeaveTracker[[#This Row],[Employee Name]],Employees[[Employee Name]:[Office]],7))</f>
        <v>ONT</v>
      </c>
      <c r="F6909" s="19" t="str">
        <f>IF(ISBLANK(LeaveTracker[[#This Row],[Employee Name]]),"-----",VLOOKUP(LeaveTracker[[#This Row],[Employee Name]],Employees[[Employee Name]:[Office]],6))</f>
        <v>REGULAR</v>
      </c>
      <c r="G6909" s="24">
        <v>45156</v>
      </c>
      <c r="H6909" s="24">
        <v>45158</v>
      </c>
      <c r="I6909" s="20" t="s">
        <v>82</v>
      </c>
      <c r="K6909" s="61" t="str">
        <f>LeaveTracker[[#This Row],[Days]]&amp;" "&amp;LeaveTracker[[#This Row],[Type of Leave]]</f>
        <v>3 VL</v>
      </c>
      <c r="L6909" s="23">
        <v>3</v>
      </c>
      <c r="M6909" s="27"/>
    </row>
    <row r="6910" spans="1:13" ht="30" customHeight="1" x14ac:dyDescent="0.3">
      <c r="A6910" s="27">
        <f t="shared" si="82"/>
        <v>3184</v>
      </c>
      <c r="B6910" s="31">
        <v>45140</v>
      </c>
      <c r="C6910" s="31">
        <v>45133</v>
      </c>
      <c r="D6910" s="19" t="s">
        <v>1962</v>
      </c>
      <c r="E6910" s="19" t="str">
        <f>IF(ISBLANK(LeaveTracker[[#This Row],[Employee Name]]),"-----",VLOOKUP(LeaveTracker[[#This Row],[Employee Name]],Employees[[Employee Name]:[Office]],7))</f>
        <v>ONT</v>
      </c>
      <c r="F6910" s="19" t="str">
        <f>IF(ISBLANK(LeaveTracker[[#This Row],[Employee Name]]),"-----",VLOOKUP(LeaveTracker[[#This Row],[Employee Name]],Employees[[Employee Name]:[Office]],6))</f>
        <v>REGULAR</v>
      </c>
      <c r="G6910" s="24">
        <v>45162</v>
      </c>
      <c r="H6910" s="24">
        <v>45165</v>
      </c>
      <c r="I6910" s="20" t="s">
        <v>82</v>
      </c>
      <c r="K6910" s="61"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1962</v>
      </c>
      <c r="E6911" s="19" t="str">
        <f>IF(ISBLANK(LeaveTracker[[#This Row],[Employee Name]]),"-----",VLOOKUP(LeaveTracker[[#This Row],[Employee Name]],Employees[[Employee Name]:[Office]],7))</f>
        <v>ONT</v>
      </c>
      <c r="F6911" s="19" t="str">
        <f>IF(ISBLANK(LeaveTracker[[#This Row],[Employee Name]]),"-----",VLOOKUP(LeaveTracker[[#This Row],[Employee Name]],Employees[[Employee Name]:[Office]],6))</f>
        <v>REGULAR</v>
      </c>
      <c r="G6911" s="24">
        <v>45169</v>
      </c>
      <c r="H6911" s="24">
        <v>45169</v>
      </c>
      <c r="I6911" s="20" t="s">
        <v>82</v>
      </c>
      <c r="K6911" s="61"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1223</v>
      </c>
      <c r="E6912" s="19" t="str">
        <f>IF(ISBLANK(LeaveTracker[[#This Row],[Employee Name]]),"-----",VLOOKUP(LeaveTracker[[#This Row],[Employee Name]],Employees[[Employee Name]:[Office]],7))</f>
        <v>PICNIC GROVE</v>
      </c>
      <c r="F6912" s="19" t="str">
        <f>IF(ISBLANK(LeaveTracker[[#This Row],[Employee Name]]),"-----",VLOOKUP(LeaveTracker[[#This Row],[Employee Name]],Employees[[Employee Name]:[Office]],6))</f>
        <v>REGULAR</v>
      </c>
      <c r="G6912" s="24">
        <v>45145</v>
      </c>
      <c r="H6912" s="24">
        <v>45146</v>
      </c>
      <c r="I6912" s="20" t="s">
        <v>298</v>
      </c>
      <c r="J6912" s="43" t="s">
        <v>1003</v>
      </c>
      <c r="K6912" s="61"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1766</v>
      </c>
      <c r="E6913" s="19" t="str">
        <f>IF(ISBLANK(LeaveTracker[[#This Row],[Employee Name]]),"-----",VLOOKUP(LeaveTracker[[#This Row],[Employee Name]],Employees[[Employee Name]:[Office]],7))</f>
        <v>GSO</v>
      </c>
      <c r="F6913" s="19" t="str">
        <f>IF(ISBLANK(LeaveTracker[[#This Row],[Employee Name]]),"-----",VLOOKUP(LeaveTracker[[#This Row],[Employee Name]],Employees[[Employee Name]:[Office]],6))</f>
        <v>CASUAL</v>
      </c>
      <c r="G6913" s="24">
        <v>45134</v>
      </c>
      <c r="H6913" s="24">
        <v>45135</v>
      </c>
      <c r="I6913" s="20" t="s">
        <v>81</v>
      </c>
      <c r="K6913" s="61"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2153</v>
      </c>
      <c r="E6914" s="19" t="str">
        <f>IF(ISBLANK(LeaveTracker[[#This Row],[Employee Name]]),"-----",VLOOKUP(LeaveTracker[[#This Row],[Employee Name]],Employees[[Employee Name]:[Office]],7))</f>
        <v>OSPITAL NG TAGAYTAY</v>
      </c>
      <c r="F6914" s="19">
        <f>IF(ISBLANK(LeaveTracker[[#This Row],[Employee Name]]),"-----",VLOOKUP(LeaveTracker[[#This Row],[Employee Name]],Employees[[Employee Name]:[Office]],6))</f>
        <v>0</v>
      </c>
      <c r="G6914" s="24">
        <v>45132</v>
      </c>
      <c r="H6914" s="24">
        <v>45133</v>
      </c>
      <c r="I6914" s="20" t="s">
        <v>81</v>
      </c>
      <c r="K6914" s="61"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530</v>
      </c>
      <c r="E6915" s="19" t="str">
        <f>IF(ISBLANK(LeaveTracker[[#This Row],[Employee Name]]),"-----",VLOOKUP(LeaveTracker[[#This Row],[Employee Name]],Employees[[Employee Name]:[Office]],7))</f>
        <v>GSO</v>
      </c>
      <c r="F6915" s="19" t="str">
        <f>IF(ISBLANK(LeaveTracker[[#This Row],[Employee Name]]),"-----",VLOOKUP(LeaveTracker[[#This Row],[Employee Name]],Employees[[Employee Name]:[Office]],6))</f>
        <v>REGULAR</v>
      </c>
      <c r="G6915" s="24">
        <v>45142</v>
      </c>
      <c r="H6915" s="24">
        <v>45146</v>
      </c>
      <c r="I6915" s="20" t="s">
        <v>82</v>
      </c>
      <c r="K6915" s="61"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19" t="str">
        <f>IF(ISBLANK(LeaveTracker[[#This Row],[Employee Name]]),"-----",VLOOKUP(LeaveTracker[[#This Row],[Employee Name]],Employees[[Employee Name]:[Office]],7))</f>
        <v>CHO</v>
      </c>
      <c r="F6916" s="19" t="str">
        <f>IF(ISBLANK(LeaveTracker[[#This Row],[Employee Name]]),"-----",VLOOKUP(LeaveTracker[[#This Row],[Employee Name]],Employees[[Employee Name]:[Office]],6))</f>
        <v>REGULAR</v>
      </c>
      <c r="G6916" s="24">
        <v>45154</v>
      </c>
      <c r="H6916" s="24">
        <v>45154</v>
      </c>
      <c r="I6916" s="20" t="s">
        <v>82</v>
      </c>
      <c r="K6916" s="61"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826</v>
      </c>
      <c r="E6917" s="19" t="str">
        <f>IF(ISBLANK(LeaveTracker[[#This Row],[Employee Name]]),"-----",VLOOKUP(LeaveTracker[[#This Row],[Employee Name]],Employees[[Employee Name]:[Office]],7))</f>
        <v>CHO</v>
      </c>
      <c r="F6917" s="19" t="str">
        <f>IF(ISBLANK(LeaveTracker[[#This Row],[Employee Name]]),"-----",VLOOKUP(LeaveTracker[[#This Row],[Employee Name]],Employees[[Employee Name]:[Office]],6))</f>
        <v>REGULAR</v>
      </c>
      <c r="G6917" s="24">
        <v>45139</v>
      </c>
      <c r="H6917" s="24">
        <v>45139</v>
      </c>
      <c r="I6917" s="20" t="s">
        <v>81</v>
      </c>
      <c r="K6917" s="61"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402</v>
      </c>
      <c r="E6918" s="19" t="str">
        <f>IF(ISBLANK(LeaveTracker[[#This Row],[Employee Name]]),"-----",VLOOKUP(LeaveTracker[[#This Row],[Employee Name]],Employees[[Employee Name]:[Office]],7))</f>
        <v>CTO</v>
      </c>
      <c r="F6918" s="19" t="str">
        <f>IF(ISBLANK(LeaveTracker[[#This Row],[Employee Name]]),"-----",VLOOKUP(LeaveTracker[[#This Row],[Employee Name]],Employees[[Employee Name]:[Office]],6))</f>
        <v>REGULAR</v>
      </c>
      <c r="G6918" s="24">
        <v>45143</v>
      </c>
      <c r="H6918" s="24">
        <v>45143</v>
      </c>
      <c r="I6918" s="20" t="s">
        <v>298</v>
      </c>
      <c r="J6918" s="43" t="s">
        <v>1003</v>
      </c>
      <c r="K6918" s="61" t="str">
        <f ca="1">LeaveTracker[[#This Row],[Days]]&amp;" "&amp;LeaveTracker[[#This Row],[Type of Leave]]</f>
        <v>0 OTHER</v>
      </c>
      <c r="L6918" s="23">
        <f ca="1">NETWORKDAYS(LeaveTracker[[#This Row],[Start Date]],LeaveTracker[[#This Row],[End Date]],lstHolidays)</f>
        <v>0</v>
      </c>
      <c r="M6918" s="27"/>
    </row>
    <row r="6919" spans="1:13" ht="30" customHeight="1" x14ac:dyDescent="0.3">
      <c r="A6919" s="27">
        <f t="shared" si="82"/>
        <v>3193</v>
      </c>
      <c r="B6919" s="31">
        <v>45140</v>
      </c>
      <c r="C6919" s="31">
        <v>45138</v>
      </c>
      <c r="D6919" s="19" t="s">
        <v>418</v>
      </c>
      <c r="E6919" s="19" t="str">
        <f>IF(ISBLANK(LeaveTracker[[#This Row],[Employee Name]]),"-----",VLOOKUP(LeaveTracker[[#This Row],[Employee Name]],Employees[[Employee Name]:[Office]],7))</f>
        <v>CTO</v>
      </c>
      <c r="F6919" s="19" t="str">
        <f>IF(ISBLANK(LeaveTracker[[#This Row],[Employee Name]]),"-----",VLOOKUP(LeaveTracker[[#This Row],[Employee Name]],Employees[[Employee Name]:[Office]],6))</f>
        <v>REGULAR</v>
      </c>
      <c r="G6919" s="24">
        <v>45135</v>
      </c>
      <c r="H6919" s="24">
        <v>45135</v>
      </c>
      <c r="I6919" s="20" t="s">
        <v>81</v>
      </c>
      <c r="K6919" s="61"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2466</v>
      </c>
      <c r="E6920" s="19" t="str">
        <f>IF(ISBLANK(LeaveTracker[[#This Row],[Employee Name]]),"-----",VLOOKUP(LeaveTracker[[#This Row],[Employee Name]],Employees[[Employee Name]:[Office]],7))</f>
        <v>CSWDO</v>
      </c>
      <c r="F6920" s="19" t="str">
        <f>IF(ISBLANK(LeaveTracker[[#This Row],[Employee Name]]),"-----",VLOOKUP(LeaveTracker[[#This Row],[Employee Name]],Employees[[Employee Name]:[Office]],6))</f>
        <v>REGULAR</v>
      </c>
      <c r="G6920" s="24">
        <v>45140</v>
      </c>
      <c r="H6920" s="24">
        <v>45141</v>
      </c>
      <c r="I6920" s="20" t="s">
        <v>298</v>
      </c>
      <c r="J6920" s="43" t="s">
        <v>2467</v>
      </c>
      <c r="K6920" s="61"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443</v>
      </c>
      <c r="E6921" s="19" t="str">
        <f>IF(ISBLANK(LeaveTracker[[#This Row],[Employee Name]]),"-----",VLOOKUP(LeaveTracker[[#This Row],[Employee Name]],Employees[[Employee Name]:[Office]],7))</f>
        <v>GSO</v>
      </c>
      <c r="F6921" s="19" t="str">
        <f>IF(ISBLANK(LeaveTracker[[#This Row],[Employee Name]]),"-----",VLOOKUP(LeaveTracker[[#This Row],[Employee Name]],Employees[[Employee Name]:[Office]],6))</f>
        <v>REGULAR</v>
      </c>
      <c r="G6921" s="24">
        <v>45132</v>
      </c>
      <c r="H6921" s="24">
        <v>45132</v>
      </c>
      <c r="I6921" s="20" t="s">
        <v>81</v>
      </c>
      <c r="K6921" s="61"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304</v>
      </c>
      <c r="E6922" s="19" t="str">
        <f>IF(ISBLANK(LeaveTracker[[#This Row],[Employee Name]]),"-----",VLOOKUP(LeaveTracker[[#This Row],[Employee Name]],Employees[[Employee Name]:[Office]],7))</f>
        <v>TOPS (ADMIN CSU)</v>
      </c>
      <c r="F6922" s="19" t="str">
        <f>IF(ISBLANK(LeaveTracker[[#This Row],[Employee Name]]),"-----",VLOOKUP(LeaveTracker[[#This Row],[Employee Name]],Employees[[Employee Name]:[Office]],6))</f>
        <v>REGULAR</v>
      </c>
      <c r="G6922" s="24">
        <v>45135</v>
      </c>
      <c r="H6922" s="24">
        <v>45135</v>
      </c>
      <c r="I6922" s="20" t="s">
        <v>81</v>
      </c>
      <c r="K6922" s="61"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1860</v>
      </c>
      <c r="E6923" s="19" t="str">
        <f>IF(ISBLANK(LeaveTracker[[#This Row],[Employee Name]]),"-----",VLOOKUP(LeaveTracker[[#This Row],[Employee Name]],Employees[[Employee Name]:[Office]],7))</f>
        <v>ONT</v>
      </c>
      <c r="F6923" s="19" t="str">
        <f>IF(ISBLANK(LeaveTracker[[#This Row],[Employee Name]]),"-----",VLOOKUP(LeaveTracker[[#This Row],[Employee Name]],Employees[[Employee Name]:[Office]],6))</f>
        <v>CASUAL</v>
      </c>
      <c r="G6923" s="24">
        <v>45132</v>
      </c>
      <c r="H6923" s="24">
        <v>45132</v>
      </c>
      <c r="I6923" s="20" t="s">
        <v>81</v>
      </c>
      <c r="K6923" s="61"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779</v>
      </c>
      <c r="E6924" s="19" t="str">
        <f>IF(ISBLANK(LeaveTracker[[#This Row],[Employee Name]]),"-----",VLOOKUP(LeaveTracker[[#This Row],[Employee Name]],Employees[[Employee Name]:[Office]],7))</f>
        <v>AGRICULTURE OFFICE</v>
      </c>
      <c r="F6924" s="19" t="str">
        <f>IF(ISBLANK(LeaveTracker[[#This Row],[Employee Name]]),"-----",VLOOKUP(LeaveTracker[[#This Row],[Employee Name]],Employees[[Employee Name]:[Office]],6))</f>
        <v>REGULAR</v>
      </c>
      <c r="G6924" s="24">
        <v>45134</v>
      </c>
      <c r="H6924" s="24">
        <v>45134</v>
      </c>
      <c r="I6924" s="20" t="s">
        <v>81</v>
      </c>
      <c r="K6924" s="61"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488</v>
      </c>
      <c r="E6925" s="19" t="str">
        <f>IF(ISBLANK(LeaveTracker[[#This Row],[Employee Name]]),"-----",VLOOKUP(LeaveTracker[[#This Row],[Employee Name]],Employees[[Employee Name]:[Office]],7))</f>
        <v>THRDC</v>
      </c>
      <c r="F6925" s="19" t="str">
        <f>IF(ISBLANK(LeaveTracker[[#This Row],[Employee Name]]),"-----",VLOOKUP(LeaveTracker[[#This Row],[Employee Name]],Employees[[Employee Name]:[Office]],6))</f>
        <v>REGULAR</v>
      </c>
      <c r="G6925" s="24">
        <v>45127</v>
      </c>
      <c r="H6925" s="24">
        <v>45127</v>
      </c>
      <c r="I6925" s="20" t="s">
        <v>81</v>
      </c>
      <c r="K6925" s="61"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488</v>
      </c>
      <c r="E6926" s="19" t="str">
        <f>IF(ISBLANK(LeaveTracker[[#This Row],[Employee Name]]),"-----",VLOOKUP(LeaveTracker[[#This Row],[Employee Name]],Employees[[Employee Name]:[Office]],7))</f>
        <v>THRDC</v>
      </c>
      <c r="F6926" s="19" t="str">
        <f>IF(ISBLANK(LeaveTracker[[#This Row],[Employee Name]]),"-----",VLOOKUP(LeaveTracker[[#This Row],[Employee Name]],Employees[[Employee Name]:[Office]],6))</f>
        <v>REGULAR</v>
      </c>
      <c r="G6926" s="24">
        <v>45133</v>
      </c>
      <c r="H6926" s="24">
        <v>45135</v>
      </c>
      <c r="I6926" s="20" t="s">
        <v>81</v>
      </c>
      <c r="K6926" s="61"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1870</v>
      </c>
      <c r="E6927" s="19" t="str">
        <f>IF(ISBLANK(LeaveTracker[[#This Row],[Employee Name]]),"-----",VLOOKUP(LeaveTracker[[#This Row],[Employee Name]],Employees[[Employee Name]:[Office]],7))</f>
        <v>BPLO</v>
      </c>
      <c r="F6927" s="19" t="str">
        <f>IF(ISBLANK(LeaveTracker[[#This Row],[Employee Name]]),"-----",VLOOKUP(LeaveTracker[[#This Row],[Employee Name]],Employees[[Employee Name]:[Office]],6))</f>
        <v>CASUAL</v>
      </c>
      <c r="G6927" s="24">
        <v>45138</v>
      </c>
      <c r="H6927" s="24">
        <v>45138</v>
      </c>
      <c r="I6927" s="20" t="s">
        <v>81</v>
      </c>
      <c r="K6927" s="61"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1870</v>
      </c>
      <c r="E6928" s="19" t="str">
        <f>IF(ISBLANK(LeaveTracker[[#This Row],[Employee Name]]),"-----",VLOOKUP(LeaveTracker[[#This Row],[Employee Name]],Employees[[Employee Name]:[Office]],7))</f>
        <v>BPLO</v>
      </c>
      <c r="F6928" s="19" t="str">
        <f>IF(ISBLANK(LeaveTracker[[#This Row],[Employee Name]]),"-----",VLOOKUP(LeaveTracker[[#This Row],[Employee Name]],Employees[[Employee Name]:[Office]],6))</f>
        <v>CASUAL</v>
      </c>
      <c r="G6928" s="24">
        <v>45132</v>
      </c>
      <c r="H6928" s="24">
        <v>45132</v>
      </c>
      <c r="I6928" s="20" t="s">
        <v>81</v>
      </c>
      <c r="K6928" s="61"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382</v>
      </c>
      <c r="E6929" s="19" t="str">
        <f>IF(ISBLANK(LeaveTracker[[#This Row],[Employee Name]]),"-----",VLOOKUP(LeaveTracker[[#This Row],[Employee Name]],Employees[[Employee Name]:[Office]],7))</f>
        <v>ONT</v>
      </c>
      <c r="F6929" s="19" t="str">
        <f>IF(ISBLANK(LeaveTracker[[#This Row],[Employee Name]]),"-----",VLOOKUP(LeaveTracker[[#This Row],[Employee Name]],Employees[[Employee Name]:[Office]],6))</f>
        <v>REGULAR</v>
      </c>
      <c r="G6929" s="24">
        <v>45139</v>
      </c>
      <c r="H6929" s="24">
        <v>45152</v>
      </c>
      <c r="I6929" s="20" t="s">
        <v>82</v>
      </c>
      <c r="K6929" s="61"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1076</v>
      </c>
      <c r="E6930" s="19" t="str">
        <f>IF(ISBLANK(LeaveTracker[[#This Row],[Employee Name]]),"-----",VLOOKUP(LeaveTracker[[#This Row],[Employee Name]],Employees[[Employee Name]:[Office]],7))</f>
        <v>CSWDO</v>
      </c>
      <c r="F6930" s="19" t="str">
        <f>IF(ISBLANK(LeaveTracker[[#This Row],[Employee Name]]),"-----",VLOOKUP(LeaveTracker[[#This Row],[Employee Name]],Employees[[Employee Name]:[Office]],6))</f>
        <v>REGULAR</v>
      </c>
      <c r="G6930" s="24">
        <v>45138</v>
      </c>
      <c r="H6930" s="24">
        <v>45138</v>
      </c>
      <c r="I6930" s="20" t="s">
        <v>298</v>
      </c>
      <c r="J6930" s="43" t="s">
        <v>1003</v>
      </c>
      <c r="K6930" s="61"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1014</v>
      </c>
      <c r="E6931" s="19" t="str">
        <f>IF(ISBLANK(LeaveTracker[[#This Row],[Employee Name]]),"-----",VLOOKUP(LeaveTracker[[#This Row],[Employee Name]],Employees[[Employee Name]:[Office]],7))</f>
        <v>CSWDO</v>
      </c>
      <c r="F6931" s="19" t="str">
        <f>IF(ISBLANK(LeaveTracker[[#This Row],[Employee Name]]),"-----",VLOOKUP(LeaveTracker[[#This Row],[Employee Name]],Employees[[Employee Name]:[Office]],6))</f>
        <v>REGULAR</v>
      </c>
      <c r="G6931" s="24">
        <v>45139</v>
      </c>
      <c r="H6931" s="24">
        <v>45139</v>
      </c>
      <c r="I6931" s="20" t="s">
        <v>298</v>
      </c>
      <c r="J6931" s="43" t="s">
        <v>1003</v>
      </c>
      <c r="K6931" s="61"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1014</v>
      </c>
      <c r="E6932" s="19" t="str">
        <f>IF(ISBLANK(LeaveTracker[[#This Row],[Employee Name]]),"-----",VLOOKUP(LeaveTracker[[#This Row],[Employee Name]],Employees[[Employee Name]:[Office]],7))</f>
        <v>CSWDO</v>
      </c>
      <c r="F6932" s="19" t="str">
        <f>IF(ISBLANK(LeaveTracker[[#This Row],[Employee Name]]),"-----",VLOOKUP(LeaveTracker[[#This Row],[Employee Name]],Employees[[Employee Name]:[Office]],6))</f>
        <v>REGULAR</v>
      </c>
      <c r="G6932" s="24">
        <v>45132</v>
      </c>
      <c r="H6932" s="24">
        <v>45133</v>
      </c>
      <c r="I6932" s="20" t="s">
        <v>81</v>
      </c>
      <c r="K6932" s="61"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2126</v>
      </c>
      <c r="E6933" s="19" t="str">
        <f>IF(ISBLANK(LeaveTracker[[#This Row],[Employee Name]]),"-----",VLOOKUP(LeaveTracker[[#This Row],[Employee Name]],Employees[[Employee Name]:[Office]],7))</f>
        <v>CEO</v>
      </c>
      <c r="F6933" s="19">
        <f>IF(ISBLANK(LeaveTracker[[#This Row],[Employee Name]]),"-----",VLOOKUP(LeaveTracker[[#This Row],[Employee Name]],Employees[[Employee Name]:[Office]],6))</f>
        <v>0</v>
      </c>
      <c r="G6933" s="24">
        <v>45138</v>
      </c>
      <c r="H6933" s="24">
        <v>45138</v>
      </c>
      <c r="I6933" s="20" t="s">
        <v>81</v>
      </c>
      <c r="K6933" s="61"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547</v>
      </c>
      <c r="E6934" s="19" t="str">
        <f>IF(ISBLANK(LeaveTracker[[#This Row],[Employee Name]]),"-----",VLOOKUP(LeaveTracker[[#This Row],[Employee Name]],Employees[[Employee Name]:[Office]],7))</f>
        <v>PICNIC GROVE</v>
      </c>
      <c r="F6934" s="19" t="str">
        <f>IF(ISBLANK(LeaveTracker[[#This Row],[Employee Name]]),"-----",VLOOKUP(LeaveTracker[[#This Row],[Employee Name]],Employees[[Employee Name]:[Office]],6))</f>
        <v>REGULAR</v>
      </c>
      <c r="G6934" s="24">
        <v>45138</v>
      </c>
      <c r="H6934" s="24">
        <v>45138</v>
      </c>
      <c r="I6934" s="20" t="s">
        <v>81</v>
      </c>
      <c r="K6934" s="61"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878</v>
      </c>
      <c r="E6935" s="19" t="str">
        <f>IF(ISBLANK(LeaveTracker[[#This Row],[Employee Name]]),"-----",VLOOKUP(LeaveTracker[[#This Row],[Employee Name]],Employees[[Employee Name]:[Office]],7))</f>
        <v>GSO</v>
      </c>
      <c r="F6935" s="19" t="str">
        <f>IF(ISBLANK(LeaveTracker[[#This Row],[Employee Name]]),"-----",VLOOKUP(LeaveTracker[[#This Row],[Employee Name]],Employees[[Employee Name]:[Office]],6))</f>
        <v>REGULAR</v>
      </c>
      <c r="G6935" s="24">
        <v>45149</v>
      </c>
      <c r="H6935" s="24">
        <v>45149</v>
      </c>
      <c r="I6935" s="20" t="s">
        <v>82</v>
      </c>
      <c r="K6935" s="61"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1283</v>
      </c>
      <c r="E6936" s="19" t="str">
        <f>IF(ISBLANK(LeaveTracker[[#This Row],[Employee Name]]),"-----",VLOOKUP(LeaveTracker[[#This Row],[Employee Name]],Employees[[Employee Name]:[Office]],7))</f>
        <v>MO</v>
      </c>
      <c r="F6936" s="19" t="str">
        <f>IF(ISBLANK(LeaveTracker[[#This Row],[Employee Name]]),"-----",VLOOKUP(LeaveTracker[[#This Row],[Employee Name]],Employees[[Employee Name]:[Office]],6))</f>
        <v>REGULAR</v>
      </c>
      <c r="G6936" s="24">
        <v>45135</v>
      </c>
      <c r="H6936" s="24">
        <v>45135</v>
      </c>
      <c r="I6936" s="20" t="s">
        <v>82</v>
      </c>
      <c r="K6936" s="61"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1944</v>
      </c>
      <c r="E6937" s="19" t="str">
        <f>IF(ISBLANK(LeaveTracker[[#This Row],[Employee Name]]),"-----",VLOOKUP(LeaveTracker[[#This Row],[Employee Name]],Employees[[Employee Name]:[Office]],7))</f>
        <v>CENRO</v>
      </c>
      <c r="F6937" s="19" t="str">
        <f>IF(ISBLANK(LeaveTracker[[#This Row],[Employee Name]]),"-----",VLOOKUP(LeaveTracker[[#This Row],[Employee Name]],Employees[[Employee Name]:[Office]],6))</f>
        <v>CASUAL</v>
      </c>
      <c r="G6937" s="21">
        <v>45142</v>
      </c>
      <c r="H6937" s="24">
        <v>45142</v>
      </c>
      <c r="I6937" s="20" t="s">
        <v>82</v>
      </c>
      <c r="K6937" s="61"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1944</v>
      </c>
      <c r="E6938" s="19" t="str">
        <f>IF(ISBLANK(LeaveTracker[[#This Row],[Employee Name]]),"-----",VLOOKUP(LeaveTracker[[#This Row],[Employee Name]],Employees[[Employee Name]:[Office]],7))</f>
        <v>CENRO</v>
      </c>
      <c r="F6938" s="19" t="str">
        <f>IF(ISBLANK(LeaveTracker[[#This Row],[Employee Name]]),"-----",VLOOKUP(LeaveTracker[[#This Row],[Employee Name]],Employees[[Employee Name]:[Office]],6))</f>
        <v>CASUAL</v>
      </c>
      <c r="G6938" s="24">
        <v>45146</v>
      </c>
      <c r="H6938" s="24">
        <v>45146</v>
      </c>
      <c r="I6938" s="20" t="s">
        <v>82</v>
      </c>
      <c r="K6938" s="61"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1944</v>
      </c>
      <c r="E6939" s="19" t="str">
        <f>IF(ISBLANK(LeaveTracker[[#This Row],[Employee Name]]),"-----",VLOOKUP(LeaveTracker[[#This Row],[Employee Name]],Employees[[Employee Name]:[Office]],7))</f>
        <v>CENRO</v>
      </c>
      <c r="F6939" s="19" t="str">
        <f>IF(ISBLANK(LeaveTracker[[#This Row],[Employee Name]]),"-----",VLOOKUP(LeaveTracker[[#This Row],[Employee Name]],Employees[[Employee Name]:[Office]],6))</f>
        <v>CASUAL</v>
      </c>
      <c r="G6939" s="24">
        <v>45149</v>
      </c>
      <c r="H6939" s="24">
        <v>45149</v>
      </c>
      <c r="I6939" s="20" t="s">
        <v>82</v>
      </c>
      <c r="K6939" s="61"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1944</v>
      </c>
      <c r="E6940" s="19" t="str">
        <f>IF(ISBLANK(LeaveTracker[[#This Row],[Employee Name]]),"-----",VLOOKUP(LeaveTracker[[#This Row],[Employee Name]],Employees[[Employee Name]:[Office]],7))</f>
        <v>CENRO</v>
      </c>
      <c r="F6940" s="19" t="str">
        <f>IF(ISBLANK(LeaveTracker[[#This Row],[Employee Name]]),"-----",VLOOKUP(LeaveTracker[[#This Row],[Employee Name]],Employees[[Employee Name]:[Office]],6))</f>
        <v>CASUAL</v>
      </c>
      <c r="G6940" s="24">
        <v>45156</v>
      </c>
      <c r="H6940" s="24">
        <v>45156</v>
      </c>
      <c r="I6940" s="20" t="s">
        <v>82</v>
      </c>
      <c r="K6940" s="61"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1944</v>
      </c>
      <c r="E6941" s="19" t="str">
        <f>IF(ISBLANK(LeaveTracker[[#This Row],[Employee Name]]),"-----",VLOOKUP(LeaveTracker[[#This Row],[Employee Name]],Employees[[Employee Name]:[Office]],7))</f>
        <v>CENRO</v>
      </c>
      <c r="F6941" s="19" t="str">
        <f>IF(ISBLANK(LeaveTracker[[#This Row],[Employee Name]]),"-----",VLOOKUP(LeaveTracker[[#This Row],[Employee Name]],Employees[[Employee Name]:[Office]],6))</f>
        <v>CASUAL</v>
      </c>
      <c r="G6941" s="24">
        <v>45163</v>
      </c>
      <c r="H6941" s="24">
        <v>45163</v>
      </c>
      <c r="I6941" s="20" t="s">
        <v>82</v>
      </c>
      <c r="K6941" s="61"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1944</v>
      </c>
      <c r="E6942" s="19" t="str">
        <f>IF(ISBLANK(LeaveTracker[[#This Row],[Employee Name]]),"-----",VLOOKUP(LeaveTracker[[#This Row],[Employee Name]],Employees[[Employee Name]:[Office]],7))</f>
        <v>CENRO</v>
      </c>
      <c r="F6942" s="19" t="str">
        <f>IF(ISBLANK(LeaveTracker[[#This Row],[Employee Name]]),"-----",VLOOKUP(LeaveTracker[[#This Row],[Employee Name]],Employees[[Employee Name]:[Office]],6))</f>
        <v>CASUAL</v>
      </c>
      <c r="G6942" s="24">
        <v>45169</v>
      </c>
      <c r="H6942" s="24">
        <v>45169</v>
      </c>
      <c r="I6942" s="20" t="s">
        <v>82</v>
      </c>
      <c r="K6942" s="61"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1807</v>
      </c>
      <c r="E6943" s="19" t="str">
        <f>IF(ISBLANK(LeaveTracker[[#This Row],[Employee Name]]),"-----",VLOOKUP(LeaveTracker[[#This Row],[Employee Name]],Employees[[Employee Name]:[Office]],7))</f>
        <v>CENRO</v>
      </c>
      <c r="F6943" s="19" t="str">
        <f>IF(ISBLANK(LeaveTracker[[#This Row],[Employee Name]]),"-----",VLOOKUP(LeaveTracker[[#This Row],[Employee Name]],Employees[[Employee Name]:[Office]],6))</f>
        <v>CASUAL</v>
      </c>
      <c r="G6943" s="24">
        <v>45141</v>
      </c>
      <c r="H6943" s="24">
        <v>45143</v>
      </c>
      <c r="I6943" s="20" t="s">
        <v>82</v>
      </c>
      <c r="K6943" s="61" t="str">
        <f>LeaveTracker[[#This Row],[Days]]&amp;" "&amp;LeaveTracker[[#This Row],[Type of Leave]]</f>
        <v>3 VL</v>
      </c>
      <c r="L6943" s="23">
        <v>3</v>
      </c>
      <c r="M6943" s="27"/>
    </row>
    <row r="6944" spans="1:13" ht="30" customHeight="1" x14ac:dyDescent="0.3">
      <c r="A6944" s="27">
        <f t="shared" si="82"/>
        <v>3218</v>
      </c>
      <c r="B6944" s="31">
        <v>45140</v>
      </c>
      <c r="C6944" s="31">
        <v>45135</v>
      </c>
      <c r="D6944" s="19" t="s">
        <v>1800</v>
      </c>
      <c r="E6944" s="19" t="str">
        <f>IF(ISBLANK(LeaveTracker[[#This Row],[Employee Name]]),"-----",VLOOKUP(LeaveTracker[[#This Row],[Employee Name]],Employees[[Employee Name]:[Office]],7))</f>
        <v>CENRO</v>
      </c>
      <c r="F6944" s="19" t="str">
        <f>IF(ISBLANK(LeaveTracker[[#This Row],[Employee Name]]),"-----",VLOOKUP(LeaveTracker[[#This Row],[Employee Name]],Employees[[Employee Name]:[Office]],6))</f>
        <v>CASUAL</v>
      </c>
      <c r="G6944" s="24">
        <v>45129</v>
      </c>
      <c r="H6944" s="24">
        <v>45129</v>
      </c>
      <c r="I6944" s="20" t="s">
        <v>81</v>
      </c>
      <c r="K6944" s="61" t="str">
        <f ca="1">LeaveTracker[[#This Row],[Days]]&amp;" "&amp;LeaveTracker[[#This Row],[Type of Leave]]</f>
        <v>0 SL</v>
      </c>
      <c r="L6944" s="23">
        <f ca="1">NETWORKDAYS(LeaveTracker[[#This Row],[Start Date]],LeaveTracker[[#This Row],[End Date]],lstHolidays)</f>
        <v>0</v>
      </c>
      <c r="M6944" s="27"/>
    </row>
    <row r="6945" spans="1:13" ht="30" customHeight="1" x14ac:dyDescent="0.3">
      <c r="A6945" s="27">
        <f t="shared" si="82"/>
        <v>3219</v>
      </c>
      <c r="B6945" s="31">
        <v>45140</v>
      </c>
      <c r="C6945" s="31">
        <v>45135</v>
      </c>
      <c r="D6945" s="19" t="s">
        <v>1800</v>
      </c>
      <c r="E6945" s="19" t="str">
        <f>IF(ISBLANK(LeaveTracker[[#This Row],[Employee Name]]),"-----",VLOOKUP(LeaveTracker[[#This Row],[Employee Name]],Employees[[Employee Name]:[Office]],7))</f>
        <v>CENRO</v>
      </c>
      <c r="F6945" s="19" t="str">
        <f>IF(ISBLANK(LeaveTracker[[#This Row],[Employee Name]]),"-----",VLOOKUP(LeaveTracker[[#This Row],[Employee Name]],Employees[[Employee Name]:[Office]],6))</f>
        <v>CASUAL</v>
      </c>
      <c r="G6945" s="24">
        <v>45134</v>
      </c>
      <c r="H6945" s="24">
        <v>45134</v>
      </c>
      <c r="I6945" s="20" t="s">
        <v>81</v>
      </c>
      <c r="K6945" s="61"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597</v>
      </c>
      <c r="E6946" s="19" t="str">
        <f>IF(ISBLANK(LeaveTracker[[#This Row],[Employee Name]]),"-----",VLOOKUP(LeaveTracker[[#This Row],[Employee Name]],Employees[[Employee Name]:[Office]],7))</f>
        <v>MAHOGANY MARKET</v>
      </c>
      <c r="F6946" s="19" t="str">
        <f>IF(ISBLANK(LeaveTracker[[#This Row],[Employee Name]]),"-----",VLOOKUP(LeaveTracker[[#This Row],[Employee Name]],Employees[[Employee Name]:[Office]],6))</f>
        <v>REGULAR</v>
      </c>
      <c r="G6946" s="24">
        <v>45142</v>
      </c>
      <c r="H6946" s="24">
        <v>45145</v>
      </c>
      <c r="I6946" s="20" t="s">
        <v>82</v>
      </c>
      <c r="K6946" s="61" t="str">
        <f>LeaveTracker[[#This Row],[Days]]&amp;" "&amp;LeaveTracker[[#This Row],[Type of Leave]]</f>
        <v>4 VL</v>
      </c>
      <c r="L6946" s="23">
        <v>4</v>
      </c>
      <c r="M6946" s="27"/>
    </row>
    <row r="6947" spans="1:13" ht="30" customHeight="1" x14ac:dyDescent="0.3">
      <c r="A6947" s="27">
        <f t="shared" si="82"/>
        <v>3221</v>
      </c>
      <c r="B6947" s="31">
        <v>45140</v>
      </c>
      <c r="C6947" s="31">
        <v>45132</v>
      </c>
      <c r="D6947" s="19" t="s">
        <v>1755</v>
      </c>
      <c r="E6947" s="19" t="str">
        <f>IF(ISBLANK(LeaveTracker[[#This Row],[Employee Name]]),"-----",VLOOKUP(LeaveTracker[[#This Row],[Employee Name]],Employees[[Employee Name]:[Office]],7))</f>
        <v>MAHOGANY MARKET</v>
      </c>
      <c r="F6947" s="19" t="str">
        <f>IF(ISBLANK(LeaveTracker[[#This Row],[Employee Name]]),"-----",VLOOKUP(LeaveTracker[[#This Row],[Employee Name]],Employees[[Employee Name]:[Office]],6))</f>
        <v>CASUAL</v>
      </c>
      <c r="G6947" s="24">
        <v>45140</v>
      </c>
      <c r="H6947" s="24">
        <v>45140</v>
      </c>
      <c r="I6947" s="20" t="s">
        <v>298</v>
      </c>
      <c r="J6947" s="43" t="s">
        <v>1003</v>
      </c>
      <c r="K6947" s="61"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528</v>
      </c>
      <c r="E6948" s="19" t="str">
        <f>IF(ISBLANK(LeaveTracker[[#This Row],[Employee Name]]),"-----",VLOOKUP(LeaveTracker[[#This Row],[Employee Name]],Employees[[Employee Name]:[Office]],7))</f>
        <v>TIPID IMPOK</v>
      </c>
      <c r="F6948" s="19" t="str">
        <f>IF(ISBLANK(LeaveTracker[[#This Row],[Employee Name]]),"-----",VLOOKUP(LeaveTracker[[#This Row],[Employee Name]],Employees[[Employee Name]:[Office]],6))</f>
        <v>REGULAR</v>
      </c>
      <c r="G6948" s="24">
        <v>45128</v>
      </c>
      <c r="H6948" s="24">
        <v>45128</v>
      </c>
      <c r="I6948" s="20" t="s">
        <v>81</v>
      </c>
      <c r="K6948" s="61"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1863</v>
      </c>
      <c r="E6949" s="19" t="str">
        <f>IF(ISBLANK(LeaveTracker[[#This Row],[Employee Name]]),"-----",VLOOKUP(LeaveTracker[[#This Row],[Employee Name]],Employees[[Employee Name]:[Office]],7))</f>
        <v>TICC</v>
      </c>
      <c r="F6949" s="19" t="str">
        <f>IF(ISBLANK(LeaveTracker[[#This Row],[Employee Name]]),"-----",VLOOKUP(LeaveTracker[[#This Row],[Employee Name]],Employees[[Employee Name]:[Office]],6))</f>
        <v>CASUAL</v>
      </c>
      <c r="G6949" s="24">
        <v>45131</v>
      </c>
      <c r="H6949" s="24">
        <v>45133</v>
      </c>
      <c r="I6949" s="20" t="s">
        <v>81</v>
      </c>
      <c r="K6949" s="61"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1899</v>
      </c>
      <c r="E6950" s="19" t="str">
        <f>IF(ISBLANK(LeaveTracker[[#This Row],[Employee Name]]),"-----",VLOOKUP(LeaveTracker[[#This Row],[Employee Name]],Employees[[Employee Name]:[Office]],7))</f>
        <v>TICC</v>
      </c>
      <c r="F6950" s="19" t="str">
        <f>IF(ISBLANK(LeaveTracker[[#This Row],[Employee Name]]),"-----",VLOOKUP(LeaveTracker[[#This Row],[Employee Name]],Employees[[Employee Name]:[Office]],6))</f>
        <v>CASUAL</v>
      </c>
      <c r="G6950" s="24">
        <v>45127</v>
      </c>
      <c r="H6950" s="24">
        <v>45128</v>
      </c>
      <c r="I6950" s="20" t="s">
        <v>81</v>
      </c>
      <c r="K6950" s="61"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1755</v>
      </c>
      <c r="E6951" s="19" t="str">
        <f>IF(ISBLANK(LeaveTracker[[#This Row],[Employee Name]]),"-----",VLOOKUP(LeaveTracker[[#This Row],[Employee Name]],Employees[[Employee Name]:[Office]],7))</f>
        <v>MAHOGANY MARKET</v>
      </c>
      <c r="F6951" s="19" t="str">
        <f>IF(ISBLANK(LeaveTracker[[#This Row],[Employee Name]]),"-----",VLOOKUP(LeaveTracker[[#This Row],[Employee Name]],Employees[[Employee Name]:[Office]],6))</f>
        <v>CASUAL</v>
      </c>
      <c r="G6951" s="24">
        <v>45134</v>
      </c>
      <c r="H6951" s="24">
        <v>45134</v>
      </c>
      <c r="I6951" s="20" t="s">
        <v>81</v>
      </c>
      <c r="K6951" s="61"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1760</v>
      </c>
      <c r="E6952" s="19" t="str">
        <f>IF(ISBLANK(LeaveTracker[[#This Row],[Employee Name]]),"-----",VLOOKUP(LeaveTracker[[#This Row],[Employee Name]],Employees[[Employee Name]:[Office]],7))</f>
        <v>TCIS</v>
      </c>
      <c r="F6952" s="19" t="str">
        <f>IF(ISBLANK(LeaveTracker[[#This Row],[Employee Name]]),"-----",VLOOKUP(LeaveTracker[[#This Row],[Employee Name]],Employees[[Employee Name]:[Office]],6))</f>
        <v>CASUAL</v>
      </c>
      <c r="G6952" s="24">
        <v>45140</v>
      </c>
      <c r="H6952" s="24">
        <v>45142</v>
      </c>
      <c r="I6952" s="20" t="s">
        <v>82</v>
      </c>
      <c r="K6952" s="61"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1938</v>
      </c>
      <c r="E6953" s="19" t="str">
        <f>IF(ISBLANK(LeaveTracker[[#This Row],[Employee Name]]),"-----",VLOOKUP(LeaveTracker[[#This Row],[Employee Name]],Employees[[Employee Name]:[Office]],7))</f>
        <v>TCIS</v>
      </c>
      <c r="F6953" s="19" t="str">
        <f>IF(ISBLANK(LeaveTracker[[#This Row],[Employee Name]]),"-----",VLOOKUP(LeaveTracker[[#This Row],[Employee Name]],Employees[[Employee Name]:[Office]],6))</f>
        <v>JOBCON</v>
      </c>
      <c r="G6953" s="24">
        <v>45138</v>
      </c>
      <c r="H6953" s="24">
        <v>45140</v>
      </c>
      <c r="I6953" s="20" t="s">
        <v>82</v>
      </c>
      <c r="K6953" s="61"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2060</v>
      </c>
      <c r="E6954" s="19" t="str">
        <f>IF(ISBLANK(LeaveTracker[[#This Row],[Employee Name]]),"-----",VLOOKUP(LeaveTracker[[#This Row],[Employee Name]],Employees[[Employee Name]:[Office]],7))</f>
        <v>DEPED</v>
      </c>
      <c r="F6954" s="19" t="str">
        <f>IF(ISBLANK(LeaveTracker[[#This Row],[Employee Name]]),"-----",VLOOKUP(LeaveTracker[[#This Row],[Employee Name]],Employees[[Employee Name]:[Office]],6))</f>
        <v>CASUAL</v>
      </c>
      <c r="G6954" s="24">
        <v>45152</v>
      </c>
      <c r="H6954" s="24">
        <v>45156</v>
      </c>
      <c r="I6954" s="20" t="s">
        <v>82</v>
      </c>
      <c r="K6954" s="61"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2060</v>
      </c>
      <c r="E6955" s="19" t="str">
        <f>IF(ISBLANK(LeaveTracker[[#This Row],[Employee Name]]),"-----",VLOOKUP(LeaveTracker[[#This Row],[Employee Name]],Employees[[Employee Name]:[Office]],7))</f>
        <v>DEPED</v>
      </c>
      <c r="F6955" s="19" t="str">
        <f>IF(ISBLANK(LeaveTracker[[#This Row],[Employee Name]]),"-----",VLOOKUP(LeaveTracker[[#This Row],[Employee Name]],Employees[[Employee Name]:[Office]],6))</f>
        <v>CASUAL</v>
      </c>
      <c r="G6955" s="24">
        <v>45160</v>
      </c>
      <c r="H6955" s="24">
        <v>45163</v>
      </c>
      <c r="I6955" s="20" t="s">
        <v>82</v>
      </c>
      <c r="K6955" s="61"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632</v>
      </c>
      <c r="E6956" s="19" t="str">
        <f>IF(ISBLANK(LeaveTracker[[#This Row],[Employee Name]]),"-----",VLOOKUP(LeaveTracker[[#This Row],[Employee Name]],Employees[[Employee Name]:[Office]],7))</f>
        <v>LIBRARY</v>
      </c>
      <c r="F6956" s="19" t="str">
        <f>IF(ISBLANK(LeaveTracker[[#This Row],[Employee Name]]),"-----",VLOOKUP(LeaveTracker[[#This Row],[Employee Name]],Employees[[Employee Name]:[Office]],6))</f>
        <v>REGULAR</v>
      </c>
      <c r="G6956" s="24">
        <v>45082</v>
      </c>
      <c r="H6956" s="24">
        <v>45082</v>
      </c>
      <c r="I6956" s="20" t="s">
        <v>81</v>
      </c>
      <c r="K6956" s="61"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632</v>
      </c>
      <c r="E6957" s="19" t="str">
        <f>IF(ISBLANK(LeaveTracker[[#This Row],[Employee Name]]),"-----",VLOOKUP(LeaveTracker[[#This Row],[Employee Name]],Employees[[Employee Name]:[Office]],7))</f>
        <v>LIBRARY</v>
      </c>
      <c r="F6957" s="19" t="str">
        <f>IF(ISBLANK(LeaveTracker[[#This Row],[Employee Name]]),"-----",VLOOKUP(LeaveTracker[[#This Row],[Employee Name]],Employees[[Employee Name]:[Office]],6))</f>
        <v>REGULAR</v>
      </c>
      <c r="G6957" s="24">
        <v>45091</v>
      </c>
      <c r="H6957" s="24">
        <v>45091</v>
      </c>
      <c r="I6957" s="20" t="s">
        <v>81</v>
      </c>
      <c r="K6957" s="61"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632</v>
      </c>
      <c r="E6958" s="19" t="str">
        <f>IF(ISBLANK(LeaveTracker[[#This Row],[Employee Name]]),"-----",VLOOKUP(LeaveTracker[[#This Row],[Employee Name]],Employees[[Employee Name]:[Office]],7))</f>
        <v>LIBRARY</v>
      </c>
      <c r="F6958" s="19" t="str">
        <f>IF(ISBLANK(LeaveTracker[[#This Row],[Employee Name]]),"-----",VLOOKUP(LeaveTracker[[#This Row],[Employee Name]],Employees[[Employee Name]:[Office]],6))</f>
        <v>REGULAR</v>
      </c>
      <c r="G6958" s="24">
        <v>45107</v>
      </c>
      <c r="H6958" s="24">
        <v>45107</v>
      </c>
      <c r="I6958" s="20" t="s">
        <v>81</v>
      </c>
      <c r="K6958" s="61"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1762</v>
      </c>
      <c r="E6959" s="19" t="str">
        <f>IF(ISBLANK(LeaveTracker[[#This Row],[Employee Name]]),"-----",VLOOKUP(LeaveTracker[[#This Row],[Employee Name]],Employees[[Employee Name]:[Office]],7))</f>
        <v>SP</v>
      </c>
      <c r="F6959" s="19" t="str">
        <f>IF(ISBLANK(LeaveTracker[[#This Row],[Employee Name]]),"-----",VLOOKUP(LeaveTracker[[#This Row],[Employee Name]],Employees[[Employee Name]:[Office]],6))</f>
        <v>CASUAL</v>
      </c>
      <c r="G6959" s="24">
        <v>45146</v>
      </c>
      <c r="H6959" s="24">
        <v>45148</v>
      </c>
      <c r="I6959" s="20" t="s">
        <v>298</v>
      </c>
      <c r="J6959" s="43" t="s">
        <v>1003</v>
      </c>
      <c r="K6959" s="61"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2244</v>
      </c>
      <c r="E6960" s="19" t="str">
        <f>IF(ISBLANK(LeaveTracker[[#This Row],[Employee Name]]),"-----",VLOOKUP(LeaveTracker[[#This Row],[Employee Name]],Employees[[Employee Name]:[Office]],7))</f>
        <v>SANGGUNIANG PANLUNGSOD</v>
      </c>
      <c r="F6960" s="19">
        <f>IF(ISBLANK(LeaveTracker[[#This Row],[Employee Name]]),"-----",VLOOKUP(LeaveTracker[[#This Row],[Employee Name]],Employees[[Employee Name]:[Office]],6))</f>
        <v>0</v>
      </c>
      <c r="G6960" s="24">
        <v>45119</v>
      </c>
      <c r="H6960" s="24">
        <v>45119</v>
      </c>
      <c r="I6960" s="20" t="s">
        <v>82</v>
      </c>
      <c r="K6960" s="61"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2244</v>
      </c>
      <c r="E6961" s="19" t="str">
        <f>IF(ISBLANK(LeaveTracker[[#This Row],[Employee Name]]),"-----",VLOOKUP(LeaveTracker[[#This Row],[Employee Name]],Employees[[Employee Name]:[Office]],7))</f>
        <v>SANGGUNIANG PANLUNGSOD</v>
      </c>
      <c r="F6961" s="19">
        <f>IF(ISBLANK(LeaveTracker[[#This Row],[Employee Name]]),"-----",VLOOKUP(LeaveTracker[[#This Row],[Employee Name]],Employees[[Employee Name]:[Office]],6))</f>
        <v>0</v>
      </c>
      <c r="G6961" s="24">
        <v>45127</v>
      </c>
      <c r="H6961" s="24">
        <v>45127</v>
      </c>
      <c r="I6961" s="20" t="s">
        <v>82</v>
      </c>
      <c r="K6961" s="61"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2472</v>
      </c>
      <c r="E6962" s="19" t="str">
        <f>IF(ISBLANK(LeaveTracker[[#This Row],[Employee Name]]),"-----",VLOOKUP(LeaveTracker[[#This Row],[Employee Name]],Employees[[Employee Name]:[Office]],7))</f>
        <v>LSB</v>
      </c>
      <c r="F6962" s="19" t="str">
        <f>IF(ISBLANK(LeaveTracker[[#This Row],[Employee Name]]),"-----",VLOOKUP(LeaveTracker[[#This Row],[Employee Name]],Employees[[Employee Name]:[Office]],6))</f>
        <v>JOBCON</v>
      </c>
      <c r="G6962" s="24">
        <v>44979</v>
      </c>
      <c r="H6962" s="24">
        <v>44979</v>
      </c>
      <c r="I6962" s="20" t="s">
        <v>81</v>
      </c>
      <c r="K6962" s="61"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2472</v>
      </c>
      <c r="E6963" s="19" t="str">
        <f>IF(ISBLANK(LeaveTracker[[#This Row],[Employee Name]]),"-----",VLOOKUP(LeaveTracker[[#This Row],[Employee Name]],Employees[[Employee Name]:[Office]],7))</f>
        <v>LSB</v>
      </c>
      <c r="F6963" s="19" t="str">
        <f>IF(ISBLANK(LeaveTracker[[#This Row],[Employee Name]]),"-----",VLOOKUP(LeaveTracker[[#This Row],[Employee Name]],Employees[[Employee Name]:[Office]],6))</f>
        <v>JOBCON</v>
      </c>
      <c r="G6963" s="24">
        <v>44984</v>
      </c>
      <c r="H6963" s="24">
        <v>44984</v>
      </c>
      <c r="I6963" s="20" t="s">
        <v>81</v>
      </c>
      <c r="K6963" s="61"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2472</v>
      </c>
      <c r="E6964" s="19" t="str">
        <f>IF(ISBLANK(LeaveTracker[[#This Row],[Employee Name]]),"-----",VLOOKUP(LeaveTracker[[#This Row],[Employee Name]],Employees[[Employee Name]:[Office]],7))</f>
        <v>LSB</v>
      </c>
      <c r="F6964" s="19" t="str">
        <f>IF(ISBLANK(LeaveTracker[[#This Row],[Employee Name]]),"-----",VLOOKUP(LeaveTracker[[#This Row],[Employee Name]],Employees[[Employee Name]:[Office]],6))</f>
        <v>JOBCON</v>
      </c>
      <c r="G6964" s="24">
        <v>45012</v>
      </c>
      <c r="H6964" s="24">
        <v>45012</v>
      </c>
      <c r="I6964" s="20" t="s">
        <v>81</v>
      </c>
      <c r="K6964" s="61"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2472</v>
      </c>
      <c r="E6965" s="19" t="str">
        <f>IF(ISBLANK(LeaveTracker[[#This Row],[Employee Name]]),"-----",VLOOKUP(LeaveTracker[[#This Row],[Employee Name]],Employees[[Employee Name]:[Office]],7))</f>
        <v>LSB</v>
      </c>
      <c r="F6965" s="19" t="str">
        <f>IF(ISBLANK(LeaveTracker[[#This Row],[Employee Name]]),"-----",VLOOKUP(LeaveTracker[[#This Row],[Employee Name]],Employees[[Employee Name]:[Office]],6))</f>
        <v>JOBCON</v>
      </c>
      <c r="G6965" s="24">
        <v>45064</v>
      </c>
      <c r="H6965" s="24">
        <v>45065</v>
      </c>
      <c r="I6965" s="20" t="s">
        <v>81</v>
      </c>
      <c r="K6965" s="61"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1953</v>
      </c>
      <c r="E6966" s="19" t="str">
        <f>IF(ISBLANK(LeaveTracker[[#This Row],[Employee Name]]),"-----",VLOOKUP(LeaveTracker[[#This Row],[Employee Name]],Employees[[Employee Name]:[Office]],7))</f>
        <v>BPLO</v>
      </c>
      <c r="F6966" s="19" t="str">
        <f>IF(ISBLANK(LeaveTracker[[#This Row],[Employee Name]]),"-----",VLOOKUP(LeaveTracker[[#This Row],[Employee Name]],Employees[[Employee Name]:[Office]],6))</f>
        <v>JOBCON</v>
      </c>
      <c r="G6966" s="24">
        <v>45121</v>
      </c>
      <c r="H6966" s="24">
        <v>45126</v>
      </c>
      <c r="I6966" s="20" t="s">
        <v>81</v>
      </c>
      <c r="K6966" s="61"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1907</v>
      </c>
      <c r="E6967" s="19" t="str">
        <f>IF(ISBLANK(LeaveTracker[[#This Row],[Employee Name]]),"-----",VLOOKUP(LeaveTracker[[#This Row],[Employee Name]],Employees[[Employee Name]:[Office]],7))</f>
        <v>EEO/CITY MARKET</v>
      </c>
      <c r="F6967" s="19" t="str">
        <f>IF(ISBLANK(LeaveTracker[[#This Row],[Employee Name]]),"-----",VLOOKUP(LeaveTracker[[#This Row],[Employee Name]],Employees[[Employee Name]:[Office]],6))</f>
        <v>JOBCON</v>
      </c>
      <c r="G6967" s="24">
        <v>45117</v>
      </c>
      <c r="H6967" s="24">
        <v>45120</v>
      </c>
      <c r="I6967" s="20" t="s">
        <v>81</v>
      </c>
      <c r="K6967" s="61"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2476</v>
      </c>
      <c r="E6968" s="19" t="str">
        <f>IF(ISBLANK(LeaveTracker[[#This Row],[Employee Name]]),"-----",VLOOKUP(LeaveTracker[[#This Row],[Employee Name]],Employees[[Employee Name]:[Office]],7))</f>
        <v>TCDO</v>
      </c>
      <c r="F6968" s="19" t="str">
        <f>IF(ISBLANK(LeaveTracker[[#This Row],[Employee Name]]),"-----",VLOOKUP(LeaveTracker[[#This Row],[Employee Name]],Employees[[Employee Name]:[Office]],6))</f>
        <v>JOBCON</v>
      </c>
      <c r="G6968" s="24">
        <v>45124</v>
      </c>
      <c r="H6968" s="24">
        <v>45146</v>
      </c>
      <c r="I6968" s="20" t="s">
        <v>82</v>
      </c>
      <c r="K6968" s="61"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1925</v>
      </c>
      <c r="E6969" s="19" t="str">
        <f>IF(ISBLANK(LeaveTracker[[#This Row],[Employee Name]]),"-----",VLOOKUP(LeaveTracker[[#This Row],[Employee Name]],Employees[[Employee Name]:[Office]],7))</f>
        <v>INTERNAL</v>
      </c>
      <c r="F6969" s="19" t="str">
        <f>IF(ISBLANK(LeaveTracker[[#This Row],[Employee Name]]),"-----",VLOOKUP(LeaveTracker[[#This Row],[Employee Name]],Employees[[Employee Name]:[Office]],6))</f>
        <v>CASUAL</v>
      </c>
      <c r="G6969" s="24">
        <v>45138</v>
      </c>
      <c r="H6969" s="24">
        <v>45138</v>
      </c>
      <c r="I6969" s="20" t="s">
        <v>81</v>
      </c>
      <c r="K6969" s="61"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726</v>
      </c>
      <c r="E6970" s="19" t="str">
        <f>IF(ISBLANK(LeaveTracker[[#This Row],[Employee Name]]),"-----",VLOOKUP(LeaveTracker[[#This Row],[Employee Name]],Employees[[Employee Name]:[Office]],7))</f>
        <v>SP</v>
      </c>
      <c r="F6970" s="19" t="str">
        <f>IF(ISBLANK(LeaveTracker[[#This Row],[Employee Name]]),"-----",VLOOKUP(LeaveTracker[[#This Row],[Employee Name]],Employees[[Employee Name]:[Office]],6))</f>
        <v>REGULAR</v>
      </c>
      <c r="G6970" s="24">
        <v>45132</v>
      </c>
      <c r="H6970" s="24">
        <v>45132</v>
      </c>
      <c r="I6970" s="20" t="s">
        <v>81</v>
      </c>
      <c r="K6970" s="61"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1764</v>
      </c>
      <c r="E6971" s="19" t="str">
        <f>IF(ISBLANK(LeaveTracker[[#This Row],[Employee Name]]),"-----",VLOOKUP(LeaveTracker[[#This Row],[Employee Name]],Employees[[Employee Name]:[Office]],7))</f>
        <v>SP</v>
      </c>
      <c r="F6971" s="19" t="str">
        <f>IF(ISBLANK(LeaveTracker[[#This Row],[Employee Name]]),"-----",VLOOKUP(LeaveTracker[[#This Row],[Employee Name]],Employees[[Employee Name]:[Office]],6))</f>
        <v>CASUAL</v>
      </c>
      <c r="G6971" s="24">
        <v>45139</v>
      </c>
      <c r="H6971" s="24">
        <v>45139</v>
      </c>
      <c r="I6971" s="20" t="s">
        <v>82</v>
      </c>
      <c r="K6971" s="61"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1764</v>
      </c>
      <c r="E6972" s="19" t="str">
        <f>IF(ISBLANK(LeaveTracker[[#This Row],[Employee Name]]),"-----",VLOOKUP(LeaveTracker[[#This Row],[Employee Name]],Employees[[Employee Name]:[Office]],7))</f>
        <v>SP</v>
      </c>
      <c r="F6972" s="19" t="str">
        <f>IF(ISBLANK(LeaveTracker[[#This Row],[Employee Name]]),"-----",VLOOKUP(LeaveTracker[[#This Row],[Employee Name]],Employees[[Employee Name]:[Office]],6))</f>
        <v>CASUAL</v>
      </c>
      <c r="G6972" s="24">
        <v>45142</v>
      </c>
      <c r="H6972" s="24">
        <v>45142</v>
      </c>
      <c r="I6972" s="20" t="s">
        <v>82</v>
      </c>
      <c r="K6972" s="61"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1764</v>
      </c>
      <c r="E6973" s="19" t="str">
        <f>IF(ISBLANK(LeaveTracker[[#This Row],[Employee Name]]),"-----",VLOOKUP(LeaveTracker[[#This Row],[Employee Name]],Employees[[Employee Name]:[Office]],7))</f>
        <v>SP</v>
      </c>
      <c r="F6973" s="19" t="str">
        <f>IF(ISBLANK(LeaveTracker[[#This Row],[Employee Name]]),"-----",VLOOKUP(LeaveTracker[[#This Row],[Employee Name]],Employees[[Employee Name]:[Office]],6))</f>
        <v>CASUAL</v>
      </c>
      <c r="G6973" s="24">
        <v>45146</v>
      </c>
      <c r="H6973" s="24">
        <v>45146</v>
      </c>
      <c r="I6973" s="20" t="s">
        <v>82</v>
      </c>
      <c r="K6973" s="61"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1764</v>
      </c>
      <c r="E6974" s="19" t="str">
        <f>IF(ISBLANK(LeaveTracker[[#This Row],[Employee Name]]),"-----",VLOOKUP(LeaveTracker[[#This Row],[Employee Name]],Employees[[Employee Name]:[Office]],7))</f>
        <v>SP</v>
      </c>
      <c r="F6974" s="19" t="str">
        <f>IF(ISBLANK(LeaveTracker[[#This Row],[Employee Name]]),"-----",VLOOKUP(LeaveTracker[[#This Row],[Employee Name]],Employees[[Employee Name]:[Office]],6))</f>
        <v>CASUAL</v>
      </c>
      <c r="G6974" s="24">
        <v>45149</v>
      </c>
      <c r="H6974" s="24">
        <v>45149</v>
      </c>
      <c r="I6974" s="20" t="s">
        <v>82</v>
      </c>
      <c r="K6974" s="61"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1764</v>
      </c>
      <c r="E6975" s="19" t="str">
        <f>IF(ISBLANK(LeaveTracker[[#This Row],[Employee Name]]),"-----",VLOOKUP(LeaveTracker[[#This Row],[Employee Name]],Employees[[Employee Name]:[Office]],7))</f>
        <v>SP</v>
      </c>
      <c r="F6975" s="19" t="str">
        <f>IF(ISBLANK(LeaveTracker[[#This Row],[Employee Name]]),"-----",VLOOKUP(LeaveTracker[[#This Row],[Employee Name]],Employees[[Employee Name]:[Office]],6))</f>
        <v>CASUAL</v>
      </c>
      <c r="G6975" s="24">
        <v>45153</v>
      </c>
      <c r="H6975" s="24">
        <v>45153</v>
      </c>
      <c r="I6975" s="20" t="s">
        <v>82</v>
      </c>
      <c r="K6975" s="61"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1764</v>
      </c>
      <c r="E6976" s="19" t="str">
        <f>IF(ISBLANK(LeaveTracker[[#This Row],[Employee Name]]),"-----",VLOOKUP(LeaveTracker[[#This Row],[Employee Name]],Employees[[Employee Name]:[Office]],7))</f>
        <v>SP</v>
      </c>
      <c r="F6976" s="19" t="str">
        <f>IF(ISBLANK(LeaveTracker[[#This Row],[Employee Name]]),"-----",VLOOKUP(LeaveTracker[[#This Row],[Employee Name]],Employees[[Employee Name]:[Office]],6))</f>
        <v>CASUAL</v>
      </c>
      <c r="G6976" s="24">
        <v>45156</v>
      </c>
      <c r="H6976" s="24">
        <v>45156</v>
      </c>
      <c r="I6976" s="20" t="s">
        <v>82</v>
      </c>
      <c r="K6976" s="61"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1764</v>
      </c>
      <c r="E6977" s="19" t="str">
        <f>IF(ISBLANK(LeaveTracker[[#This Row],[Employee Name]]),"-----",VLOOKUP(LeaveTracker[[#This Row],[Employee Name]],Employees[[Employee Name]:[Office]],7))</f>
        <v>SP</v>
      </c>
      <c r="F6977" s="19" t="str">
        <f>IF(ISBLANK(LeaveTracker[[#This Row],[Employee Name]]),"-----",VLOOKUP(LeaveTracker[[#This Row],[Employee Name]],Employees[[Employee Name]:[Office]],6))</f>
        <v>CASUAL</v>
      </c>
      <c r="G6977" s="24">
        <v>45160</v>
      </c>
      <c r="H6977" s="24">
        <v>45160</v>
      </c>
      <c r="I6977" s="20" t="s">
        <v>82</v>
      </c>
      <c r="K6977" s="61"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1764</v>
      </c>
      <c r="E6978" s="19" t="str">
        <f>IF(ISBLANK(LeaveTracker[[#This Row],[Employee Name]]),"-----",VLOOKUP(LeaveTracker[[#This Row],[Employee Name]],Employees[[Employee Name]:[Office]],7))</f>
        <v>SP</v>
      </c>
      <c r="F6978" s="19" t="str">
        <f>IF(ISBLANK(LeaveTracker[[#This Row],[Employee Name]]),"-----",VLOOKUP(LeaveTracker[[#This Row],[Employee Name]],Employees[[Employee Name]:[Office]],6))</f>
        <v>CASUAL</v>
      </c>
      <c r="G6978" s="24">
        <v>45163</v>
      </c>
      <c r="H6978" s="24">
        <v>45163</v>
      </c>
      <c r="I6978" s="20" t="s">
        <v>82</v>
      </c>
      <c r="K6978" s="61"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1764</v>
      </c>
      <c r="E6979" s="19" t="str">
        <f>IF(ISBLANK(LeaveTracker[[#This Row],[Employee Name]]),"-----",VLOOKUP(LeaveTracker[[#This Row],[Employee Name]],Employees[[Employee Name]:[Office]],7))</f>
        <v>SP</v>
      </c>
      <c r="F6979" s="19" t="str">
        <f>IF(ISBLANK(LeaveTracker[[#This Row],[Employee Name]]),"-----",VLOOKUP(LeaveTracker[[#This Row],[Employee Name]],Employees[[Employee Name]:[Office]],6))</f>
        <v>CASUAL</v>
      </c>
      <c r="G6979" s="24">
        <v>45167</v>
      </c>
      <c r="H6979" s="24">
        <v>45167</v>
      </c>
      <c r="I6979" s="20" t="s">
        <v>82</v>
      </c>
      <c r="K6979" s="61"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1764</v>
      </c>
      <c r="E6980" s="19" t="str">
        <f>IF(ISBLANK(LeaveTracker[[#This Row],[Employee Name]]),"-----",VLOOKUP(LeaveTracker[[#This Row],[Employee Name]],Employees[[Employee Name]:[Office]],7))</f>
        <v>SP</v>
      </c>
      <c r="F6980" s="19" t="str">
        <f>IF(ISBLANK(LeaveTracker[[#This Row],[Employee Name]]),"-----",VLOOKUP(LeaveTracker[[#This Row],[Employee Name]],Employees[[Employee Name]:[Office]],6))</f>
        <v>CASUAL</v>
      </c>
      <c r="G6980" s="24">
        <v>45169</v>
      </c>
      <c r="H6980" s="24">
        <v>45169</v>
      </c>
      <c r="I6980" s="20" t="s">
        <v>82</v>
      </c>
      <c r="K6980" s="61"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1836</v>
      </c>
      <c r="E6981" s="19" t="str">
        <f>IF(ISBLANK(LeaveTracker[[#This Row],[Employee Name]]),"-----",VLOOKUP(LeaveTracker[[#This Row],[Employee Name]],Employees[[Employee Name]:[Office]],7))</f>
        <v>SP</v>
      </c>
      <c r="F6981" s="19" t="str">
        <f>IF(ISBLANK(LeaveTracker[[#This Row],[Employee Name]]),"-----",VLOOKUP(LeaveTracker[[#This Row],[Employee Name]],Employees[[Employee Name]:[Office]],6))</f>
        <v>CASUAL</v>
      </c>
      <c r="G6981" s="24">
        <v>45134</v>
      </c>
      <c r="H6981" s="24">
        <v>45135</v>
      </c>
      <c r="I6981" s="20" t="s">
        <v>298</v>
      </c>
      <c r="J6981" s="43" t="s">
        <v>1003</v>
      </c>
      <c r="K6981" s="61"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1095</v>
      </c>
      <c r="E6982" s="19" t="str">
        <f>IF(ISBLANK(LeaveTracker[[#This Row],[Employee Name]]),"-----",VLOOKUP(LeaveTracker[[#This Row],[Employee Name]],Employees[[Employee Name]:[Office]],7))</f>
        <v>VMO</v>
      </c>
      <c r="F6982" s="19" t="str">
        <f>IF(ISBLANK(LeaveTracker[[#This Row],[Employee Name]]),"-----",VLOOKUP(LeaveTracker[[#This Row],[Employee Name]],Employees[[Employee Name]:[Office]],6))</f>
        <v>REGULAR</v>
      </c>
      <c r="G6982" s="24">
        <v>45132</v>
      </c>
      <c r="H6982" s="24">
        <v>45132</v>
      </c>
      <c r="I6982" s="20" t="s">
        <v>81</v>
      </c>
      <c r="K6982" s="61"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362</v>
      </c>
      <c r="E6983" s="19" t="str">
        <f>IF(ISBLANK(LeaveTracker[[#This Row],[Employee Name]]),"-----",VLOOKUP(LeaveTracker[[#This Row],[Employee Name]],Employees[[Employee Name]:[Office]],7))</f>
        <v>SP</v>
      </c>
      <c r="F6983" s="19" t="str">
        <f>IF(ISBLANK(LeaveTracker[[#This Row],[Employee Name]]),"-----",VLOOKUP(LeaveTracker[[#This Row],[Employee Name]],Employees[[Employee Name]:[Office]],6))</f>
        <v>REGULAR</v>
      </c>
      <c r="G6983" s="24">
        <v>45134</v>
      </c>
      <c r="H6983" s="24">
        <v>45135</v>
      </c>
      <c r="I6983" s="20" t="s">
        <v>81</v>
      </c>
      <c r="K6983" s="61"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1783</v>
      </c>
      <c r="E6984" s="19" t="str">
        <f>IF(ISBLANK(LeaveTracker[[#This Row],[Employee Name]]),"-----",VLOOKUP(LeaveTracker[[#This Row],[Employee Name]],Employees[[Employee Name]:[Office]],7))</f>
        <v>SP</v>
      </c>
      <c r="F6984" s="19" t="str">
        <f>IF(ISBLANK(LeaveTracker[[#This Row],[Employee Name]]),"-----",VLOOKUP(LeaveTracker[[#This Row],[Employee Name]],Employees[[Employee Name]:[Office]],6))</f>
        <v>CASUAL</v>
      </c>
      <c r="G6984" s="24">
        <v>45133</v>
      </c>
      <c r="H6984" s="24">
        <v>45133</v>
      </c>
      <c r="I6984" s="20" t="s">
        <v>81</v>
      </c>
      <c r="K6984" s="61"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1762</v>
      </c>
      <c r="E6985" s="19" t="str">
        <f>IF(ISBLANK(LeaveTracker[[#This Row],[Employee Name]]),"-----",VLOOKUP(LeaveTracker[[#This Row],[Employee Name]],Employees[[Employee Name]:[Office]],7))</f>
        <v>SP</v>
      </c>
      <c r="F6985" s="19" t="str">
        <f>IF(ISBLANK(LeaveTracker[[#This Row],[Employee Name]]),"-----",VLOOKUP(LeaveTracker[[#This Row],[Employee Name]],Employees[[Employee Name]:[Office]],6))</f>
        <v>CASUAL</v>
      </c>
      <c r="G6985" s="24">
        <v>45149</v>
      </c>
      <c r="H6985" s="24">
        <v>45153</v>
      </c>
      <c r="I6985" s="20" t="s">
        <v>82</v>
      </c>
      <c r="K6985" s="61"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1078</v>
      </c>
      <c r="E6986" s="19" t="str">
        <f>IF(ISBLANK(LeaveTracker[[#This Row],[Employee Name]]),"-----",VLOOKUP(LeaveTracker[[#This Row],[Employee Name]],Employees[[Employee Name]:[Office]],7))</f>
        <v>CTO</v>
      </c>
      <c r="F6986" s="19" t="str">
        <f>IF(ISBLANK(LeaveTracker[[#This Row],[Employee Name]]),"-----",VLOOKUP(LeaveTracker[[#This Row],[Employee Name]],Employees[[Employee Name]:[Office]],6))</f>
        <v>REGULAR</v>
      </c>
      <c r="G6986" s="24">
        <v>45135</v>
      </c>
      <c r="H6986" s="24">
        <v>45135</v>
      </c>
      <c r="I6986" s="20" t="s">
        <v>81</v>
      </c>
      <c r="K6986" s="61"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1758</v>
      </c>
      <c r="E6987" s="19" t="str">
        <f>IF(ISBLANK(LeaveTracker[[#This Row],[Employee Name]]),"-----",VLOOKUP(LeaveTracker[[#This Row],[Employee Name]],Employees[[Employee Name]:[Office]],7))</f>
        <v>BPLO</v>
      </c>
      <c r="F6987" s="19" t="str">
        <f>IF(ISBLANK(LeaveTracker[[#This Row],[Employee Name]]),"-----",VLOOKUP(LeaveTracker[[#This Row],[Employee Name]],Employees[[Employee Name]:[Office]],6))</f>
        <v>CASUAL</v>
      </c>
      <c r="G6987" s="24">
        <v>45138</v>
      </c>
      <c r="H6987" s="24">
        <v>45140</v>
      </c>
      <c r="I6987" s="20" t="s">
        <v>81</v>
      </c>
      <c r="K6987" s="61"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2481</v>
      </c>
      <c r="E6988" s="19" t="str">
        <f>IF(ISBLANK(LeaveTracker[[#This Row],[Employee Name]]),"-----",VLOOKUP(LeaveTracker[[#This Row],[Employee Name]],Employees[[Employee Name]:[Office]],7))</f>
        <v>LSB</v>
      </c>
      <c r="F6988" s="19" t="str">
        <f>IF(ISBLANK(LeaveTracker[[#This Row],[Employee Name]]),"-----",VLOOKUP(LeaveTracker[[#This Row],[Employee Name]],Employees[[Employee Name]:[Office]],6))</f>
        <v>CONTRACTUAL</v>
      </c>
      <c r="G6988" s="24">
        <v>45110</v>
      </c>
      <c r="H6988" s="24">
        <v>45110</v>
      </c>
      <c r="I6988" s="20" t="s">
        <v>81</v>
      </c>
      <c r="K6988" s="61"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2481</v>
      </c>
      <c r="E6989" s="19" t="str">
        <f>IF(ISBLANK(LeaveTracker[[#This Row],[Employee Name]]),"-----",VLOOKUP(LeaveTracker[[#This Row],[Employee Name]],Employees[[Employee Name]:[Office]],7))</f>
        <v>LSB</v>
      </c>
      <c r="F6989" s="19" t="str">
        <f>IF(ISBLANK(LeaveTracker[[#This Row],[Employee Name]]),"-----",VLOOKUP(LeaveTracker[[#This Row],[Employee Name]],Employees[[Employee Name]:[Office]],6))</f>
        <v>CONTRACTUAL</v>
      </c>
      <c r="G6989" s="24">
        <v>45118</v>
      </c>
      <c r="H6989" s="24">
        <v>45118</v>
      </c>
      <c r="I6989" s="20" t="s">
        <v>81</v>
      </c>
      <c r="K6989" s="61"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2481</v>
      </c>
      <c r="E6990" s="19" t="str">
        <f>IF(ISBLANK(LeaveTracker[[#This Row],[Employee Name]]),"-----",VLOOKUP(LeaveTracker[[#This Row],[Employee Name]],Employees[[Employee Name]:[Office]],7))</f>
        <v>LSB</v>
      </c>
      <c r="F6990" s="19" t="str">
        <f>IF(ISBLANK(LeaveTracker[[#This Row],[Employee Name]]),"-----",VLOOKUP(LeaveTracker[[#This Row],[Employee Name]],Employees[[Employee Name]:[Office]],6))</f>
        <v>CONTRACTUAL</v>
      </c>
      <c r="G6990" s="24">
        <v>45121</v>
      </c>
      <c r="H6990" s="24">
        <v>45121</v>
      </c>
      <c r="I6990" s="20" t="s">
        <v>81</v>
      </c>
      <c r="K6990" s="61"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1017</v>
      </c>
      <c r="E6991" s="19" t="str">
        <f>IF(ISBLANK(LeaveTracker[[#This Row],[Employee Name]]),"-----",VLOOKUP(LeaveTracker[[#This Row],[Employee Name]],Employees[[Employee Name]:[Office]],7))</f>
        <v>LANDTAX</v>
      </c>
      <c r="F6991" s="19" t="str">
        <f>IF(ISBLANK(LeaveTracker[[#This Row],[Employee Name]]),"-----",VLOOKUP(LeaveTracker[[#This Row],[Employee Name]],Employees[[Employee Name]:[Office]],6))</f>
        <v>REGULAR</v>
      </c>
      <c r="G6991" s="24">
        <v>45141</v>
      </c>
      <c r="H6991" s="24">
        <v>45143</v>
      </c>
      <c r="I6991" s="20" t="s">
        <v>81</v>
      </c>
      <c r="K6991" s="61" t="str">
        <f>LeaveTracker[[#This Row],[Days]]&amp;" "&amp;LeaveTracker[[#This Row],[Type of Leave]]</f>
        <v>3 SL</v>
      </c>
      <c r="L6991" s="23">
        <v>3</v>
      </c>
      <c r="M6991" s="27"/>
    </row>
    <row r="6992" spans="1:13" ht="30" customHeight="1" x14ac:dyDescent="0.3">
      <c r="A6992" s="27">
        <f t="shared" si="83"/>
        <v>3266</v>
      </c>
      <c r="B6992" s="31">
        <v>45145</v>
      </c>
      <c r="C6992" s="31">
        <v>45140</v>
      </c>
      <c r="D6992" s="19" t="s">
        <v>1017</v>
      </c>
      <c r="E6992" s="19" t="str">
        <f>IF(ISBLANK(LeaveTracker[[#This Row],[Employee Name]]),"-----",VLOOKUP(LeaveTracker[[#This Row],[Employee Name]],Employees[[Employee Name]:[Office]],7))</f>
        <v>LANDTAX</v>
      </c>
      <c r="F6992" s="19" t="str">
        <f>IF(ISBLANK(LeaveTracker[[#This Row],[Employee Name]]),"-----",VLOOKUP(LeaveTracker[[#This Row],[Employee Name]],Employees[[Employee Name]:[Office]],6))</f>
        <v>REGULAR</v>
      </c>
      <c r="G6992" s="24">
        <v>45134</v>
      </c>
      <c r="H6992" s="24">
        <v>45134</v>
      </c>
      <c r="I6992" s="20" t="s">
        <v>81</v>
      </c>
      <c r="K6992" s="61"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779</v>
      </c>
      <c r="E6993" s="19" t="str">
        <f>IF(ISBLANK(LeaveTracker[[#This Row],[Employee Name]]),"-----",VLOOKUP(LeaveTracker[[#This Row],[Employee Name]],Employees[[Employee Name]:[Office]],7))</f>
        <v>AGRICULTURE OFFICE</v>
      </c>
      <c r="F6993" s="19" t="str">
        <f>IF(ISBLANK(LeaveTracker[[#This Row],[Employee Name]]),"-----",VLOOKUP(LeaveTracker[[#This Row],[Employee Name]],Employees[[Employee Name]:[Office]],6))</f>
        <v>REGULAR</v>
      </c>
      <c r="G6993" s="24">
        <v>45140</v>
      </c>
      <c r="H6993" s="24">
        <v>45140</v>
      </c>
      <c r="I6993" s="20" t="s">
        <v>81</v>
      </c>
      <c r="K6993" s="61"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624</v>
      </c>
      <c r="E6994" s="19" t="str">
        <f>IF(ISBLANK(LeaveTracker[[#This Row],[Employee Name]]),"-----",VLOOKUP(LeaveTracker[[#This Row],[Employee Name]],Employees[[Employee Name]:[Office]],7))</f>
        <v>CTO</v>
      </c>
      <c r="F6994" s="19" t="str">
        <f>IF(ISBLANK(LeaveTracker[[#This Row],[Employee Name]]),"-----",VLOOKUP(LeaveTracker[[#This Row],[Employee Name]],Employees[[Employee Name]:[Office]],6))</f>
        <v>REGULAR</v>
      </c>
      <c r="G6994" s="24">
        <v>45146</v>
      </c>
      <c r="H6994" s="24">
        <v>45146</v>
      </c>
      <c r="I6994" s="20" t="s">
        <v>82</v>
      </c>
      <c r="K6994" s="61"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268</v>
      </c>
      <c r="E6995" s="19" t="str">
        <f>IF(ISBLANK(LeaveTracker[[#This Row],[Employee Name]]),"-----",VLOOKUP(LeaveTracker[[#This Row],[Employee Name]],Employees[[Employee Name]:[Office]],7))</f>
        <v>PICNIC GROVE</v>
      </c>
      <c r="F6995" s="19" t="str">
        <f>IF(ISBLANK(LeaveTracker[[#This Row],[Employee Name]]),"-----",VLOOKUP(LeaveTracker[[#This Row],[Employee Name]],Employees[[Employee Name]:[Office]],6))</f>
        <v>REGULAR</v>
      </c>
      <c r="G6995" s="24">
        <v>45138</v>
      </c>
      <c r="H6995" s="24">
        <v>45138</v>
      </c>
      <c r="I6995" s="20" t="s">
        <v>81</v>
      </c>
      <c r="K6995" s="61"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1002</v>
      </c>
      <c r="E6996" s="19" t="str">
        <f>IF(ISBLANK(LeaveTracker[[#This Row],[Employee Name]]),"-----",VLOOKUP(LeaveTracker[[#This Row],[Employee Name]],Employees[[Employee Name]:[Office]],7))</f>
        <v>CEO</v>
      </c>
      <c r="F6996" s="19" t="str">
        <f>IF(ISBLANK(LeaveTracker[[#This Row],[Employee Name]]),"-----",VLOOKUP(LeaveTracker[[#This Row],[Employee Name]],Employees[[Employee Name]:[Office]],6))</f>
        <v>REGULAR</v>
      </c>
      <c r="G6996" s="24">
        <v>45147</v>
      </c>
      <c r="H6996" s="24">
        <v>45147</v>
      </c>
      <c r="I6996" s="20" t="s">
        <v>82</v>
      </c>
      <c r="K6996" s="61"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1308</v>
      </c>
      <c r="E6997" s="19" t="str">
        <f>IF(ISBLANK(LeaveTracker[[#This Row],[Employee Name]]),"-----",VLOOKUP(LeaveTracker[[#This Row],[Employee Name]],Employees[[Employee Name]:[Office]],7))</f>
        <v>CTO</v>
      </c>
      <c r="F6997" s="19" t="str">
        <f>IF(ISBLANK(LeaveTracker[[#This Row],[Employee Name]]),"-----",VLOOKUP(LeaveTracker[[#This Row],[Employee Name]],Employees[[Employee Name]:[Office]],6))</f>
        <v>REGULAR</v>
      </c>
      <c r="G6997" s="24">
        <v>45140</v>
      </c>
      <c r="H6997" s="24">
        <v>45140</v>
      </c>
      <c r="I6997" s="20" t="s">
        <v>81</v>
      </c>
      <c r="K6997" s="61"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422</v>
      </c>
      <c r="E6998" s="19" t="str">
        <f>IF(ISBLANK(LeaveTracker[[#This Row],[Employee Name]]),"-----",VLOOKUP(LeaveTracker[[#This Row],[Employee Name]],Employees[[Employee Name]:[Office]],7))</f>
        <v>CTO</v>
      </c>
      <c r="F6998" s="19" t="str">
        <f>IF(ISBLANK(LeaveTracker[[#This Row],[Employee Name]]),"-----",VLOOKUP(LeaveTracker[[#This Row],[Employee Name]],Employees[[Employee Name]:[Office]],6))</f>
        <v>REGULAR</v>
      </c>
      <c r="G6998" s="24">
        <v>45139</v>
      </c>
      <c r="H6998" s="24">
        <v>45140</v>
      </c>
      <c r="I6998" s="20" t="s">
        <v>81</v>
      </c>
      <c r="K6998" s="61"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960</v>
      </c>
      <c r="E6999" s="19" t="str">
        <f>IF(ISBLANK(LeaveTracker[[#This Row],[Employee Name]]),"-----",VLOOKUP(LeaveTracker[[#This Row],[Employee Name]],Employees[[Employee Name]:[Office]],7))</f>
        <v>ASSESSORS OFFICE</v>
      </c>
      <c r="F6999" s="19" t="str">
        <f>IF(ISBLANK(LeaveTracker[[#This Row],[Employee Name]]),"-----",VLOOKUP(LeaveTracker[[#This Row],[Employee Name]],Employees[[Employee Name]:[Office]],6))</f>
        <v>REGULAR</v>
      </c>
      <c r="G6999" s="24">
        <v>45124</v>
      </c>
      <c r="H6999" s="24">
        <v>45128</v>
      </c>
      <c r="I6999" s="20" t="s">
        <v>81</v>
      </c>
      <c r="K6999" s="61"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960</v>
      </c>
      <c r="E7000" s="19" t="str">
        <f>IF(ISBLANK(LeaveTracker[[#This Row],[Employee Name]]),"-----",VLOOKUP(LeaveTracker[[#This Row],[Employee Name]],Employees[[Employee Name]:[Office]],7))</f>
        <v>ASSESSORS OFFICE</v>
      </c>
      <c r="F7000" s="19" t="str">
        <f>IF(ISBLANK(LeaveTracker[[#This Row],[Employee Name]]),"-----",VLOOKUP(LeaveTracker[[#This Row],[Employee Name]],Employees[[Employee Name]:[Office]],6))</f>
        <v>REGULAR</v>
      </c>
      <c r="G7000" s="24">
        <v>45132</v>
      </c>
      <c r="H7000" s="24">
        <v>45135</v>
      </c>
      <c r="I7000" s="20" t="s">
        <v>81</v>
      </c>
      <c r="K7000" s="61"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960</v>
      </c>
      <c r="E7001" s="19" t="str">
        <f>IF(ISBLANK(LeaveTracker[[#This Row],[Employee Name]]),"-----",VLOOKUP(LeaveTracker[[#This Row],[Employee Name]],Employees[[Employee Name]:[Office]],7))</f>
        <v>ASSESSORS OFFICE</v>
      </c>
      <c r="F7001" s="19" t="str">
        <f>IF(ISBLANK(LeaveTracker[[#This Row],[Employee Name]]),"-----",VLOOKUP(LeaveTracker[[#This Row],[Employee Name]],Employees[[Employee Name]:[Office]],6))</f>
        <v>REGULAR</v>
      </c>
      <c r="G7001" s="24">
        <v>45138</v>
      </c>
      <c r="H7001" s="24">
        <v>45153</v>
      </c>
      <c r="I7001" s="20" t="s">
        <v>81</v>
      </c>
      <c r="K7001" s="61"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693</v>
      </c>
      <c r="E7002" s="19" t="str">
        <f>IF(ISBLANK(LeaveTracker[[#This Row],[Employee Name]]),"-----",VLOOKUP(LeaveTracker[[#This Row],[Employee Name]],Employees[[Employee Name]:[Office]],7))</f>
        <v>VMO</v>
      </c>
      <c r="F7002" s="19" t="str">
        <f>IF(ISBLANK(LeaveTracker[[#This Row],[Employee Name]]),"-----",VLOOKUP(LeaveTracker[[#This Row],[Employee Name]],Employees[[Employee Name]:[Office]],6))</f>
        <v>REGULAR</v>
      </c>
      <c r="G7002" s="24">
        <v>45133</v>
      </c>
      <c r="H7002" s="24">
        <v>45133</v>
      </c>
      <c r="I7002" s="20" t="s">
        <v>81</v>
      </c>
      <c r="K7002" s="61"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693</v>
      </c>
      <c r="E7003" s="19" t="str">
        <f>IF(ISBLANK(LeaveTracker[[#This Row],[Employee Name]]),"-----",VLOOKUP(LeaveTracker[[#This Row],[Employee Name]],Employees[[Employee Name]:[Office]],7))</f>
        <v>VMO</v>
      </c>
      <c r="F7003" s="19" t="str">
        <f>IF(ISBLANK(LeaveTracker[[#This Row],[Employee Name]]),"-----",VLOOKUP(LeaveTracker[[#This Row],[Employee Name]],Employees[[Employee Name]:[Office]],6))</f>
        <v>REGULAR</v>
      </c>
      <c r="G7003" s="24">
        <v>45138</v>
      </c>
      <c r="H7003" s="24">
        <v>45138</v>
      </c>
      <c r="I7003" s="20" t="s">
        <v>81</v>
      </c>
      <c r="K7003" s="61"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19" t="str">
        <f>IF(ISBLANK(LeaveTracker[[#This Row],[Employee Name]]),"-----",VLOOKUP(LeaveTracker[[#This Row],[Employee Name]],Employees[[Employee Name]:[Office]],7))</f>
        <v>ADMIN OFFICE</v>
      </c>
      <c r="F7004" s="19" t="str">
        <f>IF(ISBLANK(LeaveTracker[[#This Row],[Employee Name]]),"-----",VLOOKUP(LeaveTracker[[#This Row],[Employee Name]],Employees[[Employee Name]:[Office]],6))</f>
        <v>REGULAR</v>
      </c>
      <c r="G7004" s="24">
        <v>45140</v>
      </c>
      <c r="H7004" s="24">
        <v>45140</v>
      </c>
      <c r="I7004" s="20" t="s">
        <v>81</v>
      </c>
      <c r="K7004" s="61"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833</v>
      </c>
      <c r="E7005" s="19" t="str">
        <f>IF(ISBLANK(LeaveTracker[[#This Row],[Employee Name]]),"-----",VLOOKUP(LeaveTracker[[#This Row],[Employee Name]],Employees[[Employee Name]:[Office]],7))</f>
        <v>CTO</v>
      </c>
      <c r="F7005" s="19" t="str">
        <f>IF(ISBLANK(LeaveTracker[[#This Row],[Employee Name]]),"-----",VLOOKUP(LeaveTracker[[#This Row],[Employee Name]],Employees[[Employee Name]:[Office]],6))</f>
        <v>REGULAR</v>
      </c>
      <c r="G7005" s="24">
        <v>45139</v>
      </c>
      <c r="H7005" s="24">
        <v>45139</v>
      </c>
      <c r="I7005" s="20" t="s">
        <v>81</v>
      </c>
      <c r="K7005" s="61"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2307</v>
      </c>
      <c r="E7006" s="19" t="str">
        <f>IF(ISBLANK(LeaveTracker[[#This Row],[Employee Name]]),"-----",VLOOKUP(LeaveTracker[[#This Row],[Employee Name]],Employees[[Employee Name]:[Office]],7))</f>
        <v>ONT</v>
      </c>
      <c r="F7006" s="19">
        <f>IF(ISBLANK(LeaveTracker[[#This Row],[Employee Name]]),"-----",VLOOKUP(LeaveTracker[[#This Row],[Employee Name]],Employees[[Employee Name]:[Office]],6))</f>
        <v>0</v>
      </c>
      <c r="G7006" s="24">
        <v>45160</v>
      </c>
      <c r="H7006" s="24">
        <v>45166</v>
      </c>
      <c r="I7006" s="20" t="s">
        <v>82</v>
      </c>
      <c r="K7006" s="61"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530</v>
      </c>
      <c r="E7007" s="19" t="str">
        <f>IF(ISBLANK(LeaveTracker[[#This Row],[Employee Name]]),"-----",VLOOKUP(LeaveTracker[[#This Row],[Employee Name]],Employees[[Employee Name]:[Office]],7))</f>
        <v>GSO</v>
      </c>
      <c r="F7007" s="19" t="str">
        <f>IF(ISBLANK(LeaveTracker[[#This Row],[Employee Name]]),"-----",VLOOKUP(LeaveTracker[[#This Row],[Employee Name]],Employees[[Employee Name]:[Office]],6))</f>
        <v>REGULAR</v>
      </c>
      <c r="G7007" s="24">
        <v>45140</v>
      </c>
      <c r="H7007" s="24">
        <v>45140</v>
      </c>
      <c r="I7007" s="20" t="s">
        <v>298</v>
      </c>
      <c r="J7007" s="43" t="s">
        <v>1003</v>
      </c>
      <c r="K7007" s="61"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394</v>
      </c>
      <c r="E7008" s="19" t="str">
        <f>IF(ISBLANK(LeaveTracker[[#This Row],[Employee Name]]),"-----",VLOOKUP(LeaveTracker[[#This Row],[Employee Name]],Employees[[Employee Name]:[Office]],7))</f>
        <v>CTO</v>
      </c>
      <c r="F7008" s="19" t="str">
        <f>IF(ISBLANK(LeaveTracker[[#This Row],[Employee Name]]),"-----",VLOOKUP(LeaveTracker[[#This Row],[Employee Name]],Employees[[Employee Name]:[Office]],6))</f>
        <v>REGULAR</v>
      </c>
      <c r="G7008" s="24">
        <v>45135</v>
      </c>
      <c r="H7008" s="24">
        <v>45135</v>
      </c>
      <c r="I7008" s="20" t="s">
        <v>298</v>
      </c>
      <c r="J7008" s="43" t="s">
        <v>1003</v>
      </c>
      <c r="K7008" s="61"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380</v>
      </c>
      <c r="E7009" s="19" t="str">
        <f>IF(ISBLANK(LeaveTracker[[#This Row],[Employee Name]]),"-----",VLOOKUP(LeaveTracker[[#This Row],[Employee Name]],Employees[[Employee Name]:[Office]],7))</f>
        <v>CCT</v>
      </c>
      <c r="F7009" s="19" t="str">
        <f>IF(ISBLANK(LeaveTracker[[#This Row],[Employee Name]]),"-----",VLOOKUP(LeaveTracker[[#This Row],[Employee Name]],Employees[[Employee Name]:[Office]],6))</f>
        <v>REGULAR</v>
      </c>
      <c r="G7009" s="24">
        <v>45139</v>
      </c>
      <c r="H7009" s="24">
        <v>45139</v>
      </c>
      <c r="I7009" s="20" t="s">
        <v>81</v>
      </c>
      <c r="K7009" s="61"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380</v>
      </c>
      <c r="E7010" s="19" t="str">
        <f>IF(ISBLANK(LeaveTracker[[#This Row],[Employee Name]]),"-----",VLOOKUP(LeaveTracker[[#This Row],[Employee Name]],Employees[[Employee Name]:[Office]],7))</f>
        <v>CCT</v>
      </c>
      <c r="F7010" s="19" t="str">
        <f>IF(ISBLANK(LeaveTracker[[#This Row],[Employee Name]]),"-----",VLOOKUP(LeaveTracker[[#This Row],[Employee Name]],Employees[[Employee Name]:[Office]],6))</f>
        <v>REGULAR</v>
      </c>
      <c r="G7010" s="24">
        <v>45146</v>
      </c>
      <c r="H7010" s="24">
        <v>45149</v>
      </c>
      <c r="I7010" s="20" t="s">
        <v>82</v>
      </c>
      <c r="K7010" s="61"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737</v>
      </c>
      <c r="E7011" s="19" t="str">
        <f>IF(ISBLANK(LeaveTracker[[#This Row],[Employee Name]]),"-----",VLOOKUP(LeaveTracker[[#This Row],[Employee Name]],Employees[[Employee Name]:[Office]],7))</f>
        <v>CSWDO</v>
      </c>
      <c r="F7011" s="19" t="str">
        <f>IF(ISBLANK(LeaveTracker[[#This Row],[Employee Name]]),"-----",VLOOKUP(LeaveTracker[[#This Row],[Employee Name]],Employees[[Employee Name]:[Office]],6))</f>
        <v>REGULAR</v>
      </c>
      <c r="G7011" s="24">
        <v>45139</v>
      </c>
      <c r="H7011" s="24">
        <v>45139</v>
      </c>
      <c r="I7011" s="20" t="s">
        <v>81</v>
      </c>
      <c r="K7011" s="61"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740</v>
      </c>
      <c r="E7012" s="19" t="str">
        <f>IF(ISBLANK(LeaveTracker[[#This Row],[Employee Name]]),"-----",VLOOKUP(LeaveTracker[[#This Row],[Employee Name]],Employees[[Employee Name]:[Office]],7))</f>
        <v>CSWDO</v>
      </c>
      <c r="F7012" s="19" t="str">
        <f>IF(ISBLANK(LeaveTracker[[#This Row],[Employee Name]]),"-----",VLOOKUP(LeaveTracker[[#This Row],[Employee Name]],Employees[[Employee Name]:[Office]],6))</f>
        <v>REGULAR</v>
      </c>
      <c r="G7012" s="24">
        <v>45148</v>
      </c>
      <c r="H7012" s="24">
        <v>45149</v>
      </c>
      <c r="I7012" s="20" t="s">
        <v>298</v>
      </c>
      <c r="J7012" s="43" t="s">
        <v>1003</v>
      </c>
      <c r="K7012" s="61"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904</v>
      </c>
      <c r="E7013" s="19" t="str">
        <f>IF(ISBLANK(LeaveTracker[[#This Row],[Employee Name]]),"-----",VLOOKUP(LeaveTracker[[#This Row],[Employee Name]],Employees[[Employee Name]:[Office]],7))</f>
        <v>CEO</v>
      </c>
      <c r="F7013" s="19" t="str">
        <f>IF(ISBLANK(LeaveTracker[[#This Row],[Employee Name]]),"-----",VLOOKUP(LeaveTracker[[#This Row],[Employee Name]],Employees[[Employee Name]:[Office]],6))</f>
        <v>REGULAR</v>
      </c>
      <c r="G7013" s="24">
        <v>45138</v>
      </c>
      <c r="H7013" s="24">
        <v>45139</v>
      </c>
      <c r="I7013" s="20" t="s">
        <v>81</v>
      </c>
      <c r="K7013" s="61"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840</v>
      </c>
      <c r="E7014" s="19" t="str">
        <f>IF(ISBLANK(LeaveTracker[[#This Row],[Employee Name]]),"-----",VLOOKUP(LeaveTracker[[#This Row],[Employee Name]],Employees[[Employee Name]:[Office]],7))</f>
        <v>CEO</v>
      </c>
      <c r="F7014" s="19" t="str">
        <f>IF(ISBLANK(LeaveTracker[[#This Row],[Employee Name]]),"-----",VLOOKUP(LeaveTracker[[#This Row],[Employee Name]],Employees[[Employee Name]:[Office]],6))</f>
        <v>REGULAR</v>
      </c>
      <c r="G7014" s="24">
        <v>45141</v>
      </c>
      <c r="H7014" s="24">
        <v>45141</v>
      </c>
      <c r="I7014" s="20" t="s">
        <v>81</v>
      </c>
      <c r="K7014" s="61"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1078</v>
      </c>
      <c r="E7015" s="19" t="str">
        <f>IF(ISBLANK(LeaveTracker[[#This Row],[Employee Name]]),"-----",VLOOKUP(LeaveTracker[[#This Row],[Employee Name]],Employees[[Employee Name]:[Office]],7))</f>
        <v>CTO</v>
      </c>
      <c r="F7015" s="19" t="str">
        <f>IF(ISBLANK(LeaveTracker[[#This Row],[Employee Name]]),"-----",VLOOKUP(LeaveTracker[[#This Row],[Employee Name]],Employees[[Employee Name]:[Office]],6))</f>
        <v>REGULAR</v>
      </c>
      <c r="G7015" s="24">
        <v>45139</v>
      </c>
      <c r="H7015" s="24">
        <v>45139</v>
      </c>
      <c r="I7015" s="20" t="s">
        <v>81</v>
      </c>
      <c r="K7015" s="61"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676</v>
      </c>
      <c r="E7016" s="19" t="str">
        <f>IF(ISBLANK(LeaveTracker[[#This Row],[Employee Name]]),"-----",VLOOKUP(LeaveTracker[[#This Row],[Employee Name]],Employees[[Employee Name]:[Office]],7))</f>
        <v>PICNIC GROVE</v>
      </c>
      <c r="F7016" s="19" t="str">
        <f>IF(ISBLANK(LeaveTracker[[#This Row],[Employee Name]]),"-----",VLOOKUP(LeaveTracker[[#This Row],[Employee Name]],Employees[[Employee Name]:[Office]],6))</f>
        <v>REGULAR</v>
      </c>
      <c r="G7016" s="24">
        <v>45136</v>
      </c>
      <c r="H7016" s="24">
        <v>45137</v>
      </c>
      <c r="I7016" s="20" t="s">
        <v>81</v>
      </c>
      <c r="K7016" s="61" t="str">
        <f>LeaveTracker[[#This Row],[Days]]&amp;" "&amp;LeaveTracker[[#This Row],[Type of Leave]]</f>
        <v>2 SL</v>
      </c>
      <c r="L7016" s="23">
        <v>2</v>
      </c>
      <c r="M7016" s="27"/>
    </row>
    <row r="7017" spans="1:13" ht="30" customHeight="1" x14ac:dyDescent="0.3">
      <c r="A7017" s="27">
        <f t="shared" si="83"/>
        <v>3291</v>
      </c>
      <c r="B7017" s="31">
        <v>45145</v>
      </c>
      <c r="C7017" s="31">
        <v>45127</v>
      </c>
      <c r="D7017" s="19" t="s">
        <v>1953</v>
      </c>
      <c r="E7017" s="19" t="str">
        <f>IF(ISBLANK(LeaveTracker[[#This Row],[Employee Name]]),"-----",VLOOKUP(LeaveTracker[[#This Row],[Employee Name]],Employees[[Employee Name]:[Office]],7))</f>
        <v>BPLO</v>
      </c>
      <c r="F7017" s="19" t="str">
        <f>IF(ISBLANK(LeaveTracker[[#This Row],[Employee Name]]),"-----",VLOOKUP(LeaveTracker[[#This Row],[Employee Name]],Employees[[Employee Name]:[Office]],6))</f>
        <v>JOBCON</v>
      </c>
      <c r="G7017" s="24">
        <v>45141</v>
      </c>
      <c r="H7017" s="24">
        <v>45141</v>
      </c>
      <c r="I7017" s="20" t="s">
        <v>81</v>
      </c>
      <c r="K7017" s="61"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2484</v>
      </c>
      <c r="E7018" s="19" t="str">
        <f>IF(ISBLANK(LeaveTracker[[#This Row],[Employee Name]]),"-----",VLOOKUP(LeaveTracker[[#This Row],[Employee Name]],Employees[[Employee Name]:[Office]],7))</f>
        <v>CITY HEALTH OFFICE</v>
      </c>
      <c r="F7018" s="19" t="str">
        <f>IF(ISBLANK(LeaveTracker[[#This Row],[Employee Name]]),"-----",VLOOKUP(LeaveTracker[[#This Row],[Employee Name]],Employees[[Employee Name]:[Office]],6))</f>
        <v>CONTRACTUAL</v>
      </c>
      <c r="G7018" s="24">
        <v>45138</v>
      </c>
      <c r="H7018" s="24">
        <v>45139</v>
      </c>
      <c r="I7018" s="20" t="s">
        <v>298</v>
      </c>
      <c r="J7018" s="43" t="s">
        <v>2485</v>
      </c>
      <c r="K7018" s="61"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1894</v>
      </c>
      <c r="E7019" s="19" t="str">
        <f>IF(ISBLANK(LeaveTracker[[#This Row],[Employee Name]]),"-----",VLOOKUP(LeaveTracker[[#This Row],[Employee Name]],Employees[[Employee Name]:[Office]],7))</f>
        <v>CTO</v>
      </c>
      <c r="F7019" s="19" t="str">
        <f>IF(ISBLANK(LeaveTracker[[#This Row],[Employee Name]]),"-----",VLOOKUP(LeaveTracker[[#This Row],[Employee Name]],Employees[[Employee Name]:[Office]],6))</f>
        <v>JOBCON</v>
      </c>
      <c r="G7019" s="24">
        <v>45140</v>
      </c>
      <c r="H7019" s="24">
        <v>45140</v>
      </c>
      <c r="I7019" s="20" t="s">
        <v>81</v>
      </c>
      <c r="K7019" s="61"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1894</v>
      </c>
      <c r="E7020" s="19" t="str">
        <f>IF(ISBLANK(LeaveTracker[[#This Row],[Employee Name]]),"-----",VLOOKUP(LeaveTracker[[#This Row],[Employee Name]],Employees[[Employee Name]:[Office]],7))</f>
        <v>CTO</v>
      </c>
      <c r="F7020" s="19" t="str">
        <f>IF(ISBLANK(LeaveTracker[[#This Row],[Employee Name]]),"-----",VLOOKUP(LeaveTracker[[#This Row],[Employee Name]],Employees[[Employee Name]:[Office]],6))</f>
        <v>JOBCON</v>
      </c>
      <c r="G7020" s="24">
        <v>45135</v>
      </c>
      <c r="H7020" s="24">
        <v>45135</v>
      </c>
      <c r="I7020" s="20" t="s">
        <v>81</v>
      </c>
      <c r="K7020" s="61"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405</v>
      </c>
      <c r="E7021" s="19" t="str">
        <f>IF(ISBLANK(LeaveTracker[[#This Row],[Employee Name]]),"-----",VLOOKUP(LeaveTracker[[#This Row],[Employee Name]],Employees[[Employee Name]:[Office]],7))</f>
        <v>CTO</v>
      </c>
      <c r="F7021" s="19" t="str">
        <f>IF(ISBLANK(LeaveTracker[[#This Row],[Employee Name]]),"-----",VLOOKUP(LeaveTracker[[#This Row],[Employee Name]],Employees[[Employee Name]:[Office]],6))</f>
        <v>REGULAR</v>
      </c>
      <c r="G7021" s="24">
        <v>45139</v>
      </c>
      <c r="H7021" s="24">
        <v>45139</v>
      </c>
      <c r="I7021" s="20" t="s">
        <v>81</v>
      </c>
      <c r="K7021" s="61"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1968</v>
      </c>
      <c r="E7022" s="19" t="str">
        <f>IF(ISBLANK(LeaveTracker[[#This Row],[Employee Name]]),"-----",VLOOKUP(LeaveTracker[[#This Row],[Employee Name]],Employees[[Employee Name]:[Office]],7))</f>
        <v>EEO/CITY MARKET</v>
      </c>
      <c r="F7022" s="19" t="str">
        <f>IF(ISBLANK(LeaveTracker[[#This Row],[Employee Name]]),"-----",VLOOKUP(LeaveTracker[[#This Row],[Employee Name]],Employees[[Employee Name]:[Office]],6))</f>
        <v>CASUAL</v>
      </c>
      <c r="G7022" s="24">
        <v>45133</v>
      </c>
      <c r="H7022" s="24">
        <v>45133</v>
      </c>
      <c r="I7022" s="20" t="s">
        <v>81</v>
      </c>
      <c r="K7022" s="61"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1968</v>
      </c>
      <c r="E7023" s="19" t="str">
        <f>IF(ISBLANK(LeaveTracker[[#This Row],[Employee Name]]),"-----",VLOOKUP(LeaveTracker[[#This Row],[Employee Name]],Employees[[Employee Name]:[Office]],7))</f>
        <v>EEO/CITY MARKET</v>
      </c>
      <c r="F7023" s="19" t="str">
        <f>IF(ISBLANK(LeaveTracker[[#This Row],[Employee Name]]),"-----",VLOOKUP(LeaveTracker[[#This Row],[Employee Name]],Employees[[Employee Name]:[Office]],6))</f>
        <v>CASUAL</v>
      </c>
      <c r="G7023" s="24">
        <v>45145</v>
      </c>
      <c r="H7023" s="24">
        <v>45146</v>
      </c>
      <c r="I7023" s="20" t="s">
        <v>82</v>
      </c>
      <c r="K7023" s="61"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1971</v>
      </c>
      <c r="E7024" s="19" t="str">
        <f>IF(ISBLANK(LeaveTracker[[#This Row],[Employee Name]]),"-----",VLOOKUP(LeaveTracker[[#This Row],[Employee Name]],Employees[[Employee Name]:[Office]],7))</f>
        <v>CENRO</v>
      </c>
      <c r="F7024" s="19">
        <f>IF(ISBLANK(LeaveTracker[[#This Row],[Employee Name]]),"-----",VLOOKUP(LeaveTracker[[#This Row],[Employee Name]],Employees[[Employee Name]:[Office]],6))</f>
        <v>0</v>
      </c>
      <c r="G7024" s="24">
        <v>45140</v>
      </c>
      <c r="H7024" s="24">
        <v>45141</v>
      </c>
      <c r="I7024" s="20" t="s">
        <v>81</v>
      </c>
      <c r="K7024" s="61"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1971</v>
      </c>
      <c r="E7025" s="19" t="str">
        <f>IF(ISBLANK(LeaveTracker[[#This Row],[Employee Name]]),"-----",VLOOKUP(LeaveTracker[[#This Row],[Employee Name]],Employees[[Employee Name]:[Office]],7))</f>
        <v>CENRO</v>
      </c>
      <c r="F7025" s="19">
        <f>IF(ISBLANK(LeaveTracker[[#This Row],[Employee Name]]),"-----",VLOOKUP(LeaveTracker[[#This Row],[Employee Name]],Employees[[Employee Name]:[Office]],6))</f>
        <v>0</v>
      </c>
      <c r="G7025" s="24">
        <v>45147</v>
      </c>
      <c r="H7025" s="24">
        <v>45150</v>
      </c>
      <c r="I7025" s="20" t="s">
        <v>82</v>
      </c>
      <c r="K7025" s="61"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1812</v>
      </c>
      <c r="E7026" s="19" t="str">
        <f>IF(ISBLANK(LeaveTracker[[#This Row],[Employee Name]]),"-----",VLOOKUP(LeaveTracker[[#This Row],[Employee Name]],Employees[[Employee Name]:[Office]],7))</f>
        <v>HOUSING</v>
      </c>
      <c r="F7026" s="19" t="str">
        <f>IF(ISBLANK(LeaveTracker[[#This Row],[Employee Name]]),"-----",VLOOKUP(LeaveTracker[[#This Row],[Employee Name]],Employees[[Employee Name]:[Office]],6))</f>
        <v>CASUAL</v>
      </c>
      <c r="G7026" s="24">
        <v>45139</v>
      </c>
      <c r="H7026" s="24">
        <v>45139</v>
      </c>
      <c r="I7026" s="20" t="s">
        <v>81</v>
      </c>
      <c r="K7026" s="61"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1812</v>
      </c>
      <c r="E7027" s="19" t="str">
        <f>IF(ISBLANK(LeaveTracker[[#This Row],[Employee Name]]),"-----",VLOOKUP(LeaveTracker[[#This Row],[Employee Name]],Employees[[Employee Name]:[Office]],7))</f>
        <v>HOUSING</v>
      </c>
      <c r="F7027" s="19" t="str">
        <f>IF(ISBLANK(LeaveTracker[[#This Row],[Employee Name]]),"-----",VLOOKUP(LeaveTracker[[#This Row],[Employee Name]],Employees[[Employee Name]:[Office]],6))</f>
        <v>CASUAL</v>
      </c>
      <c r="G7027" s="24">
        <v>45141</v>
      </c>
      <c r="H7027" s="24">
        <v>45141</v>
      </c>
      <c r="I7027" s="20" t="s">
        <v>81</v>
      </c>
      <c r="K7027" s="61"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1889</v>
      </c>
      <c r="E7028" s="19" t="str">
        <f>IF(ISBLANK(LeaveTracker[[#This Row],[Employee Name]]),"-----",VLOOKUP(LeaveTracker[[#This Row],[Employee Name]],Employees[[Employee Name]:[Office]],7))</f>
        <v>PICNIC GROVE</v>
      </c>
      <c r="F7028" s="19" t="str">
        <f>IF(ISBLANK(LeaveTracker[[#This Row],[Employee Name]]),"-----",VLOOKUP(LeaveTracker[[#This Row],[Employee Name]],Employees[[Employee Name]:[Office]],6))</f>
        <v>CASUAL</v>
      </c>
      <c r="G7028" s="24">
        <v>45202</v>
      </c>
      <c r="H7028" s="24">
        <v>45205</v>
      </c>
      <c r="I7028" s="20" t="s">
        <v>82</v>
      </c>
      <c r="K7028" s="61"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1889</v>
      </c>
      <c r="E7029" s="19" t="str">
        <f>IF(ISBLANK(LeaveTracker[[#This Row],[Employee Name]]),"-----",VLOOKUP(LeaveTracker[[#This Row],[Employee Name]],Employees[[Employee Name]:[Office]],7))</f>
        <v>PICNIC GROVE</v>
      </c>
      <c r="F7029" s="19" t="str">
        <f>IF(ISBLANK(LeaveTracker[[#This Row],[Employee Name]]),"-----",VLOOKUP(LeaveTracker[[#This Row],[Employee Name]],Employees[[Employee Name]:[Office]],6))</f>
        <v>CASUAL</v>
      </c>
      <c r="G7029" s="24">
        <v>45209</v>
      </c>
      <c r="H7029" s="24">
        <v>45211</v>
      </c>
      <c r="I7029" s="20" t="s">
        <v>82</v>
      </c>
      <c r="K7029" s="61"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1889</v>
      </c>
      <c r="E7030" s="19" t="str">
        <f>IF(ISBLANK(LeaveTracker[[#This Row],[Employee Name]]),"-----",VLOOKUP(LeaveTracker[[#This Row],[Employee Name]],Employees[[Employee Name]:[Office]],7))</f>
        <v>PICNIC GROVE</v>
      </c>
      <c r="F7030" s="19" t="str">
        <f>IF(ISBLANK(LeaveTracker[[#This Row],[Employee Name]]),"-----",VLOOKUP(LeaveTracker[[#This Row],[Employee Name]],Employees[[Employee Name]:[Office]],6))</f>
        <v>CASUAL</v>
      </c>
      <c r="G7030" s="24">
        <v>45174</v>
      </c>
      <c r="H7030" s="24">
        <v>45177</v>
      </c>
      <c r="I7030" s="20" t="s">
        <v>82</v>
      </c>
      <c r="K7030" s="61"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1889</v>
      </c>
      <c r="E7031" s="19" t="str">
        <f>IF(ISBLANK(LeaveTracker[[#This Row],[Employee Name]]),"-----",VLOOKUP(LeaveTracker[[#This Row],[Employee Name]],Employees[[Employee Name]:[Office]],7))</f>
        <v>PICNIC GROVE</v>
      </c>
      <c r="F7031" s="19" t="str">
        <f>IF(ISBLANK(LeaveTracker[[#This Row],[Employee Name]]),"-----",VLOOKUP(LeaveTracker[[#This Row],[Employee Name]],Employees[[Employee Name]:[Office]],6))</f>
        <v>CASUAL</v>
      </c>
      <c r="G7031" s="24">
        <v>45181</v>
      </c>
      <c r="H7031" s="24">
        <v>45184</v>
      </c>
      <c r="I7031" s="20" t="s">
        <v>82</v>
      </c>
      <c r="K7031" s="61"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2488</v>
      </c>
      <c r="E7032" s="19" t="str">
        <f>IF(ISBLANK(LeaveTracker[[#This Row],[Employee Name]]),"-----",VLOOKUP(LeaveTracker[[#This Row],[Employee Name]],Employees[[Employee Name]:[Office]],7))</f>
        <v>RTC BRANCA</v>
      </c>
      <c r="F7032" s="19" t="str">
        <f>IF(ISBLANK(LeaveTracker[[#This Row],[Employee Name]]),"-----",VLOOKUP(LeaveTracker[[#This Row],[Employee Name]],Employees[[Employee Name]:[Office]],6))</f>
        <v>CASUAL</v>
      </c>
      <c r="G7032" s="24">
        <v>45138</v>
      </c>
      <c r="H7032" s="24">
        <v>45140</v>
      </c>
      <c r="I7032" s="20" t="s">
        <v>81</v>
      </c>
      <c r="K7032" s="61"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1832</v>
      </c>
      <c r="E7033" s="19" t="str">
        <f>IF(ISBLANK(LeaveTracker[[#This Row],[Employee Name]]),"-----",VLOOKUP(LeaveTracker[[#This Row],[Employee Name]],Employees[[Employee Name]:[Office]],7))</f>
        <v>EEO/CITY MARKET</v>
      </c>
      <c r="F7033" s="19" t="str">
        <f>IF(ISBLANK(LeaveTracker[[#This Row],[Employee Name]]),"-----",VLOOKUP(LeaveTracker[[#This Row],[Employee Name]],Employees[[Employee Name]:[Office]],6))</f>
        <v>CASUAL</v>
      </c>
      <c r="G7033" s="24">
        <v>45153</v>
      </c>
      <c r="H7033" s="24">
        <v>45153</v>
      </c>
      <c r="I7033" s="20" t="s">
        <v>82</v>
      </c>
      <c r="K7033" s="61"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1763</v>
      </c>
      <c r="E7034" s="19" t="str">
        <f>IF(ISBLANK(LeaveTracker[[#This Row],[Employee Name]]),"-----",VLOOKUP(LeaveTracker[[#This Row],[Employee Name]],Employees[[Employee Name]:[Office]],7))</f>
        <v>EEO/CITY MARKET</v>
      </c>
      <c r="F7034" s="19" t="str">
        <f>IF(ISBLANK(LeaveTracker[[#This Row],[Employee Name]]),"-----",VLOOKUP(LeaveTracker[[#This Row],[Employee Name]],Employees[[Employee Name]:[Office]],6))</f>
        <v>CASUAL</v>
      </c>
      <c r="G7034" s="24">
        <v>45160</v>
      </c>
      <c r="H7034" s="24">
        <v>45160</v>
      </c>
      <c r="I7034" s="20" t="s">
        <v>82</v>
      </c>
      <c r="K7034" s="61"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1925</v>
      </c>
      <c r="E7035" s="19" t="str">
        <f>IF(ISBLANK(LeaveTracker[[#This Row],[Employee Name]]),"-----",VLOOKUP(LeaveTracker[[#This Row],[Employee Name]],Employees[[Employee Name]:[Office]],7))</f>
        <v>INTERNAL</v>
      </c>
      <c r="F7035" s="19" t="str">
        <f>IF(ISBLANK(LeaveTracker[[#This Row],[Employee Name]]),"-----",VLOOKUP(LeaveTracker[[#This Row],[Employee Name]],Employees[[Employee Name]:[Office]],6))</f>
        <v>CASUAL</v>
      </c>
      <c r="G7035" s="24">
        <v>45140</v>
      </c>
      <c r="H7035" s="24">
        <v>45141</v>
      </c>
      <c r="I7035" s="20" t="s">
        <v>81</v>
      </c>
      <c r="K7035" s="61"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1802</v>
      </c>
      <c r="E7036" s="19" t="str">
        <f>IF(ISBLANK(LeaveTracker[[#This Row],[Employee Name]]),"-----",VLOOKUP(LeaveTracker[[#This Row],[Employee Name]],Employees[[Employee Name]:[Office]],7))</f>
        <v>CENRO</v>
      </c>
      <c r="F7036" s="19" t="str">
        <f>IF(ISBLANK(LeaveTracker[[#This Row],[Employee Name]]),"-----",VLOOKUP(LeaveTracker[[#This Row],[Employee Name]],Employees[[Employee Name]:[Office]],6))</f>
        <v>CASUAL</v>
      </c>
      <c r="G7036" s="24">
        <v>45147</v>
      </c>
      <c r="H7036" s="24">
        <v>45147</v>
      </c>
      <c r="I7036" s="20" t="s">
        <v>82</v>
      </c>
      <c r="K7036" s="61"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2224</v>
      </c>
      <c r="E7037" s="19" t="str">
        <f>IF(ISBLANK(LeaveTracker[[#This Row],[Employee Name]]),"-----",VLOOKUP(LeaveTracker[[#This Row],[Employee Name]],Employees[[Employee Name]:[Office]],7))</f>
        <v>CENRO</v>
      </c>
      <c r="F7037" s="19">
        <f>IF(ISBLANK(LeaveTracker[[#This Row],[Employee Name]]),"-----",VLOOKUP(LeaveTracker[[#This Row],[Employee Name]],Employees[[Employee Name]:[Office]],6))</f>
        <v>0</v>
      </c>
      <c r="G7037" s="24">
        <v>45139</v>
      </c>
      <c r="H7037" s="24">
        <v>45139</v>
      </c>
      <c r="I7037" s="20" t="s">
        <v>82</v>
      </c>
      <c r="K7037" s="61"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2224</v>
      </c>
      <c r="E7038" s="19" t="str">
        <f>IF(ISBLANK(LeaveTracker[[#This Row],[Employee Name]]),"-----",VLOOKUP(LeaveTracker[[#This Row],[Employee Name]],Employees[[Employee Name]:[Office]],7))</f>
        <v>CENRO</v>
      </c>
      <c r="F7038" s="19">
        <f>IF(ISBLANK(LeaveTracker[[#This Row],[Employee Name]]),"-----",VLOOKUP(LeaveTracker[[#This Row],[Employee Name]],Employees[[Employee Name]:[Office]],6))</f>
        <v>0</v>
      </c>
      <c r="G7038" s="24">
        <v>45142</v>
      </c>
      <c r="H7038" s="24">
        <v>45142</v>
      </c>
      <c r="I7038" s="20" t="s">
        <v>82</v>
      </c>
      <c r="K7038" s="61"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2224</v>
      </c>
      <c r="E7039" s="19" t="str">
        <f>IF(ISBLANK(LeaveTracker[[#This Row],[Employee Name]]),"-----",VLOOKUP(LeaveTracker[[#This Row],[Employee Name]],Employees[[Employee Name]:[Office]],7))</f>
        <v>CENRO</v>
      </c>
      <c r="F7039" s="19">
        <f>IF(ISBLANK(LeaveTracker[[#This Row],[Employee Name]]),"-----",VLOOKUP(LeaveTracker[[#This Row],[Employee Name]],Employees[[Employee Name]:[Office]],6))</f>
        <v>0</v>
      </c>
      <c r="G7039" s="24">
        <v>45146</v>
      </c>
      <c r="H7039" s="24">
        <v>45146</v>
      </c>
      <c r="I7039" s="20" t="s">
        <v>82</v>
      </c>
      <c r="K7039" s="61"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2224</v>
      </c>
      <c r="E7040" s="19" t="str">
        <f>IF(ISBLANK(LeaveTracker[[#This Row],[Employee Name]]),"-----",VLOOKUP(LeaveTracker[[#This Row],[Employee Name]],Employees[[Employee Name]:[Office]],7))</f>
        <v>CENRO</v>
      </c>
      <c r="F7040" s="19">
        <f>IF(ISBLANK(LeaveTracker[[#This Row],[Employee Name]]),"-----",VLOOKUP(LeaveTracker[[#This Row],[Employee Name]],Employees[[Employee Name]:[Office]],6))</f>
        <v>0</v>
      </c>
      <c r="G7040" s="24">
        <v>45149</v>
      </c>
      <c r="H7040" s="24">
        <v>45149</v>
      </c>
      <c r="I7040" s="20" t="s">
        <v>82</v>
      </c>
      <c r="K7040" s="61"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2224</v>
      </c>
      <c r="E7041" s="19" t="str">
        <f>IF(ISBLANK(LeaveTracker[[#This Row],[Employee Name]]),"-----",VLOOKUP(LeaveTracker[[#This Row],[Employee Name]],Employees[[Employee Name]:[Office]],7))</f>
        <v>CENRO</v>
      </c>
      <c r="F7041" s="19">
        <f>IF(ISBLANK(LeaveTracker[[#This Row],[Employee Name]]),"-----",VLOOKUP(LeaveTracker[[#This Row],[Employee Name]],Employees[[Employee Name]:[Office]],6))</f>
        <v>0</v>
      </c>
      <c r="G7041" s="24">
        <v>45153</v>
      </c>
      <c r="H7041" s="24">
        <v>45153</v>
      </c>
      <c r="I7041" s="20" t="s">
        <v>82</v>
      </c>
      <c r="K7041" s="61"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2224</v>
      </c>
      <c r="E7042" s="19" t="str">
        <f>IF(ISBLANK(LeaveTracker[[#This Row],[Employee Name]]),"-----",VLOOKUP(LeaveTracker[[#This Row],[Employee Name]],Employees[[Employee Name]:[Office]],7))</f>
        <v>CENRO</v>
      </c>
      <c r="F7042" s="19">
        <f>IF(ISBLANK(LeaveTracker[[#This Row],[Employee Name]]),"-----",VLOOKUP(LeaveTracker[[#This Row],[Employee Name]],Employees[[Employee Name]:[Office]],6))</f>
        <v>0</v>
      </c>
      <c r="G7042" s="24">
        <v>45156</v>
      </c>
      <c r="H7042" s="24">
        <v>45156</v>
      </c>
      <c r="I7042" s="20" t="s">
        <v>82</v>
      </c>
      <c r="K7042" s="61"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2224</v>
      </c>
      <c r="E7043" s="19" t="str">
        <f>IF(ISBLANK(LeaveTracker[[#This Row],[Employee Name]]),"-----",VLOOKUP(LeaveTracker[[#This Row],[Employee Name]],Employees[[Employee Name]:[Office]],7))</f>
        <v>CENRO</v>
      </c>
      <c r="F7043" s="19">
        <f>IF(ISBLANK(LeaveTracker[[#This Row],[Employee Name]]),"-----",VLOOKUP(LeaveTracker[[#This Row],[Employee Name]],Employees[[Employee Name]:[Office]],6))</f>
        <v>0</v>
      </c>
      <c r="G7043" s="24">
        <v>45160</v>
      </c>
      <c r="H7043" s="24">
        <v>45160</v>
      </c>
      <c r="I7043" s="20" t="s">
        <v>82</v>
      </c>
      <c r="K7043" s="61"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2224</v>
      </c>
      <c r="E7044" s="19" t="str">
        <f>IF(ISBLANK(LeaveTracker[[#This Row],[Employee Name]]),"-----",VLOOKUP(LeaveTracker[[#This Row],[Employee Name]],Employees[[Employee Name]:[Office]],7))</f>
        <v>CENRO</v>
      </c>
      <c r="F7044" s="19">
        <f>IF(ISBLANK(LeaveTracker[[#This Row],[Employee Name]]),"-----",VLOOKUP(LeaveTracker[[#This Row],[Employee Name]],Employees[[Employee Name]:[Office]],6))</f>
        <v>0</v>
      </c>
      <c r="G7044" s="24">
        <v>45163</v>
      </c>
      <c r="H7044" s="24">
        <v>45163</v>
      </c>
      <c r="I7044" s="20" t="s">
        <v>82</v>
      </c>
      <c r="K7044" s="61"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2224</v>
      </c>
      <c r="E7045" s="19" t="str">
        <f>IF(ISBLANK(LeaveTracker[[#This Row],[Employee Name]]),"-----",VLOOKUP(LeaveTracker[[#This Row],[Employee Name]],Employees[[Employee Name]:[Office]],7))</f>
        <v>CENRO</v>
      </c>
      <c r="F7045" s="19">
        <f>IF(ISBLANK(LeaveTracker[[#This Row],[Employee Name]]),"-----",VLOOKUP(LeaveTracker[[#This Row],[Employee Name]],Employees[[Employee Name]:[Office]],6))</f>
        <v>0</v>
      </c>
      <c r="G7045" s="24">
        <v>45167</v>
      </c>
      <c r="H7045" s="24">
        <v>45167</v>
      </c>
      <c r="I7045" s="20" t="s">
        <v>82</v>
      </c>
      <c r="K7045" s="61"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1893</v>
      </c>
      <c r="E7046" s="19" t="str">
        <f>IF(ISBLANK(LeaveTracker[[#This Row],[Employee Name]]),"-----",VLOOKUP(LeaveTracker[[#This Row],[Employee Name]],Employees[[Employee Name]:[Office]],7))</f>
        <v>CTO-LICENSE</v>
      </c>
      <c r="F7046" s="19" t="str">
        <f>IF(ISBLANK(LeaveTracker[[#This Row],[Employee Name]]),"-----",VLOOKUP(LeaveTracker[[#This Row],[Employee Name]],Employees[[Employee Name]:[Office]],6))</f>
        <v>CASUAL</v>
      </c>
      <c r="G7046" s="24">
        <v>45110</v>
      </c>
      <c r="H7046" s="24">
        <v>45110</v>
      </c>
      <c r="I7046" s="20" t="s">
        <v>81</v>
      </c>
      <c r="K7046" s="61"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1893</v>
      </c>
      <c r="E7047" s="19" t="str">
        <f>IF(ISBLANK(LeaveTracker[[#This Row],[Employee Name]]),"-----",VLOOKUP(LeaveTracker[[#This Row],[Employee Name]],Employees[[Employee Name]:[Office]],7))</f>
        <v>CTO-LICENSE</v>
      </c>
      <c r="F7047" s="19" t="str">
        <f>IF(ISBLANK(LeaveTracker[[#This Row],[Employee Name]]),"-----",VLOOKUP(LeaveTracker[[#This Row],[Employee Name]],Employees[[Employee Name]:[Office]],6))</f>
        <v>CASUAL</v>
      </c>
      <c r="G7047" s="24">
        <v>45117</v>
      </c>
      <c r="H7047" s="24">
        <v>45118</v>
      </c>
      <c r="I7047" s="20" t="s">
        <v>81</v>
      </c>
      <c r="K7047" s="61"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1893</v>
      </c>
      <c r="E7048" s="19" t="str">
        <f>IF(ISBLANK(LeaveTracker[[#This Row],[Employee Name]]),"-----",VLOOKUP(LeaveTracker[[#This Row],[Employee Name]],Employees[[Employee Name]:[Office]],7))</f>
        <v>CTO-LICENSE</v>
      </c>
      <c r="F7048" s="19" t="str">
        <f>IF(ISBLANK(LeaveTracker[[#This Row],[Employee Name]]),"-----",VLOOKUP(LeaveTracker[[#This Row],[Employee Name]],Employees[[Employee Name]:[Office]],6))</f>
        <v>CASUAL</v>
      </c>
      <c r="G7048" s="24">
        <v>45121</v>
      </c>
      <c r="H7048" s="24">
        <v>45121</v>
      </c>
      <c r="I7048" s="20" t="s">
        <v>81</v>
      </c>
      <c r="K7048" s="61"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1893</v>
      </c>
      <c r="E7049" s="19" t="str">
        <f>IF(ISBLANK(LeaveTracker[[#This Row],[Employee Name]]),"-----",VLOOKUP(LeaveTracker[[#This Row],[Employee Name]],Employees[[Employee Name]:[Office]],7))</f>
        <v>CTO-LICENSE</v>
      </c>
      <c r="F7049" s="19" t="str">
        <f>IF(ISBLANK(LeaveTracker[[#This Row],[Employee Name]]),"-----",VLOOKUP(LeaveTracker[[#This Row],[Employee Name]],Employees[[Employee Name]:[Office]],6))</f>
        <v>CASUAL</v>
      </c>
      <c r="G7049" s="24">
        <v>45126</v>
      </c>
      <c r="H7049" s="24">
        <v>45126</v>
      </c>
      <c r="I7049" s="20" t="s">
        <v>81</v>
      </c>
      <c r="K7049" s="61"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1893</v>
      </c>
      <c r="E7050" s="19" t="str">
        <f>IF(ISBLANK(LeaveTracker[[#This Row],[Employee Name]]),"-----",VLOOKUP(LeaveTracker[[#This Row],[Employee Name]],Employees[[Employee Name]:[Office]],7))</f>
        <v>CTO-LICENSE</v>
      </c>
      <c r="F7050" s="19" t="str">
        <f>IF(ISBLANK(LeaveTracker[[#This Row],[Employee Name]]),"-----",VLOOKUP(LeaveTracker[[#This Row],[Employee Name]],Employees[[Employee Name]:[Office]],6))</f>
        <v>CASUAL</v>
      </c>
      <c r="G7050" s="24">
        <v>45132</v>
      </c>
      <c r="H7050" s="24">
        <v>45132</v>
      </c>
      <c r="I7050" s="20" t="s">
        <v>81</v>
      </c>
      <c r="K7050" s="61"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1893</v>
      </c>
      <c r="E7051" s="19" t="str">
        <f>IF(ISBLANK(LeaveTracker[[#This Row],[Employee Name]]),"-----",VLOOKUP(LeaveTracker[[#This Row],[Employee Name]],Employees[[Employee Name]:[Office]],7))</f>
        <v>CTO-LICENSE</v>
      </c>
      <c r="F7051" s="19" t="str">
        <f>IF(ISBLANK(LeaveTracker[[#This Row],[Employee Name]]),"-----",VLOOKUP(LeaveTracker[[#This Row],[Employee Name]],Employees[[Employee Name]:[Office]],6))</f>
        <v>CASUAL</v>
      </c>
      <c r="G7051" s="24">
        <v>45138</v>
      </c>
      <c r="H7051" s="24">
        <v>45138</v>
      </c>
      <c r="I7051" s="20" t="s">
        <v>81</v>
      </c>
      <c r="K7051" s="61"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398</v>
      </c>
      <c r="E7052" s="19" t="str">
        <f>IF(ISBLANK(LeaveTracker[[#This Row],[Employee Name]]),"-----",VLOOKUP(LeaveTracker[[#This Row],[Employee Name]],Employees[[Employee Name]:[Office]],7))</f>
        <v>CTO</v>
      </c>
      <c r="F7052" s="19" t="str">
        <f>IF(ISBLANK(LeaveTracker[[#This Row],[Employee Name]]),"-----",VLOOKUP(LeaveTracker[[#This Row],[Employee Name]],Employees[[Employee Name]:[Office]],6))</f>
        <v>REGULAR</v>
      </c>
      <c r="G7052" s="24">
        <v>45141</v>
      </c>
      <c r="H7052" s="24">
        <v>45142</v>
      </c>
      <c r="I7052" s="20" t="s">
        <v>82</v>
      </c>
      <c r="K7052" s="61"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19" t="str">
        <f>IF(ISBLANK(LeaveTracker[[#This Row],[Employee Name]]),"-----",VLOOKUP(LeaveTracker[[#This Row],[Employee Name]],Employees[[Employee Name]:[Office]],7))</f>
        <v>CTO</v>
      </c>
      <c r="F7053" s="19" t="str">
        <f>IF(ISBLANK(LeaveTracker[[#This Row],[Employee Name]]),"-----",VLOOKUP(LeaveTracker[[#This Row],[Employee Name]],Employees[[Employee Name]:[Office]],6))</f>
        <v>REGULAR</v>
      </c>
      <c r="G7053" s="24">
        <v>45140</v>
      </c>
      <c r="H7053" s="24">
        <v>45142</v>
      </c>
      <c r="I7053" s="20" t="s">
        <v>81</v>
      </c>
      <c r="K7053" s="61"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860</v>
      </c>
      <c r="E7054" s="19" t="str">
        <f>IF(ISBLANK(LeaveTracker[[#This Row],[Employee Name]]),"-----",VLOOKUP(LeaveTracker[[#This Row],[Employee Name]],Employees[[Employee Name]:[Office]],7))</f>
        <v>ACCOUNTING</v>
      </c>
      <c r="F7054" s="19" t="str">
        <f>IF(ISBLANK(LeaveTracker[[#This Row],[Employee Name]]),"-----",VLOOKUP(LeaveTracker[[#This Row],[Employee Name]],Employees[[Employee Name]:[Office]],6))</f>
        <v>REGULAR</v>
      </c>
      <c r="G7054" s="24">
        <v>45160</v>
      </c>
      <c r="H7054" s="24">
        <v>45160</v>
      </c>
      <c r="I7054" s="20" t="s">
        <v>298</v>
      </c>
      <c r="J7054" s="43" t="s">
        <v>1003</v>
      </c>
      <c r="K7054" s="61"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224</v>
      </c>
      <c r="E7055" s="19" t="str">
        <f>IF(ISBLANK(LeaveTracker[[#This Row],[Employee Name]]),"-----",VLOOKUP(LeaveTracker[[#This Row],[Employee Name]],Employees[[Employee Name]:[Office]],7))</f>
        <v>CSWDO</v>
      </c>
      <c r="F7055" s="19" t="str">
        <f>IF(ISBLANK(LeaveTracker[[#This Row],[Employee Name]]),"-----",VLOOKUP(LeaveTracker[[#This Row],[Employee Name]],Employees[[Employee Name]:[Office]],6))</f>
        <v>REGULAR</v>
      </c>
      <c r="G7055" s="24">
        <v>45141</v>
      </c>
      <c r="H7055" s="24">
        <v>45141</v>
      </c>
      <c r="I7055" s="20" t="s">
        <v>81</v>
      </c>
      <c r="K7055" s="61"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231</v>
      </c>
      <c r="E7056" s="19" t="str">
        <f>IF(ISBLANK(LeaveTracker[[#This Row],[Employee Name]]),"-----",VLOOKUP(LeaveTracker[[#This Row],[Employee Name]],Employees[[Employee Name]:[Office]],7))</f>
        <v>CSWDO</v>
      </c>
      <c r="F7056" s="19" t="str">
        <f>IF(ISBLANK(LeaveTracker[[#This Row],[Employee Name]]),"-----",VLOOKUP(LeaveTracker[[#This Row],[Employee Name]],Employees[[Employee Name]:[Office]],6))</f>
        <v>REGULAR</v>
      </c>
      <c r="G7056" s="24">
        <v>45148</v>
      </c>
      <c r="H7056" s="24">
        <v>45149</v>
      </c>
      <c r="I7056" s="20" t="s">
        <v>82</v>
      </c>
      <c r="K7056" s="61"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1798</v>
      </c>
      <c r="E7057" s="19" t="str">
        <f>IF(ISBLANK(LeaveTracker[[#This Row],[Employee Name]]),"-----",VLOOKUP(LeaveTracker[[#This Row],[Employee Name]],Employees[[Employee Name]:[Office]],7))</f>
        <v>GSO</v>
      </c>
      <c r="F7057" s="19" t="str">
        <f>IF(ISBLANK(LeaveTracker[[#This Row],[Employee Name]]),"-----",VLOOKUP(LeaveTracker[[#This Row],[Employee Name]],Employees[[Employee Name]:[Office]],6))</f>
        <v>CASUAL</v>
      </c>
      <c r="G7057" s="24">
        <v>45141</v>
      </c>
      <c r="H7057" s="24">
        <v>45142</v>
      </c>
      <c r="I7057" s="20" t="s">
        <v>81</v>
      </c>
      <c r="K7057" s="61"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1836</v>
      </c>
      <c r="E7058" s="19" t="str">
        <f>IF(ISBLANK(LeaveTracker[[#This Row],[Employee Name]]),"-----",VLOOKUP(LeaveTracker[[#This Row],[Employee Name]],Employees[[Employee Name]:[Office]],7))</f>
        <v>SP</v>
      </c>
      <c r="F7058" s="19" t="str">
        <f>IF(ISBLANK(LeaveTracker[[#This Row],[Employee Name]]),"-----",VLOOKUP(LeaveTracker[[#This Row],[Employee Name]],Employees[[Employee Name]:[Office]],6))</f>
        <v>CASUAL</v>
      </c>
      <c r="G7058" s="24">
        <v>45148</v>
      </c>
      <c r="H7058" s="24">
        <v>45149</v>
      </c>
      <c r="I7058" s="20" t="s">
        <v>82</v>
      </c>
      <c r="K7058" s="61"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1751</v>
      </c>
      <c r="E7059" s="19" t="str">
        <f>IF(ISBLANK(LeaveTracker[[#This Row],[Employee Name]]),"-----",VLOOKUP(LeaveTracker[[#This Row],[Employee Name]],Employees[[Employee Name]:[Office]],7))</f>
        <v>ACCOUNTING</v>
      </c>
      <c r="F7059" s="19" t="str">
        <f>IF(ISBLANK(LeaveTracker[[#This Row],[Employee Name]]),"-----",VLOOKUP(LeaveTracker[[#This Row],[Employee Name]],Employees[[Employee Name]:[Office]],6))</f>
        <v>CASUAL</v>
      </c>
      <c r="G7059" s="24">
        <v>45139</v>
      </c>
      <c r="H7059" s="24">
        <v>45139</v>
      </c>
      <c r="I7059" s="20" t="s">
        <v>81</v>
      </c>
      <c r="K7059" s="61"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1763</v>
      </c>
      <c r="E7060" s="19" t="str">
        <f>IF(ISBLANK(LeaveTracker[[#This Row],[Employee Name]]),"-----",VLOOKUP(LeaveTracker[[#This Row],[Employee Name]],Employees[[Employee Name]:[Office]],7))</f>
        <v>EEO/CITY MARKET</v>
      </c>
      <c r="F7060" s="19" t="str">
        <f>IF(ISBLANK(LeaveTracker[[#This Row],[Employee Name]]),"-----",VLOOKUP(LeaveTracker[[#This Row],[Employee Name]],Employees[[Employee Name]:[Office]],6))</f>
        <v>CASUAL</v>
      </c>
      <c r="G7060" s="24">
        <v>45159</v>
      </c>
      <c r="H7060" s="24">
        <v>45159</v>
      </c>
      <c r="I7060" s="20" t="s">
        <v>298</v>
      </c>
      <c r="J7060" s="43" t="s">
        <v>2467</v>
      </c>
      <c r="K7060" s="61"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630</v>
      </c>
      <c r="E7061" s="19" t="str">
        <f>IF(ISBLANK(LeaveTracker[[#This Row],[Employee Name]]),"-----",VLOOKUP(LeaveTracker[[#This Row],[Employee Name]],Employees[[Employee Name]:[Office]],7))</f>
        <v>CCT</v>
      </c>
      <c r="F7061" s="19" t="str">
        <f>IF(ISBLANK(LeaveTracker[[#This Row],[Employee Name]]),"-----",VLOOKUP(LeaveTracker[[#This Row],[Employee Name]],Employees[[Employee Name]:[Office]],6))</f>
        <v>REGULAR</v>
      </c>
      <c r="G7061" s="24">
        <v>45155</v>
      </c>
      <c r="H7061" s="24">
        <v>45155</v>
      </c>
      <c r="I7061" s="20" t="s">
        <v>298</v>
      </c>
      <c r="J7061" s="43" t="s">
        <v>2467</v>
      </c>
      <c r="K7061" s="61"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464</v>
      </c>
      <c r="E7062" s="19" t="str">
        <f>IF(ISBLANK(LeaveTracker[[#This Row],[Employee Name]]),"-----",VLOOKUP(LeaveTracker[[#This Row],[Employee Name]],Employees[[Employee Name]:[Office]],7))</f>
        <v>ASSESSORS OFFICE</v>
      </c>
      <c r="F7062" s="19" t="str">
        <f>IF(ISBLANK(LeaveTracker[[#This Row],[Employee Name]]),"-----",VLOOKUP(LeaveTracker[[#This Row],[Employee Name]],Employees[[Employee Name]:[Office]],6))</f>
        <v>REGULAR</v>
      </c>
      <c r="G7062" s="24">
        <v>45141</v>
      </c>
      <c r="H7062" s="24">
        <v>45141</v>
      </c>
      <c r="I7062" s="20" t="s">
        <v>81</v>
      </c>
      <c r="K7062" s="61"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671</v>
      </c>
      <c r="E7063" s="19" t="str">
        <f>IF(ISBLANK(LeaveTracker[[#This Row],[Employee Name]]),"-----",VLOOKUP(LeaveTracker[[#This Row],[Employee Name]],Employees[[Employee Name]:[Office]],7))</f>
        <v>SP</v>
      </c>
      <c r="F7063" s="19" t="str">
        <f>IF(ISBLANK(LeaveTracker[[#This Row],[Employee Name]]),"-----",VLOOKUP(LeaveTracker[[#This Row],[Employee Name]],Employees[[Employee Name]:[Office]],6))</f>
        <v>REGULAR</v>
      </c>
      <c r="G7063" s="24">
        <v>45142</v>
      </c>
      <c r="H7063" s="24">
        <v>45142</v>
      </c>
      <c r="I7063" s="20" t="s">
        <v>81</v>
      </c>
      <c r="K7063" s="61"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730</v>
      </c>
      <c r="E7064" s="19" t="str">
        <f>IF(ISBLANK(LeaveTracker[[#This Row],[Employee Name]]),"-----",VLOOKUP(LeaveTracker[[#This Row],[Employee Name]],Employees[[Employee Name]:[Office]],7))</f>
        <v>SP</v>
      </c>
      <c r="F7064" s="19" t="str">
        <f>IF(ISBLANK(LeaveTracker[[#This Row],[Employee Name]]),"-----",VLOOKUP(LeaveTracker[[#This Row],[Employee Name]],Employees[[Employee Name]:[Office]],6))</f>
        <v>REGULAR</v>
      </c>
      <c r="G7064" s="24">
        <v>45145</v>
      </c>
      <c r="H7064" s="24">
        <v>45145</v>
      </c>
      <c r="I7064" s="20" t="s">
        <v>81</v>
      </c>
      <c r="K7064" s="61"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1056</v>
      </c>
      <c r="E7065" s="19" t="str">
        <f>IF(ISBLANK(LeaveTracker[[#This Row],[Employee Name]]),"-----",VLOOKUP(LeaveTracker[[#This Row],[Employee Name]],Employees[[Employee Name]:[Office]],7))</f>
        <v>CTO</v>
      </c>
      <c r="F7065" s="19" t="str">
        <f>IF(ISBLANK(LeaveTracker[[#This Row],[Employee Name]]),"-----",VLOOKUP(LeaveTracker[[#This Row],[Employee Name]],Employees[[Employee Name]:[Office]],6))</f>
        <v>REGULAR</v>
      </c>
      <c r="G7065" s="24">
        <v>45142</v>
      </c>
      <c r="H7065" s="24">
        <v>45142</v>
      </c>
      <c r="I7065" s="20" t="s">
        <v>81</v>
      </c>
      <c r="K7065" s="61"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735</v>
      </c>
      <c r="E7066" s="19" t="str">
        <f>IF(ISBLANK(LeaveTracker[[#This Row],[Employee Name]]),"-----",VLOOKUP(LeaveTracker[[#This Row],[Employee Name]],Employees[[Employee Name]:[Office]],7))</f>
        <v>SP</v>
      </c>
      <c r="F7066" s="19" t="str">
        <f>IF(ISBLANK(LeaveTracker[[#This Row],[Employee Name]]),"-----",VLOOKUP(LeaveTracker[[#This Row],[Employee Name]],Employees[[Employee Name]:[Office]],6))</f>
        <v>REGULAR</v>
      </c>
      <c r="G7066" s="24">
        <v>45153</v>
      </c>
      <c r="H7066" s="24">
        <v>45154</v>
      </c>
      <c r="I7066" s="20" t="s">
        <v>298</v>
      </c>
      <c r="J7066" s="43" t="s">
        <v>1003</v>
      </c>
      <c r="K7066" s="61"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538</v>
      </c>
      <c r="E7067" s="19" t="str">
        <f>IF(ISBLANK(LeaveTracker[[#This Row],[Employee Name]]),"-----",VLOOKUP(LeaveTracker[[#This Row],[Employee Name]],Employees[[Employee Name]:[Office]],7))</f>
        <v>LCR</v>
      </c>
      <c r="F7067" s="19" t="str">
        <f>IF(ISBLANK(LeaveTracker[[#This Row],[Employee Name]]),"-----",VLOOKUP(LeaveTracker[[#This Row],[Employee Name]],Employees[[Employee Name]:[Office]],6))</f>
        <v>REGULAR</v>
      </c>
      <c r="G7067" s="24">
        <v>45152</v>
      </c>
      <c r="H7067" s="24">
        <v>45152</v>
      </c>
      <c r="I7067" s="20" t="s">
        <v>298</v>
      </c>
      <c r="J7067" s="43" t="s">
        <v>1003</v>
      </c>
      <c r="K7067" s="61"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210</v>
      </c>
      <c r="E7068" s="19" t="str">
        <f>IF(ISBLANK(LeaveTracker[[#This Row],[Employee Name]]),"-----",VLOOKUP(LeaveTracker[[#This Row],[Employee Name]],Employees[[Employee Name]:[Office]],7))</f>
        <v>PDAO</v>
      </c>
      <c r="F7068" s="19" t="str">
        <f>IF(ISBLANK(LeaveTracker[[#This Row],[Employee Name]]),"-----",VLOOKUP(LeaveTracker[[#This Row],[Employee Name]],Employees[[Employee Name]:[Office]],6))</f>
        <v>REGULAR</v>
      </c>
      <c r="G7068" s="24">
        <v>45138</v>
      </c>
      <c r="H7068" s="24">
        <v>45138</v>
      </c>
      <c r="I7068" s="20" t="s">
        <v>81</v>
      </c>
      <c r="K7068" s="61"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2434</v>
      </c>
      <c r="E7069" s="19" t="str">
        <f>IF(ISBLANK(LeaveTracker[[#This Row],[Employee Name]]),"-----",VLOOKUP(LeaveTracker[[#This Row],[Employee Name]],Employees[[Employee Name]:[Office]],7))</f>
        <v>CSWDO</v>
      </c>
      <c r="F7069" s="19" t="str">
        <f>IF(ISBLANK(LeaveTracker[[#This Row],[Employee Name]]),"-----",VLOOKUP(LeaveTracker[[#This Row],[Employee Name]],Employees[[Employee Name]:[Office]],6))</f>
        <v>REGULAR</v>
      </c>
      <c r="G7069" s="24">
        <v>45152</v>
      </c>
      <c r="H7069" s="24">
        <v>45152</v>
      </c>
      <c r="I7069" s="20" t="s">
        <v>82</v>
      </c>
      <c r="K7069" s="61"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210</v>
      </c>
      <c r="E7070" s="19" t="str">
        <f>IF(ISBLANK(LeaveTracker[[#This Row],[Employee Name]]),"-----",VLOOKUP(LeaveTracker[[#This Row],[Employee Name]],Employees[[Employee Name]:[Office]],7))</f>
        <v>PDAO</v>
      </c>
      <c r="F7070" s="19" t="str">
        <f>IF(ISBLANK(LeaveTracker[[#This Row],[Employee Name]]),"-----",VLOOKUP(LeaveTracker[[#This Row],[Employee Name]],Employees[[Employee Name]:[Office]],6))</f>
        <v>REGULAR</v>
      </c>
      <c r="G7070" s="24">
        <v>45139</v>
      </c>
      <c r="H7070" s="24">
        <v>45140</v>
      </c>
      <c r="I7070" s="20" t="s">
        <v>81</v>
      </c>
      <c r="K7070" s="61"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210</v>
      </c>
      <c r="E7071" s="19" t="str">
        <f>IF(ISBLANK(LeaveTracker[[#This Row],[Employee Name]]),"-----",VLOOKUP(LeaveTracker[[#This Row],[Employee Name]],Employees[[Employee Name]:[Office]],7))</f>
        <v>PDAO</v>
      </c>
      <c r="F7071" s="19" t="str">
        <f>IF(ISBLANK(LeaveTracker[[#This Row],[Employee Name]]),"-----",VLOOKUP(LeaveTracker[[#This Row],[Employee Name]],Employees[[Employee Name]:[Office]],6))</f>
        <v>REGULAR</v>
      </c>
      <c r="G7071" s="24">
        <v>45142</v>
      </c>
      <c r="H7071" s="24">
        <v>45142</v>
      </c>
      <c r="I7071" s="20" t="s">
        <v>81</v>
      </c>
      <c r="K7071" s="61"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2153</v>
      </c>
      <c r="E7072" s="19" t="str">
        <f>IF(ISBLANK(LeaveTracker[[#This Row],[Employee Name]]),"-----",VLOOKUP(LeaveTracker[[#This Row],[Employee Name]],Employees[[Employee Name]:[Office]],7))</f>
        <v>OSPITAL NG TAGAYTAY</v>
      </c>
      <c r="F7072" s="19">
        <f>IF(ISBLANK(LeaveTracker[[#This Row],[Employee Name]]),"-----",VLOOKUP(LeaveTracker[[#This Row],[Employee Name]],Employees[[Employee Name]:[Office]],6))</f>
        <v>0</v>
      </c>
      <c r="G7072" s="24">
        <v>45156</v>
      </c>
      <c r="H7072" s="24">
        <v>45156</v>
      </c>
      <c r="I7072" s="20" t="s">
        <v>82</v>
      </c>
      <c r="K7072" s="61"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759</v>
      </c>
      <c r="E7073" s="19" t="str">
        <f>IF(ISBLANK(LeaveTracker[[#This Row],[Employee Name]]),"-----",VLOOKUP(LeaveTracker[[#This Row],[Employee Name]],Employees[[Employee Name]:[Office]],7))</f>
        <v>CTO</v>
      </c>
      <c r="F7073" s="19" t="str">
        <f>IF(ISBLANK(LeaveTracker[[#This Row],[Employee Name]]),"-----",VLOOKUP(LeaveTracker[[#This Row],[Employee Name]],Employees[[Employee Name]:[Office]],6))</f>
        <v>REGULAR</v>
      </c>
      <c r="G7073" s="24">
        <v>45145</v>
      </c>
      <c r="H7073" s="24">
        <v>45145</v>
      </c>
      <c r="I7073" s="20" t="s">
        <v>81</v>
      </c>
      <c r="K7073" s="61"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809</v>
      </c>
      <c r="E7074" s="19" t="str">
        <f>IF(ISBLANK(LeaveTracker[[#This Row],[Employee Name]]),"-----",VLOOKUP(LeaveTracker[[#This Row],[Employee Name]],Employees[[Employee Name]:[Office]],7))</f>
        <v>CHO</v>
      </c>
      <c r="F7074" s="19" t="str">
        <f>IF(ISBLANK(LeaveTracker[[#This Row],[Employee Name]]),"-----",VLOOKUP(LeaveTracker[[#This Row],[Employee Name]],Employees[[Employee Name]:[Office]],6))</f>
        <v>REGULAR</v>
      </c>
      <c r="G7074" s="24">
        <v>45139</v>
      </c>
      <c r="H7074" s="24">
        <v>45142</v>
      </c>
      <c r="I7074" s="20" t="s">
        <v>81</v>
      </c>
      <c r="K7074" s="61"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509</v>
      </c>
      <c r="E7075" s="19" t="str">
        <f>IF(ISBLANK(LeaveTracker[[#This Row],[Employee Name]]),"-----",VLOOKUP(LeaveTracker[[#This Row],[Employee Name]],Employees[[Employee Name]:[Office]],7))</f>
        <v>ACCOUNTING</v>
      </c>
      <c r="F7075" s="19" t="str">
        <f>IF(ISBLANK(LeaveTracker[[#This Row],[Employee Name]]),"-----",VLOOKUP(LeaveTracker[[#This Row],[Employee Name]],Employees[[Employee Name]:[Office]],6))</f>
        <v>REGULAR</v>
      </c>
      <c r="G7075" s="24">
        <v>45148</v>
      </c>
      <c r="H7075" s="24">
        <v>45148</v>
      </c>
      <c r="I7075" s="20" t="s">
        <v>82</v>
      </c>
      <c r="K7075" s="61"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871</v>
      </c>
      <c r="E7076" s="19" t="str">
        <f>IF(ISBLANK(LeaveTracker[[#This Row],[Employee Name]]),"-----",VLOOKUP(LeaveTracker[[#This Row],[Employee Name]],Employees[[Employee Name]:[Office]],7))</f>
        <v>ACCOUNTING</v>
      </c>
      <c r="F7076" s="19" t="str">
        <f>IF(ISBLANK(LeaveTracker[[#This Row],[Employee Name]]),"-----",VLOOKUP(LeaveTracker[[#This Row],[Employee Name]],Employees[[Employee Name]:[Office]],6))</f>
        <v>REGULAR</v>
      </c>
      <c r="G7076" s="24">
        <v>45134</v>
      </c>
      <c r="H7076" s="24">
        <v>45134</v>
      </c>
      <c r="I7076" s="20" t="s">
        <v>81</v>
      </c>
      <c r="K7076" s="61"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1010</v>
      </c>
      <c r="E7077" s="19" t="str">
        <f>IF(ISBLANK(LeaveTracker[[#This Row],[Employee Name]]),"-----",VLOOKUP(LeaveTracker[[#This Row],[Employee Name]],Employees[[Employee Name]:[Office]],7))</f>
        <v>ACCOUNTING</v>
      </c>
      <c r="F7077" s="19" t="str">
        <f>IF(ISBLANK(LeaveTracker[[#This Row],[Employee Name]]),"-----",VLOOKUP(LeaveTracker[[#This Row],[Employee Name]],Employees[[Employee Name]:[Office]],6))</f>
        <v>REGULAR</v>
      </c>
      <c r="G7077" s="24">
        <v>45146</v>
      </c>
      <c r="H7077" s="24">
        <v>45146</v>
      </c>
      <c r="I7077" s="20" t="s">
        <v>82</v>
      </c>
      <c r="K7077" s="61"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1092</v>
      </c>
      <c r="E7078" s="19" t="str">
        <f>IF(ISBLANK(LeaveTracker[[#This Row],[Employee Name]]),"-----",VLOOKUP(LeaveTracker[[#This Row],[Employee Name]],Employees[[Employee Name]:[Office]],7))</f>
        <v>ACCOUNTING</v>
      </c>
      <c r="F7078" s="19" t="str">
        <f>IF(ISBLANK(LeaveTracker[[#This Row],[Employee Name]]),"-----",VLOOKUP(LeaveTracker[[#This Row],[Employee Name]],Employees[[Employee Name]:[Office]],6))</f>
        <v>REGULAR</v>
      </c>
      <c r="G7078" s="24">
        <v>45134</v>
      </c>
      <c r="H7078" s="24">
        <v>45134</v>
      </c>
      <c r="I7078" s="20" t="s">
        <v>81</v>
      </c>
      <c r="K7078" s="61"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950</v>
      </c>
      <c r="E7079" s="19" t="str">
        <f>IF(ISBLANK(LeaveTracker[[#This Row],[Employee Name]]),"-----",VLOOKUP(LeaveTracker[[#This Row],[Employee Name]],Employees[[Employee Name]:[Office]],7))</f>
        <v>ACCOUNTING</v>
      </c>
      <c r="F7079" s="19" t="str">
        <f>IF(ISBLANK(LeaveTracker[[#This Row],[Employee Name]]),"-----",VLOOKUP(LeaveTracker[[#This Row],[Employee Name]],Employees[[Employee Name]:[Office]],6))</f>
        <v>REGULAR</v>
      </c>
      <c r="G7079" s="24">
        <v>45139</v>
      </c>
      <c r="H7079" s="24">
        <v>45139</v>
      </c>
      <c r="I7079" s="20" t="s">
        <v>81</v>
      </c>
      <c r="K7079" s="61"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297</v>
      </c>
      <c r="E7080" s="19" t="str">
        <f>IF(ISBLANK(LeaveTracker[[#This Row],[Employee Name]]),"-----",VLOOKUP(LeaveTracker[[#This Row],[Employee Name]],Employees[[Employee Name]:[Office]],7))</f>
        <v>TOPS (ADMIN CSU)</v>
      </c>
      <c r="F7080" s="19" t="str">
        <f>IF(ISBLANK(LeaveTracker[[#This Row],[Employee Name]]),"-----",VLOOKUP(LeaveTracker[[#This Row],[Employee Name]],Employees[[Employee Name]:[Office]],6))</f>
        <v>REGULAR</v>
      </c>
      <c r="G7080" s="24">
        <v>45139</v>
      </c>
      <c r="H7080" s="24">
        <v>45159</v>
      </c>
      <c r="I7080" s="20" t="s">
        <v>81</v>
      </c>
      <c r="K7080" s="61"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2405</v>
      </c>
      <c r="E7081" s="19" t="str">
        <f>IF(ISBLANK(LeaveTracker[[#This Row],[Employee Name]]),"-----",VLOOKUP(LeaveTracker[[#This Row],[Employee Name]],Employees[[Employee Name]:[Office]],7))</f>
        <v>LCR</v>
      </c>
      <c r="F7081" s="19" t="str">
        <f>IF(ISBLANK(LeaveTracker[[#This Row],[Employee Name]]),"-----",VLOOKUP(LeaveTracker[[#This Row],[Employee Name]],Employees[[Employee Name]:[Office]],6))</f>
        <v>CASUAL</v>
      </c>
      <c r="G7081" s="24">
        <v>45141</v>
      </c>
      <c r="H7081" s="24">
        <v>45141</v>
      </c>
      <c r="I7081" s="20" t="s">
        <v>81</v>
      </c>
      <c r="K7081" s="61"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2405</v>
      </c>
      <c r="E7082" s="19" t="str">
        <f>IF(ISBLANK(LeaveTracker[[#This Row],[Employee Name]]),"-----",VLOOKUP(LeaveTracker[[#This Row],[Employee Name]],Employees[[Employee Name]:[Office]],7))</f>
        <v>LCR</v>
      </c>
      <c r="F7082" s="19" t="str">
        <f>IF(ISBLANK(LeaveTracker[[#This Row],[Employee Name]]),"-----",VLOOKUP(LeaveTracker[[#This Row],[Employee Name]],Employees[[Employee Name]:[Office]],6))</f>
        <v>CASUAL</v>
      </c>
      <c r="G7082" s="24">
        <v>45145</v>
      </c>
      <c r="H7082" s="24">
        <v>45145</v>
      </c>
      <c r="I7082" s="20" t="s">
        <v>81</v>
      </c>
      <c r="K7082" s="61"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1875</v>
      </c>
      <c r="E7083" s="19" t="str">
        <f>IF(ISBLANK(LeaveTracker[[#This Row],[Employee Name]]),"-----",VLOOKUP(LeaveTracker[[#This Row],[Employee Name]],Employees[[Employee Name]:[Office]],7))</f>
        <v>TICC</v>
      </c>
      <c r="F7083" s="19" t="str">
        <f>IF(ISBLANK(LeaveTracker[[#This Row],[Employee Name]]),"-----",VLOOKUP(LeaveTracker[[#This Row],[Employee Name]],Employees[[Employee Name]:[Office]],6))</f>
        <v>CASUAL</v>
      </c>
      <c r="G7083" s="24">
        <v>45154</v>
      </c>
      <c r="H7083" s="24">
        <v>45154</v>
      </c>
      <c r="I7083" s="20" t="s">
        <v>298</v>
      </c>
      <c r="J7083" s="43" t="s">
        <v>1003</v>
      </c>
      <c r="K7083" s="61"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1770</v>
      </c>
      <c r="E7084" s="19" t="str">
        <f>IF(ISBLANK(LeaveTracker[[#This Row],[Employee Name]]),"-----",VLOOKUP(LeaveTracker[[#This Row],[Employee Name]],Employees[[Employee Name]:[Office]],7))</f>
        <v>LIBRARY</v>
      </c>
      <c r="F7084" s="19" t="str">
        <f>IF(ISBLANK(LeaveTracker[[#This Row],[Employee Name]]),"-----",VLOOKUP(LeaveTracker[[#This Row],[Employee Name]],Employees[[Employee Name]:[Office]],6))</f>
        <v>CASUAL</v>
      </c>
      <c r="G7084" s="24">
        <v>45141</v>
      </c>
      <c r="H7084" s="24">
        <v>45142</v>
      </c>
      <c r="I7084" s="20" t="s">
        <v>81</v>
      </c>
      <c r="K7084" s="61"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1770</v>
      </c>
      <c r="E7085" s="19" t="str">
        <f>IF(ISBLANK(LeaveTracker[[#This Row],[Employee Name]]),"-----",VLOOKUP(LeaveTracker[[#This Row],[Employee Name]],Employees[[Employee Name]:[Office]],7))</f>
        <v>LIBRARY</v>
      </c>
      <c r="F7085" s="19" t="str">
        <f>IF(ISBLANK(LeaveTracker[[#This Row],[Employee Name]]),"-----",VLOOKUP(LeaveTracker[[#This Row],[Employee Name]],Employees[[Employee Name]:[Office]],6))</f>
        <v>CASUAL</v>
      </c>
      <c r="G7085" s="24">
        <v>45152</v>
      </c>
      <c r="H7085" s="24">
        <v>45154</v>
      </c>
      <c r="I7085" s="20" t="s">
        <v>82</v>
      </c>
      <c r="K7085" s="61"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1973</v>
      </c>
      <c r="E7086" s="19" t="str">
        <f>IF(ISBLANK(LeaveTracker[[#This Row],[Employee Name]]),"-----",VLOOKUP(LeaveTracker[[#This Row],[Employee Name]],Employees[[Employee Name]:[Office]],7))</f>
        <v>TERMINAL</v>
      </c>
      <c r="F7086" s="19" t="str">
        <f>IF(ISBLANK(LeaveTracker[[#This Row],[Employee Name]]),"-----",VLOOKUP(LeaveTracker[[#This Row],[Employee Name]],Employees[[Employee Name]:[Office]],6))</f>
        <v>CASUAL</v>
      </c>
      <c r="G7086" s="24">
        <v>45149</v>
      </c>
      <c r="H7086" s="24">
        <v>45150</v>
      </c>
      <c r="I7086" s="20" t="s">
        <v>82</v>
      </c>
      <c r="K7086" s="61"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2199</v>
      </c>
      <c r="E7087" s="19" t="str">
        <f>IF(ISBLANK(LeaveTracker[[#This Row],[Employee Name]]),"-----",VLOOKUP(LeaveTracker[[#This Row],[Employee Name]],Employees[[Employee Name]:[Office]],7))</f>
        <v>HALL OF JUSTICE</v>
      </c>
      <c r="F7087" s="19">
        <f>IF(ISBLANK(LeaveTracker[[#This Row],[Employee Name]]),"-----",VLOOKUP(LeaveTracker[[#This Row],[Employee Name]],Employees[[Employee Name]:[Office]],6))</f>
        <v>0</v>
      </c>
      <c r="G7087" s="24">
        <v>45145</v>
      </c>
      <c r="H7087" s="24">
        <v>45146</v>
      </c>
      <c r="I7087" s="20" t="s">
        <v>81</v>
      </c>
      <c r="K7087" s="61"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1849</v>
      </c>
      <c r="E7088" s="19" t="str">
        <f>IF(ISBLANK(LeaveTracker[[#This Row],[Employee Name]]),"-----",VLOOKUP(LeaveTracker[[#This Row],[Employee Name]],Employees[[Employee Name]:[Office]],7))</f>
        <v>BIR</v>
      </c>
      <c r="F7088" s="19" t="str">
        <f>IF(ISBLANK(LeaveTracker[[#This Row],[Employee Name]]),"-----",VLOOKUP(LeaveTracker[[#This Row],[Employee Name]],Employees[[Employee Name]:[Office]],6))</f>
        <v>CASUAL</v>
      </c>
      <c r="G7088" s="24">
        <v>45139</v>
      </c>
      <c r="H7088" s="24">
        <v>45140</v>
      </c>
      <c r="I7088" s="20" t="s">
        <v>81</v>
      </c>
      <c r="K7088" s="61"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1885</v>
      </c>
      <c r="E7089" s="19" t="str">
        <f>IF(ISBLANK(LeaveTracker[[#This Row],[Employee Name]]),"-----",VLOOKUP(LeaveTracker[[#This Row],[Employee Name]],Employees[[Employee Name]:[Office]],7))</f>
        <v>GSO</v>
      </c>
      <c r="F7089" s="19" t="str">
        <f>IF(ISBLANK(LeaveTracker[[#This Row],[Employee Name]]),"-----",VLOOKUP(LeaveTracker[[#This Row],[Employee Name]],Employees[[Employee Name]:[Office]],6))</f>
        <v>CASUAL</v>
      </c>
      <c r="G7089" s="24">
        <v>45148</v>
      </c>
      <c r="H7089" s="24">
        <v>45149</v>
      </c>
      <c r="I7089" s="20" t="s">
        <v>82</v>
      </c>
      <c r="K7089" s="61"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1885</v>
      </c>
      <c r="E7090" s="19" t="str">
        <f>IF(ISBLANK(LeaveTracker[[#This Row],[Employee Name]]),"-----",VLOOKUP(LeaveTracker[[#This Row],[Employee Name]],Employees[[Employee Name]:[Office]],7))</f>
        <v>GSO</v>
      </c>
      <c r="F7090" s="19" t="str">
        <f>IF(ISBLANK(LeaveTracker[[#This Row],[Employee Name]]),"-----",VLOOKUP(LeaveTracker[[#This Row],[Employee Name]],Employees[[Employee Name]:[Office]],6))</f>
        <v>CASUAL</v>
      </c>
      <c r="G7090" s="24">
        <v>45155</v>
      </c>
      <c r="H7090" s="24">
        <v>45156</v>
      </c>
      <c r="I7090" s="20" t="s">
        <v>82</v>
      </c>
      <c r="K7090" s="61"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1773</v>
      </c>
      <c r="E7091" s="19" t="str">
        <f>IF(ISBLANK(LeaveTracker[[#This Row],[Employee Name]]),"-----",VLOOKUP(LeaveTracker[[#This Row],[Employee Name]],Employees[[Employee Name]:[Office]],7))</f>
        <v>GSO</v>
      </c>
      <c r="F7091" s="19" t="str">
        <f>IF(ISBLANK(LeaveTracker[[#This Row],[Employee Name]]),"-----",VLOOKUP(LeaveTracker[[#This Row],[Employee Name]],Employees[[Employee Name]:[Office]],6))</f>
        <v>CASUAL</v>
      </c>
      <c r="G7091" s="24">
        <v>45160</v>
      </c>
      <c r="H7091" s="24">
        <v>45163</v>
      </c>
      <c r="I7091" s="20" t="s">
        <v>82</v>
      </c>
      <c r="K7091" s="61"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1773</v>
      </c>
      <c r="E7092" s="19" t="str">
        <f>IF(ISBLANK(LeaveTracker[[#This Row],[Employee Name]]),"-----",VLOOKUP(LeaveTracker[[#This Row],[Employee Name]],Employees[[Employee Name]:[Office]],7))</f>
        <v>GSO</v>
      </c>
      <c r="F7092" s="19" t="str">
        <f>IF(ISBLANK(LeaveTracker[[#This Row],[Employee Name]]),"-----",VLOOKUP(LeaveTracker[[#This Row],[Employee Name]],Employees[[Employee Name]:[Office]],6))</f>
        <v>CASUAL</v>
      </c>
      <c r="G7092" s="24">
        <v>45167</v>
      </c>
      <c r="H7092" s="24">
        <v>45169</v>
      </c>
      <c r="I7092" s="20" t="s">
        <v>82</v>
      </c>
      <c r="K7092" s="61"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1893</v>
      </c>
      <c r="E7093" s="19" t="str">
        <f>IF(ISBLANK(LeaveTracker[[#This Row],[Employee Name]]),"-----",VLOOKUP(LeaveTracker[[#This Row],[Employee Name]],Employees[[Employee Name]:[Office]],7))</f>
        <v>CTO-LICENSE</v>
      </c>
      <c r="F7093" s="19" t="str">
        <f>IF(ISBLANK(LeaveTracker[[#This Row],[Employee Name]]),"-----",VLOOKUP(LeaveTracker[[#This Row],[Employee Name]],Employees[[Employee Name]:[Office]],6))</f>
        <v>CASUAL</v>
      </c>
      <c r="G7093" s="24">
        <v>45145</v>
      </c>
      <c r="H7093" s="24">
        <v>45145</v>
      </c>
      <c r="I7093" s="20" t="s">
        <v>81</v>
      </c>
      <c r="K7093" s="61"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396</v>
      </c>
      <c r="E7094" s="19" t="str">
        <f>IF(ISBLANK(LeaveTracker[[#This Row],[Employee Name]]),"-----",VLOOKUP(LeaveTracker[[#This Row],[Employee Name]],Employees[[Employee Name]:[Office]],7))</f>
        <v>CTO</v>
      </c>
      <c r="F7094" s="19" t="str">
        <f>IF(ISBLANK(LeaveTracker[[#This Row],[Employee Name]]),"-----",VLOOKUP(LeaveTracker[[#This Row],[Employee Name]],Employees[[Employee Name]:[Office]],6))</f>
        <v>REGULAR</v>
      </c>
      <c r="G7094" s="24">
        <v>45146</v>
      </c>
      <c r="H7094" s="24">
        <v>45146</v>
      </c>
      <c r="I7094" s="20" t="s">
        <v>81</v>
      </c>
      <c r="K7094" s="61"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224</v>
      </c>
      <c r="E7095" s="19" t="str">
        <f>IF(ISBLANK(LeaveTracker[[#This Row],[Employee Name]]),"-----",VLOOKUP(LeaveTracker[[#This Row],[Employee Name]],Employees[[Employee Name]:[Office]],7))</f>
        <v>CSWDO</v>
      </c>
      <c r="F7095" s="19" t="str">
        <f>IF(ISBLANK(LeaveTracker[[#This Row],[Employee Name]]),"-----",VLOOKUP(LeaveTracker[[#This Row],[Employee Name]],Employees[[Employee Name]:[Office]],6))</f>
        <v>REGULAR</v>
      </c>
      <c r="G7095" s="24">
        <v>45147</v>
      </c>
      <c r="H7095" s="24">
        <v>45147</v>
      </c>
      <c r="I7095" s="20" t="s">
        <v>81</v>
      </c>
      <c r="K7095" s="61"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2286</v>
      </c>
      <c r="E7096" s="19" t="str">
        <f>IF(ISBLANK(LeaveTracker[[#This Row],[Employee Name]]),"-----",VLOOKUP(LeaveTracker[[#This Row],[Employee Name]],Employees[[Employee Name]:[Office]],7))</f>
        <v>OSP</v>
      </c>
      <c r="F7096" s="19">
        <f>IF(ISBLANK(LeaveTracker[[#This Row],[Employee Name]]),"-----",VLOOKUP(LeaveTracker[[#This Row],[Employee Name]],Employees[[Employee Name]:[Office]],6))</f>
        <v>0</v>
      </c>
      <c r="G7096" s="24">
        <v>45147</v>
      </c>
      <c r="H7096" s="24">
        <v>45147</v>
      </c>
      <c r="I7096" s="20" t="s">
        <v>81</v>
      </c>
      <c r="K7096" s="61"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2492</v>
      </c>
      <c r="E7097" s="19" t="str">
        <f>IF(ISBLANK(LeaveTracker[[#This Row],[Employee Name]]),"-----",VLOOKUP(LeaveTracker[[#This Row],[Employee Name]],Employees[[Employee Name]:[Office]],7))</f>
        <v>BAC OFFICE</v>
      </c>
      <c r="F7097" s="19" t="str">
        <f>IF(ISBLANK(LeaveTracker[[#This Row],[Employee Name]]),"-----",VLOOKUP(LeaveTracker[[#This Row],[Employee Name]],Employees[[Employee Name]:[Office]],6))</f>
        <v>JOBCON</v>
      </c>
      <c r="G7097" s="24">
        <v>45140</v>
      </c>
      <c r="H7097" s="24">
        <v>45142</v>
      </c>
      <c r="I7097" s="20" t="s">
        <v>81</v>
      </c>
      <c r="K7097" s="61"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504</v>
      </c>
      <c r="E7098" s="19" t="str">
        <f>IF(ISBLANK(LeaveTracker[[#This Row],[Employee Name]]),"-----",VLOOKUP(LeaveTracker[[#This Row],[Employee Name]],Employees[[Employee Name]:[Office]],7))</f>
        <v>THRDC</v>
      </c>
      <c r="F7098" s="19" t="str">
        <f>IF(ISBLANK(LeaveTracker[[#This Row],[Employee Name]]),"-----",VLOOKUP(LeaveTracker[[#This Row],[Employee Name]],Employees[[Employee Name]:[Office]],6))</f>
        <v>REGULAR</v>
      </c>
      <c r="G7098" s="24">
        <v>45139</v>
      </c>
      <c r="H7098" s="24">
        <v>45149</v>
      </c>
      <c r="I7098" s="20" t="s">
        <v>81</v>
      </c>
      <c r="K7098" s="61"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1747</v>
      </c>
      <c r="E7099" s="19">
        <f>IF(ISBLANK(LeaveTracker[[#This Row],[Employee Name]]),"-----",VLOOKUP(LeaveTracker[[#This Row],[Employee Name]],Employees[[Employee Name]:[Office]],7))</f>
        <v>0</v>
      </c>
      <c r="F7099" s="19" t="str">
        <f>IF(ISBLANK(LeaveTracker[[#This Row],[Employee Name]]),"-----",VLOOKUP(LeaveTracker[[#This Row],[Employee Name]],Employees[[Employee Name]:[Office]],6))</f>
        <v>CASUAL</v>
      </c>
      <c r="G7099" s="24">
        <v>45154</v>
      </c>
      <c r="H7099" s="24">
        <v>45156</v>
      </c>
      <c r="I7099" s="20" t="s">
        <v>82</v>
      </c>
      <c r="K7099" s="61"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1747</v>
      </c>
      <c r="E7100" s="19">
        <f>IF(ISBLANK(LeaveTracker[[#This Row],[Employee Name]]),"-----",VLOOKUP(LeaveTracker[[#This Row],[Employee Name]],Employees[[Employee Name]:[Office]],7))</f>
        <v>0</v>
      </c>
      <c r="F7100" s="19" t="str">
        <f>IF(ISBLANK(LeaveTracker[[#This Row],[Employee Name]]),"-----",VLOOKUP(LeaveTracker[[#This Row],[Employee Name]],Employees[[Employee Name]:[Office]],6))</f>
        <v>CASUAL</v>
      </c>
      <c r="G7100" s="24">
        <v>45161</v>
      </c>
      <c r="H7100" s="24">
        <v>45163</v>
      </c>
      <c r="I7100" s="20" t="s">
        <v>82</v>
      </c>
      <c r="K7100" s="61"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1747</v>
      </c>
      <c r="E7101" s="19">
        <f>IF(ISBLANK(LeaveTracker[[#This Row],[Employee Name]]),"-----",VLOOKUP(LeaveTracker[[#This Row],[Employee Name]],Employees[[Employee Name]:[Office]],7))</f>
        <v>0</v>
      </c>
      <c r="F7101" s="19" t="str">
        <f>IF(ISBLANK(LeaveTracker[[#This Row],[Employee Name]]),"-----",VLOOKUP(LeaveTracker[[#This Row],[Employee Name]],Employees[[Employee Name]:[Office]],6))</f>
        <v>CASUAL</v>
      </c>
      <c r="G7101" s="24">
        <v>45141</v>
      </c>
      <c r="H7101" s="24">
        <v>45141</v>
      </c>
      <c r="I7101" s="20" t="s">
        <v>82</v>
      </c>
      <c r="K7101" s="61"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1747</v>
      </c>
      <c r="E7102" s="19">
        <f>IF(ISBLANK(LeaveTracker[[#This Row],[Employee Name]]),"-----",VLOOKUP(LeaveTracker[[#This Row],[Employee Name]],Employees[[Employee Name]:[Office]],7))</f>
        <v>0</v>
      </c>
      <c r="F7102" s="19" t="str">
        <f>IF(ISBLANK(LeaveTracker[[#This Row],[Employee Name]]),"-----",VLOOKUP(LeaveTracker[[#This Row],[Employee Name]],Employees[[Employee Name]:[Office]],6))</f>
        <v>CASUAL</v>
      </c>
      <c r="G7102" s="24">
        <v>45147</v>
      </c>
      <c r="H7102" s="24">
        <v>45147</v>
      </c>
      <c r="I7102" s="20" t="s">
        <v>82</v>
      </c>
      <c r="K7102" s="61"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1899</v>
      </c>
      <c r="E7103" s="19" t="str">
        <f>IF(ISBLANK(LeaveTracker[[#This Row],[Employee Name]]),"-----",VLOOKUP(LeaveTracker[[#This Row],[Employee Name]],Employees[[Employee Name]:[Office]],7))</f>
        <v>TICC</v>
      </c>
      <c r="F7103" s="19" t="str">
        <f>IF(ISBLANK(LeaveTracker[[#This Row],[Employee Name]]),"-----",VLOOKUP(LeaveTracker[[#This Row],[Employee Name]],Employees[[Employee Name]:[Office]],6))</f>
        <v>CASUAL</v>
      </c>
      <c r="G7103" s="24">
        <v>45142</v>
      </c>
      <c r="H7103" s="24">
        <v>45142</v>
      </c>
      <c r="I7103" s="20" t="s">
        <v>81</v>
      </c>
      <c r="K7103" s="61"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1899</v>
      </c>
      <c r="E7104" s="19" t="str">
        <f>IF(ISBLANK(LeaveTracker[[#This Row],[Employee Name]]),"-----",VLOOKUP(LeaveTracker[[#This Row],[Employee Name]],Employees[[Employee Name]:[Office]],7))</f>
        <v>TICC</v>
      </c>
      <c r="F7104" s="19" t="str">
        <f>IF(ISBLANK(LeaveTracker[[#This Row],[Employee Name]]),"-----",VLOOKUP(LeaveTracker[[#This Row],[Employee Name]],Employees[[Employee Name]:[Office]],6))</f>
        <v>CASUAL</v>
      </c>
      <c r="G7104" s="24">
        <v>45149</v>
      </c>
      <c r="H7104" s="24">
        <v>45149</v>
      </c>
      <c r="I7104" s="20" t="s">
        <v>81</v>
      </c>
      <c r="K7104" s="61"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1800</v>
      </c>
      <c r="E7105" s="19" t="str">
        <f>IF(ISBLANK(LeaveTracker[[#This Row],[Employee Name]]),"-----",VLOOKUP(LeaveTracker[[#This Row],[Employee Name]],Employees[[Employee Name]:[Office]],7))</f>
        <v>CENRO</v>
      </c>
      <c r="F7105" s="19" t="str">
        <f>IF(ISBLANK(LeaveTracker[[#This Row],[Employee Name]]),"-----",VLOOKUP(LeaveTracker[[#This Row],[Employee Name]],Employees[[Employee Name]:[Office]],6))</f>
        <v>CASUAL</v>
      </c>
      <c r="G7105" s="24">
        <v>45145</v>
      </c>
      <c r="H7105" s="24">
        <v>45146</v>
      </c>
      <c r="I7105" s="20" t="s">
        <v>81</v>
      </c>
      <c r="K7105" s="61"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2212</v>
      </c>
      <c r="E7106" s="19" t="str">
        <f>IF(ISBLANK(LeaveTracker[[#This Row],[Employee Name]]),"-----",VLOOKUP(LeaveTracker[[#This Row],[Employee Name]],Employees[[Employee Name]:[Office]],7))</f>
        <v>CENRO</v>
      </c>
      <c r="F7106" s="19" t="str">
        <f>IF(ISBLANK(LeaveTracker[[#This Row],[Employee Name]]),"-----",VLOOKUP(LeaveTracker[[#This Row],[Employee Name]],Employees[[Employee Name]:[Office]],6))</f>
        <v>CASUAL</v>
      </c>
      <c r="G7106" s="24">
        <v>45141</v>
      </c>
      <c r="H7106" s="24">
        <v>45145</v>
      </c>
      <c r="I7106" s="20" t="s">
        <v>81</v>
      </c>
      <c r="K7106" s="61"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2203</v>
      </c>
      <c r="E7107" s="19" t="str">
        <f>IF(ISBLANK(LeaveTracker[[#This Row],[Employee Name]]),"-----",VLOOKUP(LeaveTracker[[#This Row],[Employee Name]],Employees[[Employee Name]:[Office]],7))</f>
        <v>CENRO</v>
      </c>
      <c r="F7107" s="19">
        <f>IF(ISBLANK(LeaveTracker[[#This Row],[Employee Name]]),"-----",VLOOKUP(LeaveTracker[[#This Row],[Employee Name]],Employees[[Employee Name]:[Office]],6))</f>
        <v>0</v>
      </c>
      <c r="G7107" s="24">
        <v>45141</v>
      </c>
      <c r="H7107" s="24">
        <v>45145</v>
      </c>
      <c r="I7107" s="20" t="s">
        <v>81</v>
      </c>
      <c r="K7107" s="61"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1799</v>
      </c>
      <c r="E7108" s="19" t="str">
        <f>IF(ISBLANK(LeaveTracker[[#This Row],[Employee Name]]),"-----",VLOOKUP(LeaveTracker[[#This Row],[Employee Name]],Employees[[Employee Name]:[Office]],7))</f>
        <v>CENRO</v>
      </c>
      <c r="F7108" s="19" t="str">
        <f>IF(ISBLANK(LeaveTracker[[#This Row],[Employee Name]]),"-----",VLOOKUP(LeaveTracker[[#This Row],[Employee Name]],Employees[[Employee Name]:[Office]],6))</f>
        <v>CASUAL</v>
      </c>
      <c r="G7108" s="24">
        <v>45153</v>
      </c>
      <c r="H7108" s="24">
        <v>45156</v>
      </c>
      <c r="I7108" s="20" t="s">
        <v>82</v>
      </c>
      <c r="K7108" s="61"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1887</v>
      </c>
      <c r="E7109" s="19" t="str">
        <f>IF(ISBLANK(LeaveTracker[[#This Row],[Employee Name]]),"-----",VLOOKUP(LeaveTracker[[#This Row],[Employee Name]],Employees[[Employee Name]:[Office]],7))</f>
        <v>CENRO</v>
      </c>
      <c r="F7109" s="19" t="str">
        <f>IF(ISBLANK(LeaveTracker[[#This Row],[Employee Name]]),"-----",VLOOKUP(LeaveTracker[[#This Row],[Employee Name]],Employees[[Employee Name]:[Office]],6))</f>
        <v>CASUAL</v>
      </c>
      <c r="G7109" s="24">
        <v>45140</v>
      </c>
      <c r="H7109" s="24">
        <v>45142</v>
      </c>
      <c r="I7109" s="20" t="s">
        <v>81</v>
      </c>
      <c r="K7109" s="61"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1829</v>
      </c>
      <c r="E7110" s="19" t="str">
        <f>IF(ISBLANK(LeaveTracker[[#This Row],[Employee Name]]),"-----",VLOOKUP(LeaveTracker[[#This Row],[Employee Name]],Employees[[Employee Name]:[Office]],7))</f>
        <v>CENRO</v>
      </c>
      <c r="F7110" s="19" t="str">
        <f>IF(ISBLANK(LeaveTracker[[#This Row],[Employee Name]]),"-----",VLOOKUP(LeaveTracker[[#This Row],[Employee Name]],Employees[[Employee Name]:[Office]],6))</f>
        <v>CASUAL</v>
      </c>
      <c r="G7110" s="24">
        <v>45146</v>
      </c>
      <c r="H7110" s="24">
        <v>45146</v>
      </c>
      <c r="I7110" s="20" t="s">
        <v>81</v>
      </c>
      <c r="K7110" s="61"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1925</v>
      </c>
      <c r="E7111" s="19" t="str">
        <f>IF(ISBLANK(LeaveTracker[[#This Row],[Employee Name]]),"-----",VLOOKUP(LeaveTracker[[#This Row],[Employee Name]],Employees[[Employee Name]:[Office]],7))</f>
        <v>INTERNAL</v>
      </c>
      <c r="F7111" s="19" t="str">
        <f>IF(ISBLANK(LeaveTracker[[#This Row],[Employee Name]]),"-----",VLOOKUP(LeaveTracker[[#This Row],[Employee Name]],Employees[[Employee Name]:[Office]],6))</f>
        <v>CASUAL</v>
      </c>
      <c r="G7111" s="24">
        <v>45146</v>
      </c>
      <c r="H7111" s="24">
        <v>45146</v>
      </c>
      <c r="I7111" s="20" t="s">
        <v>81</v>
      </c>
      <c r="K7111" s="61"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1925</v>
      </c>
      <c r="E7112" s="19" t="str">
        <f>IF(ISBLANK(LeaveTracker[[#This Row],[Employee Name]]),"-----",VLOOKUP(LeaveTracker[[#This Row],[Employee Name]],Employees[[Employee Name]:[Office]],7))</f>
        <v>INTERNAL</v>
      </c>
      <c r="F7112" s="19" t="str">
        <f>IF(ISBLANK(LeaveTracker[[#This Row],[Employee Name]]),"-----",VLOOKUP(LeaveTracker[[#This Row],[Employee Name]],Employees[[Employee Name]:[Office]],6))</f>
        <v>CASUAL</v>
      </c>
      <c r="G7112" s="24">
        <v>45148</v>
      </c>
      <c r="H7112" s="24">
        <v>45149</v>
      </c>
      <c r="I7112" s="20" t="s">
        <v>81</v>
      </c>
      <c r="K7112" s="61"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1990</v>
      </c>
      <c r="E7113" s="19" t="str">
        <f>IF(ISBLANK(LeaveTracker[[#This Row],[Employee Name]]),"-----",VLOOKUP(LeaveTracker[[#This Row],[Employee Name]],Employees[[Employee Name]:[Office]],7))</f>
        <v>CHO</v>
      </c>
      <c r="F7113" s="19" t="str">
        <f>IF(ISBLANK(LeaveTracker[[#This Row],[Employee Name]]),"-----",VLOOKUP(LeaveTracker[[#This Row],[Employee Name]],Employees[[Employee Name]:[Office]],6))</f>
        <v>CASUAL</v>
      </c>
      <c r="G7113" s="24">
        <v>45140</v>
      </c>
      <c r="H7113" s="24">
        <v>45140</v>
      </c>
      <c r="I7113" s="20" t="s">
        <v>81</v>
      </c>
      <c r="K7113" s="61"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1831</v>
      </c>
      <c r="E7114" s="19" t="str">
        <f>IF(ISBLANK(LeaveTracker[[#This Row],[Employee Name]]),"-----",VLOOKUP(LeaveTracker[[#This Row],[Employee Name]],Employees[[Employee Name]:[Office]],7))</f>
        <v>CHO</v>
      </c>
      <c r="F7114" s="19" t="str">
        <f>IF(ISBLANK(LeaveTracker[[#This Row],[Employee Name]]),"-----",VLOOKUP(LeaveTracker[[#This Row],[Employee Name]],Employees[[Employee Name]:[Office]],6))</f>
        <v>CASUAL</v>
      </c>
      <c r="G7114" s="24">
        <v>45145</v>
      </c>
      <c r="H7114" s="24">
        <v>45145</v>
      </c>
      <c r="I7114" s="20" t="s">
        <v>81</v>
      </c>
      <c r="K7114" s="61"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2405</v>
      </c>
      <c r="E7115" s="19" t="str">
        <f>IF(ISBLANK(LeaveTracker[[#This Row],[Employee Name]]),"-----",VLOOKUP(LeaveTracker[[#This Row],[Employee Name]],Employees[[Employee Name]:[Office]],7))</f>
        <v>LCR</v>
      </c>
      <c r="F7115" s="19" t="str">
        <f>IF(ISBLANK(LeaveTracker[[#This Row],[Employee Name]]),"-----",VLOOKUP(LeaveTracker[[#This Row],[Employee Name]],Employees[[Employee Name]:[Office]],6))</f>
        <v>CASUAL</v>
      </c>
      <c r="G7115" s="24">
        <v>45152</v>
      </c>
      <c r="H7115" s="24">
        <v>45152</v>
      </c>
      <c r="I7115" s="20" t="s">
        <v>81</v>
      </c>
      <c r="K7115" s="61"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1886</v>
      </c>
      <c r="E7116" s="19" t="str">
        <f>IF(ISBLANK(LeaveTracker[[#This Row],[Employee Name]]),"-----",VLOOKUP(LeaveTracker[[#This Row],[Employee Name]],Employees[[Employee Name]:[Office]],7))</f>
        <v>CHO</v>
      </c>
      <c r="F7116" s="19" t="str">
        <f>IF(ISBLANK(LeaveTracker[[#This Row],[Employee Name]]),"-----",VLOOKUP(LeaveTracker[[#This Row],[Employee Name]],Employees[[Employee Name]:[Office]],6))</f>
        <v>CASUAL</v>
      </c>
      <c r="G7116" s="24">
        <v>45147</v>
      </c>
      <c r="H7116" s="24">
        <v>45147</v>
      </c>
      <c r="I7116" s="20" t="s">
        <v>81</v>
      </c>
      <c r="K7116" s="61"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2292</v>
      </c>
      <c r="E7117" s="19" t="str">
        <f>IF(ISBLANK(LeaveTracker[[#This Row],[Employee Name]]),"-----",VLOOKUP(LeaveTracker[[#This Row],[Employee Name]],Employees[[Employee Name]:[Office]],7))</f>
        <v>PICNIC GROVE</v>
      </c>
      <c r="F7117" s="19">
        <f>IF(ISBLANK(LeaveTracker[[#This Row],[Employee Name]]),"-----",VLOOKUP(LeaveTracker[[#This Row],[Employee Name]],Employees[[Employee Name]:[Office]],6))</f>
        <v>0</v>
      </c>
      <c r="G7117" s="24">
        <v>45139</v>
      </c>
      <c r="H7117" s="24">
        <v>45142</v>
      </c>
      <c r="I7117" s="20" t="s">
        <v>81</v>
      </c>
      <c r="K7117" s="61"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1834</v>
      </c>
      <c r="E7118" s="19" t="str">
        <f>IF(ISBLANK(LeaveTracker[[#This Row],[Employee Name]]),"-----",VLOOKUP(LeaveTracker[[#This Row],[Employee Name]],Employees[[Employee Name]:[Office]],7))</f>
        <v>GSO</v>
      </c>
      <c r="F7118" s="19" t="str">
        <f>IF(ISBLANK(LeaveTracker[[#This Row],[Employee Name]]),"-----",VLOOKUP(LeaveTracker[[#This Row],[Employee Name]],Employees[[Employee Name]:[Office]],6))</f>
        <v>CASUAL</v>
      </c>
      <c r="G7118" s="24">
        <v>45149</v>
      </c>
      <c r="H7118" s="24">
        <v>45149</v>
      </c>
      <c r="I7118" s="20" t="s">
        <v>81</v>
      </c>
      <c r="K7118" s="61"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1834</v>
      </c>
      <c r="E7119" s="19" t="str">
        <f>IF(ISBLANK(LeaveTracker[[#This Row],[Employee Name]]),"-----",VLOOKUP(LeaveTracker[[#This Row],[Employee Name]],Employees[[Employee Name]:[Office]],7))</f>
        <v>GSO</v>
      </c>
      <c r="F7119" s="19" t="str">
        <f>IF(ISBLANK(LeaveTracker[[#This Row],[Employee Name]]),"-----",VLOOKUP(LeaveTracker[[#This Row],[Employee Name]],Employees[[Employee Name]:[Office]],6))</f>
        <v>CASUAL</v>
      </c>
      <c r="G7119" s="24">
        <v>45135</v>
      </c>
      <c r="H7119" s="24">
        <v>45139</v>
      </c>
      <c r="I7119" s="20" t="s">
        <v>81</v>
      </c>
      <c r="K7119" s="61"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1834</v>
      </c>
      <c r="E7120" s="19" t="str">
        <f>IF(ISBLANK(LeaveTracker[[#This Row],[Employee Name]]),"-----",VLOOKUP(LeaveTracker[[#This Row],[Employee Name]],Employees[[Employee Name]:[Office]],7))</f>
        <v>GSO</v>
      </c>
      <c r="F7120" s="19" t="str">
        <f>IF(ISBLANK(LeaveTracker[[#This Row],[Employee Name]]),"-----",VLOOKUP(LeaveTracker[[#This Row],[Employee Name]],Employees[[Employee Name]:[Office]],6))</f>
        <v>CASUAL</v>
      </c>
      <c r="G7120" s="24">
        <v>45117</v>
      </c>
      <c r="H7120" s="24">
        <v>45119</v>
      </c>
      <c r="I7120" s="20" t="s">
        <v>81</v>
      </c>
      <c r="K7120" s="61"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1834</v>
      </c>
      <c r="E7121" s="19" t="str">
        <f>IF(ISBLANK(LeaveTracker[[#This Row],[Employee Name]]),"-----",VLOOKUP(LeaveTracker[[#This Row],[Employee Name]],Employees[[Employee Name]:[Office]],7))</f>
        <v>GSO</v>
      </c>
      <c r="F7121" s="19" t="str">
        <f>IF(ISBLANK(LeaveTracker[[#This Row],[Employee Name]]),"-----",VLOOKUP(LeaveTracker[[#This Row],[Employee Name]],Employees[[Employee Name]:[Office]],6))</f>
        <v>CASUAL</v>
      </c>
      <c r="G7121" s="24">
        <v>45100</v>
      </c>
      <c r="H7121" s="21">
        <v>45100</v>
      </c>
      <c r="I7121" s="20" t="s">
        <v>81</v>
      </c>
      <c r="K7121" s="61" t="str">
        <f>LeaveTracker[[#This Row],[Days]]&amp;" "&amp;LeaveTracker[[#This Row],[Type of Leave]]</f>
        <v>1 SL</v>
      </c>
      <c r="L7121" s="23">
        <v>1</v>
      </c>
      <c r="M7121" s="27"/>
    </row>
    <row r="7122" spans="1:13" ht="30" customHeight="1" x14ac:dyDescent="0.3">
      <c r="A7122" s="27">
        <f t="shared" si="85"/>
        <v>3396</v>
      </c>
      <c r="B7122" s="31">
        <v>45153</v>
      </c>
      <c r="C7122" s="31">
        <v>45142</v>
      </c>
      <c r="D7122" s="19" t="s">
        <v>1804</v>
      </c>
      <c r="E7122" s="19" t="str">
        <f>IF(ISBLANK(LeaveTracker[[#This Row],[Employee Name]]),"-----",VLOOKUP(LeaveTracker[[#This Row],[Employee Name]],Employees[[Employee Name]:[Office]],7))</f>
        <v>CENRO</v>
      </c>
      <c r="F7122" s="19" t="str">
        <f>IF(ISBLANK(LeaveTracker[[#This Row],[Employee Name]]),"-----",VLOOKUP(LeaveTracker[[#This Row],[Employee Name]],Employees[[Employee Name]:[Office]],6))</f>
        <v>CASUAL</v>
      </c>
      <c r="G7122" s="24">
        <v>45140</v>
      </c>
      <c r="H7122" s="24">
        <v>45140</v>
      </c>
      <c r="I7122" s="20" t="s">
        <v>81</v>
      </c>
      <c r="K7122" s="61"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564</v>
      </c>
      <c r="E7123" s="19" t="str">
        <f>IF(ISBLANK(LeaveTracker[[#This Row],[Employee Name]]),"-----",VLOOKUP(LeaveTracker[[#This Row],[Employee Name]],Employees[[Employee Name]:[Office]],7))</f>
        <v>CENRO</v>
      </c>
      <c r="F7123" s="19" t="str">
        <f>IF(ISBLANK(LeaveTracker[[#This Row],[Employee Name]]),"-----",VLOOKUP(LeaveTracker[[#This Row],[Employee Name]],Employees[[Employee Name]:[Office]],6))</f>
        <v>REGULAR</v>
      </c>
      <c r="G7123" s="24">
        <v>45121</v>
      </c>
      <c r="H7123" s="24">
        <v>45121</v>
      </c>
      <c r="I7123" s="20" t="s">
        <v>81</v>
      </c>
      <c r="K7123" s="61"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564</v>
      </c>
      <c r="E7124" s="19" t="str">
        <f>IF(ISBLANK(LeaveTracker[[#This Row],[Employee Name]]),"-----",VLOOKUP(LeaveTracker[[#This Row],[Employee Name]],Employees[[Employee Name]:[Office]],7))</f>
        <v>CENRO</v>
      </c>
      <c r="F7124" s="19" t="str">
        <f>IF(ISBLANK(LeaveTracker[[#This Row],[Employee Name]]),"-----",VLOOKUP(LeaveTracker[[#This Row],[Employee Name]],Employees[[Employee Name]:[Office]],6))</f>
        <v>REGULAR</v>
      </c>
      <c r="G7124" s="24">
        <v>45134</v>
      </c>
      <c r="H7124" s="24">
        <v>45135</v>
      </c>
      <c r="I7124" s="20" t="s">
        <v>81</v>
      </c>
      <c r="K7124" s="61"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2494</v>
      </c>
      <c r="E7125" s="19" t="str">
        <f>IF(ISBLANK(LeaveTracker[[#This Row],[Employee Name]]),"-----",VLOOKUP(LeaveTracker[[#This Row],[Employee Name]],Employees[[Employee Name]:[Office]],7))</f>
        <v>CCT</v>
      </c>
      <c r="F7125" s="19" t="str">
        <f>IF(ISBLANK(LeaveTracker[[#This Row],[Employee Name]]),"-----",VLOOKUP(LeaveTracker[[#This Row],[Employee Name]],Employees[[Employee Name]:[Office]],6))</f>
        <v>CASUAL</v>
      </c>
      <c r="G7125" s="24">
        <v>45147</v>
      </c>
      <c r="H7125" s="24">
        <v>45147</v>
      </c>
      <c r="I7125" s="20" t="s">
        <v>81</v>
      </c>
      <c r="K7125" s="61"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1763</v>
      </c>
      <c r="E7126" s="19" t="str">
        <f>IF(ISBLANK(LeaveTracker[[#This Row],[Employee Name]]),"-----",VLOOKUP(LeaveTracker[[#This Row],[Employee Name]],Employees[[Employee Name]:[Office]],7))</f>
        <v>EEO/CITY MARKET</v>
      </c>
      <c r="F7126" s="19" t="str">
        <f>IF(ISBLANK(LeaveTracker[[#This Row],[Employee Name]]),"-----",VLOOKUP(LeaveTracker[[#This Row],[Employee Name]],Employees[[Employee Name]:[Office]],6))</f>
        <v>CASUAL</v>
      </c>
      <c r="G7126" s="24">
        <v>45150</v>
      </c>
      <c r="H7126" s="24">
        <v>45150</v>
      </c>
      <c r="I7126" s="20" t="s">
        <v>82</v>
      </c>
      <c r="K7126" s="61" t="str">
        <f>LeaveTracker[[#This Row],[Days]]&amp;" "&amp;LeaveTracker[[#This Row],[Type of Leave]]</f>
        <v>1 VL</v>
      </c>
      <c r="L7126" s="23">
        <v>1</v>
      </c>
      <c r="M7126" s="27"/>
    </row>
    <row r="7127" spans="1:13" ht="30" customHeight="1" x14ac:dyDescent="0.3">
      <c r="A7127" s="27">
        <f t="shared" si="85"/>
        <v>3401</v>
      </c>
      <c r="B7127" s="31">
        <v>45153</v>
      </c>
      <c r="C7127" s="31">
        <v>45143</v>
      </c>
      <c r="D7127" s="19" t="s">
        <v>1763</v>
      </c>
      <c r="E7127" s="19" t="str">
        <f>IF(ISBLANK(LeaveTracker[[#This Row],[Employee Name]]),"-----",VLOOKUP(LeaveTracker[[#This Row],[Employee Name]],Employees[[Employee Name]:[Office]],7))</f>
        <v>EEO/CITY MARKET</v>
      </c>
      <c r="F7127" s="19" t="str">
        <f>IF(ISBLANK(LeaveTracker[[#This Row],[Employee Name]]),"-----",VLOOKUP(LeaveTracker[[#This Row],[Employee Name]],Employees[[Employee Name]:[Office]],6))</f>
        <v>CASUAL</v>
      </c>
      <c r="G7127" s="24">
        <v>45152</v>
      </c>
      <c r="H7127" s="24">
        <v>45152</v>
      </c>
      <c r="I7127" s="20" t="s">
        <v>82</v>
      </c>
      <c r="K7127" s="61"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1843</v>
      </c>
      <c r="E7128" s="19" t="str">
        <f>IF(ISBLANK(LeaveTracker[[#This Row],[Employee Name]]),"-----",VLOOKUP(LeaveTracker[[#This Row],[Employee Name]],Employees[[Employee Name]:[Office]],7))</f>
        <v>EEO/CITY MARKET</v>
      </c>
      <c r="F7128" s="19" t="str">
        <f>IF(ISBLANK(LeaveTracker[[#This Row],[Employee Name]]),"-----",VLOOKUP(LeaveTracker[[#This Row],[Employee Name]],Employees[[Employee Name]:[Office]],6))</f>
        <v>CASUAL</v>
      </c>
      <c r="G7128" s="24">
        <v>45150</v>
      </c>
      <c r="H7128" s="24">
        <v>45150</v>
      </c>
      <c r="I7128" s="20" t="s">
        <v>82</v>
      </c>
      <c r="K7128" s="61" t="str">
        <f>LeaveTracker[[#This Row],[Days]]&amp;" "&amp;LeaveTracker[[#This Row],[Type of Leave]]</f>
        <v>1 VL</v>
      </c>
      <c r="L7128" s="23">
        <v>1</v>
      </c>
      <c r="M7128" s="27"/>
    </row>
    <row r="7129" spans="1:13" ht="30" customHeight="1" x14ac:dyDescent="0.3">
      <c r="A7129" s="27">
        <f t="shared" si="85"/>
        <v>3403</v>
      </c>
      <c r="B7129" s="31">
        <v>45153</v>
      </c>
      <c r="C7129" s="31">
        <v>45143</v>
      </c>
      <c r="D7129" s="19" t="s">
        <v>1843</v>
      </c>
      <c r="E7129" s="19" t="str">
        <f>IF(ISBLANK(LeaveTracker[[#This Row],[Employee Name]]),"-----",VLOOKUP(LeaveTracker[[#This Row],[Employee Name]],Employees[[Employee Name]:[Office]],7))</f>
        <v>EEO/CITY MARKET</v>
      </c>
      <c r="F7129" s="19" t="str">
        <f>IF(ISBLANK(LeaveTracker[[#This Row],[Employee Name]]),"-----",VLOOKUP(LeaveTracker[[#This Row],[Employee Name]],Employees[[Employee Name]:[Office]],6))</f>
        <v>CASUAL</v>
      </c>
      <c r="G7129" s="24">
        <v>45153</v>
      </c>
      <c r="H7129" s="24">
        <v>45153</v>
      </c>
      <c r="I7129" s="20" t="s">
        <v>82</v>
      </c>
      <c r="K7129" s="61"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1843</v>
      </c>
      <c r="E7130" s="19" t="str">
        <f>IF(ISBLANK(LeaveTracker[[#This Row],[Employee Name]]),"-----",VLOOKUP(LeaveTracker[[#This Row],[Employee Name]],Employees[[Employee Name]:[Office]],7))</f>
        <v>EEO/CITY MARKET</v>
      </c>
      <c r="F7130" s="19" t="str">
        <f>IF(ISBLANK(LeaveTracker[[#This Row],[Employee Name]]),"-----",VLOOKUP(LeaveTracker[[#This Row],[Employee Name]],Employees[[Employee Name]:[Office]],6))</f>
        <v>CASUAL</v>
      </c>
      <c r="G7130" s="24">
        <v>45143</v>
      </c>
      <c r="H7130" s="24">
        <v>45143</v>
      </c>
      <c r="I7130" s="20" t="s">
        <v>81</v>
      </c>
      <c r="K7130" s="61" t="str">
        <f>LeaveTracker[[#This Row],[Days]]&amp;" "&amp;LeaveTracker[[#This Row],[Type of Leave]]</f>
        <v>1 SL</v>
      </c>
      <c r="L7130" s="23">
        <v>1</v>
      </c>
      <c r="M7130" s="27"/>
    </row>
    <row r="7131" spans="1:13" ht="30" customHeight="1" x14ac:dyDescent="0.3">
      <c r="A7131" s="27">
        <f t="shared" si="85"/>
        <v>3405</v>
      </c>
      <c r="B7131" s="31">
        <v>45153</v>
      </c>
      <c r="C7131" s="31">
        <v>45147</v>
      </c>
      <c r="D7131" s="19" t="s">
        <v>402</v>
      </c>
      <c r="E7131" s="19" t="str">
        <f>IF(ISBLANK(LeaveTracker[[#This Row],[Employee Name]]),"-----",VLOOKUP(LeaveTracker[[#This Row],[Employee Name]],Employees[[Employee Name]:[Office]],7))</f>
        <v>CTO</v>
      </c>
      <c r="F7131" s="19" t="str">
        <f>IF(ISBLANK(LeaveTracker[[#This Row],[Employee Name]]),"-----",VLOOKUP(LeaveTracker[[#This Row],[Employee Name]],Employees[[Employee Name]:[Office]],6))</f>
        <v>REGULAR</v>
      </c>
      <c r="G7131" s="24">
        <v>45145</v>
      </c>
      <c r="H7131" s="24">
        <v>45146</v>
      </c>
      <c r="I7131" s="20" t="s">
        <v>81</v>
      </c>
      <c r="K7131" s="61"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1791</v>
      </c>
      <c r="E7132" s="19" t="str">
        <f>IF(ISBLANK(LeaveTracker[[#This Row],[Employee Name]]),"-----",VLOOKUP(LeaveTracker[[#This Row],[Employee Name]],Employees[[Employee Name]:[Office]],7))</f>
        <v>EEO/CITY MARKET</v>
      </c>
      <c r="F7132" s="19" t="str">
        <f>IF(ISBLANK(LeaveTracker[[#This Row],[Employee Name]]),"-----",VLOOKUP(LeaveTracker[[#This Row],[Employee Name]],Employees[[Employee Name]:[Office]],6))</f>
        <v>CASUAL</v>
      </c>
      <c r="G7132" s="24">
        <v>45148</v>
      </c>
      <c r="H7132" s="24">
        <v>45150</v>
      </c>
      <c r="I7132" s="20" t="s">
        <v>81</v>
      </c>
      <c r="K7132" s="61"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1899</v>
      </c>
      <c r="E7133" s="19" t="str">
        <f>IF(ISBLANK(LeaveTracker[[#This Row],[Employee Name]]),"-----",VLOOKUP(LeaveTracker[[#This Row],[Employee Name]],Employees[[Employee Name]:[Office]],7))</f>
        <v>TICC</v>
      </c>
      <c r="F7133" s="19" t="str">
        <f>IF(ISBLANK(LeaveTracker[[#This Row],[Employee Name]]),"-----",VLOOKUP(LeaveTracker[[#This Row],[Employee Name]],Employees[[Employee Name]:[Office]],6))</f>
        <v>CASUAL</v>
      </c>
      <c r="G7133" s="24">
        <v>45154</v>
      </c>
      <c r="H7133" s="24">
        <v>45156</v>
      </c>
      <c r="I7133" s="20" t="s">
        <v>82</v>
      </c>
      <c r="K7133" s="61"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2397</v>
      </c>
      <c r="E7134" s="19" t="str">
        <f>IF(ISBLANK(LeaveTracker[[#This Row],[Employee Name]]),"-----",VLOOKUP(LeaveTracker[[#This Row],[Employee Name]],Employees[[Employee Name]:[Office]],7))</f>
        <v xml:space="preserve">OFFICE OF THE SANGGUNIANG PANLUNGSOD </v>
      </c>
      <c r="F7134" s="19">
        <f>IF(ISBLANK(LeaveTracker[[#This Row],[Employee Name]]),"-----",VLOOKUP(LeaveTracker[[#This Row],[Employee Name]],Employees[[Employee Name]:[Office]],6))</f>
        <v>0</v>
      </c>
      <c r="G7134" s="24">
        <v>45142</v>
      </c>
      <c r="H7134" s="24">
        <v>45142</v>
      </c>
      <c r="I7134" s="20" t="s">
        <v>81</v>
      </c>
      <c r="K7134" s="61"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528</v>
      </c>
      <c r="E7135" s="19" t="str">
        <f>IF(ISBLANK(LeaveTracker[[#This Row],[Employee Name]]),"-----",VLOOKUP(LeaveTracker[[#This Row],[Employee Name]],Employees[[Employee Name]:[Office]],7))</f>
        <v>TIPID IMPOK</v>
      </c>
      <c r="F7135" s="19" t="str">
        <f>IF(ISBLANK(LeaveTracker[[#This Row],[Employee Name]]),"-----",VLOOKUP(LeaveTracker[[#This Row],[Employee Name]],Employees[[Employee Name]:[Office]],6))</f>
        <v>REGULAR</v>
      </c>
      <c r="G7135" s="24">
        <v>45142</v>
      </c>
      <c r="H7135" s="24">
        <v>45142</v>
      </c>
      <c r="I7135" s="20" t="s">
        <v>81</v>
      </c>
      <c r="K7135" s="61"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371</v>
      </c>
      <c r="E7136" s="19" t="str">
        <f>IF(ISBLANK(LeaveTracker[[#This Row],[Employee Name]]),"-----",VLOOKUP(LeaveTracker[[#This Row],[Employee Name]],Employees[[Employee Name]:[Office]],7))</f>
        <v>LIBRARY</v>
      </c>
      <c r="F7136" s="19" t="str">
        <f>IF(ISBLANK(LeaveTracker[[#This Row],[Employee Name]]),"-----",VLOOKUP(LeaveTracker[[#This Row],[Employee Name]],Employees[[Employee Name]:[Office]],6))</f>
        <v>REGULAR</v>
      </c>
      <c r="G7136" s="24">
        <v>45148</v>
      </c>
      <c r="H7136" s="24">
        <v>45149</v>
      </c>
      <c r="I7136" s="20" t="s">
        <v>81</v>
      </c>
      <c r="K7136" s="61"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1766</v>
      </c>
      <c r="E7137" s="19" t="str">
        <f>IF(ISBLANK(LeaveTracker[[#This Row],[Employee Name]]),"-----",VLOOKUP(LeaveTracker[[#This Row],[Employee Name]],Employees[[Employee Name]:[Office]],7))</f>
        <v>GSO</v>
      </c>
      <c r="F7137" s="19" t="str">
        <f>IF(ISBLANK(LeaveTracker[[#This Row],[Employee Name]]),"-----",VLOOKUP(LeaveTracker[[#This Row],[Employee Name]],Employees[[Employee Name]:[Office]],6))</f>
        <v>CASUAL</v>
      </c>
      <c r="G7137" s="24">
        <v>45152</v>
      </c>
      <c r="H7137" s="24">
        <v>45152</v>
      </c>
      <c r="I7137" s="20" t="s">
        <v>81</v>
      </c>
      <c r="K7137" s="61"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186</v>
      </c>
      <c r="E7138" s="19" t="str">
        <f>IF(ISBLANK(LeaveTracker[[#This Row],[Employee Name]]),"-----",VLOOKUP(LeaveTracker[[#This Row],[Employee Name]],Employees[[Employee Name]:[Office]],7))</f>
        <v>CBO</v>
      </c>
      <c r="F7138" s="19" t="str">
        <f>IF(ISBLANK(LeaveTracker[[#This Row],[Employee Name]]),"-----",VLOOKUP(LeaveTracker[[#This Row],[Employee Name]],Employees[[Employee Name]:[Office]],6))</f>
        <v>REGULAR</v>
      </c>
      <c r="G7138" s="24">
        <v>45149</v>
      </c>
      <c r="H7138" s="24">
        <v>45149</v>
      </c>
      <c r="I7138" s="20" t="s">
        <v>81</v>
      </c>
      <c r="K7138" s="61"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612</v>
      </c>
      <c r="E7139" s="19" t="str">
        <f>IF(ISBLANK(LeaveTracker[[#This Row],[Employee Name]]),"-----",VLOOKUP(LeaveTracker[[#This Row],[Employee Name]],Employees[[Employee Name]:[Office]],7))</f>
        <v>CBO</v>
      </c>
      <c r="F7139" s="19" t="str">
        <f>IF(ISBLANK(LeaveTracker[[#This Row],[Employee Name]]),"-----",VLOOKUP(LeaveTracker[[#This Row],[Employee Name]],Employees[[Employee Name]:[Office]],6))</f>
        <v>REGULAR</v>
      </c>
      <c r="G7139" s="24">
        <v>45149</v>
      </c>
      <c r="H7139" s="24">
        <v>45149</v>
      </c>
      <c r="I7139" s="20" t="s">
        <v>81</v>
      </c>
      <c r="K7139" s="61"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714</v>
      </c>
      <c r="E7140" s="19" t="str">
        <f>IF(ISBLANK(LeaveTracker[[#This Row],[Employee Name]]),"-----",VLOOKUP(LeaveTracker[[#This Row],[Employee Name]],Employees[[Employee Name]:[Office]],7))</f>
        <v>CBO</v>
      </c>
      <c r="F7140" s="19" t="str">
        <f>IF(ISBLANK(LeaveTracker[[#This Row],[Employee Name]]),"-----",VLOOKUP(LeaveTracker[[#This Row],[Employee Name]],Employees[[Employee Name]:[Office]],6))</f>
        <v>REGULAR</v>
      </c>
      <c r="G7140" s="24">
        <v>45149</v>
      </c>
      <c r="H7140" s="24">
        <v>45149</v>
      </c>
      <c r="I7140" s="20" t="s">
        <v>81</v>
      </c>
      <c r="K7140" s="61"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615</v>
      </c>
      <c r="E7141" s="19" t="str">
        <f>IF(ISBLANK(LeaveTracker[[#This Row],[Employee Name]]),"-----",VLOOKUP(LeaveTracker[[#This Row],[Employee Name]],Employees[[Employee Name]:[Office]],7))</f>
        <v>CBO</v>
      </c>
      <c r="F7141" s="19" t="str">
        <f>IF(ISBLANK(LeaveTracker[[#This Row],[Employee Name]]),"-----",VLOOKUP(LeaveTracker[[#This Row],[Employee Name]],Employees[[Employee Name]:[Office]],6))</f>
        <v>REGULAR</v>
      </c>
      <c r="G7141" s="24">
        <v>45149</v>
      </c>
      <c r="H7141" s="24">
        <v>45149</v>
      </c>
      <c r="I7141" s="20" t="s">
        <v>81</v>
      </c>
      <c r="K7141" s="61"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671</v>
      </c>
      <c r="E7142" s="19" t="str">
        <f>IF(ISBLANK(LeaveTracker[[#This Row],[Employee Name]]),"-----",VLOOKUP(LeaveTracker[[#This Row],[Employee Name]],Employees[[Employee Name]:[Office]],7))</f>
        <v>SP</v>
      </c>
      <c r="F7142" s="19" t="str">
        <f>IF(ISBLANK(LeaveTracker[[#This Row],[Employee Name]]),"-----",VLOOKUP(LeaveTracker[[#This Row],[Employee Name]],Employees[[Employee Name]:[Office]],6))</f>
        <v>REGULAR</v>
      </c>
      <c r="G7142" s="24">
        <v>45148</v>
      </c>
      <c r="H7142" s="24">
        <v>45149</v>
      </c>
      <c r="I7142" s="20" t="s">
        <v>81</v>
      </c>
      <c r="K7142" s="61"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504</v>
      </c>
      <c r="E7143" s="19" t="str">
        <f>IF(ISBLANK(LeaveTracker[[#This Row],[Employee Name]]),"-----",VLOOKUP(LeaveTracker[[#This Row],[Employee Name]],Employees[[Employee Name]:[Office]],7))</f>
        <v>THRDC</v>
      </c>
      <c r="F7143" s="19" t="str">
        <f>IF(ISBLANK(LeaveTracker[[#This Row],[Employee Name]]),"-----",VLOOKUP(LeaveTracker[[#This Row],[Employee Name]],Employees[[Employee Name]:[Office]],6))</f>
        <v>REGULAR</v>
      </c>
      <c r="G7143" s="24">
        <v>45124</v>
      </c>
      <c r="H7143" s="24">
        <v>45135</v>
      </c>
      <c r="I7143" s="20" t="s">
        <v>81</v>
      </c>
      <c r="K7143" s="61" t="str">
        <f>LeaveTracker[[#This Row],[Days]]&amp;" "&amp;LeaveTracker[[#This Row],[Type of Leave]]</f>
        <v>10 SL</v>
      </c>
      <c r="L7143" s="23">
        <v>10</v>
      </c>
      <c r="M7143" s="27"/>
    </row>
    <row r="7144" spans="1:13" ht="30" customHeight="1" x14ac:dyDescent="0.3">
      <c r="A7144" s="27">
        <f t="shared" si="85"/>
        <v>3418</v>
      </c>
      <c r="B7144" s="31">
        <v>45153</v>
      </c>
      <c r="C7144" s="31">
        <v>45149</v>
      </c>
      <c r="D7144" s="19" t="s">
        <v>1739</v>
      </c>
      <c r="E7144" s="19" t="str">
        <f>IF(ISBLANK(LeaveTracker[[#This Row],[Employee Name]]),"-----",VLOOKUP(LeaveTracker[[#This Row],[Employee Name]],Employees[[Employee Name]:[Office]],7))</f>
        <v>ASSESSOR</v>
      </c>
      <c r="F7144" s="19" t="str">
        <f>IF(ISBLANK(LeaveTracker[[#This Row],[Employee Name]]),"-----",VLOOKUP(LeaveTracker[[#This Row],[Employee Name]],Employees[[Employee Name]:[Office]],6))</f>
        <v>CASUAL</v>
      </c>
      <c r="G7144" s="24">
        <v>45160</v>
      </c>
      <c r="H7144" s="24">
        <v>45160</v>
      </c>
      <c r="I7144" s="20" t="s">
        <v>82</v>
      </c>
      <c r="K7144" s="61"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655</v>
      </c>
      <c r="E7145" s="19" t="str">
        <f>IF(ISBLANK(LeaveTracker[[#This Row],[Employee Name]]),"-----",VLOOKUP(LeaveTracker[[#This Row],[Employee Name]],Employees[[Employee Name]:[Office]],7))</f>
        <v>ASSESSORS OFFICE</v>
      </c>
      <c r="F7145" s="19" t="str">
        <f>IF(ISBLANK(LeaveTracker[[#This Row],[Employee Name]]),"-----",VLOOKUP(LeaveTracker[[#This Row],[Employee Name]],Employees[[Employee Name]:[Office]],6))</f>
        <v>REGULAR</v>
      </c>
      <c r="G7145" s="24">
        <v>45155</v>
      </c>
      <c r="H7145" s="24">
        <v>45155</v>
      </c>
      <c r="I7145" s="20" t="s">
        <v>298</v>
      </c>
      <c r="J7145" s="43" t="s">
        <v>1003</v>
      </c>
      <c r="K7145" s="61"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468</v>
      </c>
      <c r="E7146" s="19" t="str">
        <f>IF(ISBLANK(LeaveTracker[[#This Row],[Employee Name]]),"-----",VLOOKUP(LeaveTracker[[#This Row],[Employee Name]],Employees[[Employee Name]:[Office]],7))</f>
        <v>ASSESSORS OFFICE</v>
      </c>
      <c r="F7146" s="19" t="str">
        <f>IF(ISBLANK(LeaveTracker[[#This Row],[Employee Name]]),"-----",VLOOKUP(LeaveTracker[[#This Row],[Employee Name]],Employees[[Employee Name]:[Office]],6))</f>
        <v>REGULAR</v>
      </c>
      <c r="G7146" s="24">
        <v>45156</v>
      </c>
      <c r="H7146" s="24">
        <v>45156</v>
      </c>
      <c r="I7146" s="20" t="s">
        <v>82</v>
      </c>
      <c r="K7146" s="61"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541</v>
      </c>
      <c r="E7147" s="19" t="str">
        <f>IF(ISBLANK(LeaveTracker[[#This Row],[Employee Name]]),"-----",VLOOKUP(LeaveTracker[[#This Row],[Employee Name]],Employees[[Employee Name]:[Office]],7))</f>
        <v>LCR</v>
      </c>
      <c r="F7147" s="19" t="str">
        <f>IF(ISBLANK(LeaveTracker[[#This Row],[Employee Name]]),"-----",VLOOKUP(LeaveTracker[[#This Row],[Employee Name]],Employees[[Employee Name]:[Office]],6))</f>
        <v>REGULAR</v>
      </c>
      <c r="G7147" s="24">
        <v>45142</v>
      </c>
      <c r="H7147" s="24">
        <v>45142</v>
      </c>
      <c r="I7147" s="20" t="s">
        <v>81</v>
      </c>
      <c r="K7147" s="61"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1261</v>
      </c>
      <c r="E7148" s="19" t="str">
        <f>IF(ISBLANK(LeaveTracker[[#This Row],[Employee Name]]),"-----",VLOOKUP(LeaveTracker[[#This Row],[Employee Name]],Employees[[Employee Name]:[Office]],7))</f>
        <v>CHO</v>
      </c>
      <c r="F7148" s="19" t="str">
        <f>IF(ISBLANK(LeaveTracker[[#This Row],[Employee Name]]),"-----",VLOOKUP(LeaveTracker[[#This Row],[Employee Name]],Employees[[Employee Name]:[Office]],6))</f>
        <v>REGULAR</v>
      </c>
      <c r="G7148" s="24">
        <v>45163</v>
      </c>
      <c r="H7148" s="24">
        <v>45163</v>
      </c>
      <c r="I7148" s="20" t="s">
        <v>82</v>
      </c>
      <c r="K7148" s="61"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1261</v>
      </c>
      <c r="E7149" s="19" t="str">
        <f>IF(ISBLANK(LeaveTracker[[#This Row],[Employee Name]]),"-----",VLOOKUP(LeaveTracker[[#This Row],[Employee Name]],Employees[[Employee Name]:[Office]],7))</f>
        <v>CHO</v>
      </c>
      <c r="F7149" s="19" t="str">
        <f>IF(ISBLANK(LeaveTracker[[#This Row],[Employee Name]]),"-----",VLOOKUP(LeaveTracker[[#This Row],[Employee Name]],Employees[[Employee Name]:[Office]],6))</f>
        <v>REGULAR</v>
      </c>
      <c r="G7149" s="24">
        <v>45167</v>
      </c>
      <c r="H7149" s="24">
        <v>45168</v>
      </c>
      <c r="I7149" s="20" t="s">
        <v>82</v>
      </c>
      <c r="K7149" s="61"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680</v>
      </c>
      <c r="E7150" s="19" t="str">
        <f>IF(ISBLANK(LeaveTracker[[#This Row],[Employee Name]]),"-----",VLOOKUP(LeaveTracker[[#This Row],[Employee Name]],Employees[[Employee Name]:[Office]],7))</f>
        <v>PICNIC GROVE</v>
      </c>
      <c r="F7150" s="19" t="str">
        <f>IF(ISBLANK(LeaveTracker[[#This Row],[Employee Name]]),"-----",VLOOKUP(LeaveTracker[[#This Row],[Employee Name]],Employees[[Employee Name]:[Office]],6))</f>
        <v>REGULAR</v>
      </c>
      <c r="G7150" s="24">
        <v>45155</v>
      </c>
      <c r="H7150" s="24">
        <v>45155</v>
      </c>
      <c r="I7150" s="20" t="s">
        <v>82</v>
      </c>
      <c r="K7150" s="61"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547</v>
      </c>
      <c r="E7151" s="19" t="str">
        <f>IF(ISBLANK(LeaveTracker[[#This Row],[Employee Name]]),"-----",VLOOKUP(LeaveTracker[[#This Row],[Employee Name]],Employees[[Employee Name]:[Office]],7))</f>
        <v>PICNIC GROVE</v>
      </c>
      <c r="F7151" s="19" t="str">
        <f>IF(ISBLANK(LeaveTracker[[#This Row],[Employee Name]]),"-----",VLOOKUP(LeaveTracker[[#This Row],[Employee Name]],Employees[[Employee Name]:[Office]],6))</f>
        <v>REGULAR</v>
      </c>
      <c r="G7151" s="24">
        <v>45169</v>
      </c>
      <c r="H7151" s="24">
        <v>45169</v>
      </c>
      <c r="I7151" s="20" t="s">
        <v>298</v>
      </c>
      <c r="J7151" s="43" t="s">
        <v>1003</v>
      </c>
      <c r="K7151" s="61"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530</v>
      </c>
      <c r="E7152" s="19" t="str">
        <f>IF(ISBLANK(LeaveTracker[[#This Row],[Employee Name]]),"-----",VLOOKUP(LeaveTracker[[#This Row],[Employee Name]],Employees[[Employee Name]:[Office]],7))</f>
        <v>GSO</v>
      </c>
      <c r="F7152" s="19" t="str">
        <f>IF(ISBLANK(LeaveTracker[[#This Row],[Employee Name]]),"-----",VLOOKUP(LeaveTracker[[#This Row],[Employee Name]],Employees[[Employee Name]:[Office]],6))</f>
        <v>REGULAR</v>
      </c>
      <c r="G7152" s="24">
        <v>45148</v>
      </c>
      <c r="H7152" s="24">
        <v>45148</v>
      </c>
      <c r="I7152" s="20" t="s">
        <v>81</v>
      </c>
      <c r="K7152" s="61"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19" t="str">
        <f>IF(ISBLANK(LeaveTracker[[#This Row],[Employee Name]]),"-----",VLOOKUP(LeaveTracker[[#This Row],[Employee Name]],Employees[[Employee Name]:[Office]],7))</f>
        <v>CHARACTER OFFICE</v>
      </c>
      <c r="F7153" s="19" t="str">
        <f>IF(ISBLANK(LeaveTracker[[#This Row],[Employee Name]]),"-----",VLOOKUP(LeaveTracker[[#This Row],[Employee Name]],Employees[[Employee Name]:[Office]],6))</f>
        <v>REGULAR</v>
      </c>
      <c r="G7153" s="24">
        <v>45145</v>
      </c>
      <c r="H7153" s="24">
        <v>45147</v>
      </c>
      <c r="I7153" s="20" t="s">
        <v>81</v>
      </c>
      <c r="K7153" s="61"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618</v>
      </c>
      <c r="E7154" s="19" t="str">
        <f>IF(ISBLANK(LeaveTracker[[#This Row],[Employee Name]]),"-----",VLOOKUP(LeaveTracker[[#This Row],[Employee Name]],Employees[[Employee Name]:[Office]],7))</f>
        <v>EEO/ CITY MARKET</v>
      </c>
      <c r="F7154" s="19" t="str">
        <f>IF(ISBLANK(LeaveTracker[[#This Row],[Employee Name]]),"-----",VLOOKUP(LeaveTracker[[#This Row],[Employee Name]],Employees[[Employee Name]:[Office]],6))</f>
        <v>REGULAR</v>
      </c>
      <c r="G7154" s="24">
        <v>45139</v>
      </c>
      <c r="H7154" s="24">
        <v>45147</v>
      </c>
      <c r="I7154" s="20" t="s">
        <v>81</v>
      </c>
      <c r="K7154" s="61"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1091</v>
      </c>
      <c r="E7155" s="19" t="str">
        <f>IF(ISBLANK(LeaveTracker[[#This Row],[Employee Name]]),"-----",VLOOKUP(LeaveTracker[[#This Row],[Employee Name]],Employees[[Employee Name]:[Office]],7))</f>
        <v>ACCOUNTING</v>
      </c>
      <c r="F7155" s="19" t="str">
        <f>IF(ISBLANK(LeaveTracker[[#This Row],[Employee Name]]),"-----",VLOOKUP(LeaveTracker[[#This Row],[Employee Name]],Employees[[Employee Name]:[Office]],6))</f>
        <v>REGULAR</v>
      </c>
      <c r="G7155" s="24">
        <v>45168</v>
      </c>
      <c r="H7155" s="24">
        <v>45168</v>
      </c>
      <c r="I7155" s="20" t="s">
        <v>298</v>
      </c>
      <c r="J7155" s="43" t="s">
        <v>1003</v>
      </c>
      <c r="K7155" s="61"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2199</v>
      </c>
      <c r="E7156" s="19" t="str">
        <f>IF(ISBLANK(LeaveTracker[[#This Row],[Employee Name]]),"-----",VLOOKUP(LeaveTracker[[#This Row],[Employee Name]],Employees[[Employee Name]:[Office]],7))</f>
        <v>HALL OF JUSTICE</v>
      </c>
      <c r="F7156" s="19">
        <f>IF(ISBLANK(LeaveTracker[[#This Row],[Employee Name]]),"-----",VLOOKUP(LeaveTracker[[#This Row],[Employee Name]],Employees[[Employee Name]:[Office]],6))</f>
        <v>0</v>
      </c>
      <c r="G7156" s="24">
        <v>45152</v>
      </c>
      <c r="H7156" s="24">
        <v>45152</v>
      </c>
      <c r="I7156" s="20" t="s">
        <v>81</v>
      </c>
      <c r="K7156" s="61"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2199</v>
      </c>
      <c r="E7157" s="19" t="str">
        <f>IF(ISBLANK(LeaveTracker[[#This Row],[Employee Name]]),"-----",VLOOKUP(LeaveTracker[[#This Row],[Employee Name]],Employees[[Employee Name]:[Office]],7))</f>
        <v>HALL OF JUSTICE</v>
      </c>
      <c r="F7157" s="19">
        <f>IF(ISBLANK(LeaveTracker[[#This Row],[Employee Name]]),"-----",VLOOKUP(LeaveTracker[[#This Row],[Employee Name]],Employees[[Employee Name]:[Office]],6))</f>
        <v>0</v>
      </c>
      <c r="G7157" s="24">
        <v>45154</v>
      </c>
      <c r="H7157" s="24">
        <v>45154</v>
      </c>
      <c r="I7157" s="20" t="s">
        <v>81</v>
      </c>
      <c r="K7157" s="61"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1885</v>
      </c>
      <c r="E7158" s="19" t="str">
        <f>IF(ISBLANK(LeaveTracker[[#This Row],[Employee Name]]),"-----",VLOOKUP(LeaveTracker[[#This Row],[Employee Name]],Employees[[Employee Name]:[Office]],7))</f>
        <v>GSO</v>
      </c>
      <c r="F7158" s="19" t="str">
        <f>IF(ISBLANK(LeaveTracker[[#This Row],[Employee Name]]),"-----",VLOOKUP(LeaveTracker[[#This Row],[Employee Name]],Employees[[Employee Name]:[Office]],6))</f>
        <v>CASUAL</v>
      </c>
      <c r="G7158" s="24">
        <v>45162</v>
      </c>
      <c r="H7158" s="24">
        <v>45163</v>
      </c>
      <c r="I7158" s="20" t="s">
        <v>82</v>
      </c>
      <c r="K7158" s="61"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1798</v>
      </c>
      <c r="E7159" s="19" t="str">
        <f>IF(ISBLANK(LeaveTracker[[#This Row],[Employee Name]]),"-----",VLOOKUP(LeaveTracker[[#This Row],[Employee Name]],Employees[[Employee Name]:[Office]],7))</f>
        <v>GSO</v>
      </c>
      <c r="F7159" s="19" t="str">
        <f>IF(ISBLANK(LeaveTracker[[#This Row],[Employee Name]]),"-----",VLOOKUP(LeaveTracker[[#This Row],[Employee Name]],Employees[[Employee Name]:[Office]],6))</f>
        <v>CASUAL</v>
      </c>
      <c r="G7159" s="24">
        <v>45148</v>
      </c>
      <c r="H7159" s="24">
        <v>45149</v>
      </c>
      <c r="I7159" s="20" t="s">
        <v>81</v>
      </c>
      <c r="K7159" s="61"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1830</v>
      </c>
      <c r="E7160" s="19" t="str">
        <f>IF(ISBLANK(LeaveTracker[[#This Row],[Employee Name]]),"-----",VLOOKUP(LeaveTracker[[#This Row],[Employee Name]],Employees[[Employee Name]:[Office]],7))</f>
        <v>CCT</v>
      </c>
      <c r="F7160" s="19" t="str">
        <f>IF(ISBLANK(LeaveTracker[[#This Row],[Employee Name]]),"-----",VLOOKUP(LeaveTracker[[#This Row],[Employee Name]],Employees[[Employee Name]:[Office]],6))</f>
        <v>CASUAL</v>
      </c>
      <c r="G7160" s="24">
        <v>45141</v>
      </c>
      <c r="H7160" s="24">
        <v>45141</v>
      </c>
      <c r="I7160" s="20" t="s">
        <v>81</v>
      </c>
      <c r="K7160" s="61"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1297</v>
      </c>
      <c r="E7161" s="19" t="str">
        <f>IF(ISBLANK(LeaveTracker[[#This Row],[Employee Name]]),"-----",VLOOKUP(LeaveTracker[[#This Row],[Employee Name]],Employees[[Employee Name]:[Office]],7))</f>
        <v>CTO</v>
      </c>
      <c r="F7161" s="19" t="str">
        <f>IF(ISBLANK(LeaveTracker[[#This Row],[Employee Name]]),"-----",VLOOKUP(LeaveTracker[[#This Row],[Employee Name]],Employees[[Employee Name]:[Office]],6))</f>
        <v>REGULAR</v>
      </c>
      <c r="G7161" s="24">
        <v>45152</v>
      </c>
      <c r="H7161" s="24">
        <v>45152</v>
      </c>
      <c r="I7161" s="20" t="s">
        <v>81</v>
      </c>
      <c r="K7161" s="61"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367</v>
      </c>
      <c r="E7162" s="19" t="str">
        <f>IF(ISBLANK(LeaveTracker[[#This Row],[Employee Name]]),"-----",VLOOKUP(LeaveTracker[[#This Row],[Employee Name]],Employees[[Employee Name]:[Office]],7))</f>
        <v>CCT</v>
      </c>
      <c r="F7162" s="19" t="str">
        <f>IF(ISBLANK(LeaveTracker[[#This Row],[Employee Name]]),"-----",VLOOKUP(LeaveTracker[[#This Row],[Employee Name]],Employees[[Employee Name]:[Office]],6))</f>
        <v>REGULAR</v>
      </c>
      <c r="G7162" s="24">
        <v>45135</v>
      </c>
      <c r="H7162" s="24">
        <v>45135</v>
      </c>
      <c r="I7162" s="20" t="s">
        <v>81</v>
      </c>
      <c r="K7162" s="61"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367</v>
      </c>
      <c r="E7163" s="19" t="str">
        <f>IF(ISBLANK(LeaveTracker[[#This Row],[Employee Name]]),"-----",VLOOKUP(LeaveTracker[[#This Row],[Employee Name]],Employees[[Employee Name]:[Office]],7))</f>
        <v>CCT</v>
      </c>
      <c r="F7163" s="19" t="str">
        <f>IF(ISBLANK(LeaveTracker[[#This Row],[Employee Name]]),"-----",VLOOKUP(LeaveTracker[[#This Row],[Employee Name]],Employees[[Employee Name]:[Office]],6))</f>
        <v>REGULAR</v>
      </c>
      <c r="G7163" s="24">
        <v>45155</v>
      </c>
      <c r="H7163" s="24">
        <v>45155</v>
      </c>
      <c r="I7163" s="20" t="s">
        <v>298</v>
      </c>
      <c r="J7163" s="43" t="s">
        <v>1003</v>
      </c>
      <c r="K7163" s="61"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1840</v>
      </c>
      <c r="E7164" s="19" t="str">
        <f>IF(ISBLANK(LeaveTracker[[#This Row],[Employee Name]]),"-----",VLOOKUP(LeaveTracker[[#This Row],[Employee Name]],Employees[[Employee Name]:[Office]],7))</f>
        <v>CPDO</v>
      </c>
      <c r="F7164" s="19" t="str">
        <f>IF(ISBLANK(LeaveTracker[[#This Row],[Employee Name]]),"-----",VLOOKUP(LeaveTracker[[#This Row],[Employee Name]],Employees[[Employee Name]:[Office]],6))</f>
        <v>CASUAL</v>
      </c>
      <c r="G7164" s="24">
        <v>45160</v>
      </c>
      <c r="H7164" s="24">
        <v>45161</v>
      </c>
      <c r="I7164" s="20" t="s">
        <v>82</v>
      </c>
      <c r="K7164" s="61"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375</v>
      </c>
      <c r="E7165" s="19" t="str">
        <f>IF(ISBLANK(LeaveTracker[[#This Row],[Employee Name]]),"-----",VLOOKUP(LeaveTracker[[#This Row],[Employee Name]],Employees[[Employee Name]:[Office]],7))</f>
        <v>CCT</v>
      </c>
      <c r="F7165" s="19" t="str">
        <f>IF(ISBLANK(LeaveTracker[[#This Row],[Employee Name]]),"-----",VLOOKUP(LeaveTracker[[#This Row],[Employee Name]],Employees[[Employee Name]:[Office]],6))</f>
        <v>REGULAR</v>
      </c>
      <c r="G7165" s="24">
        <v>45128</v>
      </c>
      <c r="H7165" s="24">
        <v>45128</v>
      </c>
      <c r="I7165" s="20" t="s">
        <v>81</v>
      </c>
      <c r="K7165" s="61"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473</v>
      </c>
      <c r="E7166" s="19" t="str">
        <f>IF(ISBLANK(LeaveTracker[[#This Row],[Employee Name]]),"-----",VLOOKUP(LeaveTracker[[#This Row],[Employee Name]],Employees[[Employee Name]:[Office]],7))</f>
        <v>PIO</v>
      </c>
      <c r="F7166" s="19" t="str">
        <f>IF(ISBLANK(LeaveTracker[[#This Row],[Employee Name]]),"-----",VLOOKUP(LeaveTracker[[#This Row],[Employee Name]],Employees[[Employee Name]:[Office]],6))</f>
        <v>REGULAR</v>
      </c>
      <c r="G7166" s="24">
        <v>45153</v>
      </c>
      <c r="H7166" s="24">
        <v>45153</v>
      </c>
      <c r="I7166" s="20" t="s">
        <v>81</v>
      </c>
      <c r="K7166" s="61"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1091</v>
      </c>
      <c r="E7167" s="19" t="str">
        <f>IF(ISBLANK(LeaveTracker[[#This Row],[Employee Name]]),"-----",VLOOKUP(LeaveTracker[[#This Row],[Employee Name]],Employees[[Employee Name]:[Office]],7))</f>
        <v>ACCOUNTING</v>
      </c>
      <c r="F7167" s="19" t="str">
        <f>IF(ISBLANK(LeaveTracker[[#This Row],[Employee Name]]),"-----",VLOOKUP(LeaveTracker[[#This Row],[Employee Name]],Employees[[Employee Name]:[Office]],6))</f>
        <v>REGULAR</v>
      </c>
      <c r="G7167" s="24">
        <v>45168</v>
      </c>
      <c r="H7167" s="24">
        <v>45168</v>
      </c>
      <c r="I7167" s="20" t="s">
        <v>298</v>
      </c>
      <c r="J7167" s="43" t="s">
        <v>1003</v>
      </c>
      <c r="K7167" s="61"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1934</v>
      </c>
      <c r="E7168" s="19" t="str">
        <f>IF(ISBLANK(LeaveTracker[[#This Row],[Employee Name]]),"-----",VLOOKUP(LeaveTracker[[#This Row],[Employee Name]],Employees[[Employee Name]:[Office]],7))</f>
        <v>ONT</v>
      </c>
      <c r="F7168" s="19" t="str">
        <f>IF(ISBLANK(LeaveTracker[[#This Row],[Employee Name]]),"-----",VLOOKUP(LeaveTracker[[#This Row],[Employee Name]],Employees[[Employee Name]:[Office]],6))</f>
        <v>CASUAL</v>
      </c>
      <c r="G7168" s="24">
        <v>45156</v>
      </c>
      <c r="H7168" s="24">
        <v>45156</v>
      </c>
      <c r="I7168" s="20" t="s">
        <v>82</v>
      </c>
      <c r="K7168" s="61"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206</v>
      </c>
      <c r="E7169" s="19" t="str">
        <f>IF(ISBLANK(LeaveTracker[[#This Row],[Employee Name]]),"-----",VLOOKUP(LeaveTracker[[#This Row],[Employee Name]],Employees[[Employee Name]:[Office]],7))</f>
        <v>ONT</v>
      </c>
      <c r="F7169" s="19" t="str">
        <f>IF(ISBLANK(LeaveTracker[[#This Row],[Employee Name]]),"-----",VLOOKUP(LeaveTracker[[#This Row],[Employee Name]],Employees[[Employee Name]:[Office]],6))</f>
        <v>REGULAR</v>
      </c>
      <c r="G7169" s="24">
        <v>45160</v>
      </c>
      <c r="H7169" s="24">
        <v>45160</v>
      </c>
      <c r="I7169" s="20" t="s">
        <v>82</v>
      </c>
      <c r="K7169" s="61"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626</v>
      </c>
      <c r="E7170" s="19" t="str">
        <f>IF(ISBLANK(LeaveTracker[[#This Row],[Employee Name]]),"-----",VLOOKUP(LeaveTracker[[#This Row],[Employee Name]],Employees[[Employee Name]:[Office]],7))</f>
        <v>EEO/ CITY MARKET</v>
      </c>
      <c r="F7170" s="19" t="str">
        <f>IF(ISBLANK(LeaveTracker[[#This Row],[Employee Name]]),"-----",VLOOKUP(LeaveTracker[[#This Row],[Employee Name]],Employees[[Employee Name]:[Office]],6))</f>
        <v>REGULAR</v>
      </c>
      <c r="G7170" s="24">
        <v>45152</v>
      </c>
      <c r="H7170" s="24">
        <v>45152</v>
      </c>
      <c r="I7170" s="20" t="s">
        <v>81</v>
      </c>
      <c r="K7170" s="61"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626</v>
      </c>
      <c r="E7171" s="19" t="str">
        <f>IF(ISBLANK(LeaveTracker[[#This Row],[Employee Name]]),"-----",VLOOKUP(LeaveTracker[[#This Row],[Employee Name]],Employees[[Employee Name]:[Office]],7))</f>
        <v>EEO/ CITY MARKET</v>
      </c>
      <c r="F7171" s="19" t="str">
        <f>IF(ISBLANK(LeaveTracker[[#This Row],[Employee Name]]),"-----",VLOOKUP(LeaveTracker[[#This Row],[Employee Name]],Employees[[Employee Name]:[Office]],6))</f>
        <v>REGULAR</v>
      </c>
      <c r="G7171" s="24">
        <v>45161</v>
      </c>
      <c r="H7171" s="24">
        <v>45162</v>
      </c>
      <c r="I7171" s="20" t="s">
        <v>82</v>
      </c>
      <c r="K7171" s="61"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1840</v>
      </c>
      <c r="E7172" s="19" t="str">
        <f>IF(ISBLANK(LeaveTracker[[#This Row],[Employee Name]]),"-----",VLOOKUP(LeaveTracker[[#This Row],[Employee Name]],Employees[[Employee Name]:[Office]],7))</f>
        <v>CPDO</v>
      </c>
      <c r="F7172" s="19" t="str">
        <f>IF(ISBLANK(LeaveTracker[[#This Row],[Employee Name]]),"-----",VLOOKUP(LeaveTracker[[#This Row],[Employee Name]],Employees[[Employee Name]:[Office]],6))</f>
        <v>CASUAL</v>
      </c>
      <c r="G7172" s="24">
        <v>45154</v>
      </c>
      <c r="H7172" s="24">
        <v>45154</v>
      </c>
      <c r="I7172" s="20" t="s">
        <v>81</v>
      </c>
      <c r="K7172" s="61"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19" t="str">
        <f>IF(ISBLANK(LeaveTracker[[#This Row],[Employee Name]]),"-----",VLOOKUP(LeaveTracker[[#This Row],[Employee Name]],Employees[[Employee Name]:[Office]],7))</f>
        <v>ADMIN OFFICE</v>
      </c>
      <c r="F7173" s="19" t="str">
        <f>IF(ISBLANK(LeaveTracker[[#This Row],[Employee Name]]),"-----",VLOOKUP(LeaveTracker[[#This Row],[Employee Name]],Employees[[Employee Name]:[Office]],6))</f>
        <v>REGULAR</v>
      </c>
      <c r="G7173" s="24">
        <v>45149</v>
      </c>
      <c r="H7173" s="24">
        <v>45149</v>
      </c>
      <c r="I7173" s="20" t="s">
        <v>81</v>
      </c>
      <c r="K7173" s="61"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19" t="str">
        <f>IF(ISBLANK(LeaveTracker[[#This Row],[Employee Name]]),"-----",VLOOKUP(LeaveTracker[[#This Row],[Employee Name]],Employees[[Employee Name]:[Office]],7))</f>
        <v>CTO</v>
      </c>
      <c r="F7174" s="19" t="str">
        <f>IF(ISBLANK(LeaveTracker[[#This Row],[Employee Name]]),"-----",VLOOKUP(LeaveTracker[[#This Row],[Employee Name]],Employees[[Employee Name]:[Office]],6))</f>
        <v>REGULAR</v>
      </c>
      <c r="G7174" s="24">
        <v>45149</v>
      </c>
      <c r="H7174" s="24">
        <v>45149</v>
      </c>
      <c r="I7174" s="20" t="s">
        <v>81</v>
      </c>
      <c r="K7174" s="61"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778</v>
      </c>
      <c r="E7175" s="19" t="str">
        <f>IF(ISBLANK(LeaveTracker[[#This Row],[Employee Name]]),"-----",VLOOKUP(LeaveTracker[[#This Row],[Employee Name]],Employees[[Employee Name]:[Office]],7))</f>
        <v>HRMO</v>
      </c>
      <c r="F7175" s="19" t="str">
        <f>IF(ISBLANK(LeaveTracker[[#This Row],[Employee Name]]),"-----",VLOOKUP(LeaveTracker[[#This Row],[Employee Name]],Employees[[Employee Name]:[Office]],6))</f>
        <v>REGULAR</v>
      </c>
      <c r="G7175" s="24">
        <v>45168</v>
      </c>
      <c r="H7175" s="24">
        <v>45168</v>
      </c>
      <c r="I7175" s="20" t="s">
        <v>82</v>
      </c>
      <c r="K7175" s="61"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904</v>
      </c>
      <c r="E7176" s="19" t="str">
        <f>IF(ISBLANK(LeaveTracker[[#This Row],[Employee Name]]),"-----",VLOOKUP(LeaveTracker[[#This Row],[Employee Name]],Employees[[Employee Name]:[Office]],7))</f>
        <v>CEO</v>
      </c>
      <c r="F7176" s="19" t="str">
        <f>IF(ISBLANK(LeaveTracker[[#This Row],[Employee Name]]),"-----",VLOOKUP(LeaveTracker[[#This Row],[Employee Name]],Employees[[Employee Name]:[Office]],6))</f>
        <v>REGULAR</v>
      </c>
      <c r="G7176" s="24">
        <v>45148</v>
      </c>
      <c r="H7176" s="24">
        <v>45148</v>
      </c>
      <c r="I7176" s="20" t="s">
        <v>81</v>
      </c>
      <c r="K7176" s="61"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19" t="str">
        <f>IF(ISBLANK(LeaveTracker[[#This Row],[Employee Name]]),"-----",VLOOKUP(LeaveTracker[[#This Row],[Employee Name]],Employees[[Employee Name]:[Office]],7))</f>
        <v>HRMO</v>
      </c>
      <c r="F7177" s="19" t="str">
        <f>IF(ISBLANK(LeaveTracker[[#This Row],[Employee Name]]),"-----",VLOOKUP(LeaveTracker[[#This Row],[Employee Name]],Employees[[Employee Name]:[Office]],6))</f>
        <v>REGULAR</v>
      </c>
      <c r="G7177" s="24">
        <v>45146</v>
      </c>
      <c r="H7177" s="24">
        <v>45146</v>
      </c>
      <c r="I7177" s="20" t="s">
        <v>81</v>
      </c>
      <c r="K7177" s="61"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19" t="str">
        <f>IF(ISBLANK(LeaveTracker[[#This Row],[Employee Name]]),"-----",VLOOKUP(LeaveTracker[[#This Row],[Employee Name]],Employees[[Employee Name]:[Office]],7))</f>
        <v>HRMO</v>
      </c>
      <c r="F7178" s="19" t="str">
        <f>IF(ISBLANK(LeaveTracker[[#This Row],[Employee Name]]),"-----",VLOOKUP(LeaveTracker[[#This Row],[Employee Name]],Employees[[Employee Name]:[Office]],6))</f>
        <v>REGULAR</v>
      </c>
      <c r="G7178" s="24">
        <v>45148</v>
      </c>
      <c r="H7178" s="24">
        <v>45148</v>
      </c>
      <c r="I7178" s="20" t="s">
        <v>81</v>
      </c>
      <c r="K7178" s="61"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217</v>
      </c>
      <c r="E7179" s="19" t="str">
        <f>IF(ISBLANK(LeaveTracker[[#This Row],[Employee Name]]),"-----",VLOOKUP(LeaveTracker[[#This Row],[Employee Name]],Employees[[Employee Name]:[Office]],7))</f>
        <v>CSWDO</v>
      </c>
      <c r="F7179" s="19" t="str">
        <f>IF(ISBLANK(LeaveTracker[[#This Row],[Employee Name]]),"-----",VLOOKUP(LeaveTracker[[#This Row],[Employee Name]],Employees[[Employee Name]:[Office]],6))</f>
        <v>REGULAR</v>
      </c>
      <c r="G7179" s="24">
        <v>45167</v>
      </c>
      <c r="H7179" s="24">
        <v>45167</v>
      </c>
      <c r="I7179" s="20" t="s">
        <v>82</v>
      </c>
      <c r="K7179" s="61"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217</v>
      </c>
      <c r="E7180" s="19" t="str">
        <f>IF(ISBLANK(LeaveTracker[[#This Row],[Employee Name]]),"-----",VLOOKUP(LeaveTracker[[#This Row],[Employee Name]],Employees[[Employee Name]:[Office]],7))</f>
        <v>CSWDO</v>
      </c>
      <c r="F7180" s="19" t="str">
        <f>IF(ISBLANK(LeaveTracker[[#This Row],[Employee Name]]),"-----",VLOOKUP(LeaveTracker[[#This Row],[Employee Name]],Employees[[Employee Name]:[Office]],6))</f>
        <v>REGULAR</v>
      </c>
      <c r="G7180" s="24">
        <v>45169</v>
      </c>
      <c r="H7180" s="24">
        <v>45169</v>
      </c>
      <c r="I7180" s="20" t="s">
        <v>82</v>
      </c>
      <c r="K7180" s="61"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950</v>
      </c>
      <c r="E7181" s="19" t="str">
        <f>IF(ISBLANK(LeaveTracker[[#This Row],[Employee Name]]),"-----",VLOOKUP(LeaveTracker[[#This Row],[Employee Name]],Employees[[Employee Name]:[Office]],7))</f>
        <v>ACCOUNTING</v>
      </c>
      <c r="F7181" s="19" t="str">
        <f>IF(ISBLANK(LeaveTracker[[#This Row],[Employee Name]]),"-----",VLOOKUP(LeaveTracker[[#This Row],[Employee Name]],Employees[[Employee Name]:[Office]],6))</f>
        <v>REGULAR</v>
      </c>
      <c r="G7181" s="24">
        <v>45146</v>
      </c>
      <c r="H7181" s="24">
        <v>45146</v>
      </c>
      <c r="I7181" s="20" t="s">
        <v>81</v>
      </c>
      <c r="K7181" s="61"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950</v>
      </c>
      <c r="E7182" s="19" t="str">
        <f>IF(ISBLANK(LeaveTracker[[#This Row],[Employee Name]]),"-----",VLOOKUP(LeaveTracker[[#This Row],[Employee Name]],Employees[[Employee Name]:[Office]],7))</f>
        <v>ACCOUNTING</v>
      </c>
      <c r="F7182" s="19" t="str">
        <f>IF(ISBLANK(LeaveTracker[[#This Row],[Employee Name]]),"-----",VLOOKUP(LeaveTracker[[#This Row],[Employee Name]],Employees[[Employee Name]:[Office]],6))</f>
        <v>REGULAR</v>
      </c>
      <c r="G7182" s="24">
        <v>45153</v>
      </c>
      <c r="H7182" s="24">
        <v>45153</v>
      </c>
      <c r="I7182" s="20" t="s">
        <v>81</v>
      </c>
      <c r="K7182" s="61"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1798</v>
      </c>
      <c r="E7183" s="19" t="str">
        <f>IF(ISBLANK(LeaveTracker[[#This Row],[Employee Name]]),"-----",VLOOKUP(LeaveTracker[[#This Row],[Employee Name]],Employees[[Employee Name]:[Office]],7))</f>
        <v>GSO</v>
      </c>
      <c r="F7183" s="19" t="str">
        <f>IF(ISBLANK(LeaveTracker[[#This Row],[Employee Name]]),"-----",VLOOKUP(LeaveTracker[[#This Row],[Employee Name]],Employees[[Employee Name]:[Office]],6))</f>
        <v>CASUAL</v>
      </c>
      <c r="G7183" s="24">
        <v>45155</v>
      </c>
      <c r="H7183" s="24">
        <v>45156</v>
      </c>
      <c r="I7183" s="20" t="s">
        <v>81</v>
      </c>
      <c r="K7183" s="61"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362</v>
      </c>
      <c r="E7184" s="19" t="str">
        <f>IF(ISBLANK(LeaveTracker[[#This Row],[Employee Name]]),"-----",VLOOKUP(LeaveTracker[[#This Row],[Employee Name]],Employees[[Employee Name]:[Office]],7))</f>
        <v>SP</v>
      </c>
      <c r="F7184" s="19" t="str">
        <f>IF(ISBLANK(LeaveTracker[[#This Row],[Employee Name]]),"-----",VLOOKUP(LeaveTracker[[#This Row],[Employee Name]],Employees[[Employee Name]:[Office]],6))</f>
        <v>REGULAR</v>
      </c>
      <c r="G7184" s="24">
        <v>45154</v>
      </c>
      <c r="H7184" s="24">
        <v>45155</v>
      </c>
      <c r="I7184" s="20" t="s">
        <v>81</v>
      </c>
      <c r="K7184" s="61"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762</v>
      </c>
      <c r="E7185" s="19" t="str">
        <f>IF(ISBLANK(LeaveTracker[[#This Row],[Employee Name]]),"-----",VLOOKUP(LeaveTracker[[#This Row],[Employee Name]],Employees[[Employee Name]:[Office]],7))</f>
        <v>CTO</v>
      </c>
      <c r="F7185" s="19" t="str">
        <f>IF(ISBLANK(LeaveTracker[[#This Row],[Employee Name]]),"-----",VLOOKUP(LeaveTracker[[#This Row],[Employee Name]],Employees[[Employee Name]:[Office]],6))</f>
        <v>REGULAR</v>
      </c>
      <c r="G7185" s="24">
        <v>45163</v>
      </c>
      <c r="H7185" s="24">
        <v>45163</v>
      </c>
      <c r="I7185" s="20" t="s">
        <v>298</v>
      </c>
      <c r="J7185" s="43" t="s">
        <v>1003</v>
      </c>
      <c r="K7185" s="61"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762</v>
      </c>
      <c r="E7186" s="19" t="str">
        <f>IF(ISBLANK(LeaveTracker[[#This Row],[Employee Name]]),"-----",VLOOKUP(LeaveTracker[[#This Row],[Employee Name]],Employees[[Employee Name]:[Office]],7))</f>
        <v>CTO</v>
      </c>
      <c r="F7186" s="19" t="str">
        <f>IF(ISBLANK(LeaveTracker[[#This Row],[Employee Name]]),"-----",VLOOKUP(LeaveTracker[[#This Row],[Employee Name]],Employees[[Employee Name]:[Office]],6))</f>
        <v>REGULAR</v>
      </c>
      <c r="G7186" s="24">
        <v>45154</v>
      </c>
      <c r="H7186" s="24">
        <v>45154</v>
      </c>
      <c r="I7186" s="20" t="s">
        <v>82</v>
      </c>
      <c r="K7186" s="61"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762</v>
      </c>
      <c r="E7187" s="19" t="str">
        <f>IF(ISBLANK(LeaveTracker[[#This Row],[Employee Name]]),"-----",VLOOKUP(LeaveTracker[[#This Row],[Employee Name]],Employees[[Employee Name]:[Office]],7))</f>
        <v>CTO</v>
      </c>
      <c r="F7187" s="19" t="str">
        <f>IF(ISBLANK(LeaveTracker[[#This Row],[Employee Name]]),"-----",VLOOKUP(LeaveTracker[[#This Row],[Employee Name]],Employees[[Employee Name]:[Office]],6))</f>
        <v>REGULAR</v>
      </c>
      <c r="G7187" s="24">
        <v>45156</v>
      </c>
      <c r="H7187" s="24">
        <v>45156</v>
      </c>
      <c r="I7187" s="20" t="s">
        <v>82</v>
      </c>
      <c r="K7187" s="61"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471</v>
      </c>
      <c r="E7188" s="19" t="str">
        <f>IF(ISBLANK(LeaveTracker[[#This Row],[Employee Name]]),"-----",VLOOKUP(LeaveTracker[[#This Row],[Employee Name]],Employees[[Employee Name]:[Office]],7))</f>
        <v>PIO</v>
      </c>
      <c r="F7188" s="19" t="str">
        <f>IF(ISBLANK(LeaveTracker[[#This Row],[Employee Name]]),"-----",VLOOKUP(LeaveTracker[[#This Row],[Employee Name]],Employees[[Employee Name]:[Office]],6))</f>
        <v>REGULAR</v>
      </c>
      <c r="G7188" s="24">
        <v>45124</v>
      </c>
      <c r="H7188" s="24">
        <v>45124</v>
      </c>
      <c r="I7188" s="20" t="s">
        <v>81</v>
      </c>
      <c r="K7188" s="61"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1070</v>
      </c>
      <c r="E7189" s="19" t="str">
        <f>IF(ISBLANK(LeaveTracker[[#This Row],[Employee Name]]),"-----",VLOOKUP(LeaveTracker[[#This Row],[Employee Name]],Employees[[Employee Name]:[Office]],7))</f>
        <v>PIO</v>
      </c>
      <c r="F7189" s="19" t="str">
        <f>IF(ISBLANK(LeaveTracker[[#This Row],[Employee Name]]),"-----",VLOOKUP(LeaveTracker[[#This Row],[Employee Name]],Employees[[Employee Name]:[Office]],6))</f>
        <v>REGULAR</v>
      </c>
      <c r="G7189" s="24">
        <v>45124</v>
      </c>
      <c r="H7189" s="24">
        <v>45124</v>
      </c>
      <c r="I7189" s="20" t="s">
        <v>81</v>
      </c>
      <c r="K7189" s="61"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1070</v>
      </c>
      <c r="E7190" s="19" t="str">
        <f>IF(ISBLANK(LeaveTracker[[#This Row],[Employee Name]]),"-----",VLOOKUP(LeaveTracker[[#This Row],[Employee Name]],Employees[[Employee Name]:[Office]],7))</f>
        <v>PIO</v>
      </c>
      <c r="F7190" s="19" t="str">
        <f>IF(ISBLANK(LeaveTracker[[#This Row],[Employee Name]]),"-----",VLOOKUP(LeaveTracker[[#This Row],[Employee Name]],Employees[[Employee Name]:[Office]],6))</f>
        <v>REGULAR</v>
      </c>
      <c r="G7190" s="24">
        <v>45138</v>
      </c>
      <c r="H7190" s="24">
        <v>45138</v>
      </c>
      <c r="I7190" s="20" t="s">
        <v>81</v>
      </c>
      <c r="K7190" s="61"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1812</v>
      </c>
      <c r="E7191" s="19" t="str">
        <f>IF(ISBLANK(LeaveTracker[[#This Row],[Employee Name]]),"-----",VLOOKUP(LeaveTracker[[#This Row],[Employee Name]],Employees[[Employee Name]:[Office]],7))</f>
        <v>HOUSING</v>
      </c>
      <c r="F7191" s="19" t="str">
        <f>IF(ISBLANK(LeaveTracker[[#This Row],[Employee Name]]),"-----",VLOOKUP(LeaveTracker[[#This Row],[Employee Name]],Employees[[Employee Name]:[Office]],6))</f>
        <v>CASUAL</v>
      </c>
      <c r="G7191" s="24">
        <v>45167</v>
      </c>
      <c r="H7191" s="24">
        <v>45169</v>
      </c>
      <c r="I7191" s="20" t="s">
        <v>82</v>
      </c>
      <c r="K7191" s="61"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336</v>
      </c>
      <c r="E7192" s="19" t="str">
        <f>IF(ISBLANK(LeaveTracker[[#This Row],[Employee Name]]),"-----",VLOOKUP(LeaveTracker[[#This Row],[Employee Name]],Employees[[Employee Name]:[Office]],7))</f>
        <v>COMELEC</v>
      </c>
      <c r="F7192" s="19" t="str">
        <f>IF(ISBLANK(LeaveTracker[[#This Row],[Employee Name]]),"-----",VLOOKUP(LeaveTracker[[#This Row],[Employee Name]],Employees[[Employee Name]:[Office]],6))</f>
        <v>REGULAR</v>
      </c>
      <c r="G7192" s="24">
        <v>45167</v>
      </c>
      <c r="H7192" s="24">
        <v>45167</v>
      </c>
      <c r="I7192" s="20" t="s">
        <v>298</v>
      </c>
      <c r="J7192" s="43" t="s">
        <v>1003</v>
      </c>
      <c r="K7192" s="61"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2498</v>
      </c>
      <c r="E7193" s="19" t="str">
        <f>IF(ISBLANK(LeaveTracker[[#This Row],[Employee Name]]),"-----",VLOOKUP(LeaveTracker[[#This Row],[Employee Name]],Employees[[Employee Name]:[Office]],7))</f>
        <v>PNP</v>
      </c>
      <c r="F7193" s="19" t="str">
        <f>IF(ISBLANK(LeaveTracker[[#This Row],[Employee Name]]),"-----",VLOOKUP(LeaveTracker[[#This Row],[Employee Name]],Employees[[Employee Name]:[Office]],6))</f>
        <v>CASUAL</v>
      </c>
      <c r="G7193" s="24">
        <v>45167</v>
      </c>
      <c r="H7193" s="24">
        <v>45177</v>
      </c>
      <c r="I7193" s="20" t="s">
        <v>82</v>
      </c>
      <c r="K7193" s="61"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1812</v>
      </c>
      <c r="E7194" s="19" t="str">
        <f>IF(ISBLANK(LeaveTracker[[#This Row],[Employee Name]]),"-----",VLOOKUP(LeaveTracker[[#This Row],[Employee Name]],Employees[[Employee Name]:[Office]],7))</f>
        <v>HOUSING</v>
      </c>
      <c r="F7194" s="19" t="str">
        <f>IF(ISBLANK(LeaveTracker[[#This Row],[Employee Name]]),"-----",VLOOKUP(LeaveTracker[[#This Row],[Employee Name]],Employees[[Employee Name]:[Office]],6))</f>
        <v>CASUAL</v>
      </c>
      <c r="G7194" s="24">
        <v>45154</v>
      </c>
      <c r="H7194" s="24">
        <v>45155</v>
      </c>
      <c r="I7194" s="20" t="s">
        <v>81</v>
      </c>
      <c r="K7194" s="61"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1950</v>
      </c>
      <c r="E7195" s="19" t="str">
        <f>IF(ISBLANK(LeaveTracker[[#This Row],[Employee Name]]),"-----",VLOOKUP(LeaveTracker[[#This Row],[Employee Name]],Employees[[Employee Name]:[Office]],7))</f>
        <v>CSWDO</v>
      </c>
      <c r="F7195" s="19" t="str">
        <f>IF(ISBLANK(LeaveTracker[[#This Row],[Employee Name]]),"-----",VLOOKUP(LeaveTracker[[#This Row],[Employee Name]],Employees[[Employee Name]:[Office]],6))</f>
        <v>CASUAL</v>
      </c>
      <c r="G7195" s="24">
        <v>45134</v>
      </c>
      <c r="H7195" s="24">
        <v>45139</v>
      </c>
      <c r="I7195" s="20" t="s">
        <v>81</v>
      </c>
      <c r="K7195" s="61"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1936</v>
      </c>
      <c r="E7196" s="19" t="str">
        <f>IF(ISBLANK(LeaveTracker[[#This Row],[Employee Name]]),"-----",VLOOKUP(LeaveTracker[[#This Row],[Employee Name]],Employees[[Employee Name]:[Office]],7))</f>
        <v>HOUSING</v>
      </c>
      <c r="F7196" s="19" t="str">
        <f>IF(ISBLANK(LeaveTracker[[#This Row],[Employee Name]]),"-----",VLOOKUP(LeaveTracker[[#This Row],[Employee Name]],Employees[[Employee Name]:[Office]],6))</f>
        <v>CASUAL</v>
      </c>
      <c r="G7196" s="24">
        <v>45148</v>
      </c>
      <c r="H7196" s="24">
        <v>45148</v>
      </c>
      <c r="I7196" s="20" t="s">
        <v>82</v>
      </c>
      <c r="K7196" s="61"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1936</v>
      </c>
      <c r="E7197" s="19" t="str">
        <f>IF(ISBLANK(LeaveTracker[[#This Row],[Employee Name]]),"-----",VLOOKUP(LeaveTracker[[#This Row],[Employee Name]],Employees[[Employee Name]:[Office]],7))</f>
        <v>HOUSING</v>
      </c>
      <c r="F7197" s="19" t="str">
        <f>IF(ISBLANK(LeaveTracker[[#This Row],[Employee Name]]),"-----",VLOOKUP(LeaveTracker[[#This Row],[Employee Name]],Employees[[Employee Name]:[Office]],6))</f>
        <v>CASUAL</v>
      </c>
      <c r="G7197" s="24">
        <v>45145</v>
      </c>
      <c r="H7197" s="24">
        <v>45147</v>
      </c>
      <c r="I7197" s="20" t="s">
        <v>81</v>
      </c>
      <c r="K7197" s="61"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1909</v>
      </c>
      <c r="E7198" s="19" t="str">
        <f>IF(ISBLANK(LeaveTracker[[#This Row],[Employee Name]]),"-----",VLOOKUP(LeaveTracker[[#This Row],[Employee Name]],Employees[[Employee Name]:[Office]],7))</f>
        <v>PICNIC GROVE</v>
      </c>
      <c r="F7198" s="19" t="str">
        <f>IF(ISBLANK(LeaveTracker[[#This Row],[Employee Name]]),"-----",VLOOKUP(LeaveTracker[[#This Row],[Employee Name]],Employees[[Employee Name]:[Office]],6))</f>
        <v>CASUAL</v>
      </c>
      <c r="G7198" s="24">
        <v>45152</v>
      </c>
      <c r="H7198" s="24">
        <v>45153</v>
      </c>
      <c r="I7198" s="20" t="s">
        <v>81</v>
      </c>
      <c r="K7198" s="61"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1843</v>
      </c>
      <c r="E7199" s="19" t="str">
        <f>IF(ISBLANK(LeaveTracker[[#This Row],[Employee Name]]),"-----",VLOOKUP(LeaveTracker[[#This Row],[Employee Name]],Employees[[Employee Name]:[Office]],7))</f>
        <v>EEO/CITY MARKET</v>
      </c>
      <c r="F7199" s="19" t="str">
        <f>IF(ISBLANK(LeaveTracker[[#This Row],[Employee Name]]),"-----",VLOOKUP(LeaveTracker[[#This Row],[Employee Name]],Employees[[Employee Name]:[Office]],6))</f>
        <v>CASUAL</v>
      </c>
      <c r="G7199" s="24">
        <v>45160</v>
      </c>
      <c r="H7199" s="24">
        <v>45162</v>
      </c>
      <c r="I7199" s="20" t="s">
        <v>82</v>
      </c>
      <c r="K7199" s="61"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1843</v>
      </c>
      <c r="E7200" s="19" t="str">
        <f>IF(ISBLANK(LeaveTracker[[#This Row],[Employee Name]]),"-----",VLOOKUP(LeaveTracker[[#This Row],[Employee Name]],Employees[[Employee Name]:[Office]],7))</f>
        <v>EEO/CITY MARKET</v>
      </c>
      <c r="F7200" s="19" t="str">
        <f>IF(ISBLANK(LeaveTracker[[#This Row],[Employee Name]]),"-----",VLOOKUP(LeaveTracker[[#This Row],[Employee Name]],Employees[[Employee Name]:[Office]],6))</f>
        <v>CASUAL</v>
      </c>
      <c r="G7200" s="24">
        <v>45151</v>
      </c>
      <c r="H7200" s="24">
        <v>45151</v>
      </c>
      <c r="I7200" s="20" t="s">
        <v>81</v>
      </c>
      <c r="K7200" s="61" t="str">
        <f>LeaveTracker[[#This Row],[Days]]&amp;" "&amp;LeaveTracker[[#This Row],[Type of Leave]]</f>
        <v>1 SL</v>
      </c>
      <c r="L7200" s="23">
        <v>1</v>
      </c>
      <c r="M7200" s="27"/>
    </row>
    <row r="7201" spans="1:13" ht="30" customHeight="1" x14ac:dyDescent="0.3">
      <c r="A7201" s="27">
        <f t="shared" si="86"/>
        <v>3475</v>
      </c>
      <c r="B7201" s="31">
        <v>45160</v>
      </c>
      <c r="C7201" s="31">
        <v>45153</v>
      </c>
      <c r="D7201" s="19" t="s">
        <v>1968</v>
      </c>
      <c r="E7201" s="19" t="str">
        <f>IF(ISBLANK(LeaveTracker[[#This Row],[Employee Name]]),"-----",VLOOKUP(LeaveTracker[[#This Row],[Employee Name]],Employees[[Employee Name]:[Office]],7))</f>
        <v>EEO/CITY MARKET</v>
      </c>
      <c r="F7201" s="19" t="str">
        <f>IF(ISBLANK(LeaveTracker[[#This Row],[Employee Name]]),"-----",VLOOKUP(LeaveTracker[[#This Row],[Employee Name]],Employees[[Employee Name]:[Office]],6))</f>
        <v>CASUAL</v>
      </c>
      <c r="G7201" s="24">
        <v>45160</v>
      </c>
      <c r="H7201" s="24">
        <v>45160</v>
      </c>
      <c r="I7201" s="20" t="s">
        <v>82</v>
      </c>
      <c r="K7201" s="61"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1968</v>
      </c>
      <c r="E7202" s="19" t="str">
        <f>IF(ISBLANK(LeaveTracker[[#This Row],[Employee Name]]),"-----",VLOOKUP(LeaveTracker[[#This Row],[Employee Name]],Employees[[Employee Name]:[Office]],7))</f>
        <v>EEO/CITY MARKET</v>
      </c>
      <c r="F7202" s="19" t="str">
        <f>IF(ISBLANK(LeaveTracker[[#This Row],[Employee Name]]),"-----",VLOOKUP(LeaveTracker[[#This Row],[Employee Name]],Employees[[Employee Name]:[Office]],6))</f>
        <v>CASUAL</v>
      </c>
      <c r="G7202" s="24">
        <v>45162</v>
      </c>
      <c r="H7202" s="24">
        <v>45163</v>
      </c>
      <c r="I7202" s="20" t="s">
        <v>82</v>
      </c>
      <c r="K7202" s="61"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1189</v>
      </c>
      <c r="E7203" s="19" t="str">
        <f>IF(ISBLANK(LeaveTracker[[#This Row],[Employee Name]]),"-----",VLOOKUP(LeaveTracker[[#This Row],[Employee Name]],Employees[[Employee Name]:[Office]],7))</f>
        <v>ONT</v>
      </c>
      <c r="F7203" s="19" t="str">
        <f>IF(ISBLANK(LeaveTracker[[#This Row],[Employee Name]]),"-----",VLOOKUP(LeaveTracker[[#This Row],[Employee Name]],Employees[[Employee Name]:[Office]],6))</f>
        <v>REGULAR</v>
      </c>
      <c r="G7203" s="24">
        <v>45175</v>
      </c>
      <c r="H7203" s="24">
        <v>45177</v>
      </c>
      <c r="I7203" s="20" t="s">
        <v>82</v>
      </c>
      <c r="K7203" s="61"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1189</v>
      </c>
      <c r="E7204" s="19" t="str">
        <f>IF(ISBLANK(LeaveTracker[[#This Row],[Employee Name]]),"-----",VLOOKUP(LeaveTracker[[#This Row],[Employee Name]],Employees[[Employee Name]:[Office]],7))</f>
        <v>ONT</v>
      </c>
      <c r="F7204" s="19" t="str">
        <f>IF(ISBLANK(LeaveTracker[[#This Row],[Employee Name]]),"-----",VLOOKUP(LeaveTracker[[#This Row],[Employee Name]],Employees[[Employee Name]:[Office]],6))</f>
        <v>REGULAR</v>
      </c>
      <c r="G7204" s="24">
        <v>45181</v>
      </c>
      <c r="H7204" s="24">
        <v>45181</v>
      </c>
      <c r="I7204" s="20" t="s">
        <v>82</v>
      </c>
      <c r="K7204" s="61"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1034</v>
      </c>
      <c r="E7205" s="19" t="str">
        <f>IF(ISBLANK(LeaveTracker[[#This Row],[Employee Name]]),"-----",VLOOKUP(LeaveTracker[[#This Row],[Employee Name]],Employees[[Employee Name]:[Office]],7))</f>
        <v>ONT</v>
      </c>
      <c r="F7205" s="19" t="str">
        <f>IF(ISBLANK(LeaveTracker[[#This Row],[Employee Name]]),"-----",VLOOKUP(LeaveTracker[[#This Row],[Employee Name]],Employees[[Employee Name]:[Office]],6))</f>
        <v>REGULAR</v>
      </c>
      <c r="G7205" s="24">
        <v>45146</v>
      </c>
      <c r="H7205" s="24">
        <v>45146</v>
      </c>
      <c r="I7205" s="20" t="s">
        <v>81</v>
      </c>
      <c r="K7205" s="61"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538</v>
      </c>
      <c r="E7206" s="19" t="str">
        <f>IF(ISBLANK(LeaveTracker[[#This Row],[Employee Name]]),"-----",VLOOKUP(LeaveTracker[[#This Row],[Employee Name]],Employees[[Employee Name]:[Office]],7))</f>
        <v>LCR</v>
      </c>
      <c r="F7206" s="19" t="str">
        <f>IF(ISBLANK(LeaveTracker[[#This Row],[Employee Name]]),"-----",VLOOKUP(LeaveTracker[[#This Row],[Employee Name]],Employees[[Employee Name]:[Office]],6))</f>
        <v>REGULAR</v>
      </c>
      <c r="G7206" s="24">
        <v>45153</v>
      </c>
      <c r="H7206" s="24">
        <v>45153</v>
      </c>
      <c r="I7206" s="20" t="s">
        <v>81</v>
      </c>
      <c r="K7206" s="61"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717</v>
      </c>
      <c r="E7207" s="19" t="str">
        <f>IF(ISBLANK(LeaveTracker[[#This Row],[Employee Name]]),"-----",VLOOKUP(LeaveTracker[[#This Row],[Employee Name]],Employees[[Employee Name]:[Office]],7))</f>
        <v>LCR</v>
      </c>
      <c r="F7207" s="19" t="str">
        <f>IF(ISBLANK(LeaveTracker[[#This Row],[Employee Name]]),"-----",VLOOKUP(LeaveTracker[[#This Row],[Employee Name]],Employees[[Employee Name]:[Office]],6))</f>
        <v>REGULAR</v>
      </c>
      <c r="G7207" s="24">
        <v>45154</v>
      </c>
      <c r="H7207" s="24">
        <v>45155</v>
      </c>
      <c r="I7207" s="20" t="s">
        <v>81</v>
      </c>
      <c r="K7207" s="61"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2501</v>
      </c>
      <c r="E7208" s="19" t="str">
        <f>IF(ISBLANK(LeaveTracker[[#This Row],[Employee Name]]),"-----",VLOOKUP(LeaveTracker[[#This Row],[Employee Name]],Employees[[Employee Name]:[Office]],7))</f>
        <v>CSWDO</v>
      </c>
      <c r="F7208" s="19" t="str">
        <f>IF(ISBLANK(LeaveTracker[[#This Row],[Employee Name]]),"-----",VLOOKUP(LeaveTracker[[#This Row],[Employee Name]],Employees[[Employee Name]:[Office]],6))</f>
        <v>REGULAR</v>
      </c>
      <c r="G7208" s="24">
        <v>45169</v>
      </c>
      <c r="H7208" s="24">
        <v>45170</v>
      </c>
      <c r="I7208" s="20" t="s">
        <v>82</v>
      </c>
      <c r="K7208" s="61"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2504</v>
      </c>
      <c r="E7209" s="19" t="str">
        <f>IF(ISBLANK(LeaveTracker[[#This Row],[Employee Name]]),"-----",VLOOKUP(LeaveTracker[[#This Row],[Employee Name]],Employees[[Employee Name]:[Office]],7))</f>
        <v>CSWDO</v>
      </c>
      <c r="F7209" s="19" t="str">
        <f>IF(ISBLANK(LeaveTracker[[#This Row],[Employee Name]]),"-----",VLOOKUP(LeaveTracker[[#This Row],[Employee Name]],Employees[[Employee Name]:[Office]],6))</f>
        <v>CASUAL</v>
      </c>
      <c r="G7209" s="24">
        <v>45147</v>
      </c>
      <c r="H7209" s="24">
        <v>45148</v>
      </c>
      <c r="I7209" s="20" t="s">
        <v>82</v>
      </c>
      <c r="K7209" s="61"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2504</v>
      </c>
      <c r="E7210" s="19" t="str">
        <f>IF(ISBLANK(LeaveTracker[[#This Row],[Employee Name]]),"-----",VLOOKUP(LeaveTracker[[#This Row],[Employee Name]],Employees[[Employee Name]:[Office]],7))</f>
        <v>CSWDO</v>
      </c>
      <c r="F7210" s="19" t="str">
        <f>IF(ISBLANK(LeaveTracker[[#This Row],[Employee Name]]),"-----",VLOOKUP(LeaveTracker[[#This Row],[Employee Name]],Employees[[Employee Name]:[Office]],6))</f>
        <v>CASUAL</v>
      </c>
      <c r="G7210" s="24">
        <v>45153</v>
      </c>
      <c r="H7210" s="24">
        <v>45153</v>
      </c>
      <c r="I7210" s="20" t="s">
        <v>82</v>
      </c>
      <c r="K7210" s="61"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1762</v>
      </c>
      <c r="E7211" s="19" t="str">
        <f>IF(ISBLANK(LeaveTracker[[#This Row],[Employee Name]]),"-----",VLOOKUP(LeaveTracker[[#This Row],[Employee Name]],Employees[[Employee Name]:[Office]],7))</f>
        <v>SP</v>
      </c>
      <c r="F7211" s="19" t="str">
        <f>IF(ISBLANK(LeaveTracker[[#This Row],[Employee Name]]),"-----",VLOOKUP(LeaveTracker[[#This Row],[Employee Name]],Employees[[Employee Name]:[Office]],6))</f>
        <v>CASUAL</v>
      </c>
      <c r="G7211" s="24">
        <v>45139</v>
      </c>
      <c r="H7211" s="24">
        <v>45145</v>
      </c>
      <c r="I7211" s="20" t="s">
        <v>81</v>
      </c>
      <c r="K7211" s="61" t="str">
        <f>LeaveTracker[[#This Row],[Days]]&amp;" "&amp;LeaveTracker[[#This Row],[Type of Leave]]</f>
        <v>4 SL</v>
      </c>
      <c r="L7211" s="23">
        <v>4</v>
      </c>
      <c r="M7211" s="27"/>
    </row>
    <row r="7212" spans="1:13" ht="30" customHeight="1" x14ac:dyDescent="0.3">
      <c r="A7212" s="27">
        <f t="shared" si="86"/>
        <v>3486</v>
      </c>
      <c r="B7212" s="31">
        <v>45160</v>
      </c>
      <c r="C7212" s="31">
        <v>45155</v>
      </c>
      <c r="D7212" s="19" t="s">
        <v>1764</v>
      </c>
      <c r="E7212" s="19" t="str">
        <f>IF(ISBLANK(LeaveTracker[[#This Row],[Employee Name]]),"-----",VLOOKUP(LeaveTracker[[#This Row],[Employee Name]],Employees[[Employee Name]:[Office]],7))</f>
        <v>SP</v>
      </c>
      <c r="F7212" s="19" t="str">
        <f>IF(ISBLANK(LeaveTracker[[#This Row],[Employee Name]]),"-----",VLOOKUP(LeaveTracker[[#This Row],[Employee Name]],Employees[[Employee Name]:[Office]],6))</f>
        <v>CASUAL</v>
      </c>
      <c r="G7212" s="24">
        <v>45154</v>
      </c>
      <c r="H7212" s="24">
        <v>45154</v>
      </c>
      <c r="I7212" s="20" t="s">
        <v>81</v>
      </c>
      <c r="K7212" s="61"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509</v>
      </c>
      <c r="E7213" s="19" t="str">
        <f>IF(ISBLANK(LeaveTracker[[#This Row],[Employee Name]]),"-----",VLOOKUP(LeaveTracker[[#This Row],[Employee Name]],Employees[[Employee Name]:[Office]],7))</f>
        <v>ACCOUNTING</v>
      </c>
      <c r="F7213" s="19" t="str">
        <f>IF(ISBLANK(LeaveTracker[[#This Row],[Employee Name]]),"-----",VLOOKUP(LeaveTracker[[#This Row],[Employee Name]],Employees[[Employee Name]:[Office]],6))</f>
        <v>REGULAR</v>
      </c>
      <c r="G7213" s="24">
        <v>45149</v>
      </c>
      <c r="H7213" s="24">
        <v>45149</v>
      </c>
      <c r="I7213" s="20" t="s">
        <v>81</v>
      </c>
      <c r="K7213" s="61"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2283</v>
      </c>
      <c r="E7214" s="19" t="str">
        <f>IF(ISBLANK(LeaveTracker[[#This Row],[Employee Name]]),"-----",VLOOKUP(LeaveTracker[[#This Row],[Employee Name]],Employees[[Employee Name]:[Office]],7))</f>
        <v>CHO</v>
      </c>
      <c r="F7214" s="19">
        <f>IF(ISBLANK(LeaveTracker[[#This Row],[Employee Name]]),"-----",VLOOKUP(LeaveTracker[[#This Row],[Employee Name]],Employees[[Employee Name]:[Office]],6))</f>
        <v>0</v>
      </c>
      <c r="G7214" s="24">
        <v>45146</v>
      </c>
      <c r="H7214" s="24">
        <v>45146</v>
      </c>
      <c r="I7214" s="20" t="s">
        <v>81</v>
      </c>
      <c r="K7214" s="61"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2283</v>
      </c>
      <c r="E7215" s="19" t="str">
        <f>IF(ISBLANK(LeaveTracker[[#This Row],[Employee Name]]),"-----",VLOOKUP(LeaveTracker[[#This Row],[Employee Name]],Employees[[Employee Name]:[Office]],7))</f>
        <v>CHO</v>
      </c>
      <c r="F7215" s="19">
        <f>IF(ISBLANK(LeaveTracker[[#This Row],[Employee Name]]),"-----",VLOOKUP(LeaveTracker[[#This Row],[Employee Name]],Employees[[Employee Name]:[Office]],6))</f>
        <v>0</v>
      </c>
      <c r="G7215" s="24">
        <v>45148</v>
      </c>
      <c r="H7215" s="24">
        <v>45148</v>
      </c>
      <c r="I7215" s="20" t="s">
        <v>81</v>
      </c>
      <c r="K7215" s="61"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1931</v>
      </c>
      <c r="E7216" s="19" t="str">
        <f>IF(ISBLANK(LeaveTracker[[#This Row],[Employee Name]]),"-----",VLOOKUP(LeaveTracker[[#This Row],[Employee Name]],Employees[[Employee Name]:[Office]],7))</f>
        <v>CHO</v>
      </c>
      <c r="F7216" s="19" t="str">
        <f>IF(ISBLANK(LeaveTracker[[#This Row],[Employee Name]]),"-----",VLOOKUP(LeaveTracker[[#This Row],[Employee Name]],Employees[[Employee Name]:[Office]],6))</f>
        <v>REGULAR</v>
      </c>
      <c r="G7216" s="24">
        <v>45167</v>
      </c>
      <c r="H7216" s="24">
        <v>45167</v>
      </c>
      <c r="I7216" s="20" t="s">
        <v>82</v>
      </c>
      <c r="K7216" s="61"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2330</v>
      </c>
      <c r="E7217" s="19" t="str">
        <f>IF(ISBLANK(LeaveTracker[[#This Row],[Employee Name]]),"-----",VLOOKUP(LeaveTracker[[#This Row],[Employee Name]],Employees[[Employee Name]:[Office]],7))</f>
        <v>CHO</v>
      </c>
      <c r="F7217" s="19" t="str">
        <f>IF(ISBLANK(LeaveTracker[[#This Row],[Employee Name]]),"-----",VLOOKUP(LeaveTracker[[#This Row],[Employee Name]],Employees[[Employee Name]:[Office]],6))</f>
        <v>REGULAR</v>
      </c>
      <c r="G7217" s="24">
        <v>45163</v>
      </c>
      <c r="H7217" s="24">
        <v>45163</v>
      </c>
      <c r="I7217" s="20" t="s">
        <v>82</v>
      </c>
      <c r="K7217" s="61"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1044</v>
      </c>
      <c r="E7218" s="19" t="str">
        <f>IF(ISBLANK(LeaveTracker[[#This Row],[Employee Name]]),"-----",VLOOKUP(LeaveTracker[[#This Row],[Employee Name]],Employees[[Employee Name]:[Office]],7))</f>
        <v>ONT</v>
      </c>
      <c r="F7218" s="19" t="str">
        <f>IF(ISBLANK(LeaveTracker[[#This Row],[Employee Name]]),"-----",VLOOKUP(LeaveTracker[[#This Row],[Employee Name]],Employees[[Employee Name]:[Office]],6))</f>
        <v>REGULAR</v>
      </c>
      <c r="G7218" s="24">
        <v>45169</v>
      </c>
      <c r="H7218" s="24">
        <v>45169</v>
      </c>
      <c r="I7218" s="20" t="s">
        <v>81</v>
      </c>
      <c r="K7218" s="61"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1982</v>
      </c>
      <c r="E7219" s="19" t="str">
        <f>IF(ISBLANK(LeaveTracker[[#This Row],[Employee Name]]),"-----",VLOOKUP(LeaveTracker[[#This Row],[Employee Name]],Employees[[Employee Name]:[Office]],7))</f>
        <v>ONT</v>
      </c>
      <c r="F7219" s="19" t="str">
        <f>IF(ISBLANK(LeaveTracker[[#This Row],[Employee Name]]),"-----",VLOOKUP(LeaveTracker[[#This Row],[Employee Name]],Employees[[Employee Name]:[Office]],6))</f>
        <v>REGULAR</v>
      </c>
      <c r="G7219" s="24">
        <v>45139</v>
      </c>
      <c r="H7219" s="24">
        <v>45143</v>
      </c>
      <c r="I7219" s="20" t="s">
        <v>81</v>
      </c>
      <c r="K7219" s="61" t="str">
        <f>LeaveTracker[[#This Row],[Days]]&amp;" "&amp;LeaveTracker[[#This Row],[Type of Leave]]</f>
        <v>5 SL</v>
      </c>
      <c r="L7219" s="23">
        <v>5</v>
      </c>
      <c r="M7219" s="27"/>
    </row>
    <row r="7220" spans="1:13" ht="30" customHeight="1" x14ac:dyDescent="0.3">
      <c r="A7220" s="27">
        <f t="shared" si="87"/>
        <v>3494</v>
      </c>
      <c r="B7220" s="31">
        <v>45160</v>
      </c>
      <c r="C7220" s="31">
        <v>45143</v>
      </c>
      <c r="D7220" s="19" t="s">
        <v>1306</v>
      </c>
      <c r="E7220" s="19" t="str">
        <f>IF(ISBLANK(LeaveTracker[[#This Row],[Employee Name]]),"-----",VLOOKUP(LeaveTracker[[#This Row],[Employee Name]],Employees[[Employee Name]:[Office]],7))</f>
        <v>ONT</v>
      </c>
      <c r="F7220" s="19" t="str">
        <f>IF(ISBLANK(LeaveTracker[[#This Row],[Employee Name]]),"-----",VLOOKUP(LeaveTracker[[#This Row],[Employee Name]],Employees[[Employee Name]:[Office]],6))</f>
        <v>REGULAR</v>
      </c>
      <c r="G7220" s="24">
        <v>45168</v>
      </c>
      <c r="H7220" s="24">
        <v>45168</v>
      </c>
      <c r="I7220" s="20" t="s">
        <v>82</v>
      </c>
      <c r="K7220" s="61"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1306</v>
      </c>
      <c r="E7221" s="19" t="str">
        <f>IF(ISBLANK(LeaveTracker[[#This Row],[Employee Name]]),"-----",VLOOKUP(LeaveTracker[[#This Row],[Employee Name]],Employees[[Employee Name]:[Office]],7))</f>
        <v>ONT</v>
      </c>
      <c r="F7221" s="19" t="str">
        <f>IF(ISBLANK(LeaveTracker[[#This Row],[Employee Name]]),"-----",VLOOKUP(LeaveTracker[[#This Row],[Employee Name]],Employees[[Employee Name]:[Office]],6))</f>
        <v>REGULAR</v>
      </c>
      <c r="G7221" s="24">
        <v>45137</v>
      </c>
      <c r="H7221" s="24">
        <v>45137</v>
      </c>
      <c r="I7221" s="20" t="s">
        <v>81</v>
      </c>
      <c r="K7221" s="61" t="str">
        <f>LeaveTracker[[#This Row],[Days]]&amp;" "&amp;LeaveTracker[[#This Row],[Type of Leave]]</f>
        <v>1 SL</v>
      </c>
      <c r="L7221" s="23">
        <v>1</v>
      </c>
      <c r="M7221" s="27"/>
    </row>
    <row r="7222" spans="1:13" ht="30" customHeight="1" x14ac:dyDescent="0.3">
      <c r="A7222" s="27">
        <f t="shared" si="87"/>
        <v>3496</v>
      </c>
      <c r="B7222" s="31">
        <v>45169</v>
      </c>
      <c r="C7222" s="31">
        <v>45168</v>
      </c>
      <c r="D7222" s="19" t="s">
        <v>798</v>
      </c>
      <c r="E7222" s="19" t="str">
        <f>IF(ISBLANK(LeaveTracker[[#This Row],[Employee Name]]),"-----",VLOOKUP(LeaveTracker[[#This Row],[Employee Name]],Employees[[Employee Name]:[Office]],7))</f>
        <v>ONT</v>
      </c>
      <c r="F7222" s="19" t="str">
        <f>IF(ISBLANK(LeaveTracker[[#This Row],[Employee Name]]),"-----",VLOOKUP(LeaveTracker[[#This Row],[Employee Name]],Employees[[Employee Name]:[Office]],6))</f>
        <v>REGULAR</v>
      </c>
      <c r="G7222" s="24">
        <v>45167</v>
      </c>
      <c r="H7222" s="24">
        <v>45167</v>
      </c>
      <c r="I7222" s="20" t="s">
        <v>298</v>
      </c>
      <c r="J7222" s="43" t="s">
        <v>1003</v>
      </c>
      <c r="K7222" s="61"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1764</v>
      </c>
      <c r="E7223" s="19" t="str">
        <f>IF(ISBLANK(LeaveTracker[[#This Row],[Employee Name]]),"-----",VLOOKUP(LeaveTracker[[#This Row],[Employee Name]],Employees[[Employee Name]:[Office]],7))</f>
        <v>SP</v>
      </c>
      <c r="F7223" s="19" t="str">
        <f>IF(ISBLANK(LeaveTracker[[#This Row],[Employee Name]]),"-----",VLOOKUP(LeaveTracker[[#This Row],[Employee Name]],Employees[[Employee Name]:[Office]],6))</f>
        <v>CASUAL</v>
      </c>
      <c r="G7223" s="24">
        <v>45154</v>
      </c>
      <c r="H7223" s="24">
        <v>45154</v>
      </c>
      <c r="I7223" s="20" t="s">
        <v>81</v>
      </c>
      <c r="K7223" s="61"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1762</v>
      </c>
      <c r="E7224" s="19" t="str">
        <f>IF(ISBLANK(LeaveTracker[[#This Row],[Employee Name]]),"-----",VLOOKUP(LeaveTracker[[#This Row],[Employee Name]],Employees[[Employee Name]:[Office]],7))</f>
        <v>SP</v>
      </c>
      <c r="F7224" s="19" t="str">
        <f>IF(ISBLANK(LeaveTracker[[#This Row],[Employee Name]]),"-----",VLOOKUP(LeaveTracker[[#This Row],[Employee Name]],Employees[[Employee Name]:[Office]],6))</f>
        <v>CASUAL</v>
      </c>
      <c r="G7224" s="24">
        <v>45139</v>
      </c>
      <c r="H7224" s="24">
        <v>45139</v>
      </c>
      <c r="I7224" s="20" t="s">
        <v>81</v>
      </c>
      <c r="K7224" s="61"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1762</v>
      </c>
      <c r="E7225" s="19" t="str">
        <f>IF(ISBLANK(LeaveTracker[[#This Row],[Employee Name]]),"-----",VLOOKUP(LeaveTracker[[#This Row],[Employee Name]],Employees[[Employee Name]:[Office]],7))</f>
        <v>SP</v>
      </c>
      <c r="F7225" s="19" t="str">
        <f>IF(ISBLANK(LeaveTracker[[#This Row],[Employee Name]]),"-----",VLOOKUP(LeaveTracker[[#This Row],[Employee Name]],Employees[[Employee Name]:[Office]],6))</f>
        <v>CASUAL</v>
      </c>
      <c r="G7225" s="24">
        <v>45141</v>
      </c>
      <c r="H7225" s="24">
        <v>45145</v>
      </c>
      <c r="I7225" s="20" t="s">
        <v>81</v>
      </c>
      <c r="K7225" s="61"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19" t="str">
        <f>IF(ISBLANK(LeaveTracker[[#This Row],[Employee Name]]),"-----",VLOOKUP(LeaveTracker[[#This Row],[Employee Name]],Employees[[Employee Name]:[Office]],7))</f>
        <v>ADMIN OFFICE</v>
      </c>
      <c r="F7226" s="19" t="str">
        <f>IF(ISBLANK(LeaveTracker[[#This Row],[Employee Name]]),"-----",VLOOKUP(LeaveTracker[[#This Row],[Employee Name]],Employees[[Employee Name]:[Office]],6))</f>
        <v>REGULAR</v>
      </c>
      <c r="G7226" s="24">
        <v>45149</v>
      </c>
      <c r="H7226" s="24">
        <v>45149</v>
      </c>
      <c r="I7226" s="20" t="s">
        <v>81</v>
      </c>
      <c r="K7226" s="61"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362</v>
      </c>
      <c r="E7227" s="19" t="str">
        <f>IF(ISBLANK(LeaveTracker[[#This Row],[Employee Name]]),"-----",VLOOKUP(LeaveTracker[[#This Row],[Employee Name]],Employees[[Employee Name]:[Office]],7))</f>
        <v>SP</v>
      </c>
      <c r="F7227" s="19" t="str">
        <f>IF(ISBLANK(LeaveTracker[[#This Row],[Employee Name]]),"-----",VLOOKUP(LeaveTracker[[#This Row],[Employee Name]],Employees[[Employee Name]:[Office]],6))</f>
        <v>REGULAR</v>
      </c>
      <c r="G7227" s="24">
        <v>45154</v>
      </c>
      <c r="H7227" s="24">
        <v>45155</v>
      </c>
      <c r="I7227" s="20" t="s">
        <v>81</v>
      </c>
      <c r="K7227" s="61"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473</v>
      </c>
      <c r="E7228" s="19" t="str">
        <f>IF(ISBLANK(LeaveTracker[[#This Row],[Employee Name]]),"-----",VLOOKUP(LeaveTracker[[#This Row],[Employee Name]],Employees[[Employee Name]:[Office]],7))</f>
        <v>PIO</v>
      </c>
      <c r="F7228" s="19" t="str">
        <f>IF(ISBLANK(LeaveTracker[[#This Row],[Employee Name]]),"-----",VLOOKUP(LeaveTracker[[#This Row],[Employee Name]],Employees[[Employee Name]:[Office]],6))</f>
        <v>REGULAR</v>
      </c>
      <c r="G7228" s="24">
        <v>45153</v>
      </c>
      <c r="H7228" s="24">
        <v>45153</v>
      </c>
      <c r="I7228" s="20" t="s">
        <v>81</v>
      </c>
      <c r="K7228" s="61"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473</v>
      </c>
      <c r="E7229" s="19" t="str">
        <f>IF(ISBLANK(LeaveTracker[[#This Row],[Employee Name]]),"-----",VLOOKUP(LeaveTracker[[#This Row],[Employee Name]],Employees[[Employee Name]:[Office]],7))</f>
        <v>PIO</v>
      </c>
      <c r="F7229" s="19" t="str">
        <f>IF(ISBLANK(LeaveTracker[[#This Row],[Employee Name]]),"-----",VLOOKUP(LeaveTracker[[#This Row],[Employee Name]],Employees[[Employee Name]:[Office]],6))</f>
        <v>REGULAR</v>
      </c>
      <c r="G7229" s="24">
        <v>45155</v>
      </c>
      <c r="H7229" s="24">
        <v>45156</v>
      </c>
      <c r="I7229" s="20" t="s">
        <v>81</v>
      </c>
      <c r="K7229" s="61"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1899</v>
      </c>
      <c r="E7230" s="19" t="str">
        <f>IF(ISBLANK(LeaveTracker[[#This Row],[Employee Name]]),"-----",VLOOKUP(LeaveTracker[[#This Row],[Employee Name]],Employees[[Employee Name]:[Office]],7))</f>
        <v>TICC</v>
      </c>
      <c r="F7230" s="19" t="str">
        <f>IF(ISBLANK(LeaveTracker[[#This Row],[Employee Name]]),"-----",VLOOKUP(LeaveTracker[[#This Row],[Employee Name]],Employees[[Employee Name]:[Office]],6))</f>
        <v>CASUAL</v>
      </c>
      <c r="G7230" s="24">
        <v>45173</v>
      </c>
      <c r="H7230" s="24">
        <v>45175</v>
      </c>
      <c r="I7230" s="20" t="s">
        <v>82</v>
      </c>
      <c r="K7230" s="61"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1783</v>
      </c>
      <c r="E7231" s="19" t="str">
        <f>IF(ISBLANK(LeaveTracker[[#This Row],[Employee Name]]),"-----",VLOOKUP(LeaveTracker[[#This Row],[Employee Name]],Employees[[Employee Name]:[Office]],7))</f>
        <v>SP</v>
      </c>
      <c r="F7231" s="19" t="str">
        <f>IF(ISBLANK(LeaveTracker[[#This Row],[Employee Name]]),"-----",VLOOKUP(LeaveTracker[[#This Row],[Employee Name]],Employees[[Employee Name]:[Office]],6))</f>
        <v>CASUAL</v>
      </c>
      <c r="G7231" s="24">
        <v>45163</v>
      </c>
      <c r="H7231" s="24">
        <v>45163</v>
      </c>
      <c r="I7231" s="20" t="s">
        <v>81</v>
      </c>
      <c r="K7231" s="61"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2397</v>
      </c>
      <c r="E7232" s="19" t="str">
        <f>IF(ISBLANK(LeaveTracker[[#This Row],[Employee Name]]),"-----",VLOOKUP(LeaveTracker[[#This Row],[Employee Name]],Employees[[Employee Name]:[Office]],7))</f>
        <v xml:space="preserve">OFFICE OF THE SANGGUNIANG PANLUNGSOD </v>
      </c>
      <c r="F7232" s="19">
        <f>IF(ISBLANK(LeaveTracker[[#This Row],[Employee Name]]),"-----",VLOOKUP(LeaveTracker[[#This Row],[Employee Name]],Employees[[Employee Name]:[Office]],6))</f>
        <v>0</v>
      </c>
      <c r="G7232" s="24">
        <v>45163</v>
      </c>
      <c r="H7232" s="24">
        <v>45163</v>
      </c>
      <c r="I7232" s="20" t="s">
        <v>81</v>
      </c>
      <c r="K7232" s="61"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1835</v>
      </c>
      <c r="E7233" s="19" t="str">
        <f>IF(ISBLANK(LeaveTracker[[#This Row],[Employee Name]]),"-----",VLOOKUP(LeaveTracker[[#This Row],[Employee Name]],Employees[[Employee Name]:[Office]],7))</f>
        <v>SP</v>
      </c>
      <c r="F7233" s="19" t="str">
        <f>IF(ISBLANK(LeaveTracker[[#This Row],[Employee Name]]),"-----",VLOOKUP(LeaveTracker[[#This Row],[Employee Name]],Employees[[Employee Name]:[Office]],6))</f>
        <v>CASUAL</v>
      </c>
      <c r="G7233" s="24">
        <v>45156</v>
      </c>
      <c r="H7233" s="24">
        <v>45156</v>
      </c>
      <c r="I7233" s="20" t="s">
        <v>81</v>
      </c>
      <c r="K7233" s="61"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1783</v>
      </c>
      <c r="E7234" s="19" t="str">
        <f>IF(ISBLANK(LeaveTracker[[#This Row],[Employee Name]]),"-----",VLOOKUP(LeaveTracker[[#This Row],[Employee Name]],Employees[[Employee Name]:[Office]],7))</f>
        <v>SP</v>
      </c>
      <c r="F7234" s="19" t="str">
        <f>IF(ISBLANK(LeaveTracker[[#This Row],[Employee Name]]),"-----",VLOOKUP(LeaveTracker[[#This Row],[Employee Name]],Employees[[Employee Name]:[Office]],6))</f>
        <v>CASUAL</v>
      </c>
      <c r="G7234" s="24">
        <v>45162</v>
      </c>
      <c r="H7234" s="24">
        <v>45162</v>
      </c>
      <c r="I7234" s="20" t="s">
        <v>82</v>
      </c>
      <c r="K7234" s="61"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726</v>
      </c>
      <c r="E7235" s="19" t="str">
        <f>IF(ISBLANK(LeaveTracker[[#This Row],[Employee Name]]),"-----",VLOOKUP(LeaveTracker[[#This Row],[Employee Name]],Employees[[Employee Name]:[Office]],7))</f>
        <v>SP</v>
      </c>
      <c r="F7235" s="19" t="str">
        <f>IF(ISBLANK(LeaveTracker[[#This Row],[Employee Name]]),"-----",VLOOKUP(LeaveTracker[[#This Row],[Employee Name]],Employees[[Employee Name]:[Office]],6))</f>
        <v>REGULAR</v>
      </c>
      <c r="G7235" s="24">
        <v>45160</v>
      </c>
      <c r="H7235" s="24">
        <v>45160</v>
      </c>
      <c r="I7235" s="20" t="s">
        <v>81</v>
      </c>
      <c r="K7235" s="61"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302</v>
      </c>
      <c r="E7236" s="19" t="str">
        <f>IF(ISBLANK(LeaveTracker[[#This Row],[Employee Name]]),"-----",VLOOKUP(LeaveTracker[[#This Row],[Employee Name]],Employees[[Employee Name]:[Office]],7))</f>
        <v>TOPS (ADMIN CSU)</v>
      </c>
      <c r="F7236" s="19" t="str">
        <f>IF(ISBLANK(LeaveTracker[[#This Row],[Employee Name]]),"-----",VLOOKUP(LeaveTracker[[#This Row],[Employee Name]],Employees[[Employee Name]:[Office]],6))</f>
        <v>REGULAR</v>
      </c>
      <c r="G7236" s="24">
        <v>45163</v>
      </c>
      <c r="H7236" s="24">
        <v>45163</v>
      </c>
      <c r="I7236" s="20" t="s">
        <v>81</v>
      </c>
      <c r="K7236" s="61"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744</v>
      </c>
      <c r="E7237" s="19" t="str">
        <f>IF(ISBLANK(LeaveTracker[[#This Row],[Employee Name]]),"-----",VLOOKUP(LeaveTracker[[#This Row],[Employee Name]],Employees[[Employee Name]:[Office]],7))</f>
        <v>CSWDO</v>
      </c>
      <c r="F7237" s="19" t="str">
        <f>IF(ISBLANK(LeaveTracker[[#This Row],[Employee Name]]),"-----",VLOOKUP(LeaveTracker[[#This Row],[Employee Name]],Employees[[Employee Name]:[Office]],6))</f>
        <v>REGULAR</v>
      </c>
      <c r="G7237" s="24">
        <v>45167</v>
      </c>
      <c r="H7237" s="24">
        <v>45170</v>
      </c>
      <c r="I7237" s="20" t="s">
        <v>82</v>
      </c>
      <c r="K7237" s="61"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1819</v>
      </c>
      <c r="E7238" s="19" t="str">
        <f>IF(ISBLANK(LeaveTracker[[#This Row],[Employee Name]]),"-----",VLOOKUP(LeaveTracker[[#This Row],[Employee Name]],Employees[[Employee Name]:[Office]],7))</f>
        <v>TICC/TCCH</v>
      </c>
      <c r="F7238" s="19" t="str">
        <f>IF(ISBLANK(LeaveTracker[[#This Row],[Employee Name]]),"-----",VLOOKUP(LeaveTracker[[#This Row],[Employee Name]],Employees[[Employee Name]:[Office]],6))</f>
        <v>CASUAL</v>
      </c>
      <c r="G7238" s="24">
        <v>45175</v>
      </c>
      <c r="H7238" s="24">
        <v>45175</v>
      </c>
      <c r="I7238" s="20" t="s">
        <v>82</v>
      </c>
      <c r="K7238" s="61"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1819</v>
      </c>
      <c r="E7239" s="19" t="str">
        <f>IF(ISBLANK(LeaveTracker[[#This Row],[Employee Name]]),"-----",VLOOKUP(LeaveTracker[[#This Row],[Employee Name]],Employees[[Employee Name]:[Office]],7))</f>
        <v>TICC/TCCH</v>
      </c>
      <c r="F7239" s="19" t="str">
        <f>IF(ISBLANK(LeaveTracker[[#This Row],[Employee Name]]),"-----",VLOOKUP(LeaveTracker[[#This Row],[Employee Name]],Employees[[Employee Name]:[Office]],6))</f>
        <v>CASUAL</v>
      </c>
      <c r="G7239" s="24">
        <v>45180</v>
      </c>
      <c r="H7239" s="24">
        <v>45180</v>
      </c>
      <c r="I7239" s="20" t="s">
        <v>82</v>
      </c>
      <c r="K7239" s="61"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2234</v>
      </c>
      <c r="E7240" s="19" t="str">
        <f>IF(ISBLANK(LeaveTracker[[#This Row],[Employee Name]]),"-----",VLOOKUP(LeaveTracker[[#This Row],[Employee Name]],Employees[[Employee Name]:[Office]],7))</f>
        <v>CENRO</v>
      </c>
      <c r="F7240" s="19">
        <f>IF(ISBLANK(LeaveTracker[[#This Row],[Employee Name]]),"-----",VLOOKUP(LeaveTracker[[#This Row],[Employee Name]],Employees[[Employee Name]:[Office]],6))</f>
        <v>0</v>
      </c>
      <c r="G7240" s="24">
        <v>45160</v>
      </c>
      <c r="H7240" s="24">
        <v>45163</v>
      </c>
      <c r="I7240" s="20" t="s">
        <v>82</v>
      </c>
      <c r="K7240" s="61"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371</v>
      </c>
      <c r="E7241" s="19" t="str">
        <f>IF(ISBLANK(LeaveTracker[[#This Row],[Employee Name]]),"-----",VLOOKUP(LeaveTracker[[#This Row],[Employee Name]],Employees[[Employee Name]:[Office]],7))</f>
        <v>LIBRARY</v>
      </c>
      <c r="F7241" s="19" t="str">
        <f>IF(ISBLANK(LeaveTracker[[#This Row],[Employee Name]]),"-----",VLOOKUP(LeaveTracker[[#This Row],[Employee Name]],Employees[[Employee Name]:[Office]],6))</f>
        <v>REGULAR</v>
      </c>
      <c r="G7241" s="24">
        <v>45167</v>
      </c>
      <c r="H7241" s="24">
        <v>45167</v>
      </c>
      <c r="I7241" s="20" t="s">
        <v>81</v>
      </c>
      <c r="K7241" s="61"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1078</v>
      </c>
      <c r="E7242" s="19" t="str">
        <f>IF(ISBLANK(LeaveTracker[[#This Row],[Employee Name]]),"-----",VLOOKUP(LeaveTracker[[#This Row],[Employee Name]],Employees[[Employee Name]:[Office]],7))</f>
        <v>CTO</v>
      </c>
      <c r="F7242" s="19" t="str">
        <f>IF(ISBLANK(LeaveTracker[[#This Row],[Employee Name]]),"-----",VLOOKUP(LeaveTracker[[#This Row],[Employee Name]],Employees[[Employee Name]:[Office]],6))</f>
        <v>REGULAR</v>
      </c>
      <c r="G7242" s="24">
        <v>45162</v>
      </c>
      <c r="H7242" s="24">
        <v>45163</v>
      </c>
      <c r="I7242" s="20" t="s">
        <v>81</v>
      </c>
      <c r="K7242" s="61"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1836</v>
      </c>
      <c r="E7243" s="19" t="str">
        <f>IF(ISBLANK(LeaveTracker[[#This Row],[Employee Name]]),"-----",VLOOKUP(LeaveTracker[[#This Row],[Employee Name]],Employees[[Employee Name]:[Office]],7))</f>
        <v>SP</v>
      </c>
      <c r="F7243" s="19" t="str">
        <f>IF(ISBLANK(LeaveTracker[[#This Row],[Employee Name]]),"-----",VLOOKUP(LeaveTracker[[#This Row],[Employee Name]],Employees[[Employee Name]:[Office]],6))</f>
        <v>CASUAL</v>
      </c>
      <c r="G7243" s="24">
        <v>45169</v>
      </c>
      <c r="H7243" s="24">
        <v>45170</v>
      </c>
      <c r="I7243" s="20" t="s">
        <v>82</v>
      </c>
      <c r="K7243" s="61"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1819</v>
      </c>
      <c r="E7244" s="19" t="str">
        <f>IF(ISBLANK(LeaveTracker[[#This Row],[Employee Name]]),"-----",VLOOKUP(LeaveTracker[[#This Row],[Employee Name]],Employees[[Employee Name]:[Office]],7))</f>
        <v>TICC/TCCH</v>
      </c>
      <c r="F7244" s="19" t="str">
        <f>IF(ISBLANK(LeaveTracker[[#This Row],[Employee Name]]),"-----",VLOOKUP(LeaveTracker[[#This Row],[Employee Name]],Employees[[Employee Name]:[Office]],6))</f>
        <v>CASUAL</v>
      </c>
      <c r="G7244" s="24">
        <v>45154</v>
      </c>
      <c r="H7244" s="24">
        <v>45154</v>
      </c>
      <c r="I7244" s="20" t="s">
        <v>81</v>
      </c>
      <c r="K7244" s="61"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1836</v>
      </c>
      <c r="E7245" s="19" t="str">
        <f>IF(ISBLANK(LeaveTracker[[#This Row],[Employee Name]]),"-----",VLOOKUP(LeaveTracker[[#This Row],[Employee Name]],Employees[[Employee Name]:[Office]],7))</f>
        <v>SP</v>
      </c>
      <c r="F7245" s="19" t="str">
        <f>IF(ISBLANK(LeaveTracker[[#This Row],[Employee Name]]),"-----",VLOOKUP(LeaveTracker[[#This Row],[Employee Name]],Employees[[Employee Name]:[Office]],6))</f>
        <v>CASUAL</v>
      </c>
      <c r="G7245" s="24">
        <v>45155</v>
      </c>
      <c r="H7245" s="24">
        <v>45156</v>
      </c>
      <c r="I7245" s="20" t="s">
        <v>82</v>
      </c>
      <c r="K7245" s="61"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1836</v>
      </c>
      <c r="E7246" s="19" t="str">
        <f>IF(ISBLANK(LeaveTracker[[#This Row],[Employee Name]]),"-----",VLOOKUP(LeaveTracker[[#This Row],[Employee Name]],Employees[[Employee Name]:[Office]],7))</f>
        <v>SP</v>
      </c>
      <c r="F7246" s="19" t="str">
        <f>IF(ISBLANK(LeaveTracker[[#This Row],[Employee Name]]),"-----",VLOOKUP(LeaveTracker[[#This Row],[Employee Name]],Employees[[Employee Name]:[Office]],6))</f>
        <v>CASUAL</v>
      </c>
      <c r="G7246" s="24">
        <v>45162</v>
      </c>
      <c r="H7246" s="24">
        <v>45163</v>
      </c>
      <c r="I7246" s="20" t="s">
        <v>82</v>
      </c>
      <c r="K7246" s="61"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1898</v>
      </c>
      <c r="E7247" s="19" t="str">
        <f>IF(ISBLANK(LeaveTracker[[#This Row],[Employee Name]]),"-----",VLOOKUP(LeaveTracker[[#This Row],[Employee Name]],Employees[[Employee Name]:[Office]],7))</f>
        <v>TICC</v>
      </c>
      <c r="F7247" s="19" t="str">
        <f>IF(ISBLANK(LeaveTracker[[#This Row],[Employee Name]]),"-----",VLOOKUP(LeaveTracker[[#This Row],[Employee Name]],Employees[[Employee Name]:[Office]],6))</f>
        <v>CASUAL</v>
      </c>
      <c r="G7247" s="24">
        <v>45163</v>
      </c>
      <c r="H7247" s="24">
        <v>45163</v>
      </c>
      <c r="I7247" s="20" t="s">
        <v>81</v>
      </c>
      <c r="K7247" s="61"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482</v>
      </c>
      <c r="E7248" s="19" t="str">
        <f>IF(ISBLANK(LeaveTracker[[#This Row],[Employee Name]]),"-----",VLOOKUP(LeaveTracker[[#This Row],[Employee Name]],Employees[[Employee Name]:[Office]],7))</f>
        <v>COOPERATIVE OFFICE</v>
      </c>
      <c r="F7248" s="19" t="str">
        <f>IF(ISBLANK(LeaveTracker[[#This Row],[Employee Name]]),"-----",VLOOKUP(LeaveTracker[[#This Row],[Employee Name]],Employees[[Employee Name]:[Office]],6))</f>
        <v>REGULAR</v>
      </c>
      <c r="G7248" s="24">
        <v>45164</v>
      </c>
      <c r="H7248" s="24">
        <v>45164</v>
      </c>
      <c r="I7248" s="20" t="s">
        <v>82</v>
      </c>
      <c r="K7248" s="61" t="str">
        <f>LeaveTracker[[#This Row],[Days]]&amp;" "&amp;LeaveTracker[[#This Row],[Type of Leave]]</f>
        <v>1 VL</v>
      </c>
      <c r="L7248" s="23">
        <v>1</v>
      </c>
      <c r="M7248" s="27"/>
    </row>
    <row r="7249" spans="1:13" ht="30" customHeight="1" x14ac:dyDescent="0.3">
      <c r="A7249" s="27">
        <f t="shared" si="87"/>
        <v>3523</v>
      </c>
      <c r="B7249" s="31">
        <v>45169</v>
      </c>
      <c r="C7249" s="31">
        <v>45166</v>
      </c>
      <c r="D7249" s="19" t="s">
        <v>2241</v>
      </c>
      <c r="E7249" s="19" t="str">
        <f>IF(ISBLANK(LeaveTracker[[#This Row],[Employee Name]]),"-----",VLOOKUP(LeaveTracker[[#This Row],[Employee Name]],Employees[[Employee Name]:[Office]],7))</f>
        <v>PICNIC GROVE</v>
      </c>
      <c r="F7249" s="19">
        <f>IF(ISBLANK(LeaveTracker[[#This Row],[Employee Name]]),"-----",VLOOKUP(LeaveTracker[[#This Row],[Employee Name]],Employees[[Employee Name]:[Office]],6))</f>
        <v>0</v>
      </c>
      <c r="G7249" s="24">
        <v>45201</v>
      </c>
      <c r="H7249" s="24">
        <v>45230</v>
      </c>
      <c r="I7249" s="20" t="s">
        <v>82</v>
      </c>
      <c r="K7249" s="61" t="str">
        <f ca="1">LeaveTracker[[#This Row],[Days]]&amp;" "&amp;LeaveTracker[[#This Row],[Type of Leave]]</f>
        <v>22 VL</v>
      </c>
      <c r="L7249" s="23">
        <f ca="1">NETWORKDAYS(LeaveTracker[[#This Row],[Start Date]],LeaveTracker[[#This Row],[End Date]],lstHolidays)</f>
        <v>22</v>
      </c>
      <c r="M7249" s="27"/>
    </row>
    <row r="7250" spans="1:13" ht="30" customHeight="1" x14ac:dyDescent="0.3">
      <c r="A7250" s="27">
        <f t="shared" si="87"/>
        <v>3524</v>
      </c>
      <c r="B7250" s="31">
        <v>45169</v>
      </c>
      <c r="C7250" s="31">
        <v>45167</v>
      </c>
      <c r="D7250" s="19" t="s">
        <v>1893</v>
      </c>
      <c r="E7250" s="19" t="str">
        <f>IF(ISBLANK(LeaveTracker[[#This Row],[Employee Name]]),"-----",VLOOKUP(LeaveTracker[[#This Row],[Employee Name]],Employees[[Employee Name]:[Office]],7))</f>
        <v>CTO-LICENSE</v>
      </c>
      <c r="F7250" s="19" t="str">
        <f>IF(ISBLANK(LeaveTracker[[#This Row],[Employee Name]]),"-----",VLOOKUP(LeaveTracker[[#This Row],[Employee Name]],Employees[[Employee Name]:[Office]],6))</f>
        <v>CASUAL</v>
      </c>
      <c r="G7250" s="21">
        <v>45163</v>
      </c>
      <c r="H7250" s="24">
        <v>45163</v>
      </c>
      <c r="I7250" s="20" t="s">
        <v>81</v>
      </c>
      <c r="K7250" s="61"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1839</v>
      </c>
      <c r="E7251" s="19" t="str">
        <f>IF(ISBLANK(LeaveTracker[[#This Row],[Employee Name]]),"-----",VLOOKUP(LeaveTracker[[#This Row],[Employee Name]],Employees[[Employee Name]:[Office]],7))</f>
        <v>ONT</v>
      </c>
      <c r="F7251" s="19" t="str">
        <f>IF(ISBLANK(LeaveTracker[[#This Row],[Employee Name]]),"-----",VLOOKUP(LeaveTracker[[#This Row],[Employee Name]],Employees[[Employee Name]:[Office]],6))</f>
        <v>CASUAL</v>
      </c>
      <c r="G7251" s="24">
        <v>45153</v>
      </c>
      <c r="H7251" s="24">
        <v>45153</v>
      </c>
      <c r="I7251" s="20" t="s">
        <v>81</v>
      </c>
      <c r="K7251" s="61"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2292</v>
      </c>
      <c r="E7252" s="19" t="str">
        <f>IF(ISBLANK(LeaveTracker[[#This Row],[Employee Name]]),"-----",VLOOKUP(LeaveTracker[[#This Row],[Employee Name]],Employees[[Employee Name]:[Office]],7))</f>
        <v>PICNIC GROVE</v>
      </c>
      <c r="F7252" s="19">
        <f>IF(ISBLANK(LeaveTracker[[#This Row],[Employee Name]]),"-----",VLOOKUP(LeaveTracker[[#This Row],[Employee Name]],Employees[[Employee Name]:[Office]],6))</f>
        <v>0</v>
      </c>
      <c r="G7252" s="24">
        <v>45155</v>
      </c>
      <c r="H7252" s="24">
        <v>45156</v>
      </c>
      <c r="I7252" s="20" t="s">
        <v>81</v>
      </c>
      <c r="K7252" s="61"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2292</v>
      </c>
      <c r="E7253" s="19" t="str">
        <f>IF(ISBLANK(LeaveTracker[[#This Row],[Employee Name]]),"-----",VLOOKUP(LeaveTracker[[#This Row],[Employee Name]],Employees[[Employee Name]:[Office]],7))</f>
        <v>PICNIC GROVE</v>
      </c>
      <c r="F7253" s="19">
        <f>IF(ISBLANK(LeaveTracker[[#This Row],[Employee Name]]),"-----",VLOOKUP(LeaveTracker[[#This Row],[Employee Name]],Employees[[Employee Name]:[Office]],6))</f>
        <v>0</v>
      </c>
      <c r="G7253" s="24">
        <v>45160</v>
      </c>
      <c r="H7253" s="24">
        <v>45161</v>
      </c>
      <c r="I7253" s="20" t="s">
        <v>81</v>
      </c>
      <c r="K7253" s="61"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2027</v>
      </c>
      <c r="E7254" s="19" t="str">
        <f>IF(ISBLANK(LeaveTracker[[#This Row],[Employee Name]]),"-----",VLOOKUP(LeaveTracker[[#This Row],[Employee Name]],Employees[[Employee Name]:[Office]],7))</f>
        <v>EDP</v>
      </c>
      <c r="F7254" s="19" t="str">
        <f>IF(ISBLANK(LeaveTracker[[#This Row],[Employee Name]]),"-----",VLOOKUP(LeaveTracker[[#This Row],[Employee Name]],Employees[[Employee Name]:[Office]],6))</f>
        <v>CASUAL</v>
      </c>
      <c r="G7254" s="24">
        <v>45155</v>
      </c>
      <c r="H7254" s="24">
        <v>45155</v>
      </c>
      <c r="I7254" s="20" t="s">
        <v>81</v>
      </c>
      <c r="K7254" s="61"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1834</v>
      </c>
      <c r="E7255" s="19" t="str">
        <f>IF(ISBLANK(LeaveTracker[[#This Row],[Employee Name]]),"-----",VLOOKUP(LeaveTracker[[#This Row],[Employee Name]],Employees[[Employee Name]:[Office]],7))</f>
        <v>GSO</v>
      </c>
      <c r="F7255" s="19" t="str">
        <f>IF(ISBLANK(LeaveTracker[[#This Row],[Employee Name]]),"-----",VLOOKUP(LeaveTracker[[#This Row],[Employee Name]],Employees[[Employee Name]:[Office]],6))</f>
        <v>CASUAL</v>
      </c>
      <c r="G7255" s="24">
        <v>45160</v>
      </c>
      <c r="H7255" s="24">
        <v>45160</v>
      </c>
      <c r="I7255" s="20" t="s">
        <v>81</v>
      </c>
      <c r="K7255" s="61"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1898</v>
      </c>
      <c r="E7256" s="19" t="str">
        <f>IF(ISBLANK(LeaveTracker[[#This Row],[Employee Name]]),"-----",VLOOKUP(LeaveTracker[[#This Row],[Employee Name]],Employees[[Employee Name]:[Office]],7))</f>
        <v>TICC</v>
      </c>
      <c r="F7256" s="19" t="str">
        <f>IF(ISBLANK(LeaveTracker[[#This Row],[Employee Name]]),"-----",VLOOKUP(LeaveTracker[[#This Row],[Employee Name]],Employees[[Employee Name]:[Office]],6))</f>
        <v>CASUAL</v>
      </c>
      <c r="G7256" s="24">
        <v>45173</v>
      </c>
      <c r="H7256" s="24">
        <v>45173</v>
      </c>
      <c r="I7256" s="20" t="s">
        <v>82</v>
      </c>
      <c r="K7256" s="61"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1898</v>
      </c>
      <c r="E7257" s="19" t="str">
        <f>IF(ISBLANK(LeaveTracker[[#This Row],[Employee Name]]),"-----",VLOOKUP(LeaveTracker[[#This Row],[Employee Name]],Employees[[Employee Name]:[Office]],7))</f>
        <v>TICC</v>
      </c>
      <c r="F7257" s="19" t="str">
        <f>IF(ISBLANK(LeaveTracker[[#This Row],[Employee Name]]),"-----",VLOOKUP(LeaveTracker[[#This Row],[Employee Name]],Employees[[Employee Name]:[Office]],6))</f>
        <v>CASUAL</v>
      </c>
      <c r="G7257" s="24">
        <v>45177</v>
      </c>
      <c r="H7257" s="24">
        <v>45178</v>
      </c>
      <c r="I7257" s="20" t="s">
        <v>82</v>
      </c>
      <c r="K7257" s="61"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1898</v>
      </c>
      <c r="E7258" s="19" t="str">
        <f>IF(ISBLANK(LeaveTracker[[#This Row],[Employee Name]]),"-----",VLOOKUP(LeaveTracker[[#This Row],[Employee Name]],Employees[[Employee Name]:[Office]],7))</f>
        <v>TICC</v>
      </c>
      <c r="F7258" s="19" t="str">
        <f>IF(ISBLANK(LeaveTracker[[#This Row],[Employee Name]]),"-----",VLOOKUP(LeaveTracker[[#This Row],[Employee Name]],Employees[[Employee Name]:[Office]],6))</f>
        <v>CASUAL</v>
      </c>
      <c r="G7258" s="24">
        <v>45181</v>
      </c>
      <c r="H7258" s="24">
        <v>45181</v>
      </c>
      <c r="I7258" s="20" t="s">
        <v>82</v>
      </c>
      <c r="K7258" s="61"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1976</v>
      </c>
      <c r="E7259" s="19" t="str">
        <f>IF(ISBLANK(LeaveTracker[[#This Row],[Employee Name]]),"-----",VLOOKUP(LeaveTracker[[#This Row],[Employee Name]],Employees[[Employee Name]:[Office]],7))</f>
        <v>CENRO</v>
      </c>
      <c r="F7259" s="19" t="str">
        <f>IF(ISBLANK(LeaveTracker[[#This Row],[Employee Name]]),"-----",VLOOKUP(LeaveTracker[[#This Row],[Employee Name]],Employees[[Employee Name]:[Office]],6))</f>
        <v>CASUAL</v>
      </c>
      <c r="G7259" s="24">
        <v>45161</v>
      </c>
      <c r="H7259" s="24">
        <v>45162</v>
      </c>
      <c r="I7259" s="20" t="s">
        <v>298</v>
      </c>
      <c r="J7259" s="43" t="s">
        <v>1003</v>
      </c>
      <c r="K7259" s="61"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1849</v>
      </c>
      <c r="E7260" s="19" t="str">
        <f>IF(ISBLANK(LeaveTracker[[#This Row],[Employee Name]]),"-----",VLOOKUP(LeaveTracker[[#This Row],[Employee Name]],Employees[[Employee Name]:[Office]],7))</f>
        <v>BIR</v>
      </c>
      <c r="F7260" s="19" t="str">
        <f>IF(ISBLANK(LeaveTracker[[#This Row],[Employee Name]]),"-----",VLOOKUP(LeaveTracker[[#This Row],[Employee Name]],Employees[[Employee Name]:[Office]],6))</f>
        <v>CASUAL</v>
      </c>
      <c r="G7260" s="24">
        <v>45147</v>
      </c>
      <c r="H7260" s="24">
        <v>45147</v>
      </c>
      <c r="I7260" s="20" t="s">
        <v>81</v>
      </c>
      <c r="K7260" s="61"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1849</v>
      </c>
      <c r="E7261" s="19" t="str">
        <f>IF(ISBLANK(LeaveTracker[[#This Row],[Employee Name]]),"-----",VLOOKUP(LeaveTracker[[#This Row],[Employee Name]],Employees[[Employee Name]:[Office]],7))</f>
        <v>BIR</v>
      </c>
      <c r="F7261" s="19" t="str">
        <f>IF(ISBLANK(LeaveTracker[[#This Row],[Employee Name]]),"-----",VLOOKUP(LeaveTracker[[#This Row],[Employee Name]],Employees[[Employee Name]:[Office]],6))</f>
        <v>CASUAL</v>
      </c>
      <c r="G7261" s="24">
        <v>45155</v>
      </c>
      <c r="H7261" s="24">
        <v>45156</v>
      </c>
      <c r="I7261" s="20" t="s">
        <v>81</v>
      </c>
      <c r="K7261" s="61"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1805</v>
      </c>
      <c r="E7262" s="19" t="str">
        <f>IF(ISBLANK(LeaveTracker[[#This Row],[Employee Name]]),"-----",VLOOKUP(LeaveTracker[[#This Row],[Employee Name]],Employees[[Employee Name]:[Office]],7))</f>
        <v>CENRO</v>
      </c>
      <c r="F7262" s="19" t="str">
        <f>IF(ISBLANK(LeaveTracker[[#This Row],[Employee Name]]),"-----",VLOOKUP(LeaveTracker[[#This Row],[Employee Name]],Employees[[Employee Name]:[Office]],6))</f>
        <v>CASUAL</v>
      </c>
      <c r="G7262" s="24">
        <v>45163</v>
      </c>
      <c r="H7262" s="24">
        <v>45165</v>
      </c>
      <c r="I7262" s="20" t="s">
        <v>298</v>
      </c>
      <c r="J7262" s="43" t="s">
        <v>1003</v>
      </c>
      <c r="K7262" s="61" t="str">
        <f>LeaveTracker[[#This Row],[Days]]&amp;" "&amp;LeaveTracker[[#This Row],[Type of Leave]]</f>
        <v>3 OTHER</v>
      </c>
      <c r="L7262" s="23">
        <v>3</v>
      </c>
      <c r="M7262" s="27"/>
    </row>
    <row r="7263" spans="1:13" ht="30" customHeight="1" x14ac:dyDescent="0.3">
      <c r="A7263" s="27">
        <f t="shared" si="87"/>
        <v>3537</v>
      </c>
      <c r="B7263" s="31">
        <v>45169</v>
      </c>
      <c r="C7263" s="31">
        <v>45161</v>
      </c>
      <c r="D7263" s="19" t="s">
        <v>1848</v>
      </c>
      <c r="E7263" s="19" t="str">
        <f>IF(ISBLANK(LeaveTracker[[#This Row],[Employee Name]]),"-----",VLOOKUP(LeaveTracker[[#This Row],[Employee Name]],Employees[[Employee Name]:[Office]],7))</f>
        <v>CENRO</v>
      </c>
      <c r="F7263" s="19" t="str">
        <f>IF(ISBLANK(LeaveTracker[[#This Row],[Employee Name]]),"-----",VLOOKUP(LeaveTracker[[#This Row],[Employee Name]],Employees[[Employee Name]:[Office]],6))</f>
        <v>CASUAL</v>
      </c>
      <c r="G7263" s="24">
        <v>45152</v>
      </c>
      <c r="H7263" s="24">
        <v>45152</v>
      </c>
      <c r="I7263" s="20" t="s">
        <v>81</v>
      </c>
      <c r="K7263" s="61"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1848</v>
      </c>
      <c r="E7264" s="19" t="str">
        <f>IF(ISBLANK(LeaveTracker[[#This Row],[Employee Name]]),"-----",VLOOKUP(LeaveTracker[[#This Row],[Employee Name]],Employees[[Employee Name]:[Office]],7))</f>
        <v>CENRO</v>
      </c>
      <c r="F7264" s="19" t="str">
        <f>IF(ISBLANK(LeaveTracker[[#This Row],[Employee Name]]),"-----",VLOOKUP(LeaveTracker[[#This Row],[Employee Name]],Employees[[Employee Name]:[Office]],6))</f>
        <v>CASUAL</v>
      </c>
      <c r="G7264" s="24">
        <v>45160</v>
      </c>
      <c r="H7264" s="24">
        <v>45160</v>
      </c>
      <c r="I7264" s="20" t="s">
        <v>81</v>
      </c>
      <c r="K7264" s="61"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1973</v>
      </c>
      <c r="E7265" s="19" t="str">
        <f>IF(ISBLANK(LeaveTracker[[#This Row],[Employee Name]]),"-----",VLOOKUP(LeaveTracker[[#This Row],[Employee Name]],Employees[[Employee Name]:[Office]],7))</f>
        <v>TERMINAL</v>
      </c>
      <c r="F7265" s="19" t="str">
        <f>IF(ISBLANK(LeaveTracker[[#This Row],[Employee Name]]),"-----",VLOOKUP(LeaveTracker[[#This Row],[Employee Name]],Employees[[Employee Name]:[Office]],6))</f>
        <v>CASUAL</v>
      </c>
      <c r="G7265" s="24">
        <v>45163</v>
      </c>
      <c r="H7265" s="24">
        <v>45164</v>
      </c>
      <c r="I7265" s="20" t="s">
        <v>82</v>
      </c>
      <c r="K7265" s="61" t="str">
        <f>LeaveTracker[[#This Row],[Days]]&amp;" "&amp;LeaveTracker[[#This Row],[Type of Leave]]</f>
        <v>2 VL</v>
      </c>
      <c r="L7265" s="23">
        <v>2</v>
      </c>
      <c r="M7265" s="27"/>
    </row>
    <row r="7266" spans="1:13" ht="30" customHeight="1" x14ac:dyDescent="0.3">
      <c r="A7266" s="27">
        <f t="shared" si="87"/>
        <v>3540</v>
      </c>
      <c r="B7266" s="31">
        <v>45169</v>
      </c>
      <c r="C7266" s="31">
        <v>45160</v>
      </c>
      <c r="D7266" s="19" t="s">
        <v>1973</v>
      </c>
      <c r="E7266" s="19" t="str">
        <f>IF(ISBLANK(LeaveTracker[[#This Row],[Employee Name]]),"-----",VLOOKUP(LeaveTracker[[#This Row],[Employee Name]],Employees[[Employee Name]:[Office]],7))</f>
        <v>TERMINAL</v>
      </c>
      <c r="F7266" s="19" t="str">
        <f>IF(ISBLANK(LeaveTracker[[#This Row],[Employee Name]]),"-----",VLOOKUP(LeaveTracker[[#This Row],[Employee Name]],Employees[[Employee Name]:[Office]],6))</f>
        <v>CASUAL</v>
      </c>
      <c r="G7266" s="24">
        <v>45157</v>
      </c>
      <c r="H7266" s="24">
        <v>45157</v>
      </c>
      <c r="I7266" s="20" t="s">
        <v>81</v>
      </c>
      <c r="K7266" s="61" t="str">
        <f>LeaveTracker[[#This Row],[Days]]&amp;" "&amp;LeaveTracker[[#This Row],[Type of Leave]]</f>
        <v>1 SL</v>
      </c>
      <c r="L7266" s="23">
        <v>1</v>
      </c>
      <c r="M7266" s="27"/>
    </row>
    <row r="7267" spans="1:13" ht="30" customHeight="1" x14ac:dyDescent="0.3">
      <c r="A7267" s="27">
        <f t="shared" si="87"/>
        <v>3541</v>
      </c>
      <c r="B7267" s="31">
        <v>45169</v>
      </c>
      <c r="C7267" s="31">
        <v>45159</v>
      </c>
      <c r="D7267" s="19" t="s">
        <v>1930</v>
      </c>
      <c r="E7267" s="19" t="str">
        <f>IF(ISBLANK(LeaveTracker[[#This Row],[Employee Name]]),"-----",VLOOKUP(LeaveTracker[[#This Row],[Employee Name]],Employees[[Employee Name]:[Office]],7))</f>
        <v>PICNIC GROVE</v>
      </c>
      <c r="F7267" s="19" t="str">
        <f>IF(ISBLANK(LeaveTracker[[#This Row],[Employee Name]]),"-----",VLOOKUP(LeaveTracker[[#This Row],[Employee Name]],Employees[[Employee Name]:[Office]],6))</f>
        <v>CASUAL</v>
      </c>
      <c r="G7267" s="24">
        <v>45183</v>
      </c>
      <c r="H7267" s="24">
        <v>45198</v>
      </c>
      <c r="I7267" s="20" t="s">
        <v>82</v>
      </c>
      <c r="K7267" s="61"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1756</v>
      </c>
      <c r="E7268" s="19" t="str">
        <f>IF(ISBLANK(LeaveTracker[[#This Row],[Employee Name]]),"-----",VLOOKUP(LeaveTracker[[#This Row],[Employee Name]],Employees[[Employee Name]:[Office]],7))</f>
        <v>AGRICULTURE OFFICE</v>
      </c>
      <c r="F7268" s="19" t="str">
        <f>IF(ISBLANK(LeaveTracker[[#This Row],[Employee Name]]),"-----",VLOOKUP(LeaveTracker[[#This Row],[Employee Name]],Employees[[Employee Name]:[Office]],6))</f>
        <v>CASUAL</v>
      </c>
      <c r="G7268" s="24">
        <v>45155</v>
      </c>
      <c r="H7268" s="24">
        <v>45155</v>
      </c>
      <c r="I7268" s="20" t="s">
        <v>81</v>
      </c>
      <c r="K7268" s="61"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2350</v>
      </c>
      <c r="E7269" s="19" t="str">
        <f>IF(ISBLANK(LeaveTracker[[#This Row],[Employee Name]]),"-----",VLOOKUP(LeaveTracker[[#This Row],[Employee Name]],Employees[[Employee Name]:[Office]],7))</f>
        <v>CEO</v>
      </c>
      <c r="F7269" s="19" t="str">
        <f>IF(ISBLANK(LeaveTracker[[#This Row],[Employee Name]]),"-----",VLOOKUP(LeaveTracker[[#This Row],[Employee Name]],Employees[[Employee Name]:[Office]],6))</f>
        <v>CASUAL</v>
      </c>
      <c r="G7269" s="24">
        <v>45156</v>
      </c>
      <c r="H7269" s="24">
        <v>45156</v>
      </c>
      <c r="I7269" s="20" t="s">
        <v>81</v>
      </c>
      <c r="K7269" s="61"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1763</v>
      </c>
      <c r="E7270" s="19" t="str">
        <f>IF(ISBLANK(LeaveTracker[[#This Row],[Employee Name]]),"-----",VLOOKUP(LeaveTracker[[#This Row],[Employee Name]],Employees[[Employee Name]:[Office]],7))</f>
        <v>EEO/CITY MARKET</v>
      </c>
      <c r="F7270" s="19" t="str">
        <f>IF(ISBLANK(LeaveTracker[[#This Row],[Employee Name]]),"-----",VLOOKUP(LeaveTracker[[#This Row],[Employee Name]],Employees[[Employee Name]:[Office]],6))</f>
        <v>CASUAL</v>
      </c>
      <c r="G7270" s="24">
        <v>45169</v>
      </c>
      <c r="H7270" s="24">
        <v>45170</v>
      </c>
      <c r="I7270" s="20" t="s">
        <v>82</v>
      </c>
      <c r="K7270" s="61"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1885</v>
      </c>
      <c r="E7271" s="19" t="str">
        <f>IF(ISBLANK(LeaveTracker[[#This Row],[Employee Name]]),"-----",VLOOKUP(LeaveTracker[[#This Row],[Employee Name]],Employees[[Employee Name]:[Office]],7))</f>
        <v>GSO</v>
      </c>
      <c r="F7271" s="19" t="str">
        <f>IF(ISBLANK(LeaveTracker[[#This Row],[Employee Name]]),"-----",VLOOKUP(LeaveTracker[[#This Row],[Employee Name]],Employees[[Employee Name]:[Office]],6))</f>
        <v>CASUAL</v>
      </c>
      <c r="G7271" s="24">
        <v>45169</v>
      </c>
      <c r="H7271" s="24">
        <v>45170</v>
      </c>
      <c r="I7271" s="20" t="s">
        <v>82</v>
      </c>
      <c r="K7271" s="61"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1797</v>
      </c>
      <c r="E7272" s="19" t="str">
        <f>IF(ISBLANK(LeaveTracker[[#This Row],[Employee Name]]),"-----",VLOOKUP(LeaveTracker[[#This Row],[Employee Name]],Employees[[Employee Name]:[Office]],7))</f>
        <v>CENRO</v>
      </c>
      <c r="F7272" s="19" t="str">
        <f>IF(ISBLANK(LeaveTracker[[#This Row],[Employee Name]]),"-----",VLOOKUP(LeaveTracker[[#This Row],[Employee Name]],Employees[[Employee Name]:[Office]],6))</f>
        <v>CASUAL</v>
      </c>
      <c r="G7272" s="24">
        <v>45155</v>
      </c>
      <c r="H7272" s="24">
        <v>45165</v>
      </c>
      <c r="I7272" s="20" t="s">
        <v>81</v>
      </c>
      <c r="K7272" s="61" t="str">
        <f>LeaveTracker[[#This Row],[Days]]&amp;" "&amp;LeaveTracker[[#This Row],[Type of Leave]]</f>
        <v>10 SL</v>
      </c>
      <c r="L7272" s="23">
        <v>10</v>
      </c>
      <c r="M7272" s="27"/>
    </row>
    <row r="7273" spans="1:13" ht="30" customHeight="1" x14ac:dyDescent="0.3">
      <c r="A7273" s="27">
        <f t="shared" si="87"/>
        <v>3547</v>
      </c>
      <c r="B7273" s="31">
        <v>45169</v>
      </c>
      <c r="C7273" s="31">
        <v>45160</v>
      </c>
      <c r="D7273" s="19" t="s">
        <v>1928</v>
      </c>
      <c r="E7273" s="19" t="str">
        <f>IF(ISBLANK(LeaveTracker[[#This Row],[Employee Name]]),"-----",VLOOKUP(LeaveTracker[[#This Row],[Employee Name]],Employees[[Employee Name]:[Office]],7))</f>
        <v>CENRO</v>
      </c>
      <c r="F7273" s="19" t="str">
        <f>IF(ISBLANK(LeaveTracker[[#This Row],[Employee Name]]),"-----",VLOOKUP(LeaveTracker[[#This Row],[Employee Name]],Employees[[Employee Name]:[Office]],6))</f>
        <v>CASUAL</v>
      </c>
      <c r="G7273" s="24">
        <v>45162</v>
      </c>
      <c r="H7273" s="24">
        <v>45164</v>
      </c>
      <c r="I7273" s="20" t="s">
        <v>82</v>
      </c>
      <c r="K7273" s="61" t="str">
        <f>LeaveTracker[[#This Row],[Days]]&amp;" "&amp;LeaveTracker[[#This Row],[Type of Leave]]</f>
        <v>3 VL</v>
      </c>
      <c r="L7273" s="23">
        <v>3</v>
      </c>
      <c r="M7273" s="27"/>
    </row>
    <row r="7274" spans="1:13" ht="30" customHeight="1" x14ac:dyDescent="0.3">
      <c r="A7274" s="27">
        <f t="shared" si="87"/>
        <v>3548</v>
      </c>
      <c r="B7274" s="31">
        <v>45169</v>
      </c>
      <c r="C7274" s="31">
        <v>45160</v>
      </c>
      <c r="D7274" s="19" t="s">
        <v>1925</v>
      </c>
      <c r="E7274" s="19" t="str">
        <f>IF(ISBLANK(LeaveTracker[[#This Row],[Employee Name]]),"-----",VLOOKUP(LeaveTracker[[#This Row],[Employee Name]],Employees[[Employee Name]:[Office]],7))</f>
        <v>INTERNAL</v>
      </c>
      <c r="F7274" s="19" t="str">
        <f>IF(ISBLANK(LeaveTracker[[#This Row],[Employee Name]]),"-----",VLOOKUP(LeaveTracker[[#This Row],[Employee Name]],Employees[[Employee Name]:[Office]],6))</f>
        <v>CASUAL</v>
      </c>
      <c r="G7274" s="24">
        <v>45154</v>
      </c>
      <c r="H7274" s="24">
        <v>45154</v>
      </c>
      <c r="I7274" s="20" t="s">
        <v>81</v>
      </c>
      <c r="K7274" s="61"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1950</v>
      </c>
      <c r="E7275" s="19" t="str">
        <f>IF(ISBLANK(LeaveTracker[[#This Row],[Employee Name]]),"-----",VLOOKUP(LeaveTracker[[#This Row],[Employee Name]],Employees[[Employee Name]:[Office]],7))</f>
        <v>CSWDO</v>
      </c>
      <c r="F7275" s="19" t="str">
        <f>IF(ISBLANK(LeaveTracker[[#This Row],[Employee Name]]),"-----",VLOOKUP(LeaveTracker[[#This Row],[Employee Name]],Employees[[Employee Name]:[Office]],6))</f>
        <v>CASUAL</v>
      </c>
      <c r="G7275" s="24">
        <v>45140</v>
      </c>
      <c r="H7275" s="24">
        <v>45149</v>
      </c>
      <c r="I7275" s="20" t="s">
        <v>82</v>
      </c>
      <c r="K7275" s="61"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1798</v>
      </c>
      <c r="E7276" s="19" t="str">
        <f>IF(ISBLANK(LeaveTracker[[#This Row],[Employee Name]]),"-----",VLOOKUP(LeaveTracker[[#This Row],[Employee Name]],Employees[[Employee Name]:[Office]],7))</f>
        <v>GSO</v>
      </c>
      <c r="F7276" s="19" t="str">
        <f>IF(ISBLANK(LeaveTracker[[#This Row],[Employee Name]]),"-----",VLOOKUP(LeaveTracker[[#This Row],[Employee Name]],Employees[[Employee Name]:[Office]],6))</f>
        <v>CASUAL</v>
      </c>
      <c r="G7276" s="24">
        <v>45162</v>
      </c>
      <c r="H7276" s="24">
        <v>45163</v>
      </c>
      <c r="I7276" s="20" t="s">
        <v>81</v>
      </c>
      <c r="K7276" s="61"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1830</v>
      </c>
      <c r="E7277" s="19" t="str">
        <f>IF(ISBLANK(LeaveTracker[[#This Row],[Employee Name]]),"-----",VLOOKUP(LeaveTracker[[#This Row],[Employee Name]],Employees[[Employee Name]:[Office]],7))</f>
        <v>CCT</v>
      </c>
      <c r="F7277" s="19" t="str">
        <f>IF(ISBLANK(LeaveTracker[[#This Row],[Employee Name]]),"-----",VLOOKUP(LeaveTracker[[#This Row],[Employee Name]],Employees[[Employee Name]:[Office]],6))</f>
        <v>CASUAL</v>
      </c>
      <c r="G7277" s="24">
        <v>45161</v>
      </c>
      <c r="H7277" s="24">
        <v>45163</v>
      </c>
      <c r="I7277" s="20" t="s">
        <v>81</v>
      </c>
      <c r="K7277" s="61"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583</v>
      </c>
      <c r="E7278" s="19" t="str">
        <f>IF(ISBLANK(LeaveTracker[[#This Row],[Employee Name]]),"-----",VLOOKUP(LeaveTracker[[#This Row],[Employee Name]],Employees[[Employee Name]:[Office]],7))</f>
        <v>CCT</v>
      </c>
      <c r="F7278" s="19" t="str">
        <f>IF(ISBLANK(LeaveTracker[[#This Row],[Employee Name]]),"-----",VLOOKUP(LeaveTracker[[#This Row],[Employee Name]],Employees[[Employee Name]:[Office]],6))</f>
        <v>REGULAR</v>
      </c>
      <c r="G7278" s="24">
        <v>45158</v>
      </c>
      <c r="H7278" s="24">
        <v>45158</v>
      </c>
      <c r="I7278" s="20" t="s">
        <v>81</v>
      </c>
      <c r="K7278" s="61" t="str">
        <f>LeaveTracker[[#This Row],[Days]]&amp;" "&amp;LeaveTracker[[#This Row],[Type of Leave]]</f>
        <v>1 SL</v>
      </c>
      <c r="L7278" s="23">
        <v>1</v>
      </c>
      <c r="M7278" s="27"/>
    </row>
    <row r="7279" spans="1:13" ht="30" customHeight="1" x14ac:dyDescent="0.3">
      <c r="A7279" s="27">
        <f t="shared" si="88"/>
        <v>3553</v>
      </c>
      <c r="B7279" s="31">
        <v>45169</v>
      </c>
      <c r="C7279" s="31">
        <v>45167</v>
      </c>
      <c r="D7279" s="19" t="s">
        <v>473</v>
      </c>
      <c r="E7279" s="19" t="str">
        <f>IF(ISBLANK(LeaveTracker[[#This Row],[Employee Name]]),"-----",VLOOKUP(LeaveTracker[[#This Row],[Employee Name]],Employees[[Employee Name]:[Office]],7))</f>
        <v>PIO</v>
      </c>
      <c r="F7279" s="19" t="str">
        <f>IF(ISBLANK(LeaveTracker[[#This Row],[Employee Name]]),"-----",VLOOKUP(LeaveTracker[[#This Row],[Employee Name]],Employees[[Employee Name]:[Office]],6))</f>
        <v>REGULAR</v>
      </c>
      <c r="G7279" s="24">
        <v>45163</v>
      </c>
      <c r="H7279" s="24">
        <v>45163</v>
      </c>
      <c r="I7279" s="20" t="s">
        <v>81</v>
      </c>
      <c r="K7279" s="61"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2014</v>
      </c>
      <c r="E7280" s="19" t="str">
        <f>IF(ISBLANK(LeaveTracker[[#This Row],[Employee Name]]),"-----",VLOOKUP(LeaveTracker[[#This Row],[Employee Name]],Employees[[Employee Name]:[Office]],7))</f>
        <v>HRMO</v>
      </c>
      <c r="F7280" s="19" t="str">
        <f>IF(ISBLANK(LeaveTracker[[#This Row],[Employee Name]]),"-----",VLOOKUP(LeaveTracker[[#This Row],[Employee Name]],Employees[[Employee Name]:[Office]],6))</f>
        <v>REGULAR</v>
      </c>
      <c r="G7280" s="24">
        <v>45162</v>
      </c>
      <c r="H7280" s="24">
        <v>45162</v>
      </c>
      <c r="I7280" s="20" t="s">
        <v>81</v>
      </c>
      <c r="K7280" s="61"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1728</v>
      </c>
      <c r="E7281" s="19" t="str">
        <f>IF(ISBLANK(LeaveTracker[[#This Row],[Employee Name]]),"-----",VLOOKUP(LeaveTracker[[#This Row],[Employee Name]],Employees[[Employee Name]:[Office]],7))</f>
        <v>LEGAL</v>
      </c>
      <c r="F7281" s="19" t="str">
        <f>IF(ISBLANK(LeaveTracker[[#This Row],[Employee Name]]),"-----",VLOOKUP(LeaveTracker[[#This Row],[Employee Name]],Employees[[Employee Name]:[Office]],6))</f>
        <v>CASUAL</v>
      </c>
      <c r="G7281" s="24">
        <v>45162</v>
      </c>
      <c r="H7281" s="24">
        <v>45163</v>
      </c>
      <c r="I7281" s="20" t="s">
        <v>82</v>
      </c>
      <c r="K7281" s="61"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1728</v>
      </c>
      <c r="E7282" s="19" t="str">
        <f>IF(ISBLANK(LeaveTracker[[#This Row],[Employee Name]]),"-----",VLOOKUP(LeaveTracker[[#This Row],[Employee Name]],Employees[[Employee Name]:[Office]],7))</f>
        <v>LEGAL</v>
      </c>
      <c r="F7282" s="19" t="str">
        <f>IF(ISBLANK(LeaveTracker[[#This Row],[Employee Name]]),"-----",VLOOKUP(LeaveTracker[[#This Row],[Employee Name]],Employees[[Employee Name]:[Office]],6))</f>
        <v>CASUAL</v>
      </c>
      <c r="G7282" s="24">
        <v>45160</v>
      </c>
      <c r="H7282" s="24">
        <v>45161</v>
      </c>
      <c r="I7282" s="20" t="s">
        <v>81</v>
      </c>
      <c r="K7282" s="61"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186</v>
      </c>
      <c r="E7283" s="19" t="str">
        <f>IF(ISBLANK(LeaveTracker[[#This Row],[Employee Name]]),"-----",VLOOKUP(LeaveTracker[[#This Row],[Employee Name]],Employees[[Employee Name]:[Office]],7))</f>
        <v>CBO</v>
      </c>
      <c r="F7283" s="19" t="str">
        <f>IF(ISBLANK(LeaveTracker[[#This Row],[Employee Name]]),"-----",VLOOKUP(LeaveTracker[[#This Row],[Employee Name]],Employees[[Employee Name]:[Office]],6))</f>
        <v>REGULAR</v>
      </c>
      <c r="G7283" s="24">
        <v>45163</v>
      </c>
      <c r="H7283" s="24">
        <v>45163</v>
      </c>
      <c r="I7283" s="20" t="s">
        <v>81</v>
      </c>
      <c r="K7283" s="61"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612</v>
      </c>
      <c r="E7284" s="19" t="str">
        <f>IF(ISBLANK(LeaveTracker[[#This Row],[Employee Name]]),"-----",VLOOKUP(LeaveTracker[[#This Row],[Employee Name]],Employees[[Employee Name]:[Office]],7))</f>
        <v>CBO</v>
      </c>
      <c r="F7284" s="19" t="str">
        <f>IF(ISBLANK(LeaveTracker[[#This Row],[Employee Name]]),"-----",VLOOKUP(LeaveTracker[[#This Row],[Employee Name]],Employees[[Employee Name]:[Office]],6))</f>
        <v>REGULAR</v>
      </c>
      <c r="G7284" s="24">
        <v>45163</v>
      </c>
      <c r="H7284" s="24">
        <v>45163</v>
      </c>
      <c r="I7284" s="20" t="s">
        <v>81</v>
      </c>
      <c r="K7284" s="61"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2126</v>
      </c>
      <c r="E7285" s="19" t="str">
        <f>IF(ISBLANK(LeaveTracker[[#This Row],[Employee Name]]),"-----",VLOOKUP(LeaveTracker[[#This Row],[Employee Name]],Employees[[Employee Name]:[Office]],7))</f>
        <v>CEO</v>
      </c>
      <c r="F7285" s="19">
        <f>IF(ISBLANK(LeaveTracker[[#This Row],[Employee Name]]),"-----",VLOOKUP(LeaveTracker[[#This Row],[Employee Name]],Employees[[Employee Name]:[Office]],6))</f>
        <v>0</v>
      </c>
      <c r="G7285" s="24">
        <v>45170</v>
      </c>
      <c r="H7285" s="24">
        <v>45170</v>
      </c>
      <c r="I7285" s="20" t="s">
        <v>82</v>
      </c>
      <c r="K7285" s="61"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1880</v>
      </c>
      <c r="E7286" s="19" t="str">
        <f>IF(ISBLANK(LeaveTracker[[#This Row],[Employee Name]]),"-----",VLOOKUP(LeaveTracker[[#This Row],[Employee Name]],Employees[[Employee Name]:[Office]],7))</f>
        <v>MO</v>
      </c>
      <c r="F7286" s="19" t="str">
        <f>IF(ISBLANK(LeaveTracker[[#This Row],[Employee Name]]),"-----",VLOOKUP(LeaveTracker[[#This Row],[Employee Name]],Employees[[Employee Name]:[Office]],6))</f>
        <v>CASUAL</v>
      </c>
      <c r="G7286" s="24">
        <v>45161</v>
      </c>
      <c r="H7286" s="24">
        <v>45161</v>
      </c>
      <c r="I7286" s="20" t="s">
        <v>298</v>
      </c>
      <c r="J7286" s="43" t="s">
        <v>1003</v>
      </c>
      <c r="K7286" s="61"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1038</v>
      </c>
      <c r="E7287" s="19" t="str">
        <f>IF(ISBLANK(LeaveTracker[[#This Row],[Employee Name]]),"-----",VLOOKUP(LeaveTracker[[#This Row],[Employee Name]],Employees[[Employee Name]:[Office]],7))</f>
        <v>CENRO</v>
      </c>
      <c r="F7287" s="19" t="str">
        <f>IF(ISBLANK(LeaveTracker[[#This Row],[Employee Name]]),"-----",VLOOKUP(LeaveTracker[[#This Row],[Employee Name]],Employees[[Employee Name]:[Office]],6))</f>
        <v>REGULAR</v>
      </c>
      <c r="G7287" s="24">
        <v>45153</v>
      </c>
      <c r="H7287" s="24">
        <v>45155</v>
      </c>
      <c r="I7287" s="20" t="s">
        <v>81</v>
      </c>
      <c r="K7287" s="61"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1008</v>
      </c>
      <c r="E7288" s="19" t="str">
        <f>IF(ISBLANK(LeaveTracker[[#This Row],[Employee Name]]),"-----",VLOOKUP(LeaveTracker[[#This Row],[Employee Name]],Employees[[Employee Name]:[Office]],7))</f>
        <v>ACCOUNTING</v>
      </c>
      <c r="F7288" s="19" t="str">
        <f>IF(ISBLANK(LeaveTracker[[#This Row],[Employee Name]]),"-----",VLOOKUP(LeaveTracker[[#This Row],[Employee Name]],Employees[[Employee Name]:[Office]],6))</f>
        <v>REGULAR</v>
      </c>
      <c r="G7288" s="24">
        <v>45167</v>
      </c>
      <c r="H7288" s="24">
        <v>45167</v>
      </c>
      <c r="I7288" s="20" t="s">
        <v>298</v>
      </c>
      <c r="J7288" s="43" t="s">
        <v>1003</v>
      </c>
      <c r="K7288" s="61"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391</v>
      </c>
      <c r="E7289" s="19" t="str">
        <f>IF(ISBLANK(LeaveTracker[[#This Row],[Employee Name]]),"-----",VLOOKUP(LeaveTracker[[#This Row],[Employee Name]],Employees[[Employee Name]:[Office]],7))</f>
        <v>CTO</v>
      </c>
      <c r="F7289" s="19" t="str">
        <f>IF(ISBLANK(LeaveTracker[[#This Row],[Employee Name]]),"-----",VLOOKUP(LeaveTracker[[#This Row],[Employee Name]],Employees[[Employee Name]:[Office]],6))</f>
        <v>REGULAR</v>
      </c>
      <c r="G7289" s="24">
        <v>45167</v>
      </c>
      <c r="H7289" s="24">
        <v>45170</v>
      </c>
      <c r="I7289" s="20" t="s">
        <v>82</v>
      </c>
      <c r="K7289" s="61"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396</v>
      </c>
      <c r="E7290" s="19" t="str">
        <f>IF(ISBLANK(LeaveTracker[[#This Row],[Employee Name]]),"-----",VLOOKUP(LeaveTracker[[#This Row],[Employee Name]],Employees[[Employee Name]:[Office]],7))</f>
        <v>CTO</v>
      </c>
      <c r="F7290" s="19" t="str">
        <f>IF(ISBLANK(LeaveTracker[[#This Row],[Employee Name]]),"-----",VLOOKUP(LeaveTracker[[#This Row],[Employee Name]],Employees[[Employee Name]:[Office]],6))</f>
        <v>REGULAR</v>
      </c>
      <c r="G7290" s="24">
        <v>45161</v>
      </c>
      <c r="H7290" s="24">
        <v>45161</v>
      </c>
      <c r="I7290" s="20" t="s">
        <v>81</v>
      </c>
      <c r="K7290" s="61"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405</v>
      </c>
      <c r="E7291" s="19" t="str">
        <f>IF(ISBLANK(LeaveTracker[[#This Row],[Employee Name]]),"-----",VLOOKUP(LeaveTracker[[#This Row],[Employee Name]],Employees[[Employee Name]:[Office]],7))</f>
        <v>CTO</v>
      </c>
      <c r="F7291" s="19" t="str">
        <f>IF(ISBLANK(LeaveTracker[[#This Row],[Employee Name]]),"-----",VLOOKUP(LeaveTracker[[#This Row],[Employee Name]],Employees[[Employee Name]:[Office]],6))</f>
        <v>REGULAR</v>
      </c>
      <c r="G7291" s="24">
        <v>45167</v>
      </c>
      <c r="H7291" s="24">
        <v>45168</v>
      </c>
      <c r="I7291" s="20" t="s">
        <v>82</v>
      </c>
      <c r="K7291" s="61"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405</v>
      </c>
      <c r="E7292" s="19" t="str">
        <f>IF(ISBLANK(LeaveTracker[[#This Row],[Employee Name]]),"-----",VLOOKUP(LeaveTracker[[#This Row],[Employee Name]],Employees[[Employee Name]:[Office]],7))</f>
        <v>CTO</v>
      </c>
      <c r="F7292" s="19" t="str">
        <f>IF(ISBLANK(LeaveTracker[[#This Row],[Employee Name]]),"-----",VLOOKUP(LeaveTracker[[#This Row],[Employee Name]],Employees[[Employee Name]:[Office]],6))</f>
        <v>REGULAR</v>
      </c>
      <c r="G7292" s="24">
        <v>45160</v>
      </c>
      <c r="H7292" s="24">
        <v>45160</v>
      </c>
      <c r="I7292" s="20" t="s">
        <v>81</v>
      </c>
      <c r="K7292" s="61"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660</v>
      </c>
      <c r="E7293" s="19" t="str">
        <f>IF(ISBLANK(LeaveTracker[[#This Row],[Employee Name]]),"-----",VLOOKUP(LeaveTracker[[#This Row],[Employee Name]],Employees[[Employee Name]:[Office]],7))</f>
        <v>CTO</v>
      </c>
      <c r="F7293" s="19" t="str">
        <f>IF(ISBLANK(LeaveTracker[[#This Row],[Employee Name]]),"-----",VLOOKUP(LeaveTracker[[#This Row],[Employee Name]],Employees[[Employee Name]:[Office]],6))</f>
        <v>REGULAR</v>
      </c>
      <c r="G7293" s="24">
        <v>45161</v>
      </c>
      <c r="H7293" s="24">
        <v>45161</v>
      </c>
      <c r="I7293" s="20" t="s">
        <v>81</v>
      </c>
      <c r="K7293" s="61"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826</v>
      </c>
      <c r="E7294" s="19" t="str">
        <f>IF(ISBLANK(LeaveTracker[[#This Row],[Employee Name]]),"-----",VLOOKUP(LeaveTracker[[#This Row],[Employee Name]],Employees[[Employee Name]:[Office]],7))</f>
        <v>CHO</v>
      </c>
      <c r="F7294" s="19" t="str">
        <f>IF(ISBLANK(LeaveTracker[[#This Row],[Employee Name]]),"-----",VLOOKUP(LeaveTracker[[#This Row],[Employee Name]],Employees[[Employee Name]:[Office]],6))</f>
        <v>REGULAR</v>
      </c>
      <c r="G7294" s="24">
        <v>45157</v>
      </c>
      <c r="H7294" s="24">
        <v>45157</v>
      </c>
      <c r="I7294" s="20" t="s">
        <v>81</v>
      </c>
      <c r="K7294" s="61" t="str">
        <f>LeaveTracker[[#This Row],[Days]]&amp;" "&amp;LeaveTracker[[#This Row],[Type of Leave]]</f>
        <v>1 SL</v>
      </c>
      <c r="L7294" s="23">
        <v>1</v>
      </c>
      <c r="M7294" s="27"/>
    </row>
    <row r="7295" spans="1:13" ht="30" customHeight="1" x14ac:dyDescent="0.3">
      <c r="A7295" s="27">
        <f t="shared" si="88"/>
        <v>3569</v>
      </c>
      <c r="B7295" s="31">
        <v>45169</v>
      </c>
      <c r="C7295" s="31">
        <v>45160</v>
      </c>
      <c r="D7295" s="19" t="s">
        <v>246</v>
      </c>
      <c r="E7295" s="19" t="str">
        <f>IF(ISBLANK(LeaveTracker[[#This Row],[Employee Name]]),"-----",VLOOKUP(LeaveTracker[[#This Row],[Employee Name]],Employees[[Employee Name]:[Office]],7))</f>
        <v>TCCH/TICC</v>
      </c>
      <c r="F7295" s="19" t="str">
        <f>IF(ISBLANK(LeaveTracker[[#This Row],[Employee Name]]),"-----",VLOOKUP(LeaveTracker[[#This Row],[Employee Name]],Employees[[Employee Name]:[Office]],6))</f>
        <v>REGULAR</v>
      </c>
      <c r="G7295" s="24">
        <v>45153</v>
      </c>
      <c r="H7295" s="24">
        <v>45153</v>
      </c>
      <c r="I7295" s="20" t="s">
        <v>81</v>
      </c>
      <c r="K7295" s="61"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904</v>
      </c>
      <c r="E7296" s="19" t="str">
        <f>IF(ISBLANK(LeaveTracker[[#This Row],[Employee Name]]),"-----",VLOOKUP(LeaveTracker[[#This Row],[Employee Name]],Employees[[Employee Name]:[Office]],7))</f>
        <v>CEO</v>
      </c>
      <c r="F7296" s="19" t="str">
        <f>IF(ISBLANK(LeaveTracker[[#This Row],[Employee Name]]),"-----",VLOOKUP(LeaveTracker[[#This Row],[Employee Name]],Employees[[Employee Name]:[Office]],6))</f>
        <v>REGULAR</v>
      </c>
      <c r="G7296" s="24">
        <v>45161</v>
      </c>
      <c r="H7296" s="24">
        <v>45161</v>
      </c>
      <c r="I7296" s="20" t="s">
        <v>81</v>
      </c>
      <c r="K7296" s="61"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2087</v>
      </c>
      <c r="E7297" s="19" t="str">
        <f>IF(ISBLANK(LeaveTracker[[#This Row],[Employee Name]]),"-----",VLOOKUP(LeaveTracker[[#This Row],[Employee Name]],Employees[[Employee Name]:[Office]],7))</f>
        <v>OSPITAL NG TAGAYTAY</v>
      </c>
      <c r="F7297" s="19">
        <f>IF(ISBLANK(LeaveTracker[[#This Row],[Employee Name]]),"-----",VLOOKUP(LeaveTracker[[#This Row],[Employee Name]],Employees[[Employee Name]:[Office]],6))</f>
        <v>0</v>
      </c>
      <c r="G7297" s="24">
        <v>45152</v>
      </c>
      <c r="H7297" s="24">
        <v>45161</v>
      </c>
      <c r="I7297" s="20" t="s">
        <v>81</v>
      </c>
      <c r="K7297" s="61" t="str">
        <f>LeaveTracker[[#This Row],[Days]]&amp;" "&amp;LeaveTracker[[#This Row],[Type of Leave]]</f>
        <v>9 SL</v>
      </c>
      <c r="L7297" s="23">
        <v>9</v>
      </c>
      <c r="M7297" s="27"/>
    </row>
    <row r="7298" spans="1:13" ht="30" customHeight="1" x14ac:dyDescent="0.3">
      <c r="A7298" s="27">
        <f t="shared" si="88"/>
        <v>3572</v>
      </c>
      <c r="B7298" s="31">
        <v>45169</v>
      </c>
      <c r="C7298" s="31">
        <v>45162</v>
      </c>
      <c r="D7298" s="19" t="s">
        <v>840</v>
      </c>
      <c r="E7298" s="19" t="str">
        <f>IF(ISBLANK(LeaveTracker[[#This Row],[Employee Name]]),"-----",VLOOKUP(LeaveTracker[[#This Row],[Employee Name]],Employees[[Employee Name]:[Office]],7))</f>
        <v>CEO</v>
      </c>
      <c r="F7298" s="19" t="str">
        <f>IF(ISBLANK(LeaveTracker[[#This Row],[Employee Name]]),"-----",VLOOKUP(LeaveTracker[[#This Row],[Employee Name]],Employees[[Employee Name]:[Office]],6))</f>
        <v>REGULAR</v>
      </c>
      <c r="G7298" s="24">
        <v>45161</v>
      </c>
      <c r="H7298" s="24">
        <v>45161</v>
      </c>
      <c r="I7298" s="20" t="s">
        <v>298</v>
      </c>
      <c r="J7298" s="43" t="s">
        <v>1003</v>
      </c>
      <c r="K7298" s="61"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504</v>
      </c>
      <c r="E7299" s="19" t="str">
        <f>IF(ISBLANK(LeaveTracker[[#This Row],[Employee Name]]),"-----",VLOOKUP(LeaveTracker[[#This Row],[Employee Name]],Employees[[Employee Name]:[Office]],7))</f>
        <v>THRDC</v>
      </c>
      <c r="F7299" s="19" t="str">
        <f>IF(ISBLANK(LeaveTracker[[#This Row],[Employee Name]]),"-----",VLOOKUP(LeaveTracker[[#This Row],[Employee Name]],Employees[[Employee Name]:[Office]],6))</f>
        <v>REGULAR</v>
      </c>
      <c r="G7299" s="24">
        <v>45163</v>
      </c>
      <c r="H7299" s="24">
        <v>45163</v>
      </c>
      <c r="I7299" s="20" t="s">
        <v>81</v>
      </c>
      <c r="K7299" s="61"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19" t="str">
        <f>IF(ISBLANK(LeaveTracker[[#This Row],[Employee Name]]),"-----",VLOOKUP(LeaveTracker[[#This Row],[Employee Name]],Employees[[Employee Name]:[Office]],7))</f>
        <v>HRMO</v>
      </c>
      <c r="F7300" s="19" t="str">
        <f>IF(ISBLANK(LeaveTracker[[#This Row],[Employee Name]]),"-----",VLOOKUP(LeaveTracker[[#This Row],[Employee Name]],Employees[[Employee Name]:[Office]],6))</f>
        <v>REGULAR</v>
      </c>
      <c r="G7300" s="24">
        <v>45163</v>
      </c>
      <c r="H7300" s="24">
        <v>45163</v>
      </c>
      <c r="I7300" s="20" t="s">
        <v>298</v>
      </c>
      <c r="J7300" s="43" t="s">
        <v>1003</v>
      </c>
      <c r="K7300" s="61"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744</v>
      </c>
      <c r="E7301" s="19" t="str">
        <f>IF(ISBLANK(LeaveTracker[[#This Row],[Employee Name]]),"-----",VLOOKUP(LeaveTracker[[#This Row],[Employee Name]],Employees[[Employee Name]:[Office]],7))</f>
        <v>CSWDO</v>
      </c>
      <c r="F7301" s="19" t="str">
        <f>IF(ISBLANK(LeaveTracker[[#This Row],[Employee Name]]),"-----",VLOOKUP(LeaveTracker[[#This Row],[Employee Name]],Employees[[Employee Name]:[Office]],6))</f>
        <v>REGULAR</v>
      </c>
      <c r="G7301" s="24">
        <v>45161</v>
      </c>
      <c r="H7301" s="24">
        <v>45161</v>
      </c>
      <c r="I7301" s="20" t="s">
        <v>81</v>
      </c>
      <c r="K7301" s="61"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238</v>
      </c>
      <c r="E7302" s="19" t="str">
        <f>IF(ISBLANK(LeaveTracker[[#This Row],[Employee Name]]),"-----",VLOOKUP(LeaveTracker[[#This Row],[Employee Name]],Employees[[Employee Name]:[Office]],7))</f>
        <v>CSWDO</v>
      </c>
      <c r="F7302" s="19" t="str">
        <f>IF(ISBLANK(LeaveTracker[[#This Row],[Employee Name]]),"-----",VLOOKUP(LeaveTracker[[#This Row],[Employee Name]],Employees[[Employee Name]:[Office]],6))</f>
        <v>REGULAR</v>
      </c>
      <c r="G7302" s="24">
        <v>45155</v>
      </c>
      <c r="H7302" s="24">
        <v>45155</v>
      </c>
      <c r="I7302" s="20" t="s">
        <v>81</v>
      </c>
      <c r="K7302" s="61"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1759</v>
      </c>
      <c r="E7303" s="19" t="str">
        <f>IF(ISBLANK(LeaveTracker[[#This Row],[Employee Name]]),"-----",VLOOKUP(LeaveTracker[[#This Row],[Employee Name]],Employees[[Employee Name]:[Office]],7))</f>
        <v>CSWDO</v>
      </c>
      <c r="F7303" s="19" t="str">
        <f>IF(ISBLANK(LeaveTracker[[#This Row],[Employee Name]]),"-----",VLOOKUP(LeaveTracker[[#This Row],[Employee Name]],Employees[[Employee Name]:[Office]],6))</f>
        <v>CASUAL</v>
      </c>
      <c r="G7303" s="24">
        <v>45156</v>
      </c>
      <c r="H7303" s="24">
        <v>45156</v>
      </c>
      <c r="I7303" s="20" t="s">
        <v>81</v>
      </c>
      <c r="K7303" s="61"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771</v>
      </c>
      <c r="E7304" s="19" t="str">
        <f>IF(ISBLANK(LeaveTracker[[#This Row],[Employee Name]]),"-----",VLOOKUP(LeaveTracker[[#This Row],[Employee Name]],Employees[[Employee Name]:[Office]],7))</f>
        <v>CSWDO</v>
      </c>
      <c r="F7304" s="19" t="str">
        <f>IF(ISBLANK(LeaveTracker[[#This Row],[Employee Name]]),"-----",VLOOKUP(LeaveTracker[[#This Row],[Employee Name]],Employees[[Employee Name]:[Office]],6))</f>
        <v>REGULAR</v>
      </c>
      <c r="G7304" s="24">
        <v>45167</v>
      </c>
      <c r="H7304" s="24">
        <v>45167</v>
      </c>
      <c r="I7304" s="20" t="s">
        <v>298</v>
      </c>
      <c r="J7304" s="43" t="s">
        <v>1003</v>
      </c>
      <c r="K7304" s="61"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224</v>
      </c>
      <c r="E7305" s="19" t="str">
        <f>IF(ISBLANK(LeaveTracker[[#This Row],[Employee Name]]),"-----",VLOOKUP(LeaveTracker[[#This Row],[Employee Name]],Employees[[Employee Name]:[Office]],7))</f>
        <v>CSWDO</v>
      </c>
      <c r="F7305" s="19" t="str">
        <f>IF(ISBLANK(LeaveTracker[[#This Row],[Employee Name]]),"-----",VLOOKUP(LeaveTracker[[#This Row],[Employee Name]],Employees[[Employee Name]:[Office]],6))</f>
        <v>REGULAR</v>
      </c>
      <c r="G7305" s="24">
        <v>45161</v>
      </c>
      <c r="H7305" s="24">
        <v>45161</v>
      </c>
      <c r="I7305" s="20" t="s">
        <v>81</v>
      </c>
      <c r="K7305" s="61"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471</v>
      </c>
      <c r="E7306" s="19" t="str">
        <f>IF(ISBLANK(LeaveTracker[[#This Row],[Employee Name]]),"-----",VLOOKUP(LeaveTracker[[#This Row],[Employee Name]],Employees[[Employee Name]:[Office]],7))</f>
        <v>PIO</v>
      </c>
      <c r="F7306" s="19" t="str">
        <f>IF(ISBLANK(LeaveTracker[[#This Row],[Employee Name]]),"-----",VLOOKUP(LeaveTracker[[#This Row],[Employee Name]],Employees[[Employee Name]:[Office]],6))</f>
        <v>REGULAR</v>
      </c>
      <c r="G7306" s="24">
        <v>45175</v>
      </c>
      <c r="H7306" s="24">
        <v>45175</v>
      </c>
      <c r="I7306" s="20" t="s">
        <v>298</v>
      </c>
      <c r="J7306" s="43" t="s">
        <v>1003</v>
      </c>
      <c r="K7306" s="61"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522</v>
      </c>
      <c r="E7307" s="19" t="str">
        <f>IF(ISBLANK(LeaveTracker[[#This Row],[Employee Name]]),"-----",VLOOKUP(LeaveTracker[[#This Row],[Employee Name]],Employees[[Employee Name]:[Office]],7))</f>
        <v>PIO</v>
      </c>
      <c r="F7307" s="19" t="str">
        <f>IF(ISBLANK(LeaveTracker[[#This Row],[Employee Name]]),"-----",VLOOKUP(LeaveTracker[[#This Row],[Employee Name]],Employees[[Employee Name]:[Office]],6))</f>
        <v>REGULAR</v>
      </c>
      <c r="G7307" s="24">
        <v>45173</v>
      </c>
      <c r="H7307" s="24">
        <v>45173</v>
      </c>
      <c r="I7307" s="20" t="s">
        <v>298</v>
      </c>
      <c r="J7307" s="43" t="s">
        <v>1003</v>
      </c>
      <c r="K7307" s="61"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522</v>
      </c>
      <c r="E7308" s="19" t="str">
        <f>IF(ISBLANK(LeaveTracker[[#This Row],[Employee Name]]),"-----",VLOOKUP(LeaveTracker[[#This Row],[Employee Name]],Employees[[Employee Name]:[Office]],7))</f>
        <v>PIO</v>
      </c>
      <c r="F7308" s="19" t="str">
        <f>IF(ISBLANK(LeaveTracker[[#This Row],[Employee Name]]),"-----",VLOOKUP(LeaveTracker[[#This Row],[Employee Name]],Employees[[Employee Name]:[Office]],6))</f>
        <v>REGULAR</v>
      </c>
      <c r="G7308" s="24">
        <v>45170</v>
      </c>
      <c r="H7308" s="24">
        <v>45170</v>
      </c>
      <c r="I7308" s="20" t="s">
        <v>298</v>
      </c>
      <c r="J7308" s="43" t="s">
        <v>2467</v>
      </c>
      <c r="K7308" s="61"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522</v>
      </c>
      <c r="E7309" s="19" t="str">
        <f>IF(ISBLANK(LeaveTracker[[#This Row],[Employee Name]]),"-----",VLOOKUP(LeaveTracker[[#This Row],[Employee Name]],Employees[[Employee Name]:[Office]],7))</f>
        <v>PIO</v>
      </c>
      <c r="F7309" s="19" t="str">
        <f>IF(ISBLANK(LeaveTracker[[#This Row],[Employee Name]]),"-----",VLOOKUP(LeaveTracker[[#This Row],[Employee Name]],Employees[[Employee Name]:[Office]],6))</f>
        <v>REGULAR</v>
      </c>
      <c r="G7309" s="24">
        <v>45180</v>
      </c>
      <c r="H7309" s="24">
        <v>45180</v>
      </c>
      <c r="I7309" s="20" t="s">
        <v>298</v>
      </c>
      <c r="J7309" s="43" t="s">
        <v>2467</v>
      </c>
      <c r="K7309" s="61"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722</v>
      </c>
      <c r="E7310" s="19" t="str">
        <f>IF(ISBLANK(LeaveTracker[[#This Row],[Employee Name]]),"-----",VLOOKUP(LeaveTracker[[#This Row],[Employee Name]],Employees[[Employee Name]:[Office]],7))</f>
        <v>LCR</v>
      </c>
      <c r="F7310" s="19" t="str">
        <f>IF(ISBLANK(LeaveTracker[[#This Row],[Employee Name]]),"-----",VLOOKUP(LeaveTracker[[#This Row],[Employee Name]],Employees[[Employee Name]:[Office]],6))</f>
        <v>REGULAR</v>
      </c>
      <c r="G7310" s="24">
        <v>45153</v>
      </c>
      <c r="H7310" s="24">
        <v>45153</v>
      </c>
      <c r="I7310" s="20" t="s">
        <v>81</v>
      </c>
      <c r="K7310" s="61"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513</v>
      </c>
      <c r="E7311" s="19" t="str">
        <f>IF(ISBLANK(LeaveTracker[[#This Row],[Employee Name]]),"-----",VLOOKUP(LeaveTracker[[#This Row],[Employee Name]],Employees[[Employee Name]:[Office]],7))</f>
        <v>ACCOUNTING</v>
      </c>
      <c r="F7311" s="19" t="str">
        <f>IF(ISBLANK(LeaveTracker[[#This Row],[Employee Name]]),"-----",VLOOKUP(LeaveTracker[[#This Row],[Employee Name]],Employees[[Employee Name]:[Office]],6))</f>
        <v>REGULAR</v>
      </c>
      <c r="G7311" s="24">
        <v>45141</v>
      </c>
      <c r="H7311" s="24">
        <v>45141</v>
      </c>
      <c r="I7311" s="20" t="s">
        <v>81</v>
      </c>
      <c r="K7311" s="61"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513</v>
      </c>
      <c r="E7312" s="19" t="str">
        <f>IF(ISBLANK(LeaveTracker[[#This Row],[Employee Name]]),"-----",VLOOKUP(LeaveTracker[[#This Row],[Employee Name]],Employees[[Employee Name]:[Office]],7))</f>
        <v>ACCOUNTING</v>
      </c>
      <c r="F7312" s="19" t="str">
        <f>IF(ISBLANK(LeaveTracker[[#This Row],[Employee Name]]),"-----",VLOOKUP(LeaveTracker[[#This Row],[Employee Name]],Employees[[Employee Name]:[Office]],6))</f>
        <v>REGULAR</v>
      </c>
      <c r="G7312" s="24">
        <v>45156</v>
      </c>
      <c r="H7312" s="24">
        <v>45156</v>
      </c>
      <c r="I7312" s="20" t="s">
        <v>81</v>
      </c>
      <c r="K7312" s="61"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1092</v>
      </c>
      <c r="E7313" s="19" t="str">
        <f>IF(ISBLANK(LeaveTracker[[#This Row],[Employee Name]]),"-----",VLOOKUP(LeaveTracker[[#This Row],[Employee Name]],Employees[[Employee Name]:[Office]],7))</f>
        <v>ACCOUNTING</v>
      </c>
      <c r="F7313" s="19" t="str">
        <f>IF(ISBLANK(LeaveTracker[[#This Row],[Employee Name]]),"-----",VLOOKUP(LeaveTracker[[#This Row],[Employee Name]],Employees[[Employee Name]:[Office]],6))</f>
        <v>REGULAR</v>
      </c>
      <c r="G7313" s="24">
        <v>45145</v>
      </c>
      <c r="H7313" s="24">
        <v>45145</v>
      </c>
      <c r="I7313" s="20" t="s">
        <v>81</v>
      </c>
      <c r="K7313" s="61"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1092</v>
      </c>
      <c r="E7314" s="19" t="str">
        <f>IF(ISBLANK(LeaveTracker[[#This Row],[Employee Name]]),"-----",VLOOKUP(LeaveTracker[[#This Row],[Employee Name]],Employees[[Employee Name]:[Office]],7))</f>
        <v>ACCOUNTING</v>
      </c>
      <c r="F7314" s="19" t="str">
        <f>IF(ISBLANK(LeaveTracker[[#This Row],[Employee Name]]),"-----",VLOOKUP(LeaveTracker[[#This Row],[Employee Name]],Employees[[Employee Name]:[Office]],6))</f>
        <v>REGULAR</v>
      </c>
      <c r="G7314" s="24">
        <v>45167</v>
      </c>
      <c r="H7314" s="24">
        <v>45167</v>
      </c>
      <c r="I7314" s="20" t="s">
        <v>82</v>
      </c>
      <c r="K7314" s="61"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519</v>
      </c>
      <c r="E7315" s="19" t="str">
        <f>IF(ISBLANK(LeaveTracker[[#This Row],[Employee Name]]),"-----",VLOOKUP(LeaveTracker[[#This Row],[Employee Name]],Employees[[Employee Name]:[Office]],7))</f>
        <v>ACCOUNTING</v>
      </c>
      <c r="F7315" s="19" t="str">
        <f>IF(ISBLANK(LeaveTracker[[#This Row],[Employee Name]]),"-----",VLOOKUP(LeaveTracker[[#This Row],[Employee Name]],Employees[[Employee Name]:[Office]],6))</f>
        <v>REGULAR</v>
      </c>
      <c r="G7315" s="24">
        <v>45145</v>
      </c>
      <c r="H7315" s="24">
        <v>45145</v>
      </c>
      <c r="I7315" s="20" t="s">
        <v>81</v>
      </c>
      <c r="K7315" s="61"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506</v>
      </c>
      <c r="E7316" s="19" t="str">
        <f>IF(ISBLANK(LeaveTracker[[#This Row],[Employee Name]]),"-----",VLOOKUP(LeaveTracker[[#This Row],[Employee Name]],Employees[[Employee Name]:[Office]],7))</f>
        <v>ACCOUNTING</v>
      </c>
      <c r="F7316" s="19" t="str">
        <f>IF(ISBLANK(LeaveTracker[[#This Row],[Employee Name]]),"-----",VLOOKUP(LeaveTracker[[#This Row],[Employee Name]],Employees[[Employee Name]:[Office]],6))</f>
        <v>REGULAR</v>
      </c>
      <c r="G7316" s="24">
        <v>45142</v>
      </c>
      <c r="H7316" s="24">
        <v>45142</v>
      </c>
      <c r="I7316" s="20" t="s">
        <v>81</v>
      </c>
      <c r="K7316" s="61"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224</v>
      </c>
      <c r="E7317" s="19" t="str">
        <f>IF(ISBLANK(LeaveTracker[[#This Row],[Employee Name]]),"-----",VLOOKUP(LeaveTracker[[#This Row],[Employee Name]],Employees[[Employee Name]:[Office]],7))</f>
        <v>CSWDO</v>
      </c>
      <c r="F7317" s="19" t="str">
        <f>IF(ISBLANK(LeaveTracker[[#This Row],[Employee Name]]),"-----",VLOOKUP(LeaveTracker[[#This Row],[Employee Name]],Employees[[Employee Name]:[Office]],6))</f>
        <v>REGULAR</v>
      </c>
      <c r="G7317" s="24">
        <v>45156</v>
      </c>
      <c r="H7317" s="24">
        <v>45156</v>
      </c>
      <c r="I7317" s="20" t="s">
        <v>81</v>
      </c>
      <c r="K7317" s="61"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2387</v>
      </c>
      <c r="E7318" s="19" t="str">
        <f>IF(ISBLANK(LeaveTracker[[#This Row],[Employee Name]]),"-----",VLOOKUP(LeaveTracker[[#This Row],[Employee Name]],Employees[[Employee Name]:[Office]],7))</f>
        <v>CSWDO</v>
      </c>
      <c r="F7318" s="19">
        <f>IF(ISBLANK(LeaveTracker[[#This Row],[Employee Name]]),"-----",VLOOKUP(LeaveTracker[[#This Row],[Employee Name]],Employees[[Employee Name]:[Office]],6))</f>
        <v>0</v>
      </c>
      <c r="G7318" s="24">
        <v>45177</v>
      </c>
      <c r="H7318" s="24">
        <v>45177</v>
      </c>
      <c r="I7318" s="20" t="s">
        <v>82</v>
      </c>
      <c r="K7318" s="61"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464</v>
      </c>
      <c r="E7319" s="19" t="str">
        <f>IF(ISBLANK(LeaveTracker[[#This Row],[Employee Name]]),"-----",VLOOKUP(LeaveTracker[[#This Row],[Employee Name]],Employees[[Employee Name]:[Office]],7))</f>
        <v>ASSESSORS OFFICE</v>
      </c>
      <c r="F7319" s="19" t="str">
        <f>IF(ISBLANK(LeaveTracker[[#This Row],[Employee Name]]),"-----",VLOOKUP(LeaveTracker[[#This Row],[Employee Name]],Employees[[Employee Name]:[Office]],6))</f>
        <v>REGULAR</v>
      </c>
      <c r="G7319" s="24">
        <v>45154</v>
      </c>
      <c r="H7319" s="24">
        <v>45154</v>
      </c>
      <c r="I7319" s="20" t="s">
        <v>81</v>
      </c>
      <c r="K7319" s="61"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2316</v>
      </c>
      <c r="E7320" s="19" t="str">
        <f>IF(ISBLANK(LeaveTracker[[#This Row],[Employee Name]]),"-----",VLOOKUP(LeaveTracker[[#This Row],[Employee Name]],Employees[[Employee Name]:[Office]],7))</f>
        <v>PICNIC GROVE</v>
      </c>
      <c r="F7320" s="19">
        <f>IF(ISBLANK(LeaveTracker[[#This Row],[Employee Name]]),"-----",VLOOKUP(LeaveTracker[[#This Row],[Employee Name]],Employees[[Employee Name]:[Office]],6))</f>
        <v>0</v>
      </c>
      <c r="G7320" s="24">
        <v>45170</v>
      </c>
      <c r="H7320" s="24">
        <v>45199</v>
      </c>
      <c r="I7320" s="20" t="s">
        <v>82</v>
      </c>
      <c r="K7320" s="61" t="str">
        <f>LeaveTracker[[#This Row],[Days]]&amp;" "&amp;LeaveTracker[[#This Row],[Type of Leave]]</f>
        <v>18 VL</v>
      </c>
      <c r="L7320" s="23">
        <v>18</v>
      </c>
      <c r="M7320" s="27"/>
    </row>
    <row r="7321" spans="1:13" ht="30" customHeight="1" x14ac:dyDescent="0.3">
      <c r="A7321" s="27">
        <f t="shared" si="88"/>
        <v>3595</v>
      </c>
      <c r="B7321" s="31">
        <v>45173</v>
      </c>
      <c r="C7321" s="31">
        <v>45142</v>
      </c>
      <c r="D7321" s="19" t="s">
        <v>477</v>
      </c>
      <c r="E7321" s="19" t="str">
        <f>IF(ISBLANK(LeaveTracker[[#This Row],[Employee Name]]),"-----",VLOOKUP(LeaveTracker[[#This Row],[Employee Name]],Employees[[Employee Name]:[Office]],7))</f>
        <v>ADMIN OFFICE</v>
      </c>
      <c r="F7321" s="19" t="str">
        <f>IF(ISBLANK(LeaveTracker[[#This Row],[Employee Name]]),"-----",VLOOKUP(LeaveTracker[[#This Row],[Employee Name]],Employees[[Employee Name]:[Office]],6))</f>
        <v>REGULAR</v>
      </c>
      <c r="G7321" s="24"/>
      <c r="H7321" s="24"/>
      <c r="I7321" s="19" t="s">
        <v>298</v>
      </c>
      <c r="J7321" s="43" t="s">
        <v>691</v>
      </c>
      <c r="K7321" s="61"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1834</v>
      </c>
      <c r="E7322" s="19" t="str">
        <f>IF(ISBLANK(LeaveTracker[[#This Row],[Employee Name]]),"-----",VLOOKUP(LeaveTracker[[#This Row],[Employee Name]],Employees[[Employee Name]:[Office]],7))</f>
        <v>GSO</v>
      </c>
      <c r="F7322" s="19" t="str">
        <f>IF(ISBLANK(LeaveTracker[[#This Row],[Employee Name]]),"-----",VLOOKUP(LeaveTracker[[#This Row],[Employee Name]],Employees[[Employee Name]:[Office]],6))</f>
        <v>CASUAL</v>
      </c>
      <c r="G7322" s="24">
        <v>45169</v>
      </c>
      <c r="H7322" s="24">
        <v>45169</v>
      </c>
      <c r="I7322" s="20" t="s">
        <v>81</v>
      </c>
      <c r="K7322" s="61"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1894</v>
      </c>
      <c r="E7323" s="19" t="str">
        <f>IF(ISBLANK(LeaveTracker[[#This Row],[Employee Name]]),"-----",VLOOKUP(LeaveTracker[[#This Row],[Employee Name]],Employees[[Employee Name]:[Office]],7))</f>
        <v>CTO</v>
      </c>
      <c r="F7323" s="19" t="str">
        <f>IF(ISBLANK(LeaveTracker[[#This Row],[Employee Name]]),"-----",VLOOKUP(LeaveTracker[[#This Row],[Employee Name]],Employees[[Employee Name]:[Office]],6))</f>
        <v>JOBCON</v>
      </c>
      <c r="G7323" s="24">
        <v>45152</v>
      </c>
      <c r="H7323" s="24">
        <v>45169</v>
      </c>
      <c r="I7323" s="20" t="s">
        <v>82</v>
      </c>
      <c r="K7323" s="61"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488</v>
      </c>
      <c r="E7324" s="19" t="str">
        <f>IF(ISBLANK(LeaveTracker[[#This Row],[Employee Name]]),"-----",VLOOKUP(LeaveTracker[[#This Row],[Employee Name]],Employees[[Employee Name]:[Office]],7))</f>
        <v>THRDC</v>
      </c>
      <c r="F7324" s="19" t="str">
        <f>IF(ISBLANK(LeaveTracker[[#This Row],[Employee Name]]),"-----",VLOOKUP(LeaveTracker[[#This Row],[Employee Name]],Employees[[Employee Name]:[Office]],6))</f>
        <v>REGULAR</v>
      </c>
      <c r="G7324" s="24">
        <v>45169</v>
      </c>
      <c r="H7324" s="24">
        <v>45170</v>
      </c>
      <c r="I7324" s="20" t="s">
        <v>81</v>
      </c>
      <c r="K7324" s="61"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1070</v>
      </c>
      <c r="E7325" s="19" t="str">
        <f>IF(ISBLANK(LeaveTracker[[#This Row],[Employee Name]]),"-----",VLOOKUP(LeaveTracker[[#This Row],[Employee Name]],Employees[[Employee Name]:[Office]],7))</f>
        <v>PIO</v>
      </c>
      <c r="F7325" s="19" t="str">
        <f>IF(ISBLANK(LeaveTracker[[#This Row],[Employee Name]]),"-----",VLOOKUP(LeaveTracker[[#This Row],[Employee Name]],Employees[[Employee Name]:[Office]],6))</f>
        <v>REGULAR</v>
      </c>
      <c r="G7325" s="24">
        <v>45170</v>
      </c>
      <c r="H7325" s="24">
        <v>45170</v>
      </c>
      <c r="I7325" s="20" t="s">
        <v>81</v>
      </c>
      <c r="K7325" s="61"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471</v>
      </c>
      <c r="E7326" s="19" t="str">
        <f>IF(ISBLANK(LeaveTracker[[#This Row],[Employee Name]]),"-----",VLOOKUP(LeaveTracker[[#This Row],[Employee Name]],Employees[[Employee Name]:[Office]],7))</f>
        <v>PIO</v>
      </c>
      <c r="F7326" s="19" t="str">
        <f>IF(ISBLANK(LeaveTracker[[#This Row],[Employee Name]]),"-----",VLOOKUP(LeaveTracker[[#This Row],[Employee Name]],Employees[[Employee Name]:[Office]],6))</f>
        <v>REGULAR</v>
      </c>
      <c r="G7326" s="24">
        <v>45170</v>
      </c>
      <c r="H7326" s="24">
        <v>45170</v>
      </c>
      <c r="I7326" s="20" t="s">
        <v>81</v>
      </c>
      <c r="K7326" s="61"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657</v>
      </c>
      <c r="E7327" s="19" t="str">
        <f>IF(ISBLANK(LeaveTracker[[#This Row],[Employee Name]]),"-----",VLOOKUP(LeaveTracker[[#This Row],[Employee Name]],Employees[[Employee Name]:[Office]],7))</f>
        <v>ASSESSORS OFFICE</v>
      </c>
      <c r="F7327" s="19" t="str">
        <f>IF(ISBLANK(LeaveTracker[[#This Row],[Employee Name]]),"-----",VLOOKUP(LeaveTracker[[#This Row],[Employee Name]],Employees[[Employee Name]:[Office]],6))</f>
        <v>REGULAR</v>
      </c>
      <c r="G7327" s="24">
        <v>45184</v>
      </c>
      <c r="H7327" s="24">
        <v>45205</v>
      </c>
      <c r="I7327" s="20" t="s">
        <v>82</v>
      </c>
      <c r="K7327" s="61" t="str">
        <f>LeaveTracker[[#This Row],[Days]]&amp;" "&amp;LeaveTracker[[#This Row],[Type of Leave]]</f>
        <v>15 VL</v>
      </c>
      <c r="L7327" s="23">
        <v>15</v>
      </c>
      <c r="M7327" s="27"/>
    </row>
    <row r="7328" spans="1:13" ht="30" customHeight="1" x14ac:dyDescent="0.3">
      <c r="A7328" s="27">
        <f t="shared" si="88"/>
        <v>3602</v>
      </c>
      <c r="B7328" s="31">
        <v>45174</v>
      </c>
      <c r="C7328" s="31">
        <v>45170</v>
      </c>
      <c r="D7328" s="19" t="s">
        <v>826</v>
      </c>
      <c r="E7328" s="19" t="str">
        <f>IF(ISBLANK(LeaveTracker[[#This Row],[Employee Name]]),"-----",VLOOKUP(LeaveTracker[[#This Row],[Employee Name]],Employees[[Employee Name]:[Office]],7))</f>
        <v>CHO</v>
      </c>
      <c r="F7328" s="19" t="str">
        <f>IF(ISBLANK(LeaveTracker[[#This Row],[Employee Name]]),"-----",VLOOKUP(LeaveTracker[[#This Row],[Employee Name]],Employees[[Employee Name]:[Office]],6))</f>
        <v>REGULAR</v>
      </c>
      <c r="G7328" s="24">
        <v>45176</v>
      </c>
      <c r="H7328" s="24">
        <v>45177</v>
      </c>
      <c r="I7328" s="20" t="s">
        <v>82</v>
      </c>
      <c r="K7328" s="61"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826</v>
      </c>
      <c r="E7329" s="19" t="str">
        <f>IF(ISBLANK(LeaveTracker[[#This Row],[Employee Name]]),"-----",VLOOKUP(LeaveTracker[[#This Row],[Employee Name]],Employees[[Employee Name]:[Office]],7))</f>
        <v>CHO</v>
      </c>
      <c r="F7329" s="19" t="str">
        <f>IF(ISBLANK(LeaveTracker[[#This Row],[Employee Name]]),"-----",VLOOKUP(LeaveTracker[[#This Row],[Employee Name]],Employees[[Employee Name]:[Office]],6))</f>
        <v>REGULAR</v>
      </c>
      <c r="G7329" s="24">
        <v>45169</v>
      </c>
      <c r="H7329" s="24">
        <v>45169</v>
      </c>
      <c r="I7329" s="20" t="s">
        <v>81</v>
      </c>
      <c r="K7329" s="61"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849</v>
      </c>
      <c r="E7330" s="19" t="str">
        <f>IF(ISBLANK(LeaveTracker[[#This Row],[Employee Name]]),"-----",VLOOKUP(LeaveTracker[[#This Row],[Employee Name]],Employees[[Employee Name]:[Office]],7))</f>
        <v>MO</v>
      </c>
      <c r="F7330" s="19" t="str">
        <f>IF(ISBLANK(LeaveTracker[[#This Row],[Employee Name]]),"-----",VLOOKUP(LeaveTracker[[#This Row],[Employee Name]],Employees[[Employee Name]:[Office]],6))</f>
        <v>REGULAR</v>
      </c>
      <c r="G7330" s="24">
        <v>45161</v>
      </c>
      <c r="H7330" s="24">
        <v>45161</v>
      </c>
      <c r="I7330" s="20" t="s">
        <v>81</v>
      </c>
      <c r="K7330" s="61"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849</v>
      </c>
      <c r="E7331" s="19" t="str">
        <f>IF(ISBLANK(LeaveTracker[[#This Row],[Employee Name]]),"-----",VLOOKUP(LeaveTracker[[#This Row],[Employee Name]],Employees[[Employee Name]:[Office]],7))</f>
        <v>MO</v>
      </c>
      <c r="F7331" s="19" t="str">
        <f>IF(ISBLANK(LeaveTracker[[#This Row],[Employee Name]]),"-----",VLOOKUP(LeaveTracker[[#This Row],[Employee Name]],Employees[[Employee Name]:[Office]],6))</f>
        <v>REGULAR</v>
      </c>
      <c r="G7331" s="24">
        <v>45168</v>
      </c>
      <c r="H7331" s="24">
        <v>45168</v>
      </c>
      <c r="I7331" s="20" t="s">
        <v>81</v>
      </c>
      <c r="K7331" s="61"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1056</v>
      </c>
      <c r="E7332" s="19" t="str">
        <f>IF(ISBLANK(LeaveTracker[[#This Row],[Employee Name]]),"-----",VLOOKUP(LeaveTracker[[#This Row],[Employee Name]],Employees[[Employee Name]:[Office]],7))</f>
        <v>CTO</v>
      </c>
      <c r="F7332" s="19" t="str">
        <f>IF(ISBLANK(LeaveTracker[[#This Row],[Employee Name]]),"-----",VLOOKUP(LeaveTracker[[#This Row],[Employee Name]],Employees[[Employee Name]:[Office]],6))</f>
        <v>REGULAR</v>
      </c>
      <c r="G7332" s="24">
        <v>45168</v>
      </c>
      <c r="H7332" s="24">
        <v>45170</v>
      </c>
      <c r="I7332" s="20" t="s">
        <v>81</v>
      </c>
      <c r="K7332" s="61"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1056</v>
      </c>
      <c r="E7333" s="19" t="str">
        <f>IF(ISBLANK(LeaveTracker[[#This Row],[Employee Name]]),"-----",VLOOKUP(LeaveTracker[[#This Row],[Employee Name]],Employees[[Employee Name]:[Office]],7))</f>
        <v>CTO</v>
      </c>
      <c r="F7333" s="19" t="str">
        <f>IF(ISBLANK(LeaveTracker[[#This Row],[Employee Name]]),"-----",VLOOKUP(LeaveTracker[[#This Row],[Employee Name]],Employees[[Employee Name]:[Office]],6))</f>
        <v>REGULAR</v>
      </c>
      <c r="G7333" s="21">
        <v>45163</v>
      </c>
      <c r="H7333" s="24">
        <v>45163</v>
      </c>
      <c r="I7333" s="20" t="s">
        <v>81</v>
      </c>
      <c r="K7333" s="61"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975</v>
      </c>
      <c r="E7334" s="19" t="str">
        <f>IF(ISBLANK(LeaveTracker[[#This Row],[Employee Name]]),"-----",VLOOKUP(LeaveTracker[[#This Row],[Employee Name]],Employees[[Employee Name]:[Office]],7))</f>
        <v>TOPS (ADMIN CSU)</v>
      </c>
      <c r="F7334" s="19" t="str">
        <f>IF(ISBLANK(LeaveTracker[[#This Row],[Employee Name]]),"-----",VLOOKUP(LeaveTracker[[#This Row],[Employee Name]],Employees[[Employee Name]:[Office]],6))</f>
        <v>REGULAR</v>
      </c>
      <c r="G7334" s="24">
        <v>45167</v>
      </c>
      <c r="H7334" s="24">
        <v>45183</v>
      </c>
      <c r="I7334" s="20" t="s">
        <v>81</v>
      </c>
      <c r="K7334" s="61"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2488</v>
      </c>
      <c r="E7335" s="19" t="str">
        <f>IF(ISBLANK(LeaveTracker[[#This Row],[Employee Name]]),"-----",VLOOKUP(LeaveTracker[[#This Row],[Employee Name]],Employees[[Employee Name]:[Office]],7))</f>
        <v>RTC BRANCA</v>
      </c>
      <c r="F7335" s="19" t="str">
        <f>IF(ISBLANK(LeaveTracker[[#This Row],[Employee Name]]),"-----",VLOOKUP(LeaveTracker[[#This Row],[Employee Name]],Employees[[Employee Name]:[Office]],6))</f>
        <v>CASUAL</v>
      </c>
      <c r="G7335" s="24">
        <v>45167</v>
      </c>
      <c r="H7335" s="24">
        <v>45169</v>
      </c>
      <c r="I7335" s="20" t="s">
        <v>81</v>
      </c>
      <c r="K7335" s="61"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1968</v>
      </c>
      <c r="E7336" s="19" t="str">
        <f>IF(ISBLANK(LeaveTracker[[#This Row],[Employee Name]]),"-----",VLOOKUP(LeaveTracker[[#This Row],[Employee Name]],Employees[[Employee Name]:[Office]],7))</f>
        <v>EEO/CITY MARKET</v>
      </c>
      <c r="F7336" s="19" t="str">
        <f>IF(ISBLANK(LeaveTracker[[#This Row],[Employee Name]]),"-----",VLOOKUP(LeaveTracker[[#This Row],[Employee Name]],Employees[[Employee Name]:[Office]],6))</f>
        <v>CASUAL</v>
      </c>
      <c r="G7336" s="24">
        <v>45171</v>
      </c>
      <c r="H7336" s="24">
        <v>45171</v>
      </c>
      <c r="I7336" s="20" t="s">
        <v>82</v>
      </c>
      <c r="K7336" s="61" t="str">
        <f>LeaveTracker[[#This Row],[Days]]&amp;" "&amp;LeaveTracker[[#This Row],[Type of Leave]]</f>
        <v>1 VL</v>
      </c>
      <c r="L7336" s="23">
        <v>1</v>
      </c>
      <c r="M7336" s="27"/>
    </row>
    <row r="7337" spans="1:13" ht="30" customHeight="1" x14ac:dyDescent="0.3">
      <c r="A7337" s="27">
        <f t="shared" si="88"/>
        <v>3611</v>
      </c>
      <c r="B7337" s="31">
        <v>45174</v>
      </c>
      <c r="C7337" s="31">
        <v>45164</v>
      </c>
      <c r="D7337" s="19" t="s">
        <v>1832</v>
      </c>
      <c r="E7337" s="19" t="str">
        <f>IF(ISBLANK(LeaveTracker[[#This Row],[Employee Name]]),"-----",VLOOKUP(LeaveTracker[[#This Row],[Employee Name]],Employees[[Employee Name]:[Office]],7))</f>
        <v>EEO/CITY MARKET</v>
      </c>
      <c r="F7337" s="19" t="str">
        <f>IF(ISBLANK(LeaveTracker[[#This Row],[Employee Name]]),"-----",VLOOKUP(LeaveTracker[[#This Row],[Employee Name]],Employees[[Employee Name]:[Office]],6))</f>
        <v>CASUAL</v>
      </c>
      <c r="G7337" s="24">
        <v>45171</v>
      </c>
      <c r="H7337" s="24">
        <v>45171</v>
      </c>
      <c r="I7337" s="20" t="s">
        <v>82</v>
      </c>
      <c r="K7337" s="61" t="str">
        <f>LeaveTracker[[#This Row],[Days]]&amp;" "&amp;LeaveTracker[[#This Row],[Type of Leave]]</f>
        <v>1 VL</v>
      </c>
      <c r="L7337" s="23">
        <v>1</v>
      </c>
      <c r="M7337" s="27"/>
    </row>
    <row r="7338" spans="1:13" ht="30" customHeight="1" x14ac:dyDescent="0.3">
      <c r="A7338" s="27">
        <f t="shared" si="88"/>
        <v>3612</v>
      </c>
      <c r="B7338" s="31">
        <v>45174</v>
      </c>
      <c r="C7338" s="31">
        <v>45164</v>
      </c>
      <c r="D7338" s="19" t="s">
        <v>1832</v>
      </c>
      <c r="E7338" s="19" t="str">
        <f>IF(ISBLANK(LeaveTracker[[#This Row],[Employee Name]]),"-----",VLOOKUP(LeaveTracker[[#This Row],[Employee Name]],Employees[[Employee Name]:[Office]],7))</f>
        <v>EEO/CITY MARKET</v>
      </c>
      <c r="F7338" s="19" t="str">
        <f>IF(ISBLANK(LeaveTracker[[#This Row],[Employee Name]]),"-----",VLOOKUP(LeaveTracker[[#This Row],[Employee Name]],Employees[[Employee Name]:[Office]],6))</f>
        <v>CASUAL</v>
      </c>
      <c r="G7338" s="24">
        <v>45175</v>
      </c>
      <c r="H7338" s="24">
        <v>45175</v>
      </c>
      <c r="I7338" s="20" t="s">
        <v>82</v>
      </c>
      <c r="K7338" s="61"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1885</v>
      </c>
      <c r="E7339" s="19" t="str">
        <f>IF(ISBLANK(LeaveTracker[[#This Row],[Employee Name]]),"-----",VLOOKUP(LeaveTracker[[#This Row],[Employee Name]],Employees[[Employee Name]:[Office]],7))</f>
        <v>GSO</v>
      </c>
      <c r="F7339" s="19" t="str">
        <f>IF(ISBLANK(LeaveTracker[[#This Row],[Employee Name]]),"-----",VLOOKUP(LeaveTracker[[#This Row],[Employee Name]],Employees[[Employee Name]:[Office]],6))</f>
        <v>CASUAL</v>
      </c>
      <c r="G7339" s="24">
        <v>45176</v>
      </c>
      <c r="H7339" s="24">
        <v>45177</v>
      </c>
      <c r="I7339" s="20" t="s">
        <v>82</v>
      </c>
      <c r="K7339" s="61"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2506</v>
      </c>
      <c r="E7340" s="19" t="str">
        <f>IF(ISBLANK(LeaveTracker[[#This Row],[Employee Name]]),"-----",VLOOKUP(LeaveTracker[[#This Row],[Employee Name]],Employees[[Employee Name]:[Office]],7))</f>
        <v>CPDO</v>
      </c>
      <c r="F7340" s="19" t="str">
        <f>IF(ISBLANK(LeaveTracker[[#This Row],[Employee Name]]),"-----",VLOOKUP(LeaveTracker[[#This Row],[Employee Name]],Employees[[Employee Name]:[Office]],6))</f>
        <v>CASUAL</v>
      </c>
      <c r="G7340" s="24">
        <v>45170</v>
      </c>
      <c r="H7340" s="24">
        <v>45198</v>
      </c>
      <c r="I7340" s="20" t="s">
        <v>82</v>
      </c>
      <c r="K7340" s="61"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1884</v>
      </c>
      <c r="E7341" s="19" t="str">
        <f>IF(ISBLANK(LeaveTracker[[#This Row],[Employee Name]]),"-----",VLOOKUP(LeaveTracker[[#This Row],[Employee Name]],Employees[[Employee Name]:[Office]],7))</f>
        <v>CEO</v>
      </c>
      <c r="F7341" s="19" t="str">
        <f>IF(ISBLANK(LeaveTracker[[#This Row],[Employee Name]]),"-----",VLOOKUP(LeaveTracker[[#This Row],[Employee Name]],Employees[[Employee Name]:[Office]],6))</f>
        <v>CASUAL</v>
      </c>
      <c r="G7341" s="24">
        <v>45175</v>
      </c>
      <c r="H7341" s="24">
        <v>45175</v>
      </c>
      <c r="I7341" s="20" t="s">
        <v>82</v>
      </c>
      <c r="K7341" s="61"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525</v>
      </c>
      <c r="E7342" s="19" t="str">
        <f>IF(ISBLANK(LeaveTracker[[#This Row],[Employee Name]]),"-----",VLOOKUP(LeaveTracker[[#This Row],[Employee Name]],Employees[[Employee Name]:[Office]],7))</f>
        <v>GSO</v>
      </c>
      <c r="F7342" s="19" t="str">
        <f>IF(ISBLANK(LeaveTracker[[#This Row],[Employee Name]]),"-----",VLOOKUP(LeaveTracker[[#This Row],[Employee Name]],Employees[[Employee Name]:[Office]],6))</f>
        <v>REGULAR</v>
      </c>
      <c r="G7342" s="24">
        <v>45184</v>
      </c>
      <c r="H7342" s="24">
        <v>45184</v>
      </c>
      <c r="I7342" s="20" t="s">
        <v>82</v>
      </c>
      <c r="K7342" s="61"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435</v>
      </c>
      <c r="E7343" s="19" t="str">
        <f>IF(ISBLANK(LeaveTracker[[#This Row],[Employee Name]]),"-----",VLOOKUP(LeaveTracker[[#This Row],[Employee Name]],Employees[[Employee Name]:[Office]],7))</f>
        <v>INTERNAL</v>
      </c>
      <c r="F7343" s="19" t="str">
        <f>IF(ISBLANK(LeaveTracker[[#This Row],[Employee Name]]),"-----",VLOOKUP(LeaveTracker[[#This Row],[Employee Name]],Employees[[Employee Name]:[Office]],6))</f>
        <v>REGULAR</v>
      </c>
      <c r="G7343" s="24">
        <v>45155</v>
      </c>
      <c r="H7343" s="24">
        <v>45156</v>
      </c>
      <c r="I7343" s="20" t="s">
        <v>82</v>
      </c>
      <c r="K7343" s="61"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435</v>
      </c>
      <c r="E7344" s="19" t="str">
        <f>IF(ISBLANK(LeaveTracker[[#This Row],[Employee Name]]),"-----",VLOOKUP(LeaveTracker[[#This Row],[Employee Name]],Employees[[Employee Name]:[Office]],7))</f>
        <v>INTERNAL</v>
      </c>
      <c r="F7344" s="19" t="str">
        <f>IF(ISBLANK(LeaveTracker[[#This Row],[Employee Name]]),"-----",VLOOKUP(LeaveTracker[[#This Row],[Employee Name]],Employees[[Employee Name]:[Office]],6))</f>
        <v>REGULAR</v>
      </c>
      <c r="G7344" s="24">
        <v>45160</v>
      </c>
      <c r="H7344" s="24">
        <v>45163</v>
      </c>
      <c r="I7344" s="20" t="s">
        <v>82</v>
      </c>
      <c r="K7344" s="61"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224</v>
      </c>
      <c r="E7345" s="19" t="str">
        <f>IF(ISBLANK(LeaveTracker[[#This Row],[Employee Name]]),"-----",VLOOKUP(LeaveTracker[[#This Row],[Employee Name]],Employees[[Employee Name]:[Office]],7))</f>
        <v>CSWDO</v>
      </c>
      <c r="F7345" s="19" t="str">
        <f>IF(ISBLANK(LeaveTracker[[#This Row],[Employee Name]]),"-----",VLOOKUP(LeaveTracker[[#This Row],[Employee Name]],Employees[[Employee Name]:[Office]],6))</f>
        <v>REGULAR</v>
      </c>
      <c r="G7345" s="24">
        <v>45168</v>
      </c>
      <c r="H7345" s="24">
        <v>45168</v>
      </c>
      <c r="I7345" s="20" t="s">
        <v>81</v>
      </c>
      <c r="K7345" s="61"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304</v>
      </c>
      <c r="E7346" s="19" t="str">
        <f>IF(ISBLANK(LeaveTracker[[#This Row],[Employee Name]]),"-----",VLOOKUP(LeaveTracker[[#This Row],[Employee Name]],Employees[[Employee Name]:[Office]],7))</f>
        <v>TOPS (ADMIN CSU)</v>
      </c>
      <c r="F7346" s="19" t="str">
        <f>IF(ISBLANK(LeaveTracker[[#This Row],[Employee Name]]),"-----",VLOOKUP(LeaveTracker[[#This Row],[Employee Name]],Employees[[Employee Name]:[Office]],6))</f>
        <v>REGULAR</v>
      </c>
      <c r="G7346" s="21">
        <v>45163</v>
      </c>
      <c r="H7346" s="24">
        <v>45163</v>
      </c>
      <c r="I7346" s="20" t="s">
        <v>81</v>
      </c>
      <c r="K7346" s="61"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304</v>
      </c>
      <c r="E7347" s="19" t="str">
        <f>IF(ISBLANK(LeaveTracker[[#This Row],[Employee Name]]),"-----",VLOOKUP(LeaveTracker[[#This Row],[Employee Name]],Employees[[Employee Name]:[Office]],7))</f>
        <v>TOPS (ADMIN CSU)</v>
      </c>
      <c r="F7347" s="19" t="str">
        <f>IF(ISBLANK(LeaveTracker[[#This Row],[Employee Name]]),"-----",VLOOKUP(LeaveTracker[[#This Row],[Employee Name]],Employees[[Employee Name]:[Office]],6))</f>
        <v>REGULAR</v>
      </c>
      <c r="G7347" s="24">
        <v>45167</v>
      </c>
      <c r="H7347" s="24">
        <v>45167</v>
      </c>
      <c r="I7347" s="20" t="s">
        <v>81</v>
      </c>
      <c r="K7347" s="61"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2153</v>
      </c>
      <c r="E7348" s="19" t="str">
        <f>IF(ISBLANK(LeaveTracker[[#This Row],[Employee Name]]),"-----",VLOOKUP(LeaveTracker[[#This Row],[Employee Name]],Employees[[Employee Name]:[Office]],7))</f>
        <v>OSPITAL NG TAGAYTAY</v>
      </c>
      <c r="F7348" s="19">
        <f>IF(ISBLANK(LeaveTracker[[#This Row],[Employee Name]]),"-----",VLOOKUP(LeaveTracker[[#This Row],[Employee Name]],Employees[[Employee Name]:[Office]],6))</f>
        <v>0</v>
      </c>
      <c r="G7348" s="24">
        <v>45167</v>
      </c>
      <c r="H7348" s="24">
        <v>45167</v>
      </c>
      <c r="I7348" s="20" t="s">
        <v>81</v>
      </c>
      <c r="K7348" s="61"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2248</v>
      </c>
      <c r="E7349" s="19" t="str">
        <f>IF(ISBLANK(LeaveTracker[[#This Row],[Employee Name]]),"-----",VLOOKUP(LeaveTracker[[#This Row],[Employee Name]],Employees[[Employee Name]:[Office]],7))</f>
        <v>CHO</v>
      </c>
      <c r="F7349" s="19">
        <f>IF(ISBLANK(LeaveTracker[[#This Row],[Employee Name]]),"-----",VLOOKUP(LeaveTracker[[#This Row],[Employee Name]],Employees[[Employee Name]:[Office]],6))</f>
        <v>0</v>
      </c>
      <c r="G7349" s="24">
        <v>45160</v>
      </c>
      <c r="H7349" s="24">
        <v>45163</v>
      </c>
      <c r="I7349" s="20" t="s">
        <v>82</v>
      </c>
      <c r="K7349" s="61"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1265</v>
      </c>
      <c r="E7350" s="19" t="str">
        <f>IF(ISBLANK(LeaveTracker[[#This Row],[Employee Name]]),"-----",VLOOKUP(LeaveTracker[[#This Row],[Employee Name]],Employees[[Employee Name]:[Office]],7))</f>
        <v>BUDGET</v>
      </c>
      <c r="F7350" s="19" t="str">
        <f>IF(ISBLANK(LeaveTracker[[#This Row],[Employee Name]]),"-----",VLOOKUP(LeaveTracker[[#This Row],[Employee Name]],Employees[[Employee Name]:[Office]],6))</f>
        <v>REGULAR</v>
      </c>
      <c r="G7350" s="24">
        <v>45169</v>
      </c>
      <c r="H7350" s="24">
        <v>45169</v>
      </c>
      <c r="I7350" s="20" t="s">
        <v>298</v>
      </c>
      <c r="J7350" s="43" t="s">
        <v>1003</v>
      </c>
      <c r="K7350" s="61"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1755</v>
      </c>
      <c r="E7351" s="19" t="str">
        <f>IF(ISBLANK(LeaveTracker[[#This Row],[Employee Name]]),"-----",VLOOKUP(LeaveTracker[[#This Row],[Employee Name]],Employees[[Employee Name]:[Office]],7))</f>
        <v>MAHOGANY MARKET</v>
      </c>
      <c r="F7351" s="19" t="str">
        <f>IF(ISBLANK(LeaveTracker[[#This Row],[Employee Name]]),"-----",VLOOKUP(LeaveTracker[[#This Row],[Employee Name]],Employees[[Employee Name]:[Office]],6))</f>
        <v>CASUAL</v>
      </c>
      <c r="G7351" s="24">
        <v>45167</v>
      </c>
      <c r="H7351" s="24">
        <v>45167</v>
      </c>
      <c r="I7351" s="20" t="s">
        <v>81</v>
      </c>
      <c r="K7351" s="61"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591</v>
      </c>
      <c r="E7352" s="19" t="str">
        <f>IF(ISBLANK(LeaveTracker[[#This Row],[Employee Name]]),"-----",VLOOKUP(LeaveTracker[[#This Row],[Employee Name]],Employees[[Employee Name]:[Office]],7))</f>
        <v>MAHOGANY MARKET</v>
      </c>
      <c r="F7352" s="19" t="str">
        <f>IF(ISBLANK(LeaveTracker[[#This Row],[Employee Name]]),"-----",VLOOKUP(LeaveTracker[[#This Row],[Employee Name]],Employees[[Employee Name]:[Office]],6))</f>
        <v>REGULAR</v>
      </c>
      <c r="G7352" s="24">
        <v>45160</v>
      </c>
      <c r="H7352" s="24">
        <v>45162</v>
      </c>
      <c r="I7352" s="20" t="s">
        <v>81</v>
      </c>
      <c r="K7352" s="61"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2153</v>
      </c>
      <c r="E7353" s="19" t="str">
        <f>IF(ISBLANK(LeaveTracker[[#This Row],[Employee Name]]),"-----",VLOOKUP(LeaveTracker[[#This Row],[Employee Name]],Employees[[Employee Name]:[Office]],7))</f>
        <v>OSPITAL NG TAGAYTAY</v>
      </c>
      <c r="F7353" s="19">
        <f>IF(ISBLANK(LeaveTracker[[#This Row],[Employee Name]]),"-----",VLOOKUP(LeaveTracker[[#This Row],[Employee Name]],Employees[[Employee Name]:[Office]],6))</f>
        <v>0</v>
      </c>
      <c r="G7353" s="24">
        <v>45169</v>
      </c>
      <c r="H7353" s="24">
        <v>45169</v>
      </c>
      <c r="I7353" s="20" t="s">
        <v>81</v>
      </c>
      <c r="K7353" s="61"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1925</v>
      </c>
      <c r="E7354" s="19" t="str">
        <f>IF(ISBLANK(LeaveTracker[[#This Row],[Employee Name]]),"-----",VLOOKUP(LeaveTracker[[#This Row],[Employee Name]],Employees[[Employee Name]:[Office]],7))</f>
        <v>INTERNAL</v>
      </c>
      <c r="F7354" s="19" t="str">
        <f>IF(ISBLANK(LeaveTracker[[#This Row],[Employee Name]]),"-----",VLOOKUP(LeaveTracker[[#This Row],[Employee Name]],Employees[[Employee Name]:[Office]],6))</f>
        <v>CASUAL</v>
      </c>
      <c r="G7354" s="24">
        <v>45167</v>
      </c>
      <c r="H7354" s="24">
        <v>45169</v>
      </c>
      <c r="I7354" s="20" t="s">
        <v>81</v>
      </c>
      <c r="K7354" s="61"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2203</v>
      </c>
      <c r="E7355" s="19" t="str">
        <f>IF(ISBLANK(LeaveTracker[[#This Row],[Employee Name]]),"-----",VLOOKUP(LeaveTracker[[#This Row],[Employee Name]],Employees[[Employee Name]:[Office]],7))</f>
        <v>CENRO</v>
      </c>
      <c r="F7355" s="19">
        <f>IF(ISBLANK(LeaveTracker[[#This Row],[Employee Name]]),"-----",VLOOKUP(LeaveTracker[[#This Row],[Employee Name]],Employees[[Employee Name]:[Office]],6))</f>
        <v>0</v>
      </c>
      <c r="G7355" s="24">
        <v>45162</v>
      </c>
      <c r="H7355" s="24">
        <v>45163</v>
      </c>
      <c r="I7355" s="20" t="s">
        <v>81</v>
      </c>
      <c r="K7355" s="61"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2212</v>
      </c>
      <c r="E7356" s="19" t="str">
        <f>IF(ISBLANK(LeaveTracker[[#This Row],[Employee Name]]),"-----",VLOOKUP(LeaveTracker[[#This Row],[Employee Name]],Employees[[Employee Name]:[Office]],7))</f>
        <v>CENRO</v>
      </c>
      <c r="F7356" s="19" t="str">
        <f>IF(ISBLANK(LeaveTracker[[#This Row],[Employee Name]]),"-----",VLOOKUP(LeaveTracker[[#This Row],[Employee Name]],Employees[[Employee Name]:[Office]],6))</f>
        <v>CASUAL</v>
      </c>
      <c r="G7356" s="24">
        <v>45162</v>
      </c>
      <c r="H7356" s="24">
        <v>45163</v>
      </c>
      <c r="I7356" s="20" t="s">
        <v>81</v>
      </c>
      <c r="K7356" s="61"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1940</v>
      </c>
      <c r="E7357" s="19" t="str">
        <f>IF(ISBLANK(LeaveTracker[[#This Row],[Employee Name]]),"-----",VLOOKUP(LeaveTracker[[#This Row],[Employee Name]],Employees[[Employee Name]:[Office]],7))</f>
        <v>CENRO</v>
      </c>
      <c r="F7357" s="19" t="str">
        <f>IF(ISBLANK(LeaveTracker[[#This Row],[Employee Name]]),"-----",VLOOKUP(LeaveTracker[[#This Row],[Employee Name]],Employees[[Employee Name]:[Office]],6))</f>
        <v>CASUAL</v>
      </c>
      <c r="G7357" s="24">
        <v>45164</v>
      </c>
      <c r="H7357" s="24">
        <v>45165</v>
      </c>
      <c r="I7357" s="20" t="s">
        <v>81</v>
      </c>
      <c r="K7357" s="61" t="str">
        <f>LeaveTracker[[#This Row],[Days]]&amp;" "&amp;LeaveTracker[[#This Row],[Type of Leave]]</f>
        <v>2 SL</v>
      </c>
      <c r="L7357" s="23">
        <v>2</v>
      </c>
      <c r="M7357" s="27"/>
    </row>
    <row r="7358" spans="1:13" ht="30" customHeight="1" x14ac:dyDescent="0.3">
      <c r="A7358" s="27">
        <f t="shared" si="89"/>
        <v>3632</v>
      </c>
      <c r="B7358" s="31">
        <v>45174</v>
      </c>
      <c r="C7358" s="31">
        <v>45160</v>
      </c>
      <c r="D7358" s="19" t="s">
        <v>1971</v>
      </c>
      <c r="E7358" s="19" t="str">
        <f>IF(ISBLANK(LeaveTracker[[#This Row],[Employee Name]]),"-----",VLOOKUP(LeaveTracker[[#This Row],[Employee Name]],Employees[[Employee Name]:[Office]],7))</f>
        <v>CENRO</v>
      </c>
      <c r="F7358" s="19">
        <f>IF(ISBLANK(LeaveTracker[[#This Row],[Employee Name]]),"-----",VLOOKUP(LeaveTracker[[#This Row],[Employee Name]],Employees[[Employee Name]:[Office]],6))</f>
        <v>0</v>
      </c>
      <c r="G7358" s="24">
        <v>45168</v>
      </c>
      <c r="H7358" s="24">
        <v>45169</v>
      </c>
      <c r="I7358" s="20" t="s">
        <v>82</v>
      </c>
      <c r="K7358" s="61"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1807</v>
      </c>
      <c r="E7359" s="19" t="str">
        <f>IF(ISBLANK(LeaveTracker[[#This Row],[Employee Name]]),"-----",VLOOKUP(LeaveTracker[[#This Row],[Employee Name]],Employees[[Employee Name]:[Office]],7))</f>
        <v>CENRO</v>
      </c>
      <c r="F7359" s="19" t="str">
        <f>IF(ISBLANK(LeaveTracker[[#This Row],[Employee Name]]),"-----",VLOOKUP(LeaveTracker[[#This Row],[Employee Name]],Employees[[Employee Name]:[Office]],6))</f>
        <v>CASUAL</v>
      </c>
      <c r="G7359" s="24">
        <v>45167</v>
      </c>
      <c r="H7359" s="24">
        <v>45167</v>
      </c>
      <c r="I7359" s="20" t="s">
        <v>81</v>
      </c>
      <c r="K7359" s="61"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1791</v>
      </c>
      <c r="E7360" s="19" t="str">
        <f>IF(ISBLANK(LeaveTracker[[#This Row],[Employee Name]]),"-----",VLOOKUP(LeaveTracker[[#This Row],[Employee Name]],Employees[[Employee Name]:[Office]],7))</f>
        <v>EEO/CITY MARKET</v>
      </c>
      <c r="F7360" s="19" t="str">
        <f>IF(ISBLANK(LeaveTracker[[#This Row],[Employee Name]]),"-----",VLOOKUP(LeaveTracker[[#This Row],[Employee Name]],Employees[[Employee Name]:[Office]],6))</f>
        <v>CASUAL</v>
      </c>
      <c r="G7360" s="24">
        <v>45154</v>
      </c>
      <c r="H7360" s="24">
        <v>45156</v>
      </c>
      <c r="I7360" s="20" t="s">
        <v>81</v>
      </c>
      <c r="K7360" s="61"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1791</v>
      </c>
      <c r="E7361" s="19" t="str">
        <f>IF(ISBLANK(LeaveTracker[[#This Row],[Employee Name]]),"-----",VLOOKUP(LeaveTracker[[#This Row],[Employee Name]],Employees[[Employee Name]:[Office]],7))</f>
        <v>EEO/CITY MARKET</v>
      </c>
      <c r="F7361" s="19" t="str">
        <f>IF(ISBLANK(LeaveTracker[[#This Row],[Employee Name]]),"-----",VLOOKUP(LeaveTracker[[#This Row],[Employee Name]],Employees[[Employee Name]:[Office]],6))</f>
        <v>CASUAL</v>
      </c>
      <c r="G7361" s="24">
        <v>45159</v>
      </c>
      <c r="H7361" s="24">
        <v>45159</v>
      </c>
      <c r="I7361" s="20" t="s">
        <v>81</v>
      </c>
      <c r="K7361" s="61"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1791</v>
      </c>
      <c r="E7362" s="19" t="str">
        <f>IF(ISBLANK(LeaveTracker[[#This Row],[Employee Name]]),"-----",VLOOKUP(LeaveTracker[[#This Row],[Employee Name]],Employees[[Employee Name]:[Office]],7))</f>
        <v>EEO/CITY MARKET</v>
      </c>
      <c r="F7362" s="19" t="str">
        <f>IF(ISBLANK(LeaveTracker[[#This Row],[Employee Name]]),"-----",VLOOKUP(LeaveTracker[[#This Row],[Employee Name]],Employees[[Employee Name]:[Office]],6))</f>
        <v>CASUAL</v>
      </c>
      <c r="G7362" s="24">
        <v>45161</v>
      </c>
      <c r="H7362" s="24">
        <v>45163</v>
      </c>
      <c r="I7362" s="20" t="s">
        <v>81</v>
      </c>
      <c r="K7362" s="61"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1930</v>
      </c>
      <c r="E7363" s="19" t="str">
        <f>IF(ISBLANK(LeaveTracker[[#This Row],[Employee Name]]),"-----",VLOOKUP(LeaveTracker[[#This Row],[Employee Name]],Employees[[Employee Name]:[Office]],7))</f>
        <v>PICNIC GROVE</v>
      </c>
      <c r="F7363" s="19" t="str">
        <f>IF(ISBLANK(LeaveTracker[[#This Row],[Employee Name]]),"-----",VLOOKUP(LeaveTracker[[#This Row],[Employee Name]],Employees[[Employee Name]:[Office]],6))</f>
        <v>CASUAL</v>
      </c>
      <c r="G7363" s="24">
        <v>45168</v>
      </c>
      <c r="H7363" s="24">
        <v>45169</v>
      </c>
      <c r="I7363" s="20" t="s">
        <v>81</v>
      </c>
      <c r="K7363" s="61"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578</v>
      </c>
      <c r="E7364" s="19" t="str">
        <f>IF(ISBLANK(LeaveTracker[[#This Row],[Employee Name]]),"-----",VLOOKUP(LeaveTracker[[#This Row],[Employee Name]],Employees[[Employee Name]:[Office]],7))</f>
        <v>CCT</v>
      </c>
      <c r="F7364" s="19" t="str">
        <f>IF(ISBLANK(LeaveTracker[[#This Row],[Employee Name]]),"-----",VLOOKUP(LeaveTracker[[#This Row],[Employee Name]],Employees[[Employee Name]:[Office]],6))</f>
        <v>REGULAR</v>
      </c>
      <c r="G7364" s="24">
        <v>45167</v>
      </c>
      <c r="H7364" s="24">
        <v>45167</v>
      </c>
      <c r="I7364" s="20" t="s">
        <v>81</v>
      </c>
      <c r="K7364" s="61"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1798</v>
      </c>
      <c r="E7365" s="19" t="s">
        <v>1798</v>
      </c>
      <c r="F7365" s="19" t="s">
        <v>1798</v>
      </c>
      <c r="G7365" s="24">
        <v>45169</v>
      </c>
      <c r="H7365" s="24">
        <v>45170</v>
      </c>
      <c r="I7365" s="20" t="s">
        <v>81</v>
      </c>
      <c r="K7365" s="61"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1798</v>
      </c>
      <c r="E7366" s="19" t="str">
        <f>IF(ISBLANK(LeaveTracker[[#This Row],[Employee Name]]),"-----",VLOOKUP(LeaveTracker[[#This Row],[Employee Name]],Employees[[Employee Name]:[Office]],7))</f>
        <v>GSO</v>
      </c>
      <c r="F7366" s="19" t="str">
        <f>IF(ISBLANK(LeaveTracker[[#This Row],[Employee Name]]),"-----",VLOOKUP(LeaveTracker[[#This Row],[Employee Name]],Employees[[Employee Name]:[Office]],6))</f>
        <v>CASUAL</v>
      </c>
      <c r="G7366" s="24">
        <v>45176</v>
      </c>
      <c r="H7366" s="24">
        <v>45177</v>
      </c>
      <c r="I7366" s="20" t="s">
        <v>82</v>
      </c>
      <c r="K7366" s="61"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1798</v>
      </c>
      <c r="E7367" s="19" t="str">
        <f>IF(ISBLANK(LeaveTracker[[#This Row],[Employee Name]]),"-----",VLOOKUP(LeaveTracker[[#This Row],[Employee Name]],Employees[[Employee Name]:[Office]],7))</f>
        <v>GSO</v>
      </c>
      <c r="F7367" s="19" t="str">
        <f>IF(ISBLANK(LeaveTracker[[#This Row],[Employee Name]]),"-----",VLOOKUP(LeaveTracker[[#This Row],[Employee Name]],Employees[[Employee Name]:[Office]],6))</f>
        <v>CASUAL</v>
      </c>
      <c r="G7367" s="24">
        <v>45183</v>
      </c>
      <c r="H7367" s="24">
        <v>45184</v>
      </c>
      <c r="I7367" s="20" t="s">
        <v>82</v>
      </c>
      <c r="K7367" s="61"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1798</v>
      </c>
      <c r="E7368" s="19" t="str">
        <f>IF(ISBLANK(LeaveTracker[[#This Row],[Employee Name]]),"-----",VLOOKUP(LeaveTracker[[#This Row],[Employee Name]],Employees[[Employee Name]:[Office]],7))</f>
        <v>GSO</v>
      </c>
      <c r="F7368" s="19" t="str">
        <f>IF(ISBLANK(LeaveTracker[[#This Row],[Employee Name]]),"-----",VLOOKUP(LeaveTracker[[#This Row],[Employee Name]],Employees[[Employee Name]:[Office]],6))</f>
        <v>CASUAL</v>
      </c>
      <c r="G7368" s="24">
        <v>45190</v>
      </c>
      <c r="H7368" s="24">
        <v>45191</v>
      </c>
      <c r="I7368" s="20" t="s">
        <v>82</v>
      </c>
      <c r="K7368" s="61"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1798</v>
      </c>
      <c r="E7369" s="19" t="str">
        <f>IF(ISBLANK(LeaveTracker[[#This Row],[Employee Name]]),"-----",VLOOKUP(LeaveTracker[[#This Row],[Employee Name]],Employees[[Employee Name]:[Office]],7))</f>
        <v>GSO</v>
      </c>
      <c r="F7369" s="19" t="str">
        <f>IF(ISBLANK(LeaveTracker[[#This Row],[Employee Name]]),"-----",VLOOKUP(LeaveTracker[[#This Row],[Employee Name]],Employees[[Employee Name]:[Office]],6))</f>
        <v>CASUAL</v>
      </c>
      <c r="G7369" s="24">
        <v>45197</v>
      </c>
      <c r="H7369" s="24">
        <v>45198</v>
      </c>
      <c r="I7369" s="20" t="s">
        <v>82</v>
      </c>
      <c r="K7369" s="61"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1095</v>
      </c>
      <c r="E7370" s="19" t="str">
        <f>IF(ISBLANK(LeaveTracker[[#This Row],[Employee Name]]),"-----",VLOOKUP(LeaveTracker[[#This Row],[Employee Name]],Employees[[Employee Name]:[Office]],7))</f>
        <v>VMO</v>
      </c>
      <c r="F7370" s="19" t="str">
        <f>IF(ISBLANK(LeaveTracker[[#This Row],[Employee Name]]),"-----",VLOOKUP(LeaveTracker[[#This Row],[Employee Name]],Employees[[Employee Name]:[Office]],6))</f>
        <v>REGULAR</v>
      </c>
      <c r="G7370" s="24">
        <v>45169</v>
      </c>
      <c r="H7370" s="24">
        <v>45169</v>
      </c>
      <c r="I7370" s="20" t="s">
        <v>81</v>
      </c>
      <c r="K7370" s="61"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730</v>
      </c>
      <c r="E7371" s="19" t="str">
        <f>IF(ISBLANK(LeaveTracker[[#This Row],[Employee Name]]),"-----",VLOOKUP(LeaveTracker[[#This Row],[Employee Name]],Employees[[Employee Name]:[Office]],7))</f>
        <v>SP</v>
      </c>
      <c r="F7371" s="19" t="str">
        <f>IF(ISBLANK(LeaveTracker[[#This Row],[Employee Name]]),"-----",VLOOKUP(LeaveTracker[[#This Row],[Employee Name]],Employees[[Employee Name]:[Office]],6))</f>
        <v>REGULAR</v>
      </c>
      <c r="G7371" s="24">
        <v>45167</v>
      </c>
      <c r="H7371" s="24">
        <v>45167</v>
      </c>
      <c r="I7371" s="20" t="s">
        <v>81</v>
      </c>
      <c r="K7371" s="61"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1851</v>
      </c>
      <c r="E7372" s="19" t="str">
        <f>IF(ISBLANK(LeaveTracker[[#This Row],[Employee Name]]),"-----",VLOOKUP(LeaveTracker[[#This Row],[Employee Name]],Employees[[Employee Name]:[Office]],7))</f>
        <v>VMO/SP</v>
      </c>
      <c r="F7372" s="19" t="str">
        <f>IF(ISBLANK(LeaveTracker[[#This Row],[Employee Name]]),"-----",VLOOKUP(LeaveTracker[[#This Row],[Employee Name]],Employees[[Employee Name]:[Office]],6))</f>
        <v>CASUAL</v>
      </c>
      <c r="G7372" s="24">
        <v>45175</v>
      </c>
      <c r="H7372" s="24">
        <v>45177</v>
      </c>
      <c r="I7372" s="20" t="s">
        <v>82</v>
      </c>
      <c r="K7372" s="61"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2034</v>
      </c>
      <c r="E7373" s="19" t="str">
        <f>IF(ISBLANK(LeaveTracker[[#This Row],[Employee Name]]),"-----",VLOOKUP(LeaveTracker[[#This Row],[Employee Name]],Employees[[Employee Name]:[Office]],7))</f>
        <v>SP</v>
      </c>
      <c r="F7373" s="19" t="str">
        <f>IF(ISBLANK(LeaveTracker[[#This Row],[Employee Name]]),"-----",VLOOKUP(LeaveTracker[[#This Row],[Employee Name]],Employees[[Employee Name]:[Office]],6))</f>
        <v>CASUAL</v>
      </c>
      <c r="G7373" s="24">
        <v>45168</v>
      </c>
      <c r="H7373" s="24">
        <v>45168</v>
      </c>
      <c r="I7373" s="20" t="s">
        <v>82</v>
      </c>
      <c r="K7373" s="61"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2034</v>
      </c>
      <c r="E7374" s="19" t="str">
        <f>IF(ISBLANK(LeaveTracker[[#This Row],[Employee Name]]),"-----",VLOOKUP(LeaveTracker[[#This Row],[Employee Name]],Employees[[Employee Name]:[Office]],7))</f>
        <v>SP</v>
      </c>
      <c r="F7374" s="19" t="str">
        <f>IF(ISBLANK(LeaveTracker[[#This Row],[Employee Name]]),"-----",VLOOKUP(LeaveTracker[[#This Row],[Employee Name]],Employees[[Employee Name]:[Office]],6))</f>
        <v>CASUAL</v>
      </c>
      <c r="G7374" s="24">
        <v>45174</v>
      </c>
      <c r="H7374" s="24">
        <v>45177</v>
      </c>
      <c r="I7374" s="20" t="s">
        <v>82</v>
      </c>
      <c r="K7374" s="61"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688</v>
      </c>
      <c r="E7375" s="19" t="str">
        <f>IF(ISBLANK(LeaveTracker[[#This Row],[Employee Name]]),"-----",VLOOKUP(LeaveTracker[[#This Row],[Employee Name]],Employees[[Employee Name]:[Office]],7))</f>
        <v>CITY HEALTH OFFICE</v>
      </c>
      <c r="F7375" s="19" t="str">
        <f>IF(ISBLANK(LeaveTracker[[#This Row],[Employee Name]]),"-----",VLOOKUP(LeaveTracker[[#This Row],[Employee Name]],Employees[[Employee Name]:[Office]],6))</f>
        <v>REGULAR</v>
      </c>
      <c r="G7375" s="24">
        <v>45156</v>
      </c>
      <c r="H7375" s="24">
        <v>45156</v>
      </c>
      <c r="I7375" s="20" t="s">
        <v>81</v>
      </c>
      <c r="K7375" s="61"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19" t="str">
        <f>IF(ISBLANK(LeaveTracker[[#This Row],[Employee Name]]),"-----",VLOOKUP(LeaveTracker[[#This Row],[Employee Name]],Employees[[Employee Name]:[Office]],7))</f>
        <v>CHO</v>
      </c>
      <c r="F7376" s="19" t="str">
        <f>IF(ISBLANK(LeaveTracker[[#This Row],[Employee Name]]),"-----",VLOOKUP(LeaveTracker[[#This Row],[Employee Name]],Employees[[Employee Name]:[Office]],6))</f>
        <v>REGULAR</v>
      </c>
      <c r="G7376" s="24">
        <v>45169</v>
      </c>
      <c r="H7376" s="24">
        <v>45169</v>
      </c>
      <c r="I7376" s="20" t="s">
        <v>81</v>
      </c>
      <c r="K7376" s="61"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1780</v>
      </c>
      <c r="E7377" s="19" t="str">
        <f>IF(ISBLANK(LeaveTracker[[#This Row],[Employee Name]]),"-----",VLOOKUP(LeaveTracker[[#This Row],[Employee Name]],Employees[[Employee Name]:[Office]],7))</f>
        <v>CHO</v>
      </c>
      <c r="F7377" s="19" t="str">
        <f>IF(ISBLANK(LeaveTracker[[#This Row],[Employee Name]]),"-----",VLOOKUP(LeaveTracker[[#This Row],[Employee Name]],Employees[[Employee Name]:[Office]],6))</f>
        <v>CASUAL</v>
      </c>
      <c r="G7377" s="24">
        <v>45169</v>
      </c>
      <c r="H7377" s="24">
        <v>45169</v>
      </c>
      <c r="I7377" s="20" t="s">
        <v>81</v>
      </c>
      <c r="K7377" s="61"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2286</v>
      </c>
      <c r="E7378" s="19" t="str">
        <f>IF(ISBLANK(LeaveTracker[[#This Row],[Employee Name]]),"-----",VLOOKUP(LeaveTracker[[#This Row],[Employee Name]],Employees[[Employee Name]:[Office]],7))</f>
        <v>OSP</v>
      </c>
      <c r="F7378" s="19">
        <f>IF(ISBLANK(LeaveTracker[[#This Row],[Employee Name]]),"-----",VLOOKUP(LeaveTracker[[#This Row],[Employee Name]],Employees[[Employee Name]:[Office]],6))</f>
        <v>0</v>
      </c>
      <c r="G7378" s="24">
        <v>45169</v>
      </c>
      <c r="H7378" s="24">
        <v>45169</v>
      </c>
      <c r="I7378" s="20" t="s">
        <v>81</v>
      </c>
      <c r="K7378" s="61"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1751</v>
      </c>
      <c r="E7379" s="19" t="str">
        <f>IF(ISBLANK(LeaveTracker[[#This Row],[Employee Name]]),"-----",VLOOKUP(LeaveTracker[[#This Row],[Employee Name]],Employees[[Employee Name]:[Office]],7))</f>
        <v>ACCOUNTING</v>
      </c>
      <c r="F7379" s="19" t="str">
        <f>IF(ISBLANK(LeaveTracker[[#This Row],[Employee Name]]),"-----",VLOOKUP(LeaveTracker[[#This Row],[Employee Name]],Employees[[Employee Name]:[Office]],6))</f>
        <v>CASUAL</v>
      </c>
      <c r="G7379" s="24">
        <v>45167</v>
      </c>
      <c r="H7379" s="24">
        <v>45167</v>
      </c>
      <c r="I7379" s="20" t="s">
        <v>81</v>
      </c>
      <c r="K7379" s="61"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1844</v>
      </c>
      <c r="E7380" s="19" t="str">
        <f>IF(ISBLANK(LeaveTracker[[#This Row],[Employee Name]]),"-----",VLOOKUP(LeaveTracker[[#This Row],[Employee Name]],Employees[[Employee Name]:[Office]],7))</f>
        <v>ACCOUNTING</v>
      </c>
      <c r="F7380" s="19" t="str">
        <f>IF(ISBLANK(LeaveTracker[[#This Row],[Employee Name]]),"-----",VLOOKUP(LeaveTracker[[#This Row],[Employee Name]],Employees[[Employee Name]:[Office]],6))</f>
        <v>CASUAL</v>
      </c>
      <c r="G7380" s="24">
        <v>45177</v>
      </c>
      <c r="H7380" s="24">
        <v>45177</v>
      </c>
      <c r="I7380" s="20" t="s">
        <v>82</v>
      </c>
      <c r="K7380" s="61"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1844</v>
      </c>
      <c r="E7381" s="19" t="str">
        <f>IF(ISBLANK(LeaveTracker[[#This Row],[Employee Name]]),"-----",VLOOKUP(LeaveTracker[[#This Row],[Employee Name]],Employees[[Employee Name]:[Office]],7))</f>
        <v>ACCOUNTING</v>
      </c>
      <c r="F7381" s="19" t="str">
        <f>IF(ISBLANK(LeaveTracker[[#This Row],[Employee Name]]),"-----",VLOOKUP(LeaveTracker[[#This Row],[Employee Name]],Employees[[Employee Name]:[Office]],6))</f>
        <v>CASUAL</v>
      </c>
      <c r="G7381" s="24">
        <v>45188</v>
      </c>
      <c r="H7381" s="24">
        <v>45188</v>
      </c>
      <c r="I7381" s="20" t="s">
        <v>82</v>
      </c>
      <c r="K7381" s="61"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1844</v>
      </c>
      <c r="E7382" s="19" t="str">
        <f>IF(ISBLANK(LeaveTracker[[#This Row],[Employee Name]]),"-----",VLOOKUP(LeaveTracker[[#This Row],[Employee Name]],Employees[[Employee Name]:[Office]],7))</f>
        <v>ACCOUNTING</v>
      </c>
      <c r="F7382" s="19" t="str">
        <f>IF(ISBLANK(LeaveTracker[[#This Row],[Employee Name]]),"-----",VLOOKUP(LeaveTracker[[#This Row],[Employee Name]],Employees[[Employee Name]:[Office]],6))</f>
        <v>CASUAL</v>
      </c>
      <c r="G7382" s="24">
        <v>45195</v>
      </c>
      <c r="H7382" s="24">
        <v>45195</v>
      </c>
      <c r="I7382" s="20" t="s">
        <v>82</v>
      </c>
      <c r="K7382" s="61"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375</v>
      </c>
      <c r="E7383" s="19" t="str">
        <f>IF(ISBLANK(LeaveTracker[[#This Row],[Employee Name]]),"-----",VLOOKUP(LeaveTracker[[#This Row],[Employee Name]],Employees[[Employee Name]:[Office]],7))</f>
        <v>CCT</v>
      </c>
      <c r="F7383" s="19" t="str">
        <f>IF(ISBLANK(LeaveTracker[[#This Row],[Employee Name]]),"-----",VLOOKUP(LeaveTracker[[#This Row],[Employee Name]],Employees[[Employee Name]:[Office]],6))</f>
        <v>REGULAR</v>
      </c>
      <c r="G7383" s="24">
        <v>45167</v>
      </c>
      <c r="H7383" s="24">
        <v>45167</v>
      </c>
      <c r="I7383" s="20" t="s">
        <v>81</v>
      </c>
      <c r="K7383" s="61"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1912</v>
      </c>
      <c r="E7384" s="19" t="str">
        <f>IF(ISBLANK(LeaveTracker[[#This Row],[Employee Name]]),"-----",VLOOKUP(LeaveTracker[[#This Row],[Employee Name]],Employees[[Employee Name]:[Office]],7))</f>
        <v>TICC</v>
      </c>
      <c r="F7384" s="19" t="str">
        <f>IF(ISBLANK(LeaveTracker[[#This Row],[Employee Name]]),"-----",VLOOKUP(LeaveTracker[[#This Row],[Employee Name]],Employees[[Employee Name]:[Office]],6))</f>
        <v>CASUAL</v>
      </c>
      <c r="G7384" s="24">
        <v>45156</v>
      </c>
      <c r="H7384" s="24">
        <v>45156</v>
      </c>
      <c r="I7384" s="20" t="s">
        <v>298</v>
      </c>
      <c r="J7384" s="43" t="s">
        <v>1003</v>
      </c>
      <c r="K7384" s="61"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1877</v>
      </c>
      <c r="E7385" s="19" t="str">
        <f>IF(ISBLANK(LeaveTracker[[#This Row],[Employee Name]]),"-----",VLOOKUP(LeaveTracker[[#This Row],[Employee Name]],Employees[[Employee Name]:[Office]],7))</f>
        <v>TICC</v>
      </c>
      <c r="F7385" s="19" t="str">
        <f>IF(ISBLANK(LeaveTracker[[#This Row],[Employee Name]]),"-----",VLOOKUP(LeaveTracker[[#This Row],[Employee Name]],Employees[[Employee Name]:[Office]],6))</f>
        <v>CASUAL</v>
      </c>
      <c r="G7385" s="24">
        <v>45162</v>
      </c>
      <c r="H7385" s="24">
        <v>45163</v>
      </c>
      <c r="I7385" s="20" t="s">
        <v>82</v>
      </c>
      <c r="K7385" s="61"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1877</v>
      </c>
      <c r="E7386" s="19" t="str">
        <f>IF(ISBLANK(LeaveTracker[[#This Row],[Employee Name]]),"-----",VLOOKUP(LeaveTracker[[#This Row],[Employee Name]],Employees[[Employee Name]:[Office]],7))</f>
        <v>TICC</v>
      </c>
      <c r="F7386" s="19" t="str">
        <f>IF(ISBLANK(LeaveTracker[[#This Row],[Employee Name]]),"-----",VLOOKUP(LeaveTracker[[#This Row],[Employee Name]],Employees[[Employee Name]:[Office]],6))</f>
        <v>CASUAL</v>
      </c>
      <c r="G7386" s="24">
        <v>45167</v>
      </c>
      <c r="H7386" s="24">
        <v>45167</v>
      </c>
      <c r="I7386" s="20" t="s">
        <v>82</v>
      </c>
      <c r="K7386" s="61"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2510</v>
      </c>
      <c r="E7387" s="19" t="str">
        <f>IF(ISBLANK(LeaveTracker[[#This Row],[Employee Name]]),"-----",VLOOKUP(LeaveTracker[[#This Row],[Employee Name]],Employees[[Employee Name]:[Office]],7))</f>
        <v>LCR</v>
      </c>
      <c r="F7387" s="19" t="str">
        <f>IF(ISBLANK(LeaveTracker[[#This Row],[Employee Name]]),"-----",VLOOKUP(LeaveTracker[[#This Row],[Employee Name]],Employees[[Employee Name]:[Office]],6))</f>
        <v>REGULAR</v>
      </c>
      <c r="G7387" s="24">
        <v>45183</v>
      </c>
      <c r="H7387" s="24">
        <v>45184</v>
      </c>
      <c r="I7387" s="20" t="s">
        <v>82</v>
      </c>
      <c r="K7387" s="61"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2511</v>
      </c>
      <c r="D7388" s="19" t="s">
        <v>1772</v>
      </c>
      <c r="E7388" s="19" t="str">
        <f>IF(ISBLANK(LeaveTracker[[#This Row],[Employee Name]]),"-----",VLOOKUP(LeaveTracker[[#This Row],[Employee Name]],Employees[[Employee Name]:[Office]],7))</f>
        <v>EEO/CITY MARKET</v>
      </c>
      <c r="F7388" s="19" t="str">
        <f>IF(ISBLANK(LeaveTracker[[#This Row],[Employee Name]]),"-----",VLOOKUP(LeaveTracker[[#This Row],[Employee Name]],Employees[[Employee Name]:[Office]],6))</f>
        <v>CASUAL</v>
      </c>
      <c r="G7388" s="24"/>
      <c r="H7388" s="24"/>
      <c r="I7388" s="19" t="s">
        <v>298</v>
      </c>
      <c r="J7388" s="43" t="s">
        <v>691</v>
      </c>
      <c r="K7388" s="61"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1884</v>
      </c>
      <c r="E7389" s="19" t="str">
        <f>IF(ISBLANK(LeaveTracker[[#This Row],[Employee Name]]),"-----",VLOOKUP(LeaveTracker[[#This Row],[Employee Name]],Employees[[Employee Name]:[Office]],7))</f>
        <v>CEO</v>
      </c>
      <c r="F7389" s="19" t="str">
        <f>IF(ISBLANK(LeaveTracker[[#This Row],[Employee Name]]),"-----",VLOOKUP(LeaveTracker[[#This Row],[Employee Name]],Employees[[Employee Name]:[Office]],6))</f>
        <v>CASUAL</v>
      </c>
      <c r="G7389" s="24">
        <v>45175</v>
      </c>
      <c r="H7389" s="24">
        <v>45175</v>
      </c>
      <c r="I7389" s="20" t="s">
        <v>82</v>
      </c>
      <c r="K7389" s="61"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341</v>
      </c>
      <c r="E7390" s="19" t="str">
        <f>IF(ISBLANK(LeaveTracker[[#This Row],[Employee Name]]),"-----",VLOOKUP(LeaveTracker[[#This Row],[Employee Name]],Employees[[Employee Name]:[Office]],7))</f>
        <v>MO</v>
      </c>
      <c r="F7390" s="19" t="str">
        <f>IF(ISBLANK(LeaveTracker[[#This Row],[Employee Name]]),"-----",VLOOKUP(LeaveTracker[[#This Row],[Employee Name]],Employees[[Employee Name]:[Office]],6))</f>
        <v>REGULAR</v>
      </c>
      <c r="G7390" s="24">
        <v>45174</v>
      </c>
      <c r="H7390" s="24">
        <v>45174</v>
      </c>
      <c r="I7390" s="20" t="s">
        <v>81</v>
      </c>
      <c r="K7390" s="61"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730</v>
      </c>
      <c r="E7391" s="19" t="str">
        <f>IF(ISBLANK(LeaveTracker[[#This Row],[Employee Name]]),"-----",VLOOKUP(LeaveTracker[[#This Row],[Employee Name]],Employees[[Employee Name]:[Office]],7))</f>
        <v>SP</v>
      </c>
      <c r="F7391" s="19" t="str">
        <f>IF(ISBLANK(LeaveTracker[[#This Row],[Employee Name]]),"-----",VLOOKUP(LeaveTracker[[#This Row],[Employee Name]],Employees[[Employee Name]:[Office]],6))</f>
        <v>REGULAR</v>
      </c>
      <c r="G7391" s="24">
        <v>45174</v>
      </c>
      <c r="H7391" s="24">
        <v>45174</v>
      </c>
      <c r="I7391" s="20" t="s">
        <v>81</v>
      </c>
      <c r="K7391" s="61"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855</v>
      </c>
      <c r="E7392" s="19" t="str">
        <f>IF(ISBLANK(LeaveTracker[[#This Row],[Employee Name]]),"-----",VLOOKUP(LeaveTracker[[#This Row],[Employee Name]],Employees[[Employee Name]:[Office]],7))</f>
        <v>LCR</v>
      </c>
      <c r="F7392" s="19" t="str">
        <f>IF(ISBLANK(LeaveTracker[[#This Row],[Employee Name]]),"-----",VLOOKUP(LeaveTracker[[#This Row],[Employee Name]],Employees[[Employee Name]:[Office]],6))</f>
        <v>REGULAR</v>
      </c>
      <c r="G7392" s="24">
        <v>45168</v>
      </c>
      <c r="H7392" s="24">
        <v>45169</v>
      </c>
      <c r="I7392" s="20" t="s">
        <v>81</v>
      </c>
      <c r="K7392" s="61"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501</v>
      </c>
      <c r="E7393" s="19" t="str">
        <f>IF(ISBLANK(LeaveTracker[[#This Row],[Employee Name]]),"-----",VLOOKUP(LeaveTracker[[#This Row],[Employee Name]],Employees[[Employee Name]:[Office]],7))</f>
        <v>COOPERATIVE OFFICE</v>
      </c>
      <c r="F7393" s="19" t="str">
        <f>IF(ISBLANK(LeaveTracker[[#This Row],[Employee Name]]),"-----",VLOOKUP(LeaveTracker[[#This Row],[Employee Name]],Employees[[Employee Name]:[Office]],6))</f>
        <v>REGULAR</v>
      </c>
      <c r="G7393" s="24">
        <v>45160</v>
      </c>
      <c r="H7393" s="24">
        <v>45160</v>
      </c>
      <c r="I7393" s="20" t="s">
        <v>81</v>
      </c>
      <c r="K7393" s="61"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19" t="str">
        <f>IF(ISBLANK(LeaveTracker[[#This Row],[Employee Name]]),"-----",VLOOKUP(LeaveTracker[[#This Row],[Employee Name]],Employees[[Employee Name]:[Office]],7))</f>
        <v>CHO</v>
      </c>
      <c r="F7394" s="19" t="str">
        <f>IF(ISBLANK(LeaveTracker[[#This Row],[Employee Name]]),"-----",VLOOKUP(LeaveTracker[[#This Row],[Employee Name]],Employees[[Employee Name]:[Office]],6))</f>
        <v>REGULAR</v>
      </c>
      <c r="G7394" s="24">
        <v>45174</v>
      </c>
      <c r="H7394" s="24">
        <v>45174</v>
      </c>
      <c r="I7394" s="20" t="s">
        <v>81</v>
      </c>
      <c r="K7394" s="61"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1985</v>
      </c>
      <c r="E7395" s="19" t="str">
        <f>IF(ISBLANK(LeaveTracker[[#This Row],[Employee Name]]),"-----",VLOOKUP(LeaveTracker[[#This Row],[Employee Name]],Employees[[Employee Name]:[Office]],7))</f>
        <v>CHO</v>
      </c>
      <c r="F7395" s="19" t="str">
        <f>IF(ISBLANK(LeaveTracker[[#This Row],[Employee Name]]),"-----",VLOOKUP(LeaveTracker[[#This Row],[Employee Name]],Employees[[Employee Name]:[Office]],6))</f>
        <v>REGULAR</v>
      </c>
      <c r="G7395" s="24">
        <v>45175</v>
      </c>
      <c r="H7395" s="24">
        <v>45175</v>
      </c>
      <c r="I7395" s="20" t="s">
        <v>298</v>
      </c>
      <c r="J7395" s="43" t="s">
        <v>1003</v>
      </c>
      <c r="K7395" s="61"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19" t="str">
        <f>IF(ISBLANK(LeaveTracker[[#This Row],[Employee Name]]),"-----",VLOOKUP(LeaveTracker[[#This Row],[Employee Name]],Employees[[Employee Name]:[Office]],7))</f>
        <v>CHO</v>
      </c>
      <c r="F7396" s="19" t="str">
        <f>IF(ISBLANK(LeaveTracker[[#This Row],[Employee Name]]),"-----",VLOOKUP(LeaveTracker[[#This Row],[Employee Name]],Employees[[Employee Name]:[Office]],6))</f>
        <v>REGULAR</v>
      </c>
      <c r="G7396" s="24">
        <v>45167</v>
      </c>
      <c r="H7396" s="24">
        <v>45169</v>
      </c>
      <c r="I7396" s="20" t="s">
        <v>81</v>
      </c>
      <c r="K7396" s="61"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2515</v>
      </c>
      <c r="E7397" s="19" t="str">
        <f>IF(ISBLANK(LeaveTracker[[#This Row],[Employee Name]]),"-----",VLOOKUP(LeaveTracker[[#This Row],[Employee Name]],Employees[[Employee Name]:[Office]],7))</f>
        <v>SHS</v>
      </c>
      <c r="F7397" s="19">
        <f>IF(ISBLANK(LeaveTracker[[#This Row],[Employee Name]]),"-----",VLOOKUP(LeaveTracker[[#This Row],[Employee Name]],Employees[[Employee Name]:[Office]],6))</f>
        <v>0</v>
      </c>
      <c r="G7397" s="24">
        <v>45149</v>
      </c>
      <c r="H7397" s="24">
        <v>45149</v>
      </c>
      <c r="I7397" s="20" t="s">
        <v>81</v>
      </c>
      <c r="K7397" s="61"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904</v>
      </c>
      <c r="E7398" s="19" t="str">
        <f>IF(ISBLANK(LeaveTracker[[#This Row],[Employee Name]]),"-----",VLOOKUP(LeaveTracker[[#This Row],[Employee Name]],Employees[[Employee Name]:[Office]],7))</f>
        <v>CEO</v>
      </c>
      <c r="F7398" s="19" t="str">
        <f>IF(ISBLANK(LeaveTracker[[#This Row],[Employee Name]]),"-----",VLOOKUP(LeaveTracker[[#This Row],[Employee Name]],Employees[[Employee Name]:[Office]],6))</f>
        <v>REGULAR</v>
      </c>
      <c r="G7398" s="24">
        <v>45176</v>
      </c>
      <c r="H7398" s="24">
        <v>45176</v>
      </c>
      <c r="I7398" s="20" t="s">
        <v>82</v>
      </c>
      <c r="K7398" s="61"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660</v>
      </c>
      <c r="E7399" s="19" t="str">
        <f>IF(ISBLANK(LeaveTracker[[#This Row],[Employee Name]]),"-----",VLOOKUP(LeaveTracker[[#This Row],[Employee Name]],Employees[[Employee Name]:[Office]],7))</f>
        <v>CTO</v>
      </c>
      <c r="F7399" s="19" t="str">
        <f>IF(ISBLANK(LeaveTracker[[#This Row],[Employee Name]]),"-----",VLOOKUP(LeaveTracker[[#This Row],[Employee Name]],Employees[[Employee Name]:[Office]],6))</f>
        <v>REGULAR</v>
      </c>
      <c r="G7399" s="24">
        <v>45176</v>
      </c>
      <c r="H7399" s="24">
        <v>45176</v>
      </c>
      <c r="I7399" s="20" t="s">
        <v>82</v>
      </c>
      <c r="K7399" s="61"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19" t="str">
        <f>IF(ISBLANK(LeaveTracker[[#This Row],[Employee Name]]),"-----",VLOOKUP(LeaveTracker[[#This Row],[Employee Name]],Employees[[Employee Name]:[Office]],7))</f>
        <v>CTO</v>
      </c>
      <c r="F7400" s="19" t="str">
        <f>IF(ISBLANK(LeaveTracker[[#This Row],[Employee Name]]),"-----",VLOOKUP(LeaveTracker[[#This Row],[Employee Name]],Employees[[Employee Name]:[Office]],6))</f>
        <v>REGULAR</v>
      </c>
      <c r="G7400" s="24">
        <v>45169</v>
      </c>
      <c r="H7400" s="24">
        <v>45169</v>
      </c>
      <c r="I7400" s="20" t="s">
        <v>81</v>
      </c>
      <c r="K7400" s="61"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2119</v>
      </c>
      <c r="E7401" s="19" t="str">
        <f>IF(ISBLANK(LeaveTracker[[#This Row],[Employee Name]]),"-----",VLOOKUP(LeaveTracker[[#This Row],[Employee Name]],Employees[[Employee Name]:[Office]],7))</f>
        <v>PICNIC GROVE</v>
      </c>
      <c r="F7401" s="19">
        <f>IF(ISBLANK(LeaveTracker[[#This Row],[Employee Name]]),"-----",VLOOKUP(LeaveTracker[[#This Row],[Employee Name]],Employees[[Employee Name]:[Office]],6))</f>
        <v>0</v>
      </c>
      <c r="G7401" s="24">
        <v>45185</v>
      </c>
      <c r="H7401" s="24">
        <v>45191</v>
      </c>
      <c r="I7401" s="20" t="s">
        <v>82</v>
      </c>
      <c r="K7401" s="61" t="str">
        <f>LeaveTracker[[#This Row],[Days]]&amp;" "&amp;LeaveTracker[[#This Row],[Type of Leave]]</f>
        <v>6 VL</v>
      </c>
      <c r="L7401" s="23">
        <v>6</v>
      </c>
      <c r="M7401" s="27"/>
    </row>
    <row r="7402" spans="1:13" ht="30" customHeight="1" x14ac:dyDescent="0.3">
      <c r="A7402" s="27">
        <f t="shared" si="89"/>
        <v>3676</v>
      </c>
      <c r="B7402" s="31">
        <v>45181</v>
      </c>
      <c r="C7402" s="31">
        <v>45174</v>
      </c>
      <c r="D7402" s="19" t="s">
        <v>1265</v>
      </c>
      <c r="E7402" s="19" t="str">
        <f>IF(ISBLANK(LeaveTracker[[#This Row],[Employee Name]]),"-----",VLOOKUP(LeaveTracker[[#This Row],[Employee Name]],Employees[[Employee Name]:[Office]],7))</f>
        <v>BUDGET</v>
      </c>
      <c r="F7402" s="19" t="str">
        <f>IF(ISBLANK(LeaveTracker[[#This Row],[Employee Name]]),"-----",VLOOKUP(LeaveTracker[[#This Row],[Employee Name]],Employees[[Employee Name]:[Office]],6))</f>
        <v>REGULAR</v>
      </c>
      <c r="G7402" s="24">
        <v>45173</v>
      </c>
      <c r="H7402" s="24">
        <v>45173</v>
      </c>
      <c r="I7402" s="20" t="s">
        <v>81</v>
      </c>
      <c r="K7402" s="61"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559</v>
      </c>
      <c r="E7403" s="19" t="str">
        <f>IF(ISBLANK(LeaveTracker[[#This Row],[Employee Name]]),"-----",VLOOKUP(LeaveTracker[[#This Row],[Employee Name]],Employees[[Employee Name]:[Office]],7))</f>
        <v>CENRO</v>
      </c>
      <c r="F7403" s="19" t="str">
        <f>IF(ISBLANK(LeaveTracker[[#This Row],[Employee Name]]),"-----",VLOOKUP(LeaveTracker[[#This Row],[Employee Name]],Employees[[Employee Name]:[Office]],6))</f>
        <v>REGULAR</v>
      </c>
      <c r="G7403" s="24">
        <v>45168</v>
      </c>
      <c r="H7403" s="24">
        <v>45169</v>
      </c>
      <c r="I7403" s="20" t="s">
        <v>81</v>
      </c>
      <c r="K7403" s="61"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290</v>
      </c>
      <c r="E7404" s="19" t="str">
        <f>IF(ISBLANK(LeaveTracker[[#This Row],[Employee Name]]),"-----",VLOOKUP(LeaveTracker[[#This Row],[Employee Name]],Employees[[Employee Name]:[Office]],7))</f>
        <v>CENRO</v>
      </c>
      <c r="F7404" s="19" t="str">
        <f>IF(ISBLANK(LeaveTracker[[#This Row],[Employee Name]]),"-----",VLOOKUP(LeaveTracker[[#This Row],[Employee Name]],Employees[[Employee Name]:[Office]],6))</f>
        <v>REGULAR</v>
      </c>
      <c r="G7404" s="24">
        <v>45180</v>
      </c>
      <c r="H7404" s="24">
        <v>45182</v>
      </c>
      <c r="I7404" s="20" t="s">
        <v>82</v>
      </c>
      <c r="K7404" s="61"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569</v>
      </c>
      <c r="E7405" s="19" t="str">
        <f>IF(ISBLANK(LeaveTracker[[#This Row],[Employee Name]]),"-----",VLOOKUP(LeaveTracker[[#This Row],[Employee Name]],Employees[[Employee Name]:[Office]],7))</f>
        <v>CENRO</v>
      </c>
      <c r="F7405" s="19" t="str">
        <f>IF(ISBLANK(LeaveTracker[[#This Row],[Employee Name]]),"-----",VLOOKUP(LeaveTracker[[#This Row],[Employee Name]],Employees[[Employee Name]:[Office]],6))</f>
        <v>REGULAR</v>
      </c>
      <c r="G7405" s="24">
        <v>45169</v>
      </c>
      <c r="H7405" s="24">
        <v>45169</v>
      </c>
      <c r="I7405" s="20" t="s">
        <v>81</v>
      </c>
      <c r="K7405" s="61" t="str">
        <f ca="1">LeaveTracker[[#This Row],[Days]]&amp;" "&amp;LeaveTracker[[#This Row],[Type of Leave]]</f>
        <v>1 SL</v>
      </c>
      <c r="L7405" s="23">
        <f ca="1">NETWORKDAYS(LeaveTracker[[#This Row],[Start Date]],LeaveTracker[[#This Row],[End Date]],lstHolidays)</f>
        <v>1</v>
      </c>
      <c r="M7405" s="27"/>
    </row>
    <row r="7406" spans="1:13" ht="30" customHeight="1" x14ac:dyDescent="0.3">
      <c r="A7406" s="27">
        <f t="shared" si="90"/>
        <v>3680</v>
      </c>
      <c r="B7406" s="31">
        <v>45181</v>
      </c>
      <c r="C7406" s="31">
        <v>45174</v>
      </c>
      <c r="D7406" s="19" t="s">
        <v>1017</v>
      </c>
      <c r="E7406" s="19" t="str">
        <f>IF(ISBLANK(LeaveTracker[[#This Row],[Employee Name]]),"-----",VLOOKUP(LeaveTracker[[#This Row],[Employee Name]],Employees[[Employee Name]:[Office]],7))</f>
        <v>LANDTAX</v>
      </c>
      <c r="F7406" s="19" t="str">
        <f>IF(ISBLANK(LeaveTracker[[#This Row],[Employee Name]]),"-----",VLOOKUP(LeaveTracker[[#This Row],[Employee Name]],Employees[[Employee Name]:[Office]],6))</f>
        <v>REGULAR</v>
      </c>
      <c r="G7406" s="24">
        <v>45170</v>
      </c>
      <c r="H7406" s="24">
        <v>45170</v>
      </c>
      <c r="I7406" s="20" t="s">
        <v>81</v>
      </c>
      <c r="K7406" s="61"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422</v>
      </c>
      <c r="E7407" s="19" t="str">
        <f>IF(ISBLANK(LeaveTracker[[#This Row],[Employee Name]]),"-----",VLOOKUP(LeaveTracker[[#This Row],[Employee Name]],Employees[[Employee Name]:[Office]],7))</f>
        <v>CTO</v>
      </c>
      <c r="F7407" s="19" t="str">
        <f>IF(ISBLANK(LeaveTracker[[#This Row],[Employee Name]]),"-----",VLOOKUP(LeaveTracker[[#This Row],[Employee Name]],Employees[[Employee Name]:[Office]],6))</f>
        <v>REGULAR</v>
      </c>
      <c r="G7407" s="24">
        <v>45169</v>
      </c>
      <c r="H7407" s="24">
        <v>45169</v>
      </c>
      <c r="I7407" s="20" t="s">
        <v>81</v>
      </c>
      <c r="K7407" s="61"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422</v>
      </c>
      <c r="E7408" s="19" t="str">
        <f>IF(ISBLANK(LeaveTracker[[#This Row],[Employee Name]]),"-----",VLOOKUP(LeaveTracker[[#This Row],[Employee Name]],Employees[[Employee Name]:[Office]],7))</f>
        <v>CTO</v>
      </c>
      <c r="F7408" s="19" t="str">
        <f>IF(ISBLANK(LeaveTracker[[#This Row],[Employee Name]]),"-----",VLOOKUP(LeaveTracker[[#This Row],[Employee Name]],Employees[[Employee Name]:[Office]],6))</f>
        <v>REGULAR</v>
      </c>
      <c r="G7408" s="24">
        <v>45170</v>
      </c>
      <c r="H7408" s="24">
        <v>45170</v>
      </c>
      <c r="I7408" s="20" t="s">
        <v>81</v>
      </c>
      <c r="K7408" s="61"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1326</v>
      </c>
      <c r="E7409" s="19" t="str">
        <f>IF(ISBLANK(LeaveTracker[[#This Row],[Employee Name]]),"-----",VLOOKUP(LeaveTracker[[#This Row],[Employee Name]],Employees[[Employee Name]:[Office]],7))</f>
        <v>CHO</v>
      </c>
      <c r="F7409" s="19" t="str">
        <f>IF(ISBLANK(LeaveTracker[[#This Row],[Employee Name]]),"-----",VLOOKUP(LeaveTracker[[#This Row],[Employee Name]],Employees[[Employee Name]:[Office]],6))</f>
        <v>REGULAR</v>
      </c>
      <c r="G7409" s="24">
        <v>45176</v>
      </c>
      <c r="H7409" s="24">
        <v>45177</v>
      </c>
      <c r="I7409" s="20" t="s">
        <v>298</v>
      </c>
      <c r="J7409" s="43" t="s">
        <v>1003</v>
      </c>
      <c r="K7409" s="61"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224</v>
      </c>
      <c r="E7410" s="19" t="str">
        <f>IF(ISBLANK(LeaveTracker[[#This Row],[Employee Name]]),"-----",VLOOKUP(LeaveTracker[[#This Row],[Employee Name]],Employees[[Employee Name]:[Office]],7))</f>
        <v>CSWDO</v>
      </c>
      <c r="F7410" s="19" t="str">
        <f>IF(ISBLANK(LeaveTracker[[#This Row],[Employee Name]]),"-----",VLOOKUP(LeaveTracker[[#This Row],[Employee Name]],Employees[[Employee Name]:[Office]],6))</f>
        <v>REGULAR</v>
      </c>
      <c r="G7410" s="24">
        <v>45173</v>
      </c>
      <c r="H7410" s="24">
        <v>45173</v>
      </c>
      <c r="I7410" s="20" t="s">
        <v>81</v>
      </c>
      <c r="K7410" s="61"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1282</v>
      </c>
      <c r="E7411" s="19" t="str">
        <f>IF(ISBLANK(LeaveTracker[[#This Row],[Employee Name]]),"-----",VLOOKUP(LeaveTracker[[#This Row],[Employee Name]],Employees[[Employee Name]:[Office]],7))</f>
        <v>HRMO</v>
      </c>
      <c r="F7411" s="19" t="str">
        <f>IF(ISBLANK(LeaveTracker[[#This Row],[Employee Name]]),"-----",VLOOKUP(LeaveTracker[[#This Row],[Employee Name]],Employees[[Employee Name]:[Office]],6))</f>
        <v>REGULAR</v>
      </c>
      <c r="G7411" s="24">
        <v>45156</v>
      </c>
      <c r="H7411" s="24">
        <v>45156</v>
      </c>
      <c r="I7411" s="20" t="s">
        <v>81</v>
      </c>
      <c r="K7411" s="61"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1282</v>
      </c>
      <c r="E7412" s="19" t="str">
        <f>IF(ISBLANK(LeaveTracker[[#This Row],[Employee Name]]),"-----",VLOOKUP(LeaveTracker[[#This Row],[Employee Name]],Employees[[Employee Name]:[Office]],7))</f>
        <v>HRMO</v>
      </c>
      <c r="F7412" s="19" t="str">
        <f>IF(ISBLANK(LeaveTracker[[#This Row],[Employee Name]]),"-----",VLOOKUP(LeaveTracker[[#This Row],[Employee Name]],Employees[[Employee Name]:[Office]],6))</f>
        <v>REGULAR</v>
      </c>
      <c r="G7412" s="24">
        <v>45169</v>
      </c>
      <c r="H7412" s="24">
        <v>45169</v>
      </c>
      <c r="I7412" s="20" t="s">
        <v>81</v>
      </c>
      <c r="K7412" s="61"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242</v>
      </c>
      <c r="E7413" s="19" t="str">
        <f>IF(ISBLANK(LeaveTracker[[#This Row],[Employee Name]]),"-----",VLOOKUP(LeaveTracker[[#This Row],[Employee Name]],Employees[[Employee Name]:[Office]],7))</f>
        <v>TCCH/TICC</v>
      </c>
      <c r="F7413" s="19" t="str">
        <f>IF(ISBLANK(LeaveTracker[[#This Row],[Employee Name]]),"-----",VLOOKUP(LeaveTracker[[#This Row],[Employee Name]],Employees[[Employee Name]:[Office]],6))</f>
        <v>REGULAR</v>
      </c>
      <c r="G7413" s="24">
        <v>45180</v>
      </c>
      <c r="H7413" s="24">
        <v>45180</v>
      </c>
      <c r="I7413" s="20" t="s">
        <v>298</v>
      </c>
      <c r="J7413" s="43" t="s">
        <v>1003</v>
      </c>
      <c r="K7413" s="61"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630</v>
      </c>
      <c r="E7414" s="19" t="str">
        <f>IF(ISBLANK(LeaveTracker[[#This Row],[Employee Name]]),"-----",VLOOKUP(LeaveTracker[[#This Row],[Employee Name]],Employees[[Employee Name]:[Office]],7))</f>
        <v>CCT</v>
      </c>
      <c r="F7414" s="19" t="str">
        <f>IF(ISBLANK(LeaveTracker[[#This Row],[Employee Name]]),"-----",VLOOKUP(LeaveTracker[[#This Row],[Employee Name]],Employees[[Employee Name]:[Office]],6))</f>
        <v>REGULAR</v>
      </c>
      <c r="G7414" s="24">
        <v>45181</v>
      </c>
      <c r="H7414" s="24">
        <v>45181</v>
      </c>
      <c r="I7414" s="20" t="s">
        <v>82</v>
      </c>
      <c r="K7414" s="61"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595</v>
      </c>
      <c r="E7415" s="19" t="str">
        <f>IF(ISBLANK(LeaveTracker[[#This Row],[Employee Name]]),"-----",VLOOKUP(LeaveTracker[[#This Row],[Employee Name]],Employees[[Employee Name]:[Office]],7))</f>
        <v>MAHOGANY MARKET</v>
      </c>
      <c r="F7415" s="19" t="str">
        <f>IF(ISBLANK(LeaveTracker[[#This Row],[Employee Name]]),"-----",VLOOKUP(LeaveTracker[[#This Row],[Employee Name]],Employees[[Employee Name]:[Office]],6))</f>
        <v>REGULAR</v>
      </c>
      <c r="G7415" s="24">
        <v>45173</v>
      </c>
      <c r="H7415" s="24">
        <v>45173</v>
      </c>
      <c r="I7415" s="20" t="s">
        <v>298</v>
      </c>
      <c r="J7415" s="43" t="s">
        <v>1003</v>
      </c>
      <c r="K7415" s="61"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2518</v>
      </c>
      <c r="E7416" s="19" t="str">
        <f>IF(ISBLANK(LeaveTracker[[#This Row],[Employee Name]]),"-----",VLOOKUP(LeaveTracker[[#This Row],[Employee Name]],Employees[[Employee Name]:[Office]],7))</f>
        <v>MAYORS OFFICE</v>
      </c>
      <c r="F7416" s="19" t="str">
        <f>IF(ISBLANK(LeaveTracker[[#This Row],[Employee Name]]),"-----",VLOOKUP(LeaveTracker[[#This Row],[Employee Name]],Employees[[Employee Name]:[Office]],6))</f>
        <v>REGULAR</v>
      </c>
      <c r="G7416" s="24">
        <v>45156</v>
      </c>
      <c r="H7416" s="24">
        <v>45156</v>
      </c>
      <c r="I7416" s="20" t="s">
        <v>298</v>
      </c>
      <c r="J7416" s="43" t="s">
        <v>1003</v>
      </c>
      <c r="K7416" s="61"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1973</v>
      </c>
      <c r="E7417" s="19" t="str">
        <f>IF(ISBLANK(LeaveTracker[[#This Row],[Employee Name]]),"-----",VLOOKUP(LeaveTracker[[#This Row],[Employee Name]],Employees[[Employee Name]:[Office]],7))</f>
        <v>TERMINAL</v>
      </c>
      <c r="F7417" s="19" t="str">
        <f>IF(ISBLANK(LeaveTracker[[#This Row],[Employee Name]]),"-----",VLOOKUP(LeaveTracker[[#This Row],[Employee Name]],Employees[[Employee Name]:[Office]],6))</f>
        <v>CASUAL</v>
      </c>
      <c r="G7417" s="24">
        <v>45176</v>
      </c>
      <c r="H7417" s="24">
        <v>45177</v>
      </c>
      <c r="I7417" s="20" t="s">
        <v>82</v>
      </c>
      <c r="K7417" s="61"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1973</v>
      </c>
      <c r="E7418" s="19" t="str">
        <f>IF(ISBLANK(LeaveTracker[[#This Row],[Employee Name]]),"-----",VLOOKUP(LeaveTracker[[#This Row],[Employee Name]],Employees[[Employee Name]:[Office]],7))</f>
        <v>TERMINAL</v>
      </c>
      <c r="F7418" s="19" t="str">
        <f>IF(ISBLANK(LeaveTracker[[#This Row],[Employee Name]]),"-----",VLOOKUP(LeaveTracker[[#This Row],[Employee Name]],Employees[[Employee Name]:[Office]],6))</f>
        <v>CASUAL</v>
      </c>
      <c r="G7418" s="24">
        <v>45170</v>
      </c>
      <c r="H7418" s="24">
        <v>45170</v>
      </c>
      <c r="I7418" s="20" t="s">
        <v>81</v>
      </c>
      <c r="K7418" s="61"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834</v>
      </c>
      <c r="E7419" s="19" t="str">
        <f>IF(ISBLANK(LeaveTracker[[#This Row],[Employee Name]]),"-----",VLOOKUP(LeaveTracker[[#This Row],[Employee Name]],Employees[[Employee Name]:[Office]],7))</f>
        <v>CTO</v>
      </c>
      <c r="F7419" s="19" t="str">
        <f>IF(ISBLANK(LeaveTracker[[#This Row],[Employee Name]]),"-----",VLOOKUP(LeaveTracker[[#This Row],[Employee Name]],Employees[[Employee Name]:[Office]],6))</f>
        <v>REGULAR</v>
      </c>
      <c r="G7419" s="24">
        <v>45184</v>
      </c>
      <c r="H7419" s="24">
        <v>45184</v>
      </c>
      <c r="I7419" s="20" t="s">
        <v>82</v>
      </c>
      <c r="K7419" s="61"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834</v>
      </c>
      <c r="E7420" s="19" t="str">
        <f>IF(ISBLANK(LeaveTracker[[#This Row],[Employee Name]]),"-----",VLOOKUP(LeaveTracker[[#This Row],[Employee Name]],Employees[[Employee Name]:[Office]],7))</f>
        <v>CTO</v>
      </c>
      <c r="F7420" s="19" t="str">
        <f>IF(ISBLANK(LeaveTracker[[#This Row],[Employee Name]]),"-----",VLOOKUP(LeaveTracker[[#This Row],[Employee Name]],Employees[[Employee Name]:[Office]],6))</f>
        <v>REGULAR</v>
      </c>
      <c r="G7420" s="24">
        <v>45191</v>
      </c>
      <c r="H7420" s="24">
        <v>45191</v>
      </c>
      <c r="I7420" s="20" t="s">
        <v>82</v>
      </c>
      <c r="K7420" s="61"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2521</v>
      </c>
      <c r="E7421" s="19" t="str">
        <f>IF(ISBLANK(LeaveTracker[[#This Row],[Employee Name]]),"-----",VLOOKUP(LeaveTracker[[#This Row],[Employee Name]],Employees[[Employee Name]:[Office]],7))</f>
        <v>ONT</v>
      </c>
      <c r="F7421" s="19" t="str">
        <f>IF(ISBLANK(LeaveTracker[[#This Row],[Employee Name]]),"-----",VLOOKUP(LeaveTracker[[#This Row],[Employee Name]],Employees[[Employee Name]:[Office]],6))</f>
        <v>REGULAR</v>
      </c>
      <c r="G7421" s="24">
        <v>45191</v>
      </c>
      <c r="H7421" s="24">
        <v>45191</v>
      </c>
      <c r="I7421" s="20" t="s">
        <v>298</v>
      </c>
      <c r="J7421" s="43" t="s">
        <v>1003</v>
      </c>
      <c r="K7421" s="61"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520</v>
      </c>
      <c r="E7422" s="19" t="str">
        <f>IF(ISBLANK(LeaveTracker[[#This Row],[Employee Name]]),"-----",VLOOKUP(LeaveTracker[[#This Row],[Employee Name]],Employees[[Employee Name]:[Office]],7))</f>
        <v>ACCOUNTING</v>
      </c>
      <c r="F7422" s="19" t="str">
        <f>IF(ISBLANK(LeaveTracker[[#This Row],[Employee Name]]),"-----",VLOOKUP(LeaveTracker[[#This Row],[Employee Name]],Employees[[Employee Name]:[Office]],6))</f>
        <v>REGULAR</v>
      </c>
      <c r="G7422" s="24">
        <v>45176</v>
      </c>
      <c r="H7422" s="24">
        <v>45177</v>
      </c>
      <c r="I7422" s="20" t="s">
        <v>81</v>
      </c>
      <c r="K7422" s="61"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1934</v>
      </c>
      <c r="E7423" s="19" t="str">
        <f>IF(ISBLANK(LeaveTracker[[#This Row],[Employee Name]]),"-----",VLOOKUP(LeaveTracker[[#This Row],[Employee Name]],Employees[[Employee Name]:[Office]],7))</f>
        <v>ONT</v>
      </c>
      <c r="F7423" s="19" t="str">
        <f>IF(ISBLANK(LeaveTracker[[#This Row],[Employee Name]]),"-----",VLOOKUP(LeaveTracker[[#This Row],[Employee Name]],Employees[[Employee Name]:[Office]],6))</f>
        <v>CASUAL</v>
      </c>
      <c r="G7423" s="24">
        <v>45176</v>
      </c>
      <c r="H7423" s="24">
        <v>45176</v>
      </c>
      <c r="I7423" s="20" t="s">
        <v>298</v>
      </c>
      <c r="J7423" s="43" t="s">
        <v>1003</v>
      </c>
      <c r="K7423" s="61"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1934</v>
      </c>
      <c r="E7424" s="19" t="str">
        <f>IF(ISBLANK(LeaveTracker[[#This Row],[Employee Name]]),"-----",VLOOKUP(LeaveTracker[[#This Row],[Employee Name]],Employees[[Employee Name]:[Office]],7))</f>
        <v>ONT</v>
      </c>
      <c r="F7424" s="19" t="str">
        <f>IF(ISBLANK(LeaveTracker[[#This Row],[Employee Name]]),"-----",VLOOKUP(LeaveTracker[[#This Row],[Employee Name]],Employees[[Employee Name]:[Office]],6))</f>
        <v>CASUAL</v>
      </c>
      <c r="G7424" s="24">
        <v>45183</v>
      </c>
      <c r="H7424" s="24">
        <v>45183</v>
      </c>
      <c r="I7424" s="20" t="s">
        <v>298</v>
      </c>
      <c r="J7424" s="43" t="s">
        <v>1003</v>
      </c>
      <c r="K7424" s="61"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1306</v>
      </c>
      <c r="E7425" s="19" t="str">
        <f>IF(ISBLANK(LeaveTracker[[#This Row],[Employee Name]]),"-----",VLOOKUP(LeaveTracker[[#This Row],[Employee Name]],Employees[[Employee Name]:[Office]],7))</f>
        <v>ONT</v>
      </c>
      <c r="F7425" s="19" t="str">
        <f>IF(ISBLANK(LeaveTracker[[#This Row],[Employee Name]]),"-----",VLOOKUP(LeaveTracker[[#This Row],[Employee Name]],Employees[[Employee Name]:[Office]],6))</f>
        <v>REGULAR</v>
      </c>
      <c r="G7425" s="24">
        <v>45182</v>
      </c>
      <c r="H7425" s="24">
        <v>45182</v>
      </c>
      <c r="I7425" s="20" t="s">
        <v>82</v>
      </c>
      <c r="K7425" s="61"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19" t="str">
        <f>IF(ISBLANK(LeaveTracker[[#This Row],[Employee Name]]),"-----",VLOOKUP(LeaveTracker[[#This Row],[Employee Name]],Employees[[Employee Name]:[Office]],7))</f>
        <v>ONT</v>
      </c>
      <c r="F7426" s="19" t="str">
        <f>IF(ISBLANK(LeaveTracker[[#This Row],[Employee Name]]),"-----",VLOOKUP(LeaveTracker[[#This Row],[Employee Name]],Employees[[Employee Name]:[Office]],6))</f>
        <v>REGULAR</v>
      </c>
      <c r="G7426" s="24">
        <v>45171</v>
      </c>
      <c r="H7426" s="24">
        <v>45171</v>
      </c>
      <c r="I7426" s="20" t="s">
        <v>81</v>
      </c>
      <c r="K7426" s="61" t="str">
        <f>LeaveTracker[[#This Row],[Days]]&amp;" "&amp;LeaveTracker[[#This Row],[Type of Leave]]</f>
        <v>1 SL</v>
      </c>
      <c r="L7426" s="23">
        <v>1</v>
      </c>
      <c r="M7426" s="27"/>
    </row>
    <row r="7427" spans="1:13" ht="30" customHeight="1" x14ac:dyDescent="0.3">
      <c r="A7427" s="27">
        <f t="shared" si="90"/>
        <v>3698</v>
      </c>
      <c r="B7427" s="31">
        <v>45181</v>
      </c>
      <c r="C7427" s="31">
        <v>45173</v>
      </c>
      <c r="D7427" s="19" t="s">
        <v>1272</v>
      </c>
      <c r="E7427" s="19" t="str">
        <f>IF(ISBLANK(LeaveTracker[[#This Row],[Employee Name]]),"-----",VLOOKUP(LeaveTracker[[#This Row],[Employee Name]],Employees[[Employee Name]:[Office]],7))</f>
        <v>ONT</v>
      </c>
      <c r="F7427" s="19" t="str">
        <f>IF(ISBLANK(LeaveTracker[[#This Row],[Employee Name]]),"-----",VLOOKUP(LeaveTracker[[#This Row],[Employee Name]],Employees[[Employee Name]:[Office]],6))</f>
        <v>REGULAR</v>
      </c>
      <c r="G7427" s="24">
        <v>45180</v>
      </c>
      <c r="H7427" s="24">
        <v>45189</v>
      </c>
      <c r="I7427" s="20" t="s">
        <v>82</v>
      </c>
      <c r="K7427" s="61"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385</v>
      </c>
      <c r="E7428" s="19" t="str">
        <f>IF(ISBLANK(LeaveTracker[[#This Row],[Employee Name]]),"-----",VLOOKUP(LeaveTracker[[#This Row],[Employee Name]],Employees[[Employee Name]:[Office]],7))</f>
        <v>ONT</v>
      </c>
      <c r="F7428" s="19" t="str">
        <f>IF(ISBLANK(LeaveTracker[[#This Row],[Employee Name]]),"-----",VLOOKUP(LeaveTracker[[#This Row],[Employee Name]],Employees[[Employee Name]:[Office]],6))</f>
        <v>REGULAR</v>
      </c>
      <c r="G7428" s="24">
        <v>45168</v>
      </c>
      <c r="H7428" s="24">
        <v>45168</v>
      </c>
      <c r="I7428" s="20" t="s">
        <v>81</v>
      </c>
      <c r="K7428" s="61"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473</v>
      </c>
      <c r="E7429" s="19" t="str">
        <f>IF(ISBLANK(LeaveTracker[[#This Row],[Employee Name]]),"-----",VLOOKUP(LeaveTracker[[#This Row],[Employee Name]],Employees[[Employee Name]:[Office]],7))</f>
        <v>PIO</v>
      </c>
      <c r="F7429" s="19" t="str">
        <f>IF(ISBLANK(LeaveTracker[[#This Row],[Employee Name]]),"-----",VLOOKUP(LeaveTracker[[#This Row],[Employee Name]],Employees[[Employee Name]:[Office]],6))</f>
        <v>REGULAR</v>
      </c>
      <c r="G7429" s="24">
        <v>45174</v>
      </c>
      <c r="H7429" s="24">
        <v>45174</v>
      </c>
      <c r="I7429" s="20" t="s">
        <v>81</v>
      </c>
      <c r="K7429" s="61"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1756</v>
      </c>
      <c r="E7430" s="19" t="str">
        <f>IF(ISBLANK(LeaveTracker[[#This Row],[Employee Name]]),"-----",VLOOKUP(LeaveTracker[[#This Row],[Employee Name]],Employees[[Employee Name]:[Office]],7))</f>
        <v>AGRICULTURE OFFICE</v>
      </c>
      <c r="F7430" s="19" t="str">
        <f>IF(ISBLANK(LeaveTracker[[#This Row],[Employee Name]]),"-----",VLOOKUP(LeaveTracker[[#This Row],[Employee Name]],Employees[[Employee Name]:[Office]],6))</f>
        <v>CASUAL</v>
      </c>
      <c r="G7430" s="24">
        <v>45176</v>
      </c>
      <c r="H7430" s="24">
        <v>45176</v>
      </c>
      <c r="I7430" s="20" t="s">
        <v>81</v>
      </c>
      <c r="K7430" s="61"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394</v>
      </c>
      <c r="E7431" s="19" t="str">
        <f>IF(ISBLANK(LeaveTracker[[#This Row],[Employee Name]]),"-----",VLOOKUP(LeaveTracker[[#This Row],[Employee Name]],Employees[[Employee Name]:[Office]],7))</f>
        <v>CTO</v>
      </c>
      <c r="F7431" s="19" t="str">
        <f>IF(ISBLANK(LeaveTracker[[#This Row],[Employee Name]]),"-----",VLOOKUP(LeaveTracker[[#This Row],[Employee Name]],Employees[[Employee Name]:[Office]],6))</f>
        <v>REGULAR</v>
      </c>
      <c r="G7431" s="24">
        <v>45176</v>
      </c>
      <c r="H7431" s="24">
        <v>45176</v>
      </c>
      <c r="I7431" s="20" t="s">
        <v>82</v>
      </c>
      <c r="K7431" s="61"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541</v>
      </c>
      <c r="E7432" s="19" t="str">
        <f>IF(ISBLANK(LeaveTracker[[#This Row],[Employee Name]]),"-----",VLOOKUP(LeaveTracker[[#This Row],[Employee Name]],Employees[[Employee Name]:[Office]],7))</f>
        <v>LCR</v>
      </c>
      <c r="F7432" s="19" t="str">
        <f>IF(ISBLANK(LeaveTracker[[#This Row],[Employee Name]]),"-----",VLOOKUP(LeaveTracker[[#This Row],[Employee Name]],Employees[[Employee Name]:[Office]],6))</f>
        <v>REGULAR</v>
      </c>
      <c r="G7432" s="24">
        <v>45177</v>
      </c>
      <c r="H7432" s="24">
        <v>45177</v>
      </c>
      <c r="I7432" s="20" t="s">
        <v>81</v>
      </c>
      <c r="K7432" s="61"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722</v>
      </c>
      <c r="E7433" s="19" t="str">
        <f>IF(ISBLANK(LeaveTracker[[#This Row],[Employee Name]]),"-----",VLOOKUP(LeaveTracker[[#This Row],[Employee Name]],Employees[[Employee Name]:[Office]],7))</f>
        <v>LCR</v>
      </c>
      <c r="F7433" s="19" t="str">
        <f>IF(ISBLANK(LeaveTracker[[#This Row],[Employee Name]]),"-----",VLOOKUP(LeaveTracker[[#This Row],[Employee Name]],Employees[[Employee Name]:[Office]],6))</f>
        <v>REGULAR</v>
      </c>
      <c r="G7433" s="24">
        <v>45177</v>
      </c>
      <c r="H7433" s="24">
        <v>45177</v>
      </c>
      <c r="I7433" s="20" t="s">
        <v>81</v>
      </c>
      <c r="K7433" s="61"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509</v>
      </c>
      <c r="E7434" s="19" t="str">
        <f>IF(ISBLANK(LeaveTracker[[#This Row],[Employee Name]]),"-----",VLOOKUP(LeaveTracker[[#This Row],[Employee Name]],Employees[[Employee Name]:[Office]],7))</f>
        <v>ACCOUNTING</v>
      </c>
      <c r="F7434" s="19" t="str">
        <f>IF(ISBLANK(LeaveTracker[[#This Row],[Employee Name]]),"-----",VLOOKUP(LeaveTracker[[#This Row],[Employee Name]],Employees[[Employee Name]:[Office]],6))</f>
        <v>REGULAR</v>
      </c>
      <c r="G7434" s="24">
        <v>45184</v>
      </c>
      <c r="H7434" s="24">
        <v>45184</v>
      </c>
      <c r="I7434" s="20" t="s">
        <v>82</v>
      </c>
      <c r="K7434" s="61"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501</v>
      </c>
      <c r="E7435" s="19" t="str">
        <f>IF(ISBLANK(LeaveTracker[[#This Row],[Employee Name]]),"-----",VLOOKUP(LeaveTracker[[#This Row],[Employee Name]],Employees[[Employee Name]:[Office]],7))</f>
        <v>COOPERATIVE OFFICE</v>
      </c>
      <c r="F7435" s="19" t="str">
        <f>IF(ISBLANK(LeaveTracker[[#This Row],[Employee Name]]),"-----",VLOOKUP(LeaveTracker[[#This Row],[Employee Name]],Employees[[Employee Name]:[Office]],6))</f>
        <v>REGULAR</v>
      </c>
      <c r="G7435" s="24">
        <v>45177</v>
      </c>
      <c r="H7435" s="24">
        <v>45177</v>
      </c>
      <c r="I7435" s="20" t="s">
        <v>81</v>
      </c>
      <c r="K7435" s="61"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632</v>
      </c>
      <c r="E7436" s="19" t="str">
        <f>IF(ISBLANK(LeaveTracker[[#This Row],[Employee Name]]),"-----",VLOOKUP(LeaveTracker[[#This Row],[Employee Name]],Employees[[Employee Name]:[Office]],7))</f>
        <v>LIBRARY</v>
      </c>
      <c r="F7436" s="19" t="str">
        <f>IF(ISBLANK(LeaveTracker[[#This Row],[Employee Name]]),"-----",VLOOKUP(LeaveTracker[[#This Row],[Employee Name]],Employees[[Employee Name]:[Office]],6))</f>
        <v>REGULAR</v>
      </c>
      <c r="G7436" s="24">
        <v>45155</v>
      </c>
      <c r="H7436" s="24">
        <v>45155</v>
      </c>
      <c r="I7436" s="20" t="s">
        <v>81</v>
      </c>
      <c r="K7436" s="61"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875</v>
      </c>
      <c r="E7437" s="19" t="str">
        <f>IF(ISBLANK(LeaveTracker[[#This Row],[Employee Name]]),"-----",VLOOKUP(LeaveTracker[[#This Row],[Employee Name]],Employees[[Employee Name]:[Office]],7))</f>
        <v>GSO</v>
      </c>
      <c r="F7437" s="19" t="str">
        <f>IF(ISBLANK(LeaveTracker[[#This Row],[Employee Name]]),"-----",VLOOKUP(LeaveTracker[[#This Row],[Employee Name]],Employees[[Employee Name]:[Office]],6))</f>
        <v>REGULAR</v>
      </c>
      <c r="G7437" s="24">
        <v>45177</v>
      </c>
      <c r="H7437" s="24">
        <v>45177</v>
      </c>
      <c r="I7437" s="20" t="s">
        <v>81</v>
      </c>
      <c r="K7437" s="61"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488</v>
      </c>
      <c r="E7438" s="19" t="str">
        <f>IF(ISBLANK(LeaveTracker[[#This Row],[Employee Name]]),"-----",VLOOKUP(LeaveTracker[[#This Row],[Employee Name]],Employees[[Employee Name]:[Office]],7))</f>
        <v>THRDC</v>
      </c>
      <c r="F7438" s="19" t="str">
        <f>IF(ISBLANK(LeaveTracker[[#This Row],[Employee Name]]),"-----",VLOOKUP(LeaveTracker[[#This Row],[Employee Name]],Employees[[Employee Name]:[Office]],6))</f>
        <v>REGULAR</v>
      </c>
      <c r="G7438" s="24">
        <v>45177</v>
      </c>
      <c r="H7438" s="24">
        <v>45177</v>
      </c>
      <c r="I7438" s="20" t="s">
        <v>81</v>
      </c>
      <c r="K7438" s="61"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504</v>
      </c>
      <c r="E7439" s="19" t="str">
        <f>IF(ISBLANK(LeaveTracker[[#This Row],[Employee Name]]),"-----",VLOOKUP(LeaveTracker[[#This Row],[Employee Name]],Employees[[Employee Name]:[Office]],7))</f>
        <v>THRDC</v>
      </c>
      <c r="F7439" s="19" t="str">
        <f>IF(ISBLANK(LeaveTracker[[#This Row],[Employee Name]]),"-----",VLOOKUP(LeaveTracker[[#This Row],[Employee Name]],Employees[[Employee Name]:[Office]],6))</f>
        <v>REGULAR</v>
      </c>
      <c r="G7439" s="24">
        <v>45173</v>
      </c>
      <c r="H7439" s="24">
        <v>45177</v>
      </c>
      <c r="I7439" s="20" t="s">
        <v>81</v>
      </c>
      <c r="K7439" s="61"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278</v>
      </c>
      <c r="E7440" s="19" t="str">
        <f>IF(ISBLANK(LeaveTracker[[#This Row],[Employee Name]]),"-----",VLOOKUP(LeaveTracker[[#This Row],[Employee Name]],Employees[[Employee Name]:[Office]],7))</f>
        <v>PICNIC GROVE</v>
      </c>
      <c r="F7440" s="19" t="str">
        <f>IF(ISBLANK(LeaveTracker[[#This Row],[Employee Name]]),"-----",VLOOKUP(LeaveTracker[[#This Row],[Employee Name]],Employees[[Employee Name]:[Office]],6))</f>
        <v>REGULAR</v>
      </c>
      <c r="G7440" s="24">
        <v>45190</v>
      </c>
      <c r="H7440" s="24">
        <v>45190</v>
      </c>
      <c r="I7440" s="20" t="s">
        <v>298</v>
      </c>
      <c r="J7440" s="43" t="s">
        <v>1003</v>
      </c>
      <c r="K7440" s="61"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591</v>
      </c>
      <c r="E7441" s="19" t="str">
        <f>IF(ISBLANK(LeaveTracker[[#This Row],[Employee Name]]),"-----",VLOOKUP(LeaveTracker[[#This Row],[Employee Name]],Employees[[Employee Name]:[Office]],7))</f>
        <v>MAHOGANY MARKET</v>
      </c>
      <c r="F7441" s="19" t="str">
        <f>IF(ISBLANK(LeaveTracker[[#This Row],[Employee Name]]),"-----",VLOOKUP(LeaveTracker[[#This Row],[Employee Name]],Employees[[Employee Name]:[Office]],6))</f>
        <v>REGULAR</v>
      </c>
      <c r="G7441" s="24">
        <v>45177</v>
      </c>
      <c r="H7441" s="24">
        <v>45177</v>
      </c>
      <c r="I7441" s="20" t="s">
        <v>81</v>
      </c>
      <c r="K7441" s="61"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601</v>
      </c>
      <c r="E7442" s="19" t="str">
        <f>IF(ISBLANK(LeaveTracker[[#This Row],[Employee Name]]),"-----",VLOOKUP(LeaveTracker[[#This Row],[Employee Name]],Employees[[Employee Name]:[Office]],7))</f>
        <v>MAHOGANY MARKET</v>
      </c>
      <c r="F7442" s="19" t="str">
        <f>IF(ISBLANK(LeaveTracker[[#This Row],[Employee Name]]),"-----",VLOOKUP(LeaveTracker[[#This Row],[Employee Name]],Employees[[Employee Name]:[Office]],6))</f>
        <v>REGULAR</v>
      </c>
      <c r="G7442" s="24">
        <v>45173</v>
      </c>
      <c r="H7442" s="24">
        <v>45173</v>
      </c>
      <c r="I7442" s="20" t="s">
        <v>81</v>
      </c>
      <c r="K7442" s="61"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2518</v>
      </c>
      <c r="E7443" s="19" t="str">
        <f>IF(ISBLANK(LeaveTracker[[#This Row],[Employee Name]]),"-----",VLOOKUP(LeaveTracker[[#This Row],[Employee Name]],Employees[[Employee Name]:[Office]],7))</f>
        <v>MAYORS OFFICE</v>
      </c>
      <c r="F7443" s="19" t="str">
        <f>IF(ISBLANK(LeaveTracker[[#This Row],[Employee Name]]),"-----",VLOOKUP(LeaveTracker[[#This Row],[Employee Name]],Employees[[Employee Name]:[Office]],6))</f>
        <v>REGULAR</v>
      </c>
      <c r="G7443" s="24">
        <v>45182</v>
      </c>
      <c r="H7443" s="24">
        <v>45182</v>
      </c>
      <c r="I7443" s="20" t="s">
        <v>298</v>
      </c>
      <c r="J7443" s="43" t="s">
        <v>1003</v>
      </c>
      <c r="K7443" s="61"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2453</v>
      </c>
      <c r="E7444" s="19" t="str">
        <f>IF(ISBLANK(LeaveTracker[[#This Row],[Employee Name]]),"-----",VLOOKUP(LeaveTracker[[#This Row],[Employee Name]],Employees[[Employee Name]:[Office]],7))</f>
        <v>ONT</v>
      </c>
      <c r="F7444" s="19" t="str">
        <f>IF(ISBLANK(LeaveTracker[[#This Row],[Employee Name]]),"-----",VLOOKUP(LeaveTracker[[#This Row],[Employee Name]],Employees[[Employee Name]:[Office]],6))</f>
        <v>CASUAL</v>
      </c>
      <c r="G7444" s="24">
        <v>45195</v>
      </c>
      <c r="H7444" s="24">
        <v>45199</v>
      </c>
      <c r="I7444" s="20" t="s">
        <v>82</v>
      </c>
      <c r="K7444" s="61" t="str">
        <f>LeaveTracker[[#This Row],[Days]]&amp;" "&amp;LeaveTracker[[#This Row],[Type of Leave]]</f>
        <v>5 VL</v>
      </c>
      <c r="L7444" s="23">
        <v>5</v>
      </c>
      <c r="M7444" s="27"/>
    </row>
    <row r="7445" spans="1:13" ht="30" customHeight="1" x14ac:dyDescent="0.3">
      <c r="A7445" s="27">
        <f t="shared" si="90"/>
        <v>3716</v>
      </c>
      <c r="B7445" s="31">
        <v>45181</v>
      </c>
      <c r="C7445" s="31">
        <v>45167</v>
      </c>
      <c r="D7445" s="19" t="s">
        <v>1025</v>
      </c>
      <c r="E7445" s="19" t="str">
        <f>IF(ISBLANK(LeaveTracker[[#This Row],[Employee Name]]),"-----",VLOOKUP(LeaveTracker[[#This Row],[Employee Name]],Employees[[Employee Name]:[Office]],7))</f>
        <v>ONT</v>
      </c>
      <c r="F7445" s="19" t="str">
        <f>IF(ISBLANK(LeaveTracker[[#This Row],[Employee Name]]),"-----",VLOOKUP(LeaveTracker[[#This Row],[Employee Name]],Employees[[Employee Name]:[Office]],6))</f>
        <v>REGULAR</v>
      </c>
      <c r="G7445" s="24">
        <v>45177</v>
      </c>
      <c r="H7445" s="24">
        <v>45177</v>
      </c>
      <c r="I7445" s="20" t="s">
        <v>298</v>
      </c>
      <c r="J7445" s="43" t="s">
        <v>1003</v>
      </c>
      <c r="K7445" s="61"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519</v>
      </c>
      <c r="E7446" s="19" t="str">
        <f>IF(ISBLANK(LeaveTracker[[#This Row],[Employee Name]]),"-----",VLOOKUP(LeaveTracker[[#This Row],[Employee Name]],Employees[[Employee Name]:[Office]],7))</f>
        <v>ACCOUNTING</v>
      </c>
      <c r="F7446" s="19" t="str">
        <f>IF(ISBLANK(LeaveTracker[[#This Row],[Employee Name]]),"-----",VLOOKUP(LeaveTracker[[#This Row],[Employee Name]],Employees[[Employee Name]:[Office]],6))</f>
        <v>REGULAR</v>
      </c>
      <c r="G7446" s="24">
        <v>45167</v>
      </c>
      <c r="H7446" s="24">
        <v>45167</v>
      </c>
      <c r="I7446" s="20" t="s">
        <v>298</v>
      </c>
      <c r="J7446" s="43" t="s">
        <v>1003</v>
      </c>
      <c r="K7446" s="61"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1083</v>
      </c>
      <c r="E7447" s="19" t="str">
        <f>IF(ISBLANK(LeaveTracker[[#This Row],[Employee Name]]),"-----",VLOOKUP(LeaveTracker[[#This Row],[Employee Name]],Employees[[Employee Name]:[Office]],7))</f>
        <v>ACCOUNTING</v>
      </c>
      <c r="F7447" s="19" t="str">
        <f>IF(ISBLANK(LeaveTracker[[#This Row],[Employee Name]]),"-----",VLOOKUP(LeaveTracker[[#This Row],[Employee Name]],Employees[[Employee Name]:[Office]],6))</f>
        <v>REGULAR</v>
      </c>
      <c r="G7447" s="24">
        <v>45163</v>
      </c>
      <c r="H7447" s="24">
        <v>45163</v>
      </c>
      <c r="I7447" s="20" t="s">
        <v>81</v>
      </c>
      <c r="K7447" s="61"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19" t="str">
        <f>IF(ISBLANK(LeaveTracker[[#This Row],[Employee Name]]),"-----",VLOOKUP(LeaveTracker[[#This Row],[Employee Name]],Employees[[Employee Name]:[Office]],7))</f>
        <v>ADMIN OFFICE</v>
      </c>
      <c r="F7448" s="19" t="str">
        <f>IF(ISBLANK(LeaveTracker[[#This Row],[Employee Name]]),"-----",VLOOKUP(LeaveTracker[[#This Row],[Employee Name]],Employees[[Employee Name]:[Office]],6))</f>
        <v>REGULAR</v>
      </c>
      <c r="G7448" s="24">
        <v>45169</v>
      </c>
      <c r="H7448" s="24">
        <v>45169</v>
      </c>
      <c r="I7448" s="20" t="s">
        <v>81</v>
      </c>
      <c r="K7448" s="61"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520</v>
      </c>
      <c r="E7449" s="19" t="str">
        <f>IF(ISBLANK(LeaveTracker[[#This Row],[Employee Name]]),"-----",VLOOKUP(LeaveTracker[[#This Row],[Employee Name]],Employees[[Employee Name]:[Office]],7))</f>
        <v>ACCOUNTING</v>
      </c>
      <c r="F7449" s="19" t="str">
        <f>IF(ISBLANK(LeaveTracker[[#This Row],[Employee Name]]),"-----",VLOOKUP(LeaveTracker[[#This Row],[Employee Name]],Employees[[Employee Name]:[Office]],6))</f>
        <v>REGULAR</v>
      </c>
      <c r="G7449" s="24">
        <v>45170</v>
      </c>
      <c r="H7449" s="24">
        <v>45174</v>
      </c>
      <c r="I7449" s="20" t="s">
        <v>81</v>
      </c>
      <c r="K7449" s="61"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520</v>
      </c>
      <c r="E7450" s="19" t="str">
        <f>IF(ISBLANK(LeaveTracker[[#This Row],[Employee Name]]),"-----",VLOOKUP(LeaveTracker[[#This Row],[Employee Name]],Employees[[Employee Name]:[Office]],7))</f>
        <v>ACCOUNTING</v>
      </c>
      <c r="F7450" s="19" t="str">
        <f>IF(ISBLANK(LeaveTracker[[#This Row],[Employee Name]]),"-----",VLOOKUP(LeaveTracker[[#This Row],[Employee Name]],Employees[[Employee Name]:[Office]],6))</f>
        <v>REGULAR</v>
      </c>
      <c r="G7450" s="24">
        <v>45162</v>
      </c>
      <c r="H7450" s="24">
        <v>45163</v>
      </c>
      <c r="I7450" s="20" t="s">
        <v>81</v>
      </c>
      <c r="K7450" s="61"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520</v>
      </c>
      <c r="E7451" s="19" t="str">
        <f>IF(ISBLANK(LeaveTracker[[#This Row],[Employee Name]]),"-----",VLOOKUP(LeaveTracker[[#This Row],[Employee Name]],Employees[[Employee Name]:[Office]],7))</f>
        <v>ACCOUNTING</v>
      </c>
      <c r="F7451" s="19" t="str">
        <f>IF(ISBLANK(LeaveTracker[[#This Row],[Employee Name]]),"-----",VLOOKUP(LeaveTracker[[#This Row],[Employee Name]],Employees[[Employee Name]:[Office]],6))</f>
        <v>REGULAR</v>
      </c>
      <c r="G7451" s="24">
        <v>45167</v>
      </c>
      <c r="H7451" s="24">
        <v>45169</v>
      </c>
      <c r="I7451" s="20" t="s">
        <v>81</v>
      </c>
      <c r="K7451" s="61"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513</v>
      </c>
      <c r="E7452" s="19" t="str">
        <f>IF(ISBLANK(LeaveTracker[[#This Row],[Employee Name]]),"-----",VLOOKUP(LeaveTracker[[#This Row],[Employee Name]],Employees[[Employee Name]:[Office]],7))</f>
        <v>ACCOUNTING</v>
      </c>
      <c r="F7452" s="19" t="str">
        <f>IF(ISBLANK(LeaveTracker[[#This Row],[Employee Name]]),"-----",VLOOKUP(LeaveTracker[[#This Row],[Employee Name]],Employees[[Employee Name]:[Office]],6))</f>
        <v>REGULAR</v>
      </c>
      <c r="G7452" s="24">
        <v>45154</v>
      </c>
      <c r="H7452" s="24">
        <v>45154</v>
      </c>
      <c r="I7452" s="20" t="s">
        <v>81</v>
      </c>
      <c r="K7452" s="61"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513</v>
      </c>
      <c r="E7453" s="19" t="str">
        <f>IF(ISBLANK(LeaveTracker[[#This Row],[Employee Name]]),"-----",VLOOKUP(LeaveTracker[[#This Row],[Employee Name]],Employees[[Employee Name]:[Office]],7))</f>
        <v>ACCOUNTING</v>
      </c>
      <c r="F7453" s="19" t="str">
        <f>IF(ISBLANK(LeaveTracker[[#This Row],[Employee Name]]),"-----",VLOOKUP(LeaveTracker[[#This Row],[Employee Name]],Employees[[Employee Name]:[Office]],6))</f>
        <v>REGULAR</v>
      </c>
      <c r="G7453" s="24">
        <v>45167</v>
      </c>
      <c r="H7453" s="24">
        <v>45167</v>
      </c>
      <c r="I7453" s="20" t="s">
        <v>81</v>
      </c>
      <c r="K7453" s="61"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863</v>
      </c>
      <c r="E7454" s="19" t="str">
        <f>IF(ISBLANK(LeaveTracker[[#This Row],[Employee Name]]),"-----",VLOOKUP(LeaveTracker[[#This Row],[Employee Name]],Employees[[Employee Name]:[Office]],7))</f>
        <v>ACCOUNTING</v>
      </c>
      <c r="F7454" s="19" t="str">
        <f>IF(ISBLANK(LeaveTracker[[#This Row],[Employee Name]]),"-----",VLOOKUP(LeaveTracker[[#This Row],[Employee Name]],Employees[[Employee Name]:[Office]],6))</f>
        <v>REGULAR</v>
      </c>
      <c r="G7454" s="24">
        <v>45160</v>
      </c>
      <c r="H7454" s="24">
        <v>45199</v>
      </c>
      <c r="I7454" s="20" t="s">
        <v>81</v>
      </c>
      <c r="K7454" s="61" t="str">
        <f>LeaveTracker[[#This Row],[Days]]&amp;" "&amp;LeaveTracker[[#This Row],[Type of Leave]]</f>
        <v>28 SL</v>
      </c>
      <c r="L7454" s="23">
        <v>28</v>
      </c>
      <c r="M7454" s="27"/>
    </row>
    <row r="7455" spans="1:13" ht="30" customHeight="1" x14ac:dyDescent="0.3">
      <c r="A7455" s="27">
        <f t="shared" si="90"/>
        <v>3724</v>
      </c>
      <c r="B7455" s="31">
        <v>45181</v>
      </c>
      <c r="C7455" s="31">
        <v>45143</v>
      </c>
      <c r="D7455" s="19" t="s">
        <v>871</v>
      </c>
      <c r="E7455" s="19" t="str">
        <f>IF(ISBLANK(LeaveTracker[[#This Row],[Employee Name]]),"-----",VLOOKUP(LeaveTracker[[#This Row],[Employee Name]],Employees[[Employee Name]:[Office]],7))</f>
        <v>ACCOUNTING</v>
      </c>
      <c r="F7455" s="19" t="str">
        <f>IF(ISBLANK(LeaveTracker[[#This Row],[Employee Name]]),"-----",VLOOKUP(LeaveTracker[[#This Row],[Employee Name]],Employees[[Employee Name]:[Office]],6))</f>
        <v>REGULAR</v>
      </c>
      <c r="G7455" s="24">
        <v>45142</v>
      </c>
      <c r="H7455" s="24">
        <v>45142</v>
      </c>
      <c r="I7455" s="20" t="s">
        <v>81</v>
      </c>
      <c r="K7455" s="61"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574</v>
      </c>
      <c r="E7456" s="19" t="str">
        <f>IF(ISBLANK(LeaveTracker[[#This Row],[Employee Name]]),"-----",VLOOKUP(LeaveTracker[[#This Row],[Employee Name]],Employees[[Employee Name]:[Office]],7))</f>
        <v>CCT</v>
      </c>
      <c r="F7456" s="19" t="str">
        <f>IF(ISBLANK(LeaveTracker[[#This Row],[Employee Name]]),"-----",VLOOKUP(LeaveTracker[[#This Row],[Employee Name]],Employees[[Employee Name]:[Office]],6))</f>
        <v>REGULAR</v>
      </c>
      <c r="G7456" s="24">
        <v>45163</v>
      </c>
      <c r="H7456" s="24">
        <v>45163</v>
      </c>
      <c r="I7456" s="20" t="s">
        <v>81</v>
      </c>
      <c r="K7456" s="61"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530</v>
      </c>
      <c r="E7457" s="19" t="str">
        <f>IF(ISBLANK(LeaveTracker[[#This Row],[Employee Name]]),"-----",VLOOKUP(LeaveTracker[[#This Row],[Employee Name]],Employees[[Employee Name]:[Office]],7))</f>
        <v>GSO</v>
      </c>
      <c r="F7457" s="19" t="str">
        <f>IF(ISBLANK(LeaveTracker[[#This Row],[Employee Name]]),"-----",VLOOKUP(LeaveTracker[[#This Row],[Employee Name]],Employees[[Employee Name]:[Office]],6))</f>
        <v>REGULAR</v>
      </c>
      <c r="G7457" s="24">
        <v>45175</v>
      </c>
      <c r="H7457" s="24">
        <v>45175</v>
      </c>
      <c r="I7457" s="20" t="s">
        <v>81</v>
      </c>
      <c r="K7457" s="61"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2153</v>
      </c>
      <c r="E7458" s="19" t="str">
        <f>IF(ISBLANK(LeaveTracker[[#This Row],[Employee Name]]),"-----",VLOOKUP(LeaveTracker[[#This Row],[Employee Name]],Employees[[Employee Name]:[Office]],7))</f>
        <v>OSPITAL NG TAGAYTAY</v>
      </c>
      <c r="F7458" s="19">
        <f>IF(ISBLANK(LeaveTracker[[#This Row],[Employee Name]]),"-----",VLOOKUP(LeaveTracker[[#This Row],[Employee Name]],Employees[[Employee Name]:[Office]],6))</f>
        <v>0</v>
      </c>
      <c r="G7458" s="24">
        <v>45174</v>
      </c>
      <c r="H7458" s="24">
        <v>45174</v>
      </c>
      <c r="I7458" s="20" t="s">
        <v>81</v>
      </c>
      <c r="K7458" s="61"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875</v>
      </c>
      <c r="E7459" s="19" t="str">
        <f>IF(ISBLANK(LeaveTracker[[#This Row],[Employee Name]]),"-----",VLOOKUP(LeaveTracker[[#This Row],[Employee Name]],Employees[[Employee Name]:[Office]],7))</f>
        <v>GSO</v>
      </c>
      <c r="F7459" s="19" t="str">
        <f>IF(ISBLANK(LeaveTracker[[#This Row],[Employee Name]]),"-----",VLOOKUP(LeaveTracker[[#This Row],[Employee Name]],Employees[[Employee Name]:[Office]],6))</f>
        <v>REGULAR</v>
      </c>
      <c r="G7459" s="24">
        <v>45174</v>
      </c>
      <c r="H7459" s="24">
        <v>45174</v>
      </c>
      <c r="I7459" s="20" t="s">
        <v>81</v>
      </c>
      <c r="K7459" s="61"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19" t="str">
        <f>IF(ISBLANK(LeaveTracker[[#This Row],[Employee Name]]),"-----",VLOOKUP(LeaveTracker[[#This Row],[Employee Name]],Employees[[Employee Name]:[Office]],7))</f>
        <v>DOE</v>
      </c>
      <c r="F7460" s="19" t="str">
        <f>IF(ISBLANK(LeaveTracker[[#This Row],[Employee Name]]),"-----",VLOOKUP(LeaveTracker[[#This Row],[Employee Name]],Employees[[Employee Name]:[Office]],6))</f>
        <v>REGULAR</v>
      </c>
      <c r="G7460" s="24">
        <v>45181</v>
      </c>
      <c r="H7460" s="24">
        <v>45182</v>
      </c>
      <c r="I7460" s="20" t="s">
        <v>82</v>
      </c>
      <c r="K7460" s="61"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464</v>
      </c>
      <c r="E7461" s="19" t="str">
        <f>IF(ISBLANK(LeaveTracker[[#This Row],[Employee Name]]),"-----",VLOOKUP(LeaveTracker[[#This Row],[Employee Name]],Employees[[Employee Name]:[Office]],7))</f>
        <v>ASSESSORS OFFICE</v>
      </c>
      <c r="F7461" s="19" t="str">
        <f>IF(ISBLANK(LeaveTracker[[#This Row],[Employee Name]]),"-----",VLOOKUP(LeaveTracker[[#This Row],[Employee Name]],Employees[[Employee Name]:[Office]],6))</f>
        <v>REGULAR</v>
      </c>
      <c r="G7461" s="24">
        <v>45173</v>
      </c>
      <c r="H7461" s="24">
        <v>45175</v>
      </c>
      <c r="I7461" s="20" t="s">
        <v>81</v>
      </c>
      <c r="K7461" s="61"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2328</v>
      </c>
      <c r="E7462" s="19" t="str">
        <f>IF(ISBLANK(LeaveTracker[[#This Row],[Employee Name]]),"-----",VLOOKUP(LeaveTracker[[#This Row],[Employee Name]],Employees[[Employee Name]:[Office]],7))</f>
        <v>TICC</v>
      </c>
      <c r="F7462" s="19" t="str">
        <f>IF(ISBLANK(LeaveTracker[[#This Row],[Employee Name]]),"-----",VLOOKUP(LeaveTracker[[#This Row],[Employee Name]],Employees[[Employee Name]:[Office]],6))</f>
        <v>REGULAR</v>
      </c>
      <c r="G7462" s="24">
        <v>45189</v>
      </c>
      <c r="H7462" s="24">
        <v>45190</v>
      </c>
      <c r="I7462" s="20" t="s">
        <v>82</v>
      </c>
      <c r="K7462" s="61"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2328</v>
      </c>
      <c r="E7463" s="19" t="str">
        <f>IF(ISBLANK(LeaveTracker[[#This Row],[Employee Name]]),"-----",VLOOKUP(LeaveTracker[[#This Row],[Employee Name]],Employees[[Employee Name]:[Office]],7))</f>
        <v>TICC</v>
      </c>
      <c r="F7463" s="19" t="str">
        <f>IF(ISBLANK(LeaveTracker[[#This Row],[Employee Name]]),"-----",VLOOKUP(LeaveTracker[[#This Row],[Employee Name]],Employees[[Employee Name]:[Office]],6))</f>
        <v>REGULAR</v>
      </c>
      <c r="G7463" s="24">
        <v>45192</v>
      </c>
      <c r="H7463" s="24">
        <v>45192</v>
      </c>
      <c r="I7463" s="20" t="s">
        <v>82</v>
      </c>
      <c r="K7463" s="61" t="str">
        <f>LeaveTracker[[#This Row],[Days]]&amp;" "&amp;LeaveTracker[[#This Row],[Type of Leave]]</f>
        <v>1 VL</v>
      </c>
      <c r="L7463" s="23">
        <v>1</v>
      </c>
      <c r="M7463" s="27"/>
    </row>
    <row r="7464" spans="1:13" ht="30" customHeight="1" x14ac:dyDescent="0.3">
      <c r="A7464" s="27">
        <f>A7462+1</f>
        <v>3732</v>
      </c>
      <c r="B7464" s="31">
        <v>45181</v>
      </c>
      <c r="C7464" s="31">
        <v>45177</v>
      </c>
      <c r="D7464" s="19" t="s">
        <v>1773</v>
      </c>
      <c r="E7464" s="19" t="str">
        <f>IF(ISBLANK(LeaveTracker[[#This Row],[Employee Name]]),"-----",VLOOKUP(LeaveTracker[[#This Row],[Employee Name]],Employees[[Employee Name]:[Office]],7))</f>
        <v>GSO</v>
      </c>
      <c r="F7464" s="19" t="str">
        <f>IF(ISBLANK(LeaveTracker[[#This Row],[Employee Name]]),"-----",VLOOKUP(LeaveTracker[[#This Row],[Employee Name]],Employees[[Employee Name]:[Office]],6))</f>
        <v>CASUAL</v>
      </c>
      <c r="G7464" s="24">
        <v>45183</v>
      </c>
      <c r="H7464" s="24">
        <v>45184</v>
      </c>
      <c r="I7464" s="20" t="s">
        <v>82</v>
      </c>
      <c r="K7464" s="61"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1951</v>
      </c>
      <c r="E7465" s="19" t="str">
        <f>IF(ISBLANK(LeaveTracker[[#This Row],[Employee Name]]),"-----",VLOOKUP(LeaveTracker[[#This Row],[Employee Name]],Employees[[Employee Name]:[Office]],7))</f>
        <v>GSO</v>
      </c>
      <c r="F7465" s="19" t="str">
        <f>IF(ISBLANK(LeaveTracker[[#This Row],[Employee Name]]),"-----",VLOOKUP(LeaveTracker[[#This Row],[Employee Name]],Employees[[Employee Name]:[Office]],6))</f>
        <v>CASUAL</v>
      </c>
      <c r="G7465" s="24">
        <v>45176</v>
      </c>
      <c r="H7465" s="24">
        <v>45176</v>
      </c>
      <c r="I7465" s="20" t="s">
        <v>81</v>
      </c>
      <c r="K7465" s="61"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1832</v>
      </c>
      <c r="E7466" s="19" t="str">
        <f>IF(ISBLANK(LeaveTracker[[#This Row],[Employee Name]]),"-----",VLOOKUP(LeaveTracker[[#This Row],[Employee Name]],Employees[[Employee Name]:[Office]],7))</f>
        <v>EEO/CITY MARKET</v>
      </c>
      <c r="F7466" s="19" t="str">
        <f>IF(ISBLANK(LeaveTracker[[#This Row],[Employee Name]]),"-----",VLOOKUP(LeaveTracker[[#This Row],[Employee Name]],Employees[[Employee Name]:[Office]],6))</f>
        <v>CASUAL</v>
      </c>
      <c r="G7466" s="24">
        <v>45202</v>
      </c>
      <c r="H7466" s="24">
        <v>45203</v>
      </c>
      <c r="I7466" s="20" t="s">
        <v>82</v>
      </c>
      <c r="K7466" s="61"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1925</v>
      </c>
      <c r="E7467" s="19" t="str">
        <f>IF(ISBLANK(LeaveTracker[[#This Row],[Employee Name]]),"-----",VLOOKUP(LeaveTracker[[#This Row],[Employee Name]],Employees[[Employee Name]:[Office]],7))</f>
        <v>INTERNAL</v>
      </c>
      <c r="F7467" s="19" t="str">
        <f>IF(ISBLANK(LeaveTracker[[#This Row],[Employee Name]]),"-----",VLOOKUP(LeaveTracker[[#This Row],[Employee Name]],Employees[[Employee Name]:[Office]],6))</f>
        <v>CASUAL</v>
      </c>
      <c r="G7467" s="24">
        <v>45175</v>
      </c>
      <c r="H7467" s="24">
        <v>45176</v>
      </c>
      <c r="I7467" s="20" t="s">
        <v>81</v>
      </c>
      <c r="K7467" s="61"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528</v>
      </c>
      <c r="E7468" s="19" t="str">
        <f>IF(ISBLANK(LeaveTracker[[#This Row],[Employee Name]]),"-----",VLOOKUP(LeaveTracker[[#This Row],[Employee Name]],Employees[[Employee Name]:[Office]],7))</f>
        <v>TIPID IMPOK</v>
      </c>
      <c r="F7468" s="19" t="str">
        <f>IF(ISBLANK(LeaveTracker[[#This Row],[Employee Name]]),"-----",VLOOKUP(LeaveTracker[[#This Row],[Employee Name]],Employees[[Employee Name]:[Office]],6))</f>
        <v>REGULAR</v>
      </c>
      <c r="G7468" s="24">
        <v>45177</v>
      </c>
      <c r="H7468" s="24">
        <v>45177</v>
      </c>
      <c r="I7468" s="20" t="s">
        <v>81</v>
      </c>
      <c r="K7468" s="61"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1944</v>
      </c>
      <c r="E7469" s="19" t="str">
        <f>IF(ISBLANK(LeaveTracker[[#This Row],[Employee Name]]),"-----",VLOOKUP(LeaveTracker[[#This Row],[Employee Name]],Employees[[Employee Name]:[Office]],7))</f>
        <v>CENRO</v>
      </c>
      <c r="F7469" s="19" t="str">
        <f>IF(ISBLANK(LeaveTracker[[#This Row],[Employee Name]]),"-----",VLOOKUP(LeaveTracker[[#This Row],[Employee Name]],Employees[[Employee Name]:[Office]],6))</f>
        <v>CASUAL</v>
      </c>
      <c r="G7469" s="24">
        <v>45181</v>
      </c>
      <c r="H7469" s="24">
        <v>45181</v>
      </c>
      <c r="I7469" s="20" t="s">
        <v>82</v>
      </c>
      <c r="K7469" s="61"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1944</v>
      </c>
      <c r="E7470" s="19" t="str">
        <f>IF(ISBLANK(LeaveTracker[[#This Row],[Employee Name]]),"-----",VLOOKUP(LeaveTracker[[#This Row],[Employee Name]],Employees[[Employee Name]:[Office]],7))</f>
        <v>CENRO</v>
      </c>
      <c r="F7470" s="19" t="str">
        <f>IF(ISBLANK(LeaveTracker[[#This Row],[Employee Name]]),"-----",VLOOKUP(LeaveTracker[[#This Row],[Employee Name]],Employees[[Employee Name]:[Office]],6))</f>
        <v>CASUAL</v>
      </c>
      <c r="G7470" s="24">
        <v>45184</v>
      </c>
      <c r="H7470" s="24">
        <v>45184</v>
      </c>
      <c r="I7470" s="20" t="s">
        <v>82</v>
      </c>
      <c r="K7470" s="61"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1944</v>
      </c>
      <c r="E7471" s="19" t="str">
        <f>IF(ISBLANK(LeaveTracker[[#This Row],[Employee Name]]),"-----",VLOOKUP(LeaveTracker[[#This Row],[Employee Name]],Employees[[Employee Name]:[Office]],7))</f>
        <v>CENRO</v>
      </c>
      <c r="F7471" s="19" t="str">
        <f>IF(ISBLANK(LeaveTracker[[#This Row],[Employee Name]]),"-----",VLOOKUP(LeaveTracker[[#This Row],[Employee Name]],Employees[[Employee Name]:[Office]],6))</f>
        <v>CASUAL</v>
      </c>
      <c r="G7471" s="24">
        <v>45188</v>
      </c>
      <c r="H7471" s="24">
        <v>45188</v>
      </c>
      <c r="I7471" s="20" t="s">
        <v>82</v>
      </c>
      <c r="K7471" s="61"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1944</v>
      </c>
      <c r="E7472" s="19" t="str">
        <f>IF(ISBLANK(LeaveTracker[[#This Row],[Employee Name]]),"-----",VLOOKUP(LeaveTracker[[#This Row],[Employee Name]],Employees[[Employee Name]:[Office]],7))</f>
        <v>CENRO</v>
      </c>
      <c r="F7472" s="19" t="str">
        <f>IF(ISBLANK(LeaveTracker[[#This Row],[Employee Name]]),"-----",VLOOKUP(LeaveTracker[[#This Row],[Employee Name]],Employees[[Employee Name]:[Office]],6))</f>
        <v>CASUAL</v>
      </c>
      <c r="G7472" s="24">
        <v>45192</v>
      </c>
      <c r="H7472" s="24">
        <v>45192</v>
      </c>
      <c r="I7472" s="20" t="s">
        <v>82</v>
      </c>
      <c r="K7472" s="61" t="str">
        <f>LeaveTracker[[#This Row],[Days]]&amp;" "&amp;LeaveTracker[[#This Row],[Type of Leave]]</f>
        <v>1 VL</v>
      </c>
      <c r="L7472" s="23">
        <v>1</v>
      </c>
      <c r="M7472" s="27"/>
    </row>
    <row r="7473" spans="1:13" ht="30" customHeight="1" x14ac:dyDescent="0.3">
      <c r="A7473" s="27">
        <v>3737</v>
      </c>
      <c r="B7473" s="31">
        <v>45183</v>
      </c>
      <c r="C7473" s="31">
        <v>45175</v>
      </c>
      <c r="D7473" s="19" t="s">
        <v>1944</v>
      </c>
      <c r="E7473" s="19" t="str">
        <f>IF(ISBLANK(LeaveTracker[[#This Row],[Employee Name]]),"-----",VLOOKUP(LeaveTracker[[#This Row],[Employee Name]],Employees[[Employee Name]:[Office]],7))</f>
        <v>CENRO</v>
      </c>
      <c r="F7473" s="19" t="str">
        <f>IF(ISBLANK(LeaveTracker[[#This Row],[Employee Name]]),"-----",VLOOKUP(LeaveTracker[[#This Row],[Employee Name]],Employees[[Employee Name]:[Office]],6))</f>
        <v>CASUAL</v>
      </c>
      <c r="G7473" s="24">
        <v>45195</v>
      </c>
      <c r="H7473" s="24">
        <v>45195</v>
      </c>
      <c r="I7473" s="20" t="s">
        <v>82</v>
      </c>
      <c r="K7473" s="61"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1944</v>
      </c>
      <c r="E7474" s="19" t="str">
        <f>IF(ISBLANK(LeaveTracker[[#This Row],[Employee Name]]),"-----",VLOOKUP(LeaveTracker[[#This Row],[Employee Name]],Employees[[Employee Name]:[Office]],7))</f>
        <v>CENRO</v>
      </c>
      <c r="F7474" s="19" t="str">
        <f>IF(ISBLANK(LeaveTracker[[#This Row],[Employee Name]]),"-----",VLOOKUP(LeaveTracker[[#This Row],[Employee Name]],Employees[[Employee Name]:[Office]],6))</f>
        <v>CASUAL</v>
      </c>
      <c r="G7474" s="24">
        <v>45198</v>
      </c>
      <c r="H7474" s="24">
        <v>45198</v>
      </c>
      <c r="I7474" s="20" t="s">
        <v>82</v>
      </c>
      <c r="K7474" s="61"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2224</v>
      </c>
      <c r="E7475" s="19" t="str">
        <f>IF(ISBLANK(LeaveTracker[[#This Row],[Employee Name]]),"-----",VLOOKUP(LeaveTracker[[#This Row],[Employee Name]],Employees[[Employee Name]:[Office]],7))</f>
        <v>CENRO</v>
      </c>
      <c r="F7475" s="19">
        <f>IF(ISBLANK(LeaveTracker[[#This Row],[Employee Name]]),"-----",VLOOKUP(LeaveTracker[[#This Row],[Employee Name]],Employees[[Employee Name]:[Office]],6))</f>
        <v>0</v>
      </c>
      <c r="G7475" s="24">
        <v>45170</v>
      </c>
      <c r="H7475" s="24">
        <v>45170</v>
      </c>
      <c r="I7475" s="20" t="s">
        <v>82</v>
      </c>
      <c r="K7475" s="61"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2224</v>
      </c>
      <c r="E7476" s="19" t="str">
        <f>IF(ISBLANK(LeaveTracker[[#This Row],[Employee Name]]),"-----",VLOOKUP(LeaveTracker[[#This Row],[Employee Name]],Employees[[Employee Name]:[Office]],7))</f>
        <v>CENRO</v>
      </c>
      <c r="F7476" s="19">
        <f>IF(ISBLANK(LeaveTracker[[#This Row],[Employee Name]]),"-----",VLOOKUP(LeaveTracker[[#This Row],[Employee Name]],Employees[[Employee Name]:[Office]],6))</f>
        <v>0</v>
      </c>
      <c r="G7476" s="24">
        <v>45174</v>
      </c>
      <c r="H7476" s="24">
        <v>45174</v>
      </c>
      <c r="I7476" s="20" t="s">
        <v>82</v>
      </c>
      <c r="K7476" s="61"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2224</v>
      </c>
      <c r="E7477" s="19" t="str">
        <f>IF(ISBLANK(LeaveTracker[[#This Row],[Employee Name]]),"-----",VLOOKUP(LeaveTracker[[#This Row],[Employee Name]],Employees[[Employee Name]:[Office]],7))</f>
        <v>CENRO</v>
      </c>
      <c r="F7477" s="19">
        <f>IF(ISBLANK(LeaveTracker[[#This Row],[Employee Name]]),"-----",VLOOKUP(LeaveTracker[[#This Row],[Employee Name]],Employees[[Employee Name]:[Office]],6))</f>
        <v>0</v>
      </c>
      <c r="G7477" s="24">
        <v>45177</v>
      </c>
      <c r="H7477" s="24">
        <v>45177</v>
      </c>
      <c r="I7477" s="20" t="s">
        <v>82</v>
      </c>
      <c r="K7477" s="61"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2224</v>
      </c>
      <c r="E7478" s="19" t="str">
        <f>IF(ISBLANK(LeaveTracker[[#This Row],[Employee Name]]),"-----",VLOOKUP(LeaveTracker[[#This Row],[Employee Name]],Employees[[Employee Name]:[Office]],7))</f>
        <v>CENRO</v>
      </c>
      <c r="F7478" s="19">
        <f>IF(ISBLANK(LeaveTracker[[#This Row],[Employee Name]]),"-----",VLOOKUP(LeaveTracker[[#This Row],[Employee Name]],Employees[[Employee Name]:[Office]],6))</f>
        <v>0</v>
      </c>
      <c r="G7478" s="24">
        <v>45183</v>
      </c>
      <c r="H7478" s="24">
        <v>45184</v>
      </c>
      <c r="I7478" s="20" t="s">
        <v>82</v>
      </c>
      <c r="K7478" s="61"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2224</v>
      </c>
      <c r="E7479" s="19" t="str">
        <f>IF(ISBLANK(LeaveTracker[[#This Row],[Employee Name]]),"-----",VLOOKUP(LeaveTracker[[#This Row],[Employee Name]],Employees[[Employee Name]:[Office]],7))</f>
        <v>CENRO</v>
      </c>
      <c r="F7479" s="19">
        <f>IF(ISBLANK(LeaveTracker[[#This Row],[Employee Name]]),"-----",VLOOKUP(LeaveTracker[[#This Row],[Employee Name]],Employees[[Employee Name]:[Office]],6))</f>
        <v>0</v>
      </c>
      <c r="G7479" s="24">
        <v>45188</v>
      </c>
      <c r="H7479" s="24">
        <v>45188</v>
      </c>
      <c r="I7479" s="20" t="s">
        <v>82</v>
      </c>
      <c r="K7479" s="61"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2224</v>
      </c>
      <c r="E7480" s="19" t="str">
        <f>IF(ISBLANK(LeaveTracker[[#This Row],[Employee Name]]),"-----",VLOOKUP(LeaveTracker[[#This Row],[Employee Name]],Employees[[Employee Name]:[Office]],7))</f>
        <v>CENRO</v>
      </c>
      <c r="F7480" s="19">
        <f>IF(ISBLANK(LeaveTracker[[#This Row],[Employee Name]]),"-----",VLOOKUP(LeaveTracker[[#This Row],[Employee Name]],Employees[[Employee Name]:[Office]],6))</f>
        <v>0</v>
      </c>
      <c r="G7480" s="24">
        <v>45191</v>
      </c>
      <c r="H7480" s="24">
        <v>45191</v>
      </c>
      <c r="I7480" s="20" t="s">
        <v>82</v>
      </c>
      <c r="K7480" s="61"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2224</v>
      </c>
      <c r="E7481" s="19" t="str">
        <f>IF(ISBLANK(LeaveTracker[[#This Row],[Employee Name]]),"-----",VLOOKUP(LeaveTracker[[#This Row],[Employee Name]],Employees[[Employee Name]:[Office]],7))</f>
        <v>CENRO</v>
      </c>
      <c r="F7481" s="19">
        <f>IF(ISBLANK(LeaveTracker[[#This Row],[Employee Name]]),"-----",VLOOKUP(LeaveTracker[[#This Row],[Employee Name]],Employees[[Employee Name]:[Office]],6))</f>
        <v>0</v>
      </c>
      <c r="G7481" s="24">
        <v>45195</v>
      </c>
      <c r="H7481" s="24">
        <v>45195</v>
      </c>
      <c r="I7481" s="20" t="s">
        <v>82</v>
      </c>
      <c r="K7481" s="61"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2224</v>
      </c>
      <c r="E7482" s="19" t="str">
        <f>IF(ISBLANK(LeaveTracker[[#This Row],[Employee Name]]),"-----",VLOOKUP(LeaveTracker[[#This Row],[Employee Name]],Employees[[Employee Name]:[Office]],7))</f>
        <v>CENRO</v>
      </c>
      <c r="F7482" s="19">
        <f>IF(ISBLANK(LeaveTracker[[#This Row],[Employee Name]]),"-----",VLOOKUP(LeaveTracker[[#This Row],[Employee Name]],Employees[[Employee Name]:[Office]],6))</f>
        <v>0</v>
      </c>
      <c r="G7482" s="24">
        <v>45198</v>
      </c>
      <c r="H7482" s="24">
        <v>45198</v>
      </c>
      <c r="I7482" s="20" t="s">
        <v>82</v>
      </c>
      <c r="K7482" s="61"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1791</v>
      </c>
      <c r="E7483" s="19" t="str">
        <f>IF(ISBLANK(LeaveTracker[[#This Row],[Employee Name]]),"-----",VLOOKUP(LeaveTracker[[#This Row],[Employee Name]],Employees[[Employee Name]:[Office]],7))</f>
        <v>EEO/CITY MARKET</v>
      </c>
      <c r="F7483" s="19" t="str">
        <f>IF(ISBLANK(LeaveTracker[[#This Row],[Employee Name]]),"-----",VLOOKUP(LeaveTracker[[#This Row],[Employee Name]],Employees[[Employee Name]:[Office]],6))</f>
        <v>CASUAL</v>
      </c>
      <c r="G7483" s="24">
        <v>45166</v>
      </c>
      <c r="H7483" s="24">
        <v>45166</v>
      </c>
      <c r="I7483" s="20" t="s">
        <v>81</v>
      </c>
      <c r="K7483" s="61"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1791</v>
      </c>
      <c r="E7484" s="19" t="str">
        <f>IF(ISBLANK(LeaveTracker[[#This Row],[Employee Name]]),"-----",VLOOKUP(LeaveTracker[[#This Row],[Employee Name]],Employees[[Employee Name]:[Office]],7))</f>
        <v>EEO/CITY MARKET</v>
      </c>
      <c r="F7484" s="19" t="str">
        <f>IF(ISBLANK(LeaveTracker[[#This Row],[Employee Name]]),"-----",VLOOKUP(LeaveTracker[[#This Row],[Employee Name]],Employees[[Employee Name]:[Office]],6))</f>
        <v>CASUAL</v>
      </c>
      <c r="G7484" s="24">
        <v>45168</v>
      </c>
      <c r="H7484" s="24">
        <v>45170</v>
      </c>
      <c r="I7484" s="20" t="s">
        <v>81</v>
      </c>
      <c r="K7484" s="61"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1791</v>
      </c>
      <c r="E7485" s="19" t="str">
        <f>IF(ISBLANK(LeaveTracker[[#This Row],[Employee Name]]),"-----",VLOOKUP(LeaveTracker[[#This Row],[Employee Name]],Employees[[Employee Name]:[Office]],7))</f>
        <v>EEO/CITY MARKET</v>
      </c>
      <c r="F7485" s="19" t="str">
        <f>IF(ISBLANK(LeaveTracker[[#This Row],[Employee Name]]),"-----",VLOOKUP(LeaveTracker[[#This Row],[Employee Name]],Employees[[Employee Name]:[Office]],6))</f>
        <v>CASUAL</v>
      </c>
      <c r="G7485" s="24">
        <v>45180</v>
      </c>
      <c r="H7485" s="24">
        <v>45180</v>
      </c>
      <c r="I7485" s="20" t="s">
        <v>82</v>
      </c>
      <c r="K7485" s="61"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1791</v>
      </c>
      <c r="E7486" s="19" t="str">
        <f>IF(ISBLANK(LeaveTracker[[#This Row],[Employee Name]]),"-----",VLOOKUP(LeaveTracker[[#This Row],[Employee Name]],Employees[[Employee Name]:[Office]],7))</f>
        <v>EEO/CITY MARKET</v>
      </c>
      <c r="F7486" s="19" t="str">
        <f>IF(ISBLANK(LeaveTracker[[#This Row],[Employee Name]]),"-----",VLOOKUP(LeaveTracker[[#This Row],[Employee Name]],Employees[[Employee Name]:[Office]],6))</f>
        <v>CASUAL</v>
      </c>
      <c r="G7486" s="24">
        <v>45182</v>
      </c>
      <c r="H7486" s="24">
        <v>45183</v>
      </c>
      <c r="I7486" s="20" t="s">
        <v>82</v>
      </c>
      <c r="K7486" s="61"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1832</v>
      </c>
      <c r="E7487" s="19" t="str">
        <f>IF(ISBLANK(LeaveTracker[[#This Row],[Employee Name]]),"-----",VLOOKUP(LeaveTracker[[#This Row],[Employee Name]],Employees[[Employee Name]:[Office]],7))</f>
        <v>EEO/CITY MARKET</v>
      </c>
      <c r="F7487" s="19" t="str">
        <f>IF(ISBLANK(LeaveTracker[[#This Row],[Employee Name]]),"-----",VLOOKUP(LeaveTracker[[#This Row],[Employee Name]],Employees[[Employee Name]:[Office]],6))</f>
        <v>CASUAL</v>
      </c>
      <c r="G7487" s="24">
        <v>45168</v>
      </c>
      <c r="H7487" s="24">
        <v>45168</v>
      </c>
      <c r="I7487" s="20" t="s">
        <v>81</v>
      </c>
      <c r="K7487" s="61"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1876</v>
      </c>
      <c r="E7488" s="19" t="str">
        <f>IF(ISBLANK(LeaveTracker[[#This Row],[Employee Name]]),"-----",VLOOKUP(LeaveTracker[[#This Row],[Employee Name]],Employees[[Employee Name]:[Office]],7))</f>
        <v>MAHOGANY MARKET</v>
      </c>
      <c r="F7488" s="19" t="str">
        <f>IF(ISBLANK(LeaveTracker[[#This Row],[Employee Name]]),"-----",VLOOKUP(LeaveTracker[[#This Row],[Employee Name]],Employees[[Employee Name]:[Office]],6))</f>
        <v>REGULAR</v>
      </c>
      <c r="G7488" s="24">
        <v>45197</v>
      </c>
      <c r="H7488" s="24">
        <v>45197</v>
      </c>
      <c r="I7488" s="20" t="s">
        <v>298</v>
      </c>
      <c r="J7488" s="43" t="s">
        <v>1003</v>
      </c>
      <c r="K7488" s="61"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1862</v>
      </c>
      <c r="E7489" s="19" t="str">
        <f>IF(ISBLANK(LeaveTracker[[#This Row],[Employee Name]]),"-----",VLOOKUP(LeaveTracker[[#This Row],[Employee Name]],Employees[[Employee Name]:[Office]],7))</f>
        <v>TICC</v>
      </c>
      <c r="F7489" s="19" t="str">
        <f>IF(ISBLANK(LeaveTracker[[#This Row],[Employee Name]]),"-----",VLOOKUP(LeaveTracker[[#This Row],[Employee Name]],Employees[[Employee Name]:[Office]],6))</f>
        <v>CASUAL</v>
      </c>
      <c r="G7489" s="24">
        <v>45187</v>
      </c>
      <c r="H7489" s="24">
        <v>45187</v>
      </c>
      <c r="I7489" s="20" t="s">
        <v>298</v>
      </c>
      <c r="J7489" s="43" t="s">
        <v>1003</v>
      </c>
      <c r="K7489" s="61"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1876</v>
      </c>
      <c r="E7490" s="19" t="str">
        <f>IF(ISBLANK(LeaveTracker[[#This Row],[Employee Name]]),"-----",VLOOKUP(LeaveTracker[[#This Row],[Employee Name]],Employees[[Employee Name]:[Office]],7))</f>
        <v>MAHOGANY MARKET</v>
      </c>
      <c r="F7490" s="19" t="str">
        <f>IF(ISBLANK(LeaveTracker[[#This Row],[Employee Name]]),"-----",VLOOKUP(LeaveTracker[[#This Row],[Employee Name]],Employees[[Employee Name]:[Office]],6))</f>
        <v>REGULAR</v>
      </c>
      <c r="G7490" s="24">
        <v>45184</v>
      </c>
      <c r="H7490" s="24">
        <v>45184</v>
      </c>
      <c r="I7490" s="20" t="s">
        <v>82</v>
      </c>
      <c r="K7490" s="61"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1876</v>
      </c>
      <c r="E7491" s="19" t="str">
        <f>IF(ISBLANK(LeaveTracker[[#This Row],[Employee Name]]),"-----",VLOOKUP(LeaveTracker[[#This Row],[Employee Name]],Employees[[Employee Name]:[Office]],7))</f>
        <v>MAHOGANY MARKET</v>
      </c>
      <c r="F7491" s="19" t="str">
        <f>IF(ISBLANK(LeaveTracker[[#This Row],[Employee Name]]),"-----",VLOOKUP(LeaveTracker[[#This Row],[Employee Name]],Employees[[Employee Name]:[Office]],6))</f>
        <v>REGULAR</v>
      </c>
      <c r="G7491" s="24">
        <v>45191</v>
      </c>
      <c r="H7491" s="24">
        <v>45191</v>
      </c>
      <c r="I7491" s="20" t="s">
        <v>82</v>
      </c>
      <c r="K7491" s="61"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1876</v>
      </c>
      <c r="E7492" s="19" t="str">
        <f>IF(ISBLANK(LeaveTracker[[#This Row],[Employee Name]]),"-----",VLOOKUP(LeaveTracker[[#This Row],[Employee Name]],Employees[[Employee Name]:[Office]],7))</f>
        <v>MAHOGANY MARKET</v>
      </c>
      <c r="F7492" s="19" t="str">
        <f>IF(ISBLANK(LeaveTracker[[#This Row],[Employee Name]]),"-----",VLOOKUP(LeaveTracker[[#This Row],[Employee Name]],Employees[[Employee Name]:[Office]],6))</f>
        <v>REGULAR</v>
      </c>
      <c r="G7492" s="24">
        <v>45194</v>
      </c>
      <c r="H7492" s="24">
        <v>45194</v>
      </c>
      <c r="I7492" s="20" t="s">
        <v>82</v>
      </c>
      <c r="K7492" s="61"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1876</v>
      </c>
      <c r="E7493" s="19" t="str">
        <f>IF(ISBLANK(LeaveTracker[[#This Row],[Employee Name]]),"-----",VLOOKUP(LeaveTracker[[#This Row],[Employee Name]],Employees[[Employee Name]:[Office]],7))</f>
        <v>MAHOGANY MARKET</v>
      </c>
      <c r="F7493" s="19" t="str">
        <f>IF(ISBLANK(LeaveTracker[[#This Row],[Employee Name]]),"-----",VLOOKUP(LeaveTracker[[#This Row],[Employee Name]],Employees[[Employee Name]:[Office]],6))</f>
        <v>REGULAR</v>
      </c>
      <c r="G7493" s="24">
        <v>45195</v>
      </c>
      <c r="H7493" s="24">
        <v>45195</v>
      </c>
      <c r="I7493" s="20" t="s">
        <v>298</v>
      </c>
      <c r="J7493" s="43" t="s">
        <v>1003</v>
      </c>
      <c r="K7493" s="61"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1863</v>
      </c>
      <c r="E7494" s="19" t="str">
        <f>IF(ISBLANK(LeaveTracker[[#This Row],[Employee Name]]),"-----",VLOOKUP(LeaveTracker[[#This Row],[Employee Name]],Employees[[Employee Name]:[Office]],7))</f>
        <v>TICC</v>
      </c>
      <c r="F7494" s="19" t="str">
        <f>IF(ISBLANK(LeaveTracker[[#This Row],[Employee Name]]),"-----",VLOOKUP(LeaveTracker[[#This Row],[Employee Name]],Employees[[Employee Name]:[Office]],6))</f>
        <v>CASUAL</v>
      </c>
      <c r="G7494" s="24">
        <v>45180</v>
      </c>
      <c r="H7494" s="24">
        <v>45180</v>
      </c>
      <c r="I7494" s="20" t="s">
        <v>81</v>
      </c>
      <c r="K7494" s="61"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242</v>
      </c>
      <c r="E7495" s="19" t="str">
        <f>IF(ISBLANK(LeaveTracker[[#This Row],[Employee Name]]),"-----",VLOOKUP(LeaveTracker[[#This Row],[Employee Name]],Employees[[Employee Name]:[Office]],7))</f>
        <v>TCCH/TICC</v>
      </c>
      <c r="F7495" s="19" t="str">
        <f>IF(ISBLANK(LeaveTracker[[#This Row],[Employee Name]]),"-----",VLOOKUP(LeaveTracker[[#This Row],[Employee Name]],Employees[[Employee Name]:[Office]],6))</f>
        <v>REGULAR</v>
      </c>
      <c r="G7495" s="24">
        <v>45181</v>
      </c>
      <c r="H7495" s="24">
        <v>45181</v>
      </c>
      <c r="I7495" s="20" t="s">
        <v>82</v>
      </c>
      <c r="K7495" s="61"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1875</v>
      </c>
      <c r="E7496" s="19" t="str">
        <f>IF(ISBLANK(LeaveTracker[[#This Row],[Employee Name]]),"-----",VLOOKUP(LeaveTracker[[#This Row],[Employee Name]],Employees[[Employee Name]:[Office]],7))</f>
        <v>TICC</v>
      </c>
      <c r="F7496" s="19" t="str">
        <f>IF(ISBLANK(LeaveTracker[[#This Row],[Employee Name]]),"-----",VLOOKUP(LeaveTracker[[#This Row],[Employee Name]],Employees[[Employee Name]:[Office]],6))</f>
        <v>CASUAL</v>
      </c>
      <c r="G7496" s="24">
        <v>45177</v>
      </c>
      <c r="H7496" s="24">
        <v>45177</v>
      </c>
      <c r="I7496" s="20" t="s">
        <v>81</v>
      </c>
      <c r="K7496" s="61"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362</v>
      </c>
      <c r="E7497" s="19" t="str">
        <f>IF(ISBLANK(LeaveTracker[[#This Row],[Employee Name]]),"-----",VLOOKUP(LeaveTracker[[#This Row],[Employee Name]],Employees[[Employee Name]:[Office]],7))</f>
        <v>SP</v>
      </c>
      <c r="F7497" s="19" t="str">
        <f>IF(ISBLANK(LeaveTracker[[#This Row],[Employee Name]]),"-----",VLOOKUP(LeaveTracker[[#This Row],[Employee Name]],Employees[[Employee Name]:[Office]],6))</f>
        <v>REGULAR</v>
      </c>
      <c r="G7497" s="24">
        <v>45175</v>
      </c>
      <c r="H7497" s="24">
        <v>45176</v>
      </c>
      <c r="I7497" s="20" t="s">
        <v>81</v>
      </c>
      <c r="K7497" s="61"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1836</v>
      </c>
      <c r="E7498" s="19" t="str">
        <f>IF(ISBLANK(LeaveTracker[[#This Row],[Employee Name]]),"-----",VLOOKUP(LeaveTracker[[#This Row],[Employee Name]],Employees[[Employee Name]:[Office]],7))</f>
        <v>SP</v>
      </c>
      <c r="F7498" s="19" t="str">
        <f>IF(ISBLANK(LeaveTracker[[#This Row],[Employee Name]]),"-----",VLOOKUP(LeaveTracker[[#This Row],[Employee Name]],Employees[[Employee Name]:[Office]],6))</f>
        <v>CASUAL</v>
      </c>
      <c r="G7498" s="24">
        <v>45175</v>
      </c>
      <c r="H7498" s="24">
        <v>45175</v>
      </c>
      <c r="I7498" s="20" t="s">
        <v>81</v>
      </c>
      <c r="K7498" s="61"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2488</v>
      </c>
      <c r="E7499" s="19" t="str">
        <f>IF(ISBLANK(LeaveTracker[[#This Row],[Employee Name]]),"-----",VLOOKUP(LeaveTracker[[#This Row],[Employee Name]],Employees[[Employee Name]:[Office]],7))</f>
        <v>RTC BRANCA</v>
      </c>
      <c r="F7499" s="19" t="str">
        <f>IF(ISBLANK(LeaveTracker[[#This Row],[Employee Name]]),"-----",VLOOKUP(LeaveTracker[[#This Row],[Employee Name]],Employees[[Employee Name]:[Office]],6))</f>
        <v>CASUAL</v>
      </c>
      <c r="G7499" s="24">
        <v>45180</v>
      </c>
      <c r="H7499" s="24">
        <v>45184</v>
      </c>
      <c r="I7499" s="20" t="s">
        <v>82</v>
      </c>
      <c r="K7499" s="61"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1747</v>
      </c>
      <c r="E7500" s="19">
        <f>IF(ISBLANK(LeaveTracker[[#This Row],[Employee Name]]),"-----",VLOOKUP(LeaveTracker[[#This Row],[Employee Name]],Employees[[Employee Name]:[Office]],7))</f>
        <v>0</v>
      </c>
      <c r="F7500" s="19" t="str">
        <f>IF(ISBLANK(LeaveTracker[[#This Row],[Employee Name]]),"-----",VLOOKUP(LeaveTracker[[#This Row],[Employee Name]],Employees[[Employee Name]:[Office]],6))</f>
        <v>CASUAL</v>
      </c>
      <c r="G7500" s="24">
        <v>45168</v>
      </c>
      <c r="H7500" s="24">
        <v>45168</v>
      </c>
      <c r="I7500" s="20" t="s">
        <v>82</v>
      </c>
      <c r="K7500" s="61"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1747</v>
      </c>
      <c r="E7501" s="19">
        <f>IF(ISBLANK(LeaveTracker[[#This Row],[Employee Name]]),"-----",VLOOKUP(LeaveTracker[[#This Row],[Employee Name]],Employees[[Employee Name]:[Office]],7))</f>
        <v>0</v>
      </c>
      <c r="F7501" s="19" t="str">
        <f>IF(ISBLANK(LeaveTracker[[#This Row],[Employee Name]]),"-----",VLOOKUP(LeaveTracker[[#This Row],[Employee Name]],Employees[[Employee Name]:[Office]],6))</f>
        <v>CASUAL</v>
      </c>
      <c r="G7501" s="24">
        <v>45173</v>
      </c>
      <c r="H7501" s="24">
        <v>45173</v>
      </c>
      <c r="I7501" s="20" t="s">
        <v>82</v>
      </c>
      <c r="K7501" s="61"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1764</v>
      </c>
      <c r="E7502" s="19" t="str">
        <f>IF(ISBLANK(LeaveTracker[[#This Row],[Employee Name]]),"-----",VLOOKUP(LeaveTracker[[#This Row],[Employee Name]],Employees[[Employee Name]:[Office]],7))</f>
        <v>SP</v>
      </c>
      <c r="F7502" s="19" t="str">
        <f>IF(ISBLANK(LeaveTracker[[#This Row],[Employee Name]]),"-----",VLOOKUP(LeaveTracker[[#This Row],[Employee Name]],Employees[[Employee Name]:[Office]],6))</f>
        <v>CASUAL</v>
      </c>
      <c r="G7502" s="24">
        <v>45170</v>
      </c>
      <c r="H7502" s="24">
        <v>45170</v>
      </c>
      <c r="I7502" s="20" t="s">
        <v>82</v>
      </c>
      <c r="K7502" s="61"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1764</v>
      </c>
      <c r="E7503" s="19" t="str">
        <f>IF(ISBLANK(LeaveTracker[[#This Row],[Employee Name]]),"-----",VLOOKUP(LeaveTracker[[#This Row],[Employee Name]],Employees[[Employee Name]:[Office]],7))</f>
        <v>SP</v>
      </c>
      <c r="F7503" s="19" t="str">
        <f>IF(ISBLANK(LeaveTracker[[#This Row],[Employee Name]]),"-----",VLOOKUP(LeaveTracker[[#This Row],[Employee Name]],Employees[[Employee Name]:[Office]],6))</f>
        <v>CASUAL</v>
      </c>
      <c r="G7503" s="24">
        <v>45175</v>
      </c>
      <c r="H7503" s="24">
        <v>45177</v>
      </c>
      <c r="I7503" s="20" t="s">
        <v>82</v>
      </c>
      <c r="K7503" s="61"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1764</v>
      </c>
      <c r="E7504" s="19" t="str">
        <f>IF(ISBLANK(LeaveTracker[[#This Row],[Employee Name]]),"-----",VLOOKUP(LeaveTracker[[#This Row],[Employee Name]],Employees[[Employee Name]:[Office]],7))</f>
        <v>SP</v>
      </c>
      <c r="F7504" s="19" t="str">
        <f>IF(ISBLANK(LeaveTracker[[#This Row],[Employee Name]]),"-----",VLOOKUP(LeaveTracker[[#This Row],[Employee Name]],Employees[[Employee Name]:[Office]],6))</f>
        <v>CASUAL</v>
      </c>
      <c r="G7504" s="24">
        <v>45182</v>
      </c>
      <c r="H7504" s="24">
        <v>45184</v>
      </c>
      <c r="I7504" s="20" t="s">
        <v>82</v>
      </c>
      <c r="K7504" s="61"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1764</v>
      </c>
      <c r="E7505" s="19" t="str">
        <f>IF(ISBLANK(LeaveTracker[[#This Row],[Employee Name]]),"-----",VLOOKUP(LeaveTracker[[#This Row],[Employee Name]],Employees[[Employee Name]:[Office]],7))</f>
        <v>SP</v>
      </c>
      <c r="F7505" s="19" t="str">
        <f>IF(ISBLANK(LeaveTracker[[#This Row],[Employee Name]]),"-----",VLOOKUP(LeaveTracker[[#This Row],[Employee Name]],Employees[[Employee Name]:[Office]],6))</f>
        <v>CASUAL</v>
      </c>
      <c r="G7505" s="24">
        <v>45189</v>
      </c>
      <c r="H7505" s="24">
        <v>45191</v>
      </c>
      <c r="I7505" s="20" t="s">
        <v>82</v>
      </c>
      <c r="K7505" s="61"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1764</v>
      </c>
      <c r="E7506" s="19" t="str">
        <f>IF(ISBLANK(LeaveTracker[[#This Row],[Employee Name]]),"-----",VLOOKUP(LeaveTracker[[#This Row],[Employee Name]],Employees[[Employee Name]:[Office]],7))</f>
        <v>SP</v>
      </c>
      <c r="F7506" s="19" t="str">
        <f>IF(ISBLANK(LeaveTracker[[#This Row],[Employee Name]]),"-----",VLOOKUP(LeaveTracker[[#This Row],[Employee Name]],Employees[[Employee Name]:[Office]],6))</f>
        <v>CASUAL</v>
      </c>
      <c r="G7506" s="24">
        <v>45196</v>
      </c>
      <c r="H7506" s="24">
        <v>45198</v>
      </c>
      <c r="I7506" s="20" t="s">
        <v>82</v>
      </c>
      <c r="K7506" s="61"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1836</v>
      </c>
      <c r="E7507" s="19" t="str">
        <f>IF(ISBLANK(LeaveTracker[[#This Row],[Employee Name]]),"-----",VLOOKUP(LeaveTracker[[#This Row],[Employee Name]],Employees[[Employee Name]:[Office]],7))</f>
        <v>SP</v>
      </c>
      <c r="F7507" s="19" t="str">
        <f>IF(ISBLANK(LeaveTracker[[#This Row],[Employee Name]]),"-----",VLOOKUP(LeaveTracker[[#This Row],[Employee Name]],Employees[[Employee Name]:[Office]],6))</f>
        <v>CASUAL</v>
      </c>
      <c r="G7507" s="24">
        <v>45176</v>
      </c>
      <c r="H7507" s="24">
        <v>45177</v>
      </c>
      <c r="I7507" s="20" t="s">
        <v>82</v>
      </c>
      <c r="K7507" s="61"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1836</v>
      </c>
      <c r="E7508" s="19" t="str">
        <f>IF(ISBLANK(LeaveTracker[[#This Row],[Employee Name]]),"-----",VLOOKUP(LeaveTracker[[#This Row],[Employee Name]],Employees[[Employee Name]:[Office]],7))</f>
        <v>SP</v>
      </c>
      <c r="F7508" s="19" t="str">
        <f>IF(ISBLANK(LeaveTracker[[#This Row],[Employee Name]]),"-----",VLOOKUP(LeaveTracker[[#This Row],[Employee Name]],Employees[[Employee Name]:[Office]],6))</f>
        <v>CASUAL</v>
      </c>
      <c r="G7508" s="24">
        <v>45183</v>
      </c>
      <c r="H7508" s="24">
        <v>45184</v>
      </c>
      <c r="I7508" s="20" t="s">
        <v>82</v>
      </c>
      <c r="K7508" s="61"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1836</v>
      </c>
      <c r="E7509" s="19" t="str">
        <f>IF(ISBLANK(LeaveTracker[[#This Row],[Employee Name]]),"-----",VLOOKUP(LeaveTracker[[#This Row],[Employee Name]],Employees[[Employee Name]:[Office]],7))</f>
        <v>SP</v>
      </c>
      <c r="F7509" s="19" t="str">
        <f>IF(ISBLANK(LeaveTracker[[#This Row],[Employee Name]]),"-----",VLOOKUP(LeaveTracker[[#This Row],[Employee Name]],Employees[[Employee Name]:[Office]],6))</f>
        <v>CASUAL</v>
      </c>
      <c r="G7509" s="24">
        <v>45190</v>
      </c>
      <c r="H7509" s="24">
        <v>45191</v>
      </c>
      <c r="I7509" s="20" t="s">
        <v>82</v>
      </c>
      <c r="K7509" s="61"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1836</v>
      </c>
      <c r="E7510" s="19" t="str">
        <f>IF(ISBLANK(LeaveTracker[[#This Row],[Employee Name]]),"-----",VLOOKUP(LeaveTracker[[#This Row],[Employee Name]],Employees[[Employee Name]:[Office]],7))</f>
        <v>SP</v>
      </c>
      <c r="F7510" s="19" t="str">
        <f>IF(ISBLANK(LeaveTracker[[#This Row],[Employee Name]]),"-----",VLOOKUP(LeaveTracker[[#This Row],[Employee Name]],Employees[[Employee Name]:[Office]],6))</f>
        <v>CASUAL</v>
      </c>
      <c r="G7510" s="24">
        <v>45197</v>
      </c>
      <c r="H7510" s="24">
        <v>45198</v>
      </c>
      <c r="I7510" s="20" t="s">
        <v>82</v>
      </c>
      <c r="K7510" s="61"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1875</v>
      </c>
      <c r="E7511" s="19" t="str">
        <f>IF(ISBLANK(LeaveTracker[[#This Row],[Employee Name]]),"-----",VLOOKUP(LeaveTracker[[#This Row],[Employee Name]],Employees[[Employee Name]:[Office]],7))</f>
        <v>TICC</v>
      </c>
      <c r="F7511" s="19" t="str">
        <f>IF(ISBLANK(LeaveTracker[[#This Row],[Employee Name]]),"-----",VLOOKUP(LeaveTracker[[#This Row],[Employee Name]],Employees[[Employee Name]:[Office]],6))</f>
        <v>CASUAL</v>
      </c>
      <c r="G7511" s="24">
        <v>45195</v>
      </c>
      <c r="H7511" s="24">
        <v>45195</v>
      </c>
      <c r="I7511" s="20" t="s">
        <v>82</v>
      </c>
      <c r="K7511" s="61"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1878</v>
      </c>
      <c r="E7512" s="19" t="str">
        <f>IF(ISBLANK(LeaveTracker[[#This Row],[Employee Name]]),"-----",VLOOKUP(LeaveTracker[[#This Row],[Employee Name]],Employees[[Employee Name]:[Office]],7))</f>
        <v>TICC</v>
      </c>
      <c r="F7512" s="19" t="str">
        <f>IF(ISBLANK(LeaveTracker[[#This Row],[Employee Name]]),"-----",VLOOKUP(LeaveTracker[[#This Row],[Employee Name]],Employees[[Employee Name]:[Office]],6))</f>
        <v>CASUAL</v>
      </c>
      <c r="G7512" s="24">
        <v>45180</v>
      </c>
      <c r="H7512" s="24">
        <v>45180</v>
      </c>
      <c r="I7512" s="20" t="s">
        <v>81</v>
      </c>
      <c r="K7512" s="61"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1878</v>
      </c>
      <c r="E7513" s="19" t="str">
        <f>IF(ISBLANK(LeaveTracker[[#This Row],[Employee Name]]),"-----",VLOOKUP(LeaveTracker[[#This Row],[Employee Name]],Employees[[Employee Name]:[Office]],7))</f>
        <v>TICC</v>
      </c>
      <c r="F7513" s="19" t="str">
        <f>IF(ISBLANK(LeaveTracker[[#This Row],[Employee Name]]),"-----",VLOOKUP(LeaveTracker[[#This Row],[Employee Name]],Employees[[Employee Name]:[Office]],6))</f>
        <v>CASUAL</v>
      </c>
      <c r="G7513" s="24">
        <v>45188</v>
      </c>
      <c r="H7513" s="24">
        <v>45188</v>
      </c>
      <c r="I7513" s="20" t="s">
        <v>82</v>
      </c>
      <c r="K7513" s="61"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1805</v>
      </c>
      <c r="E7514" s="19" t="str">
        <f>IF(ISBLANK(LeaveTracker[[#This Row],[Employee Name]]),"-----",VLOOKUP(LeaveTracker[[#This Row],[Employee Name]],Employees[[Employee Name]:[Office]],7))</f>
        <v>CENRO</v>
      </c>
      <c r="F7514" s="19" t="str">
        <f>IF(ISBLANK(LeaveTracker[[#This Row],[Employee Name]]),"-----",VLOOKUP(LeaveTracker[[#This Row],[Employee Name]],Employees[[Employee Name]:[Office]],6))</f>
        <v>CASUAL</v>
      </c>
      <c r="G7514" s="24">
        <v>45179</v>
      </c>
      <c r="H7514" s="24">
        <v>45179</v>
      </c>
      <c r="I7514" s="20" t="s">
        <v>81</v>
      </c>
      <c r="K7514" s="61" t="str">
        <f>LeaveTracker[[#This Row],[Days]]&amp;" "&amp;LeaveTracker[[#This Row],[Type of Leave]]</f>
        <v>1 SL</v>
      </c>
      <c r="L7514" s="23">
        <v>1</v>
      </c>
      <c r="M7514" s="27"/>
    </row>
    <row r="7515" spans="1:13" ht="30" customHeight="1" x14ac:dyDescent="0.3">
      <c r="A7515" s="27">
        <f t="shared" si="91"/>
        <v>3759</v>
      </c>
      <c r="B7515" s="31">
        <v>45183</v>
      </c>
      <c r="C7515" s="31">
        <v>45181</v>
      </c>
      <c r="D7515" s="19" t="s">
        <v>1886</v>
      </c>
      <c r="E7515" s="19" t="str">
        <f>IF(ISBLANK(LeaveTracker[[#This Row],[Employee Name]]),"-----",VLOOKUP(LeaveTracker[[#This Row],[Employee Name]],Employees[[Employee Name]:[Office]],7))</f>
        <v>CHO</v>
      </c>
      <c r="F7515" s="19" t="str">
        <f>IF(ISBLANK(LeaveTracker[[#This Row],[Employee Name]]),"-----",VLOOKUP(LeaveTracker[[#This Row],[Employee Name]],Employees[[Employee Name]:[Office]],6))</f>
        <v>CASUAL</v>
      </c>
      <c r="G7515" s="24">
        <v>45180</v>
      </c>
      <c r="H7515" s="24">
        <v>45180</v>
      </c>
      <c r="I7515" s="20" t="s">
        <v>81</v>
      </c>
      <c r="K7515" s="61"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1831</v>
      </c>
      <c r="E7516" s="19" t="str">
        <f>IF(ISBLANK(LeaveTracker[[#This Row],[Employee Name]]),"-----",VLOOKUP(LeaveTracker[[#This Row],[Employee Name]],Employees[[Employee Name]:[Office]],7))</f>
        <v>CHO</v>
      </c>
      <c r="F7516" s="19" t="str">
        <f>IF(ISBLANK(LeaveTracker[[#This Row],[Employee Name]]),"-----",VLOOKUP(LeaveTracker[[#This Row],[Employee Name]],Employees[[Employee Name]:[Office]],6))</f>
        <v>CASUAL</v>
      </c>
      <c r="G7516" s="24">
        <v>45176</v>
      </c>
      <c r="H7516" s="24">
        <v>45177</v>
      </c>
      <c r="I7516" s="20" t="s">
        <v>81</v>
      </c>
      <c r="K7516" s="61"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19" t="str">
        <f>IF(ISBLANK(LeaveTracker[[#This Row],[Employee Name]]),"-----",VLOOKUP(LeaveTracker[[#This Row],[Employee Name]],Employees[[Employee Name]:[Office]],7))</f>
        <v>CHO</v>
      </c>
      <c r="F7517" s="19" t="str">
        <f>IF(ISBLANK(LeaveTracker[[#This Row],[Employee Name]]),"-----",VLOOKUP(LeaveTracker[[#This Row],[Employee Name]],Employees[[Employee Name]:[Office]],6))</f>
        <v>REGULAR</v>
      </c>
      <c r="G7517" s="24">
        <v>45180</v>
      </c>
      <c r="H7517" s="24">
        <v>45180</v>
      </c>
      <c r="I7517" s="20" t="s">
        <v>81</v>
      </c>
      <c r="K7517" s="61"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1813</v>
      </c>
      <c r="E7518" s="19" t="str">
        <f>IF(ISBLANK(LeaveTracker[[#This Row],[Employee Name]]),"-----",VLOOKUP(LeaveTracker[[#This Row],[Employee Name]],Employees[[Employee Name]:[Office]],7))</f>
        <v>CSWDO</v>
      </c>
      <c r="F7518" s="19" t="str">
        <f>IF(ISBLANK(LeaveTracker[[#This Row],[Employee Name]]),"-----",VLOOKUP(LeaveTracker[[#This Row],[Employee Name]],Employees[[Employee Name]:[Office]],6))</f>
        <v>CASUAL</v>
      </c>
      <c r="G7518" s="24">
        <v>45182</v>
      </c>
      <c r="H7518" s="24">
        <v>45184</v>
      </c>
      <c r="I7518" s="20" t="s">
        <v>82</v>
      </c>
      <c r="K7518" s="61"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1164</v>
      </c>
      <c r="E7519" s="19" t="str">
        <f>IF(ISBLANK(LeaveTracker[[#This Row],[Employee Name]]),"-----",VLOOKUP(LeaveTracker[[#This Row],[Employee Name]],Employees[[Employee Name]:[Office]],7))</f>
        <v>CSWDO</v>
      </c>
      <c r="F7519" s="19" t="str">
        <f>IF(ISBLANK(LeaveTracker[[#This Row],[Employee Name]]),"-----",VLOOKUP(LeaveTracker[[#This Row],[Employee Name]],Employees[[Employee Name]:[Office]],6))</f>
        <v>REGULAR</v>
      </c>
      <c r="G7519" s="24">
        <v>45183</v>
      </c>
      <c r="H7519" s="24">
        <v>45183</v>
      </c>
      <c r="I7519" s="20" t="s">
        <v>82</v>
      </c>
      <c r="K7519" s="61"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2199</v>
      </c>
      <c r="E7520" s="19" t="str">
        <f>IF(ISBLANK(LeaveTracker[[#This Row],[Employee Name]]),"-----",VLOOKUP(LeaveTracker[[#This Row],[Employee Name]],Employees[[Employee Name]:[Office]],7))</f>
        <v>HALL OF JUSTICE</v>
      </c>
      <c r="F7520" s="19">
        <f>IF(ISBLANK(LeaveTracker[[#This Row],[Employee Name]]),"-----",VLOOKUP(LeaveTracker[[#This Row],[Employee Name]],Employees[[Employee Name]:[Office]],6))</f>
        <v>0</v>
      </c>
      <c r="G7520" s="24">
        <v>45180</v>
      </c>
      <c r="H7520" s="24">
        <v>45181</v>
      </c>
      <c r="I7520" s="20" t="s">
        <v>81</v>
      </c>
      <c r="K7520" s="61"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1843</v>
      </c>
      <c r="E7521" s="19" t="str">
        <f>IF(ISBLANK(LeaveTracker[[#This Row],[Employee Name]]),"-----",VLOOKUP(LeaveTracker[[#This Row],[Employee Name]],Employees[[Employee Name]:[Office]],7))</f>
        <v>EEO/CITY MARKET</v>
      </c>
      <c r="F7521" s="19" t="str">
        <f>IF(ISBLANK(LeaveTracker[[#This Row],[Employee Name]]),"-----",VLOOKUP(LeaveTracker[[#This Row],[Employee Name]],Employees[[Employee Name]:[Office]],6))</f>
        <v>CASUAL</v>
      </c>
      <c r="G7521" s="24">
        <v>45169</v>
      </c>
      <c r="H7521" s="24">
        <v>45169</v>
      </c>
      <c r="I7521" s="20" t="s">
        <v>81</v>
      </c>
      <c r="K7521" s="61"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1843</v>
      </c>
      <c r="E7522" s="19" t="str">
        <f>IF(ISBLANK(LeaveTracker[[#This Row],[Employee Name]]),"-----",VLOOKUP(LeaveTracker[[#This Row],[Employee Name]],Employees[[Employee Name]:[Office]],7))</f>
        <v>EEO/CITY MARKET</v>
      </c>
      <c r="F7522" s="19" t="str">
        <f>IF(ISBLANK(LeaveTracker[[#This Row],[Employee Name]]),"-----",VLOOKUP(LeaveTracker[[#This Row],[Employee Name]],Employees[[Employee Name]:[Office]],6))</f>
        <v>CASUAL</v>
      </c>
      <c r="G7522" s="24">
        <v>45171</v>
      </c>
      <c r="H7522" s="24">
        <v>45171</v>
      </c>
      <c r="I7522" s="20" t="s">
        <v>81</v>
      </c>
      <c r="K7522" s="61" t="str">
        <f>LeaveTracker[[#This Row],[Days]]&amp;" "&amp;LeaveTracker[[#This Row],[Type of Leave]]</f>
        <v>1 SL</v>
      </c>
      <c r="L7522" s="23">
        <v>1</v>
      </c>
      <c r="M7522" s="27"/>
    </row>
    <row r="7523" spans="1:13" ht="30" customHeight="1" x14ac:dyDescent="0.3">
      <c r="A7523" s="27">
        <f>A7521+1</f>
        <v>3766</v>
      </c>
      <c r="B7523" s="31">
        <v>45183</v>
      </c>
      <c r="C7523" s="31">
        <v>45182</v>
      </c>
      <c r="D7523" s="19" t="s">
        <v>1870</v>
      </c>
      <c r="E7523" s="19" t="str">
        <f>IF(ISBLANK(LeaveTracker[[#This Row],[Employee Name]]),"-----",VLOOKUP(LeaveTracker[[#This Row],[Employee Name]],Employees[[Employee Name]:[Office]],7))</f>
        <v>BPLO</v>
      </c>
      <c r="F7523" s="19" t="str">
        <f>IF(ISBLANK(LeaveTracker[[#This Row],[Employee Name]]),"-----",VLOOKUP(LeaveTracker[[#This Row],[Employee Name]],Employees[[Employee Name]:[Office]],6))</f>
        <v>CASUAL</v>
      </c>
      <c r="G7523" s="24">
        <v>45176</v>
      </c>
      <c r="H7523" s="24">
        <v>45176</v>
      </c>
      <c r="I7523" s="20" t="s">
        <v>81</v>
      </c>
      <c r="K7523" s="61"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1870</v>
      </c>
      <c r="E7524" s="19" t="str">
        <f>IF(ISBLANK(LeaveTracker[[#This Row],[Employee Name]]),"-----",VLOOKUP(LeaveTracker[[#This Row],[Employee Name]],Employees[[Employee Name]:[Office]],7))</f>
        <v>BPLO</v>
      </c>
      <c r="F7524" s="19" t="str">
        <f>IF(ISBLANK(LeaveTracker[[#This Row],[Employee Name]]),"-----",VLOOKUP(LeaveTracker[[#This Row],[Employee Name]],Employees[[Employee Name]:[Office]],6))</f>
        <v>CASUAL</v>
      </c>
      <c r="G7524" s="24">
        <v>45181</v>
      </c>
      <c r="H7524" s="24">
        <v>45181</v>
      </c>
      <c r="I7524" s="20" t="s">
        <v>81</v>
      </c>
      <c r="K7524" s="61"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336</v>
      </c>
      <c r="E7525" s="19" t="str">
        <f>IF(ISBLANK(LeaveTracker[[#This Row],[Employee Name]]),"-----",VLOOKUP(LeaveTracker[[#This Row],[Employee Name]],Employees[[Employee Name]:[Office]],7))</f>
        <v>COMELEC</v>
      </c>
      <c r="F7525" s="19" t="str">
        <f>IF(ISBLANK(LeaveTracker[[#This Row],[Employee Name]]),"-----",VLOOKUP(LeaveTracker[[#This Row],[Employee Name]],Employees[[Employee Name]:[Office]],6))</f>
        <v>REGULAR</v>
      </c>
      <c r="G7525" s="24">
        <v>45177</v>
      </c>
      <c r="H7525" s="24">
        <v>45177</v>
      </c>
      <c r="I7525" s="20" t="s">
        <v>81</v>
      </c>
      <c r="K7525" s="61"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2405</v>
      </c>
      <c r="E7526" s="19" t="str">
        <f>IF(ISBLANK(LeaveTracker[[#This Row],[Employee Name]]),"-----",VLOOKUP(LeaveTracker[[#This Row],[Employee Name]],Employees[[Employee Name]:[Office]],7))</f>
        <v>LCR</v>
      </c>
      <c r="F7526" s="19" t="str">
        <f>IF(ISBLANK(LeaveTracker[[#This Row],[Employee Name]]),"-----",VLOOKUP(LeaveTracker[[#This Row],[Employee Name]],Employees[[Employee Name]:[Office]],6))</f>
        <v>CASUAL</v>
      </c>
      <c r="G7526" s="24">
        <v>45176</v>
      </c>
      <c r="H7526" s="24">
        <v>45176</v>
      </c>
      <c r="I7526" s="20" t="s">
        <v>81</v>
      </c>
      <c r="K7526" s="61"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323</v>
      </c>
      <c r="E7527" s="19" t="str">
        <f>IF(ISBLANK(LeaveTracker[[#This Row],[Employee Name]]),"-----",VLOOKUP(LeaveTracker[[#This Row],[Employee Name]],Employees[[Employee Name]:[Office]],7))</f>
        <v>CEO</v>
      </c>
      <c r="F7527" s="19" t="str">
        <f>IF(ISBLANK(LeaveTracker[[#This Row],[Employee Name]]),"-----",VLOOKUP(LeaveTracker[[#This Row],[Employee Name]],Employees[[Employee Name]:[Office]],6))</f>
        <v>REGULAR</v>
      </c>
      <c r="G7527" s="24">
        <v>45189</v>
      </c>
      <c r="H7527" s="24">
        <v>45190</v>
      </c>
      <c r="I7527" s="20" t="s">
        <v>82</v>
      </c>
      <c r="K7527" s="61"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1883</v>
      </c>
      <c r="E7528" s="19" t="str">
        <f>IF(ISBLANK(LeaveTracker[[#This Row],[Employee Name]]),"-----",VLOOKUP(LeaveTracker[[#This Row],[Employee Name]],Employees[[Employee Name]:[Office]],7))</f>
        <v>CSWDO</v>
      </c>
      <c r="F7528" s="19" t="str">
        <f>IF(ISBLANK(LeaveTracker[[#This Row],[Employee Name]]),"-----",VLOOKUP(LeaveTracker[[#This Row],[Employee Name]],Employees[[Employee Name]:[Office]],6))</f>
        <v>CASUAL</v>
      </c>
      <c r="G7528" s="24">
        <v>45180</v>
      </c>
      <c r="H7528" s="24">
        <v>45180</v>
      </c>
      <c r="I7528" s="20" t="s">
        <v>81</v>
      </c>
      <c r="K7528" s="61"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711</v>
      </c>
      <c r="E7529" s="19" t="str">
        <f>IF(ISBLANK(LeaveTracker[[#This Row],[Employee Name]]),"-----",VLOOKUP(LeaveTracker[[#This Row],[Employee Name]],Employees[[Employee Name]:[Office]],7))</f>
        <v>CBO</v>
      </c>
      <c r="F7529" s="19" t="str">
        <f>IF(ISBLANK(LeaveTracker[[#This Row],[Employee Name]]),"-----",VLOOKUP(LeaveTracker[[#This Row],[Employee Name]],Employees[[Employee Name]:[Office]],6))</f>
        <v>REGULAR</v>
      </c>
      <c r="G7529" s="24">
        <v>45180</v>
      </c>
      <c r="H7529" s="24">
        <v>45181</v>
      </c>
      <c r="I7529" s="20" t="s">
        <v>81</v>
      </c>
      <c r="K7529" s="61"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1834</v>
      </c>
      <c r="E7530" s="19" t="str">
        <f>IF(ISBLANK(LeaveTracker[[#This Row],[Employee Name]]),"-----",VLOOKUP(LeaveTracker[[#This Row],[Employee Name]],Employees[[Employee Name]:[Office]],7))</f>
        <v>GSO</v>
      </c>
      <c r="F7530" s="19" t="str">
        <f>IF(ISBLANK(LeaveTracker[[#This Row],[Employee Name]]),"-----",VLOOKUP(LeaveTracker[[#This Row],[Employee Name]],Employees[[Employee Name]:[Office]],6))</f>
        <v>CASUAL</v>
      </c>
      <c r="G7530" s="24">
        <v>45187</v>
      </c>
      <c r="H7530" s="24">
        <v>45188</v>
      </c>
      <c r="I7530" s="20" t="s">
        <v>82</v>
      </c>
      <c r="K7530" s="61"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1834</v>
      </c>
      <c r="E7531" s="19" t="str">
        <f>IF(ISBLANK(LeaveTracker[[#This Row],[Employee Name]]),"-----",VLOOKUP(LeaveTracker[[#This Row],[Employee Name]],Employees[[Employee Name]:[Office]],7))</f>
        <v>GSO</v>
      </c>
      <c r="F7531" s="19" t="str">
        <f>IF(ISBLANK(LeaveTracker[[#This Row],[Employee Name]]),"-----",VLOOKUP(LeaveTracker[[#This Row],[Employee Name]],Employees[[Employee Name]:[Office]],6))</f>
        <v>CASUAL</v>
      </c>
      <c r="G7531" s="24">
        <v>45177</v>
      </c>
      <c r="H7531" s="24">
        <v>45177</v>
      </c>
      <c r="I7531" s="20" t="s">
        <v>81</v>
      </c>
      <c r="K7531" s="61"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1834</v>
      </c>
      <c r="E7532" s="19" t="str">
        <f>IF(ISBLANK(LeaveTracker[[#This Row],[Employee Name]]),"-----",VLOOKUP(LeaveTracker[[#This Row],[Employee Name]],Employees[[Employee Name]:[Office]],7))</f>
        <v>GSO</v>
      </c>
      <c r="F7532" s="19" t="str">
        <f>IF(ISBLANK(LeaveTracker[[#This Row],[Employee Name]]),"-----",VLOOKUP(LeaveTracker[[#This Row],[Employee Name]],Employees[[Employee Name]:[Office]],6))</f>
        <v>CASUAL</v>
      </c>
      <c r="G7532" s="24">
        <v>45180</v>
      </c>
      <c r="H7532" s="24">
        <v>45180</v>
      </c>
      <c r="I7532" s="20" t="s">
        <v>81</v>
      </c>
      <c r="K7532" s="61"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2136</v>
      </c>
      <c r="E7533" s="19" t="str">
        <f>IF(ISBLANK(LeaveTracker[[#This Row],[Employee Name]]),"-----",VLOOKUP(LeaveTracker[[#This Row],[Employee Name]],Employees[[Employee Name]:[Office]],7))</f>
        <v>BPLO</v>
      </c>
      <c r="F7533" s="19">
        <f>IF(ISBLANK(LeaveTracker[[#This Row],[Employee Name]]),"-----",VLOOKUP(LeaveTracker[[#This Row],[Employee Name]],Employees[[Employee Name]:[Office]],6))</f>
        <v>0</v>
      </c>
      <c r="G7533" s="24">
        <v>45180</v>
      </c>
      <c r="H7533" s="24">
        <v>45180</v>
      </c>
      <c r="I7533" s="20" t="s">
        <v>81</v>
      </c>
      <c r="K7533" s="61"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2314</v>
      </c>
      <c r="E7534" s="19" t="str">
        <f>IF(ISBLANK(LeaveTracker[[#This Row],[Employee Name]]),"-----",VLOOKUP(LeaveTracker[[#This Row],[Employee Name]],Employees[[Employee Name]:[Office]],7))</f>
        <v>PICNIC GROVE</v>
      </c>
      <c r="F7534" s="19">
        <f>IF(ISBLANK(LeaveTracker[[#This Row],[Employee Name]]),"-----",VLOOKUP(LeaveTracker[[#This Row],[Employee Name]],Employees[[Employee Name]:[Office]],6))</f>
        <v>0</v>
      </c>
      <c r="G7534" s="24">
        <v>45187</v>
      </c>
      <c r="H7534" s="24">
        <v>45198</v>
      </c>
      <c r="I7534" s="20" t="s">
        <v>82</v>
      </c>
      <c r="K7534" s="61"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2314</v>
      </c>
      <c r="E7535" s="19" t="str">
        <f>IF(ISBLANK(LeaveTracker[[#This Row],[Employee Name]]),"-----",VLOOKUP(LeaveTracker[[#This Row],[Employee Name]],Employees[[Employee Name]:[Office]],7))</f>
        <v>PICNIC GROVE</v>
      </c>
      <c r="F7535" s="19">
        <f>IF(ISBLANK(LeaveTracker[[#This Row],[Employee Name]]),"-----",VLOOKUP(LeaveTracker[[#This Row],[Employee Name]],Employees[[Employee Name]:[Office]],6))</f>
        <v>0</v>
      </c>
      <c r="G7535" s="24">
        <v>45201</v>
      </c>
      <c r="H7535" s="24">
        <v>45230</v>
      </c>
      <c r="I7535" s="20" t="s">
        <v>82</v>
      </c>
      <c r="K7535" s="61" t="str">
        <f ca="1">LeaveTracker[[#This Row],[Days]]&amp;" "&amp;LeaveTracker[[#This Row],[Type of Leave]]</f>
        <v>22 VL</v>
      </c>
      <c r="L7535" s="23">
        <f ca="1">NETWORKDAYS(LeaveTracker[[#This Row],[Start Date]],LeaveTracker[[#This Row],[End Date]],lstHolidays)</f>
        <v>22</v>
      </c>
      <c r="M7535" s="27"/>
    </row>
    <row r="7536" spans="1:13" ht="30" customHeight="1" x14ac:dyDescent="0.3">
      <c r="A7536" s="27">
        <f t="shared" si="91"/>
        <v>3777</v>
      </c>
      <c r="B7536" s="31">
        <v>45183</v>
      </c>
      <c r="C7536" s="31">
        <v>45184</v>
      </c>
      <c r="D7536" s="19" t="s">
        <v>1867</v>
      </c>
      <c r="E7536" s="19" t="str">
        <f>IF(ISBLANK(LeaveTracker[[#This Row],[Employee Name]]),"-----",VLOOKUP(LeaveTracker[[#This Row],[Employee Name]],Employees[[Employee Name]:[Office]],7))</f>
        <v>CHO</v>
      </c>
      <c r="F7536" s="19" t="str">
        <f>IF(ISBLANK(LeaveTracker[[#This Row],[Employee Name]]),"-----",VLOOKUP(LeaveTracker[[#This Row],[Employee Name]],Employees[[Employee Name]:[Office]],6))</f>
        <v>CASUAL</v>
      </c>
      <c r="G7536" s="24">
        <v>45173</v>
      </c>
      <c r="H7536" s="24">
        <v>45177</v>
      </c>
      <c r="I7536" s="20" t="s">
        <v>81</v>
      </c>
      <c r="K7536" s="61"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1877</v>
      </c>
      <c r="E7537" s="19" t="str">
        <f>IF(ISBLANK(LeaveTracker[[#This Row],[Employee Name]]),"-----",VLOOKUP(LeaveTracker[[#This Row],[Employee Name]],Employees[[Employee Name]:[Office]],7))</f>
        <v>TICC</v>
      </c>
      <c r="F7537" s="19" t="str">
        <f>IF(ISBLANK(LeaveTracker[[#This Row],[Employee Name]]),"-----",VLOOKUP(LeaveTracker[[#This Row],[Employee Name]],Employees[[Employee Name]:[Office]],6))</f>
        <v>CASUAL</v>
      </c>
      <c r="G7537" s="24">
        <v>45165</v>
      </c>
      <c r="H7537" s="24">
        <v>45165</v>
      </c>
      <c r="I7537" s="20" t="s">
        <v>81</v>
      </c>
      <c r="K7537" s="61" t="str">
        <f>LeaveTracker[[#This Row],[Days]]&amp;" "&amp;LeaveTracker[[#This Row],[Type of Leave]]</f>
        <v>1 SL</v>
      </c>
      <c r="L7537" s="23">
        <v>1</v>
      </c>
      <c r="M7537" s="27"/>
    </row>
    <row r="7538" spans="1:13" ht="30" customHeight="1" x14ac:dyDescent="0.3">
      <c r="A7538" s="27">
        <v>3778</v>
      </c>
      <c r="B7538" s="31">
        <v>45183</v>
      </c>
      <c r="C7538" s="31">
        <v>45180</v>
      </c>
      <c r="D7538" s="19" t="s">
        <v>1877</v>
      </c>
      <c r="E7538" s="19" t="str">
        <f>IF(ISBLANK(LeaveTracker[[#This Row],[Employee Name]]),"-----",VLOOKUP(LeaveTracker[[#This Row],[Employee Name]],Employees[[Employee Name]:[Office]],7))</f>
        <v>TICC</v>
      </c>
      <c r="F7538" s="19" t="str">
        <f>IF(ISBLANK(LeaveTracker[[#This Row],[Employee Name]]),"-----",VLOOKUP(LeaveTracker[[#This Row],[Employee Name]],Employees[[Employee Name]:[Office]],6))</f>
        <v>CASUAL</v>
      </c>
      <c r="G7538" s="24">
        <v>45169</v>
      </c>
      <c r="H7538" s="24">
        <v>45169</v>
      </c>
      <c r="I7538" s="20" t="s">
        <v>81</v>
      </c>
      <c r="K7538" s="61"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1821</v>
      </c>
      <c r="E7539" s="19" t="str">
        <f>IF(ISBLANK(LeaveTracker[[#This Row],[Employee Name]]),"-----",VLOOKUP(LeaveTracker[[#This Row],[Employee Name]],Employees[[Employee Name]:[Office]],7))</f>
        <v>TICC</v>
      </c>
      <c r="F7539" s="19" t="str">
        <f>IF(ISBLANK(LeaveTracker[[#This Row],[Employee Name]]),"-----",VLOOKUP(LeaveTracker[[#This Row],[Employee Name]],Employees[[Employee Name]:[Office]],6))</f>
        <v>CASUAL</v>
      </c>
      <c r="G7539" s="24">
        <v>45142</v>
      </c>
      <c r="H7539" s="24">
        <v>45142</v>
      </c>
      <c r="I7539" s="20" t="s">
        <v>81</v>
      </c>
      <c r="K7539" s="61"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1821</v>
      </c>
      <c r="E7540" s="19" t="str">
        <f>IF(ISBLANK(LeaveTracker[[#This Row],[Employee Name]]),"-----",VLOOKUP(LeaveTracker[[#This Row],[Employee Name]],Employees[[Employee Name]:[Office]],7))</f>
        <v>TICC</v>
      </c>
      <c r="F7540" s="19" t="str">
        <f>IF(ISBLANK(LeaveTracker[[#This Row],[Employee Name]]),"-----",VLOOKUP(LeaveTracker[[#This Row],[Employee Name]],Employees[[Employee Name]:[Office]],6))</f>
        <v>CASUAL</v>
      </c>
      <c r="G7540" s="24">
        <v>45160</v>
      </c>
      <c r="H7540" s="24">
        <v>45160</v>
      </c>
      <c r="I7540" s="20" t="s">
        <v>81</v>
      </c>
      <c r="K7540" s="61"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2027</v>
      </c>
      <c r="E7541" s="19" t="str">
        <f>IF(ISBLANK(LeaveTracker[[#This Row],[Employee Name]]),"-----",VLOOKUP(LeaveTracker[[#This Row],[Employee Name]],Employees[[Employee Name]:[Office]],7))</f>
        <v>EDP</v>
      </c>
      <c r="F7541" s="19" t="str">
        <f>IF(ISBLANK(LeaveTracker[[#This Row],[Employee Name]]),"-----",VLOOKUP(LeaveTracker[[#This Row],[Employee Name]],Employees[[Employee Name]:[Office]],6))</f>
        <v>CASUAL</v>
      </c>
      <c r="G7541" s="24">
        <v>45174</v>
      </c>
      <c r="H7541" s="24">
        <v>45176</v>
      </c>
      <c r="I7541" s="20" t="s">
        <v>81</v>
      </c>
      <c r="K7541" s="61"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1885</v>
      </c>
      <c r="E7542" s="19" t="str">
        <f>IF(ISBLANK(LeaveTracker[[#This Row],[Employee Name]]),"-----",VLOOKUP(LeaveTracker[[#This Row],[Employee Name]],Employees[[Employee Name]:[Office]],7))</f>
        <v>GSO</v>
      </c>
      <c r="F7542" s="19" t="str">
        <f>IF(ISBLANK(LeaveTracker[[#This Row],[Employee Name]]),"-----",VLOOKUP(LeaveTracker[[#This Row],[Employee Name]],Employees[[Employee Name]:[Office]],6))</f>
        <v>CASUAL</v>
      </c>
      <c r="G7542" s="24">
        <v>45190</v>
      </c>
      <c r="H7542" s="24">
        <v>45191</v>
      </c>
      <c r="I7542" s="20" t="s">
        <v>82</v>
      </c>
      <c r="K7542" s="61"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1936</v>
      </c>
      <c r="E7543" s="19" t="str">
        <f>IF(ISBLANK(LeaveTracker[[#This Row],[Employee Name]]),"-----",VLOOKUP(LeaveTracker[[#This Row],[Employee Name]],Employees[[Employee Name]:[Office]],7))</f>
        <v>HOUSING</v>
      </c>
      <c r="F7543" s="19" t="str">
        <f>IF(ISBLANK(LeaveTracker[[#This Row],[Employee Name]]),"-----",VLOOKUP(LeaveTracker[[#This Row],[Employee Name]],Employees[[Employee Name]:[Office]],6))</f>
        <v>CASUAL</v>
      </c>
      <c r="G7543" s="24">
        <v>45176</v>
      </c>
      <c r="H7543" s="24">
        <v>45176</v>
      </c>
      <c r="I7543" s="20" t="s">
        <v>81</v>
      </c>
      <c r="K7543" s="61"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1770</v>
      </c>
      <c r="E7544" s="19" t="str">
        <f>IF(ISBLANK(LeaveTracker[[#This Row],[Employee Name]]),"-----",VLOOKUP(LeaveTracker[[#This Row],[Employee Name]],Employees[[Employee Name]:[Office]],7))</f>
        <v>LIBRARY</v>
      </c>
      <c r="F7544" s="19" t="str">
        <f>IF(ISBLANK(LeaveTracker[[#This Row],[Employee Name]]),"-----",VLOOKUP(LeaveTracker[[#This Row],[Employee Name]],Employees[[Employee Name]:[Office]],6))</f>
        <v>CASUAL</v>
      </c>
      <c r="G7544" s="24">
        <v>45168</v>
      </c>
      <c r="H7544" s="24">
        <v>45168</v>
      </c>
      <c r="I7544" s="20" t="s">
        <v>298</v>
      </c>
      <c r="J7544" s="43" t="s">
        <v>1003</v>
      </c>
      <c r="K7544" s="61"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1770</v>
      </c>
      <c r="E7545" s="19" t="str">
        <f>IF(ISBLANK(LeaveTracker[[#This Row],[Employee Name]]),"-----",VLOOKUP(LeaveTracker[[#This Row],[Employee Name]],Employees[[Employee Name]:[Office]],7))</f>
        <v>LIBRARY</v>
      </c>
      <c r="F7545" s="19" t="str">
        <f>IF(ISBLANK(LeaveTracker[[#This Row],[Employee Name]]),"-----",VLOOKUP(LeaveTracker[[#This Row],[Employee Name]],Employees[[Employee Name]:[Office]],6))</f>
        <v>CASUAL</v>
      </c>
      <c r="G7545" s="24">
        <v>45173</v>
      </c>
      <c r="H7545" s="24">
        <v>45173</v>
      </c>
      <c r="I7545" s="20" t="s">
        <v>81</v>
      </c>
      <c r="K7545" s="61"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375</v>
      </c>
      <c r="E7546" s="19" t="str">
        <f>IF(ISBLANK(LeaveTracker[[#This Row],[Employee Name]]),"-----",VLOOKUP(LeaveTracker[[#This Row],[Employee Name]],Employees[[Employee Name]:[Office]],7))</f>
        <v>CCT</v>
      </c>
      <c r="F7546" s="19" t="str">
        <f>IF(ISBLANK(LeaveTracker[[#This Row],[Employee Name]]),"-----",VLOOKUP(LeaveTracker[[#This Row],[Employee Name]],Employees[[Employee Name]:[Office]],6))</f>
        <v>REGULAR</v>
      </c>
      <c r="G7546" s="24">
        <v>45176</v>
      </c>
      <c r="H7546" s="24">
        <v>45176</v>
      </c>
      <c r="I7546" s="20" t="s">
        <v>81</v>
      </c>
      <c r="K7546" s="61"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1817</v>
      </c>
      <c r="E7547" s="19" t="str">
        <f>IF(ISBLANK(LeaveTracker[[#This Row],[Employee Name]]),"-----",VLOOKUP(LeaveTracker[[#This Row],[Employee Name]],Employees[[Employee Name]:[Office]],7))</f>
        <v>TICC</v>
      </c>
      <c r="F7547" s="19" t="str">
        <f>IF(ISBLANK(LeaveTracker[[#This Row],[Employee Name]]),"-----",VLOOKUP(LeaveTracker[[#This Row],[Employee Name]],Employees[[Employee Name]:[Office]],6))</f>
        <v>CASUAL</v>
      </c>
      <c r="G7547" s="24">
        <v>45176</v>
      </c>
      <c r="H7547" s="24">
        <v>45177</v>
      </c>
      <c r="I7547" s="20" t="s">
        <v>81</v>
      </c>
      <c r="K7547" s="61"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2494</v>
      </c>
      <c r="E7548" s="19" t="str">
        <f>IF(ISBLANK(LeaveTracker[[#This Row],[Employee Name]]),"-----",VLOOKUP(LeaveTracker[[#This Row],[Employee Name]],Employees[[Employee Name]:[Office]],7))</f>
        <v>CCT</v>
      </c>
      <c r="F7548" s="19" t="str">
        <f>IF(ISBLANK(LeaveTracker[[#This Row],[Employee Name]]),"-----",VLOOKUP(LeaveTracker[[#This Row],[Employee Name]],Employees[[Employee Name]:[Office]],6))</f>
        <v>CASUAL</v>
      </c>
      <c r="G7548" s="24">
        <v>45175</v>
      </c>
      <c r="H7548" s="24">
        <v>45175</v>
      </c>
      <c r="I7548" s="20" t="s">
        <v>81</v>
      </c>
      <c r="K7548" s="61"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1971</v>
      </c>
      <c r="E7549" s="19" t="str">
        <f>IF(ISBLANK(LeaveTracker[[#This Row],[Employee Name]]),"-----",VLOOKUP(LeaveTracker[[#This Row],[Employee Name]],Employees[[Employee Name]:[Office]],7))</f>
        <v>CENRO</v>
      </c>
      <c r="F7549" s="19">
        <f>IF(ISBLANK(LeaveTracker[[#This Row],[Employee Name]]),"-----",VLOOKUP(LeaveTracker[[#This Row],[Employee Name]],Employees[[Employee Name]:[Office]],6))</f>
        <v>0</v>
      </c>
      <c r="G7549" s="24">
        <v>45175</v>
      </c>
      <c r="H7549" s="24">
        <v>45176</v>
      </c>
      <c r="I7549" s="20" t="s">
        <v>81</v>
      </c>
      <c r="K7549" s="61"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1877</v>
      </c>
      <c r="E7550" s="19" t="str">
        <f>IF(ISBLANK(LeaveTracker[[#This Row],[Employee Name]]),"-----",VLOOKUP(LeaveTracker[[#This Row],[Employee Name]],Employees[[Employee Name]:[Office]],7))</f>
        <v>TICC</v>
      </c>
      <c r="F7550" s="19" t="str">
        <f>IF(ISBLANK(LeaveTracker[[#This Row],[Employee Name]]),"-----",VLOOKUP(LeaveTracker[[#This Row],[Employee Name]],Employees[[Employee Name]:[Office]],6))</f>
        <v>CASUAL</v>
      </c>
      <c r="G7550" s="24">
        <v>45183</v>
      </c>
      <c r="H7550" s="24">
        <v>45184</v>
      </c>
      <c r="I7550" s="20" t="s">
        <v>82</v>
      </c>
      <c r="K7550" s="61"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2205</v>
      </c>
      <c r="E7551" s="19" t="str">
        <f>IF(ISBLANK(LeaveTracker[[#This Row],[Employee Name]]),"-----",VLOOKUP(LeaveTracker[[#This Row],[Employee Name]],Employees[[Employee Name]:[Office]],7))</f>
        <v>TICC</v>
      </c>
      <c r="F7551" s="19">
        <f>IF(ISBLANK(LeaveTracker[[#This Row],[Employee Name]]),"-----",VLOOKUP(LeaveTracker[[#This Row],[Employee Name]],Employees[[Employee Name]:[Office]],6))</f>
        <v>0</v>
      </c>
      <c r="G7551" s="24">
        <v>45195</v>
      </c>
      <c r="H7551" s="24">
        <v>45197</v>
      </c>
      <c r="I7551" s="20" t="s">
        <v>82</v>
      </c>
      <c r="K7551" s="61"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1863</v>
      </c>
      <c r="E7552" s="19" t="str">
        <f>IF(ISBLANK(LeaveTracker[[#This Row],[Employee Name]]),"-----",VLOOKUP(LeaveTracker[[#This Row],[Employee Name]],Employees[[Employee Name]:[Office]],7))</f>
        <v>TICC</v>
      </c>
      <c r="F7552" s="19" t="str">
        <f>IF(ISBLANK(LeaveTracker[[#This Row],[Employee Name]]),"-----",VLOOKUP(LeaveTracker[[#This Row],[Employee Name]],Employees[[Employee Name]:[Office]],6))</f>
        <v>CASUAL</v>
      </c>
      <c r="G7552" s="24">
        <v>45173</v>
      </c>
      <c r="H7552" s="24">
        <v>45174</v>
      </c>
      <c r="I7552" s="20" t="s">
        <v>81</v>
      </c>
      <c r="K7552" s="61"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1862</v>
      </c>
      <c r="E7553" s="19" t="str">
        <f>IF(ISBLANK(LeaveTracker[[#This Row],[Employee Name]]),"-----",VLOOKUP(LeaveTracker[[#This Row],[Employee Name]],Employees[[Employee Name]:[Office]],7))</f>
        <v>TICC</v>
      </c>
      <c r="F7553" s="19" t="str">
        <f>IF(ISBLANK(LeaveTracker[[#This Row],[Employee Name]]),"-----",VLOOKUP(LeaveTracker[[#This Row],[Employee Name]],Employees[[Employee Name]:[Office]],6))</f>
        <v>CASUAL</v>
      </c>
      <c r="G7553" s="24">
        <v>45174</v>
      </c>
      <c r="H7553" s="24">
        <v>45174</v>
      </c>
      <c r="I7553" s="20" t="s">
        <v>81</v>
      </c>
      <c r="K7553" s="61"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1755</v>
      </c>
      <c r="E7554" s="19" t="str">
        <f>IF(ISBLANK(LeaveTracker[[#This Row],[Employee Name]]),"-----",VLOOKUP(LeaveTracker[[#This Row],[Employee Name]],Employees[[Employee Name]:[Office]],7))</f>
        <v>MAHOGANY MARKET</v>
      </c>
      <c r="F7554" s="19" t="str">
        <f>IF(ISBLANK(LeaveTracker[[#This Row],[Employee Name]]),"-----",VLOOKUP(LeaveTracker[[#This Row],[Employee Name]],Employees[[Employee Name]:[Office]],6))</f>
        <v>CASUAL</v>
      </c>
      <c r="G7554" s="24">
        <v>45170</v>
      </c>
      <c r="H7554" s="24">
        <v>45170</v>
      </c>
      <c r="I7554" s="20" t="s">
        <v>81</v>
      </c>
      <c r="K7554" s="61"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1914</v>
      </c>
      <c r="E7555" s="19" t="str">
        <f>IF(ISBLANK(LeaveTracker[[#This Row],[Employee Name]]),"-----",VLOOKUP(LeaveTracker[[#This Row],[Employee Name]],Employees[[Employee Name]:[Office]],7))</f>
        <v>MAHOGANY MARKET</v>
      </c>
      <c r="F7555" s="19" t="str">
        <f>IF(ISBLANK(LeaveTracker[[#This Row],[Employee Name]]),"-----",VLOOKUP(LeaveTracker[[#This Row],[Employee Name]],Employees[[Employee Name]:[Office]],6))</f>
        <v>CASUAL</v>
      </c>
      <c r="G7555" s="24">
        <v>45173</v>
      </c>
      <c r="H7555" s="24">
        <v>45173</v>
      </c>
      <c r="I7555" s="20" t="s">
        <v>81</v>
      </c>
      <c r="K7555" s="61"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1909</v>
      </c>
      <c r="E7556" s="19" t="str">
        <f>IF(ISBLANK(LeaveTracker[[#This Row],[Employee Name]]),"-----",VLOOKUP(LeaveTracker[[#This Row],[Employee Name]],Employees[[Employee Name]:[Office]],7))</f>
        <v>PICNIC GROVE</v>
      </c>
      <c r="F7556" s="19" t="str">
        <f>IF(ISBLANK(LeaveTracker[[#This Row],[Employee Name]]),"-----",VLOOKUP(LeaveTracker[[#This Row],[Employee Name]],Employees[[Employee Name]:[Office]],6))</f>
        <v>CASUAL</v>
      </c>
      <c r="G7556" s="24">
        <v>45170</v>
      </c>
      <c r="H7556" s="24">
        <v>45172</v>
      </c>
      <c r="I7556" s="20" t="s">
        <v>81</v>
      </c>
      <c r="K7556" s="61"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547</v>
      </c>
      <c r="E7557" s="19" t="str">
        <f>IF(ISBLANK(LeaveTracker[[#This Row],[Employee Name]]),"-----",VLOOKUP(LeaveTracker[[#This Row],[Employee Name]],Employees[[Employee Name]:[Office]],7))</f>
        <v>PICNIC GROVE</v>
      </c>
      <c r="F7557" s="19" t="str">
        <f>IF(ISBLANK(LeaveTracker[[#This Row],[Employee Name]]),"-----",VLOOKUP(LeaveTracker[[#This Row],[Employee Name]],Employees[[Employee Name]:[Office]],6))</f>
        <v>REGULAR</v>
      </c>
      <c r="G7557" s="24">
        <v>45163</v>
      </c>
      <c r="H7557" s="24">
        <v>45163</v>
      </c>
      <c r="I7557" s="20" t="s">
        <v>81</v>
      </c>
      <c r="K7557" s="61"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547</v>
      </c>
      <c r="E7558" s="19" t="str">
        <f>IF(ISBLANK(LeaveTracker[[#This Row],[Employee Name]]),"-----",VLOOKUP(LeaveTracker[[#This Row],[Employee Name]],Employees[[Employee Name]:[Office]],7))</f>
        <v>PICNIC GROVE</v>
      </c>
      <c r="F7558" s="19" t="str">
        <f>IF(ISBLANK(LeaveTracker[[#This Row],[Employee Name]]),"-----",VLOOKUP(LeaveTracker[[#This Row],[Employee Name]],Employees[[Employee Name]:[Office]],6))</f>
        <v>REGULAR</v>
      </c>
      <c r="G7558" s="24">
        <v>45167</v>
      </c>
      <c r="H7558" s="24">
        <v>45199</v>
      </c>
      <c r="I7558" s="20" t="s">
        <v>81</v>
      </c>
      <c r="K7558" s="61"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283</v>
      </c>
      <c r="E7559" s="19" t="str">
        <f>IF(ISBLANK(LeaveTracker[[#This Row],[Employee Name]]),"-----",VLOOKUP(LeaveTracker[[#This Row],[Employee Name]],Employees[[Employee Name]:[Office]],7))</f>
        <v>PICNIC GROVE</v>
      </c>
      <c r="F7559" s="19" t="str">
        <f>IF(ISBLANK(LeaveTracker[[#This Row],[Employee Name]]),"-----",VLOOKUP(LeaveTracker[[#This Row],[Employee Name]],Employees[[Employee Name]:[Office]],6))</f>
        <v>REGULAR</v>
      </c>
      <c r="G7559" s="24">
        <v>45195</v>
      </c>
      <c r="H7559" s="24">
        <v>45196</v>
      </c>
      <c r="I7559" s="20" t="s">
        <v>82</v>
      </c>
      <c r="K7559" s="61"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2294</v>
      </c>
      <c r="E7560" s="19" t="str">
        <f>IF(ISBLANK(LeaveTracker[[#This Row],[Employee Name]]),"-----",VLOOKUP(LeaveTracker[[#This Row],[Employee Name]],Employees[[Employee Name]:[Office]],7))</f>
        <v>PICNIC GROVE</v>
      </c>
      <c r="F7560" s="19">
        <f>IF(ISBLANK(LeaveTracker[[#This Row],[Employee Name]]),"-----",VLOOKUP(LeaveTracker[[#This Row],[Employee Name]],Employees[[Employee Name]:[Office]],6))</f>
        <v>0</v>
      </c>
      <c r="G7560" s="24">
        <v>45215</v>
      </c>
      <c r="H7560" s="24">
        <v>45216</v>
      </c>
      <c r="I7560" s="20" t="s">
        <v>298</v>
      </c>
      <c r="J7560" s="43" t="s">
        <v>1003</v>
      </c>
      <c r="K7560" s="61"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2294</v>
      </c>
      <c r="E7561" s="19" t="str">
        <f>IF(ISBLANK(LeaveTracker[[#This Row],[Employee Name]]),"-----",VLOOKUP(LeaveTracker[[#This Row],[Employee Name]],Employees[[Employee Name]:[Office]],7))</f>
        <v>PICNIC GROVE</v>
      </c>
      <c r="F7561" s="19">
        <f>IF(ISBLANK(LeaveTracker[[#This Row],[Employee Name]]),"-----",VLOOKUP(LeaveTracker[[#This Row],[Employee Name]],Employees[[Employee Name]:[Office]],6))</f>
        <v>0</v>
      </c>
      <c r="G7561" s="24">
        <v>45217</v>
      </c>
      <c r="H7561" s="24">
        <v>45230</v>
      </c>
      <c r="I7561" s="20" t="s">
        <v>82</v>
      </c>
      <c r="K7561" s="61" t="str">
        <f ca="1">LeaveTracker[[#This Row],[Days]]&amp;" "&amp;LeaveTracker[[#This Row],[Type of Leave]]</f>
        <v>10 VL</v>
      </c>
      <c r="L7561" s="23">
        <f ca="1">NETWORKDAYS(LeaveTracker[[#This Row],[Start Date]],LeaveTracker[[#This Row],[End Date]],lstHolidays)</f>
        <v>10</v>
      </c>
      <c r="M7561" s="27"/>
    </row>
    <row r="7562" spans="1:13" ht="30" customHeight="1" x14ac:dyDescent="0.3">
      <c r="A7562" s="27">
        <f t="shared" ref="A7562:A7625" si="92">A7561+1</f>
        <v>3801</v>
      </c>
      <c r="B7562" s="31">
        <v>45183</v>
      </c>
      <c r="C7562" s="31">
        <v>45174</v>
      </c>
      <c r="D7562" s="19" t="s">
        <v>1871</v>
      </c>
      <c r="E7562" s="19" t="str">
        <f>IF(ISBLANK(LeaveTracker[[#This Row],[Employee Name]]),"-----",VLOOKUP(LeaveTracker[[#This Row],[Employee Name]],Employees[[Employee Name]:[Office]],7))</f>
        <v>MO</v>
      </c>
      <c r="F7562" s="19" t="str">
        <f>IF(ISBLANK(LeaveTracker[[#This Row],[Employee Name]]),"-----",VLOOKUP(LeaveTracker[[#This Row],[Employee Name]],Employees[[Employee Name]:[Office]],6))</f>
        <v>CASUAL</v>
      </c>
      <c r="G7562" s="24">
        <v>45173</v>
      </c>
      <c r="H7562" s="24">
        <v>45173</v>
      </c>
      <c r="I7562" s="20" t="s">
        <v>81</v>
      </c>
      <c r="K7562" s="61"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1758</v>
      </c>
      <c r="E7563" s="19" t="str">
        <f>IF(ISBLANK(LeaveTracker[[#This Row],[Employee Name]]),"-----",VLOOKUP(LeaveTracker[[#This Row],[Employee Name]],Employees[[Employee Name]:[Office]],7))</f>
        <v>BPLO</v>
      </c>
      <c r="F7563" s="19" t="str">
        <f>IF(ISBLANK(LeaveTracker[[#This Row],[Employee Name]]),"-----",VLOOKUP(LeaveTracker[[#This Row],[Employee Name]],Employees[[Employee Name]:[Office]],6))</f>
        <v>CASUAL</v>
      </c>
      <c r="G7563" s="24">
        <v>45170</v>
      </c>
      <c r="H7563" s="24">
        <v>45170</v>
      </c>
      <c r="I7563" s="20" t="s">
        <v>81</v>
      </c>
      <c r="K7563" s="61"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1971</v>
      </c>
      <c r="E7564" s="19" t="str">
        <f>IF(ISBLANK(LeaveTracker[[#This Row],[Employee Name]]),"-----",VLOOKUP(LeaveTracker[[#This Row],[Employee Name]],Employees[[Employee Name]:[Office]],7))</f>
        <v>CENRO</v>
      </c>
      <c r="F7564" s="19">
        <f>IF(ISBLANK(LeaveTracker[[#This Row],[Employee Name]]),"-----",VLOOKUP(LeaveTracker[[#This Row],[Employee Name]],Employees[[Employee Name]:[Office]],6))</f>
        <v>0</v>
      </c>
      <c r="G7564" s="24">
        <v>45182</v>
      </c>
      <c r="H7564" s="24">
        <v>45183</v>
      </c>
      <c r="I7564" s="20" t="s">
        <v>82</v>
      </c>
      <c r="K7564" s="61"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1834</v>
      </c>
      <c r="E7565" s="19" t="str">
        <f>IF(ISBLANK(LeaveTracker[[#This Row],[Employee Name]]),"-----",VLOOKUP(LeaveTracker[[#This Row],[Employee Name]],Employees[[Employee Name]:[Office]],7))</f>
        <v>GSO</v>
      </c>
      <c r="F7565" s="19" t="str">
        <f>IF(ISBLANK(LeaveTracker[[#This Row],[Employee Name]]),"-----",VLOOKUP(LeaveTracker[[#This Row],[Employee Name]],Employees[[Employee Name]:[Office]],6))</f>
        <v>CASUAL</v>
      </c>
      <c r="G7565" s="24">
        <v>45173</v>
      </c>
      <c r="H7565" s="24">
        <v>45173</v>
      </c>
      <c r="I7565" s="20" t="s">
        <v>81</v>
      </c>
      <c r="K7565" s="61"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1885</v>
      </c>
      <c r="E7566" s="19" t="str">
        <f>IF(ISBLANK(LeaveTracker[[#This Row],[Employee Name]]),"-----",VLOOKUP(LeaveTracker[[#This Row],[Employee Name]],Employees[[Employee Name]:[Office]],7))</f>
        <v>GSO</v>
      </c>
      <c r="F7566" s="19" t="str">
        <f>IF(ISBLANK(LeaveTracker[[#This Row],[Employee Name]]),"-----",VLOOKUP(LeaveTracker[[#This Row],[Employee Name]],Employees[[Employee Name]:[Office]],6))</f>
        <v>CASUAL</v>
      </c>
      <c r="G7566" s="24">
        <v>45173</v>
      </c>
      <c r="H7566" s="24">
        <v>45173</v>
      </c>
      <c r="I7566" s="20" t="s">
        <v>81</v>
      </c>
      <c r="K7566" s="61"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1885</v>
      </c>
      <c r="E7567" s="19" t="str">
        <f>IF(ISBLANK(LeaveTracker[[#This Row],[Employee Name]]),"-----",VLOOKUP(LeaveTracker[[#This Row],[Employee Name]],Employees[[Employee Name]:[Office]],7))</f>
        <v>GSO</v>
      </c>
      <c r="F7567" s="19" t="str">
        <f>IF(ISBLANK(LeaveTracker[[#This Row],[Employee Name]]),"-----",VLOOKUP(LeaveTracker[[#This Row],[Employee Name]],Employees[[Employee Name]:[Office]],6))</f>
        <v>CASUAL</v>
      </c>
      <c r="G7567" s="24">
        <v>45183</v>
      </c>
      <c r="H7567" s="24">
        <v>45184</v>
      </c>
      <c r="I7567" s="20" t="s">
        <v>82</v>
      </c>
      <c r="K7567" s="61"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1773</v>
      </c>
      <c r="E7568" s="19" t="str">
        <f>IF(ISBLANK(LeaveTracker[[#This Row],[Employee Name]]),"-----",VLOOKUP(LeaveTracker[[#This Row],[Employee Name]],Employees[[Employee Name]:[Office]],7))</f>
        <v>GSO</v>
      </c>
      <c r="F7568" s="19" t="str">
        <f>IF(ISBLANK(LeaveTracker[[#This Row],[Employee Name]]),"-----",VLOOKUP(LeaveTracker[[#This Row],[Employee Name]],Employees[[Employee Name]:[Office]],6))</f>
        <v>CASUAL</v>
      </c>
      <c r="G7568" s="24">
        <v>45170</v>
      </c>
      <c r="H7568" s="24">
        <v>45170</v>
      </c>
      <c r="I7568" s="20" t="s">
        <v>81</v>
      </c>
      <c r="K7568" s="61"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1773</v>
      </c>
      <c r="E7569" s="19" t="str">
        <f>IF(ISBLANK(LeaveTracker[[#This Row],[Employee Name]]),"-----",VLOOKUP(LeaveTracker[[#This Row],[Employee Name]],Employees[[Employee Name]:[Office]],7))</f>
        <v>GSO</v>
      </c>
      <c r="F7569" s="19" t="str">
        <f>IF(ISBLANK(LeaveTracker[[#This Row],[Employee Name]]),"-----",VLOOKUP(LeaveTracker[[#This Row],[Employee Name]],Employees[[Employee Name]:[Office]],6))</f>
        <v>CASUAL</v>
      </c>
      <c r="G7569" s="24">
        <v>45173</v>
      </c>
      <c r="H7569" s="24">
        <v>45173</v>
      </c>
      <c r="I7569" s="20" t="s">
        <v>81</v>
      </c>
      <c r="K7569" s="61"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2405</v>
      </c>
      <c r="E7570" s="19" t="str">
        <f>IF(ISBLANK(LeaveTracker[[#This Row],[Employee Name]]),"-----",VLOOKUP(LeaveTracker[[#This Row],[Employee Name]],Employees[[Employee Name]:[Office]],7))</f>
        <v>LCR</v>
      </c>
      <c r="F7570" s="19" t="str">
        <f>IF(ISBLANK(LeaveTracker[[#This Row],[Employee Name]]),"-----",VLOOKUP(LeaveTracker[[#This Row],[Employee Name]],Employees[[Employee Name]:[Office]],6))</f>
        <v>CASUAL</v>
      </c>
      <c r="G7570" s="24">
        <v>45160</v>
      </c>
      <c r="H7570" s="24">
        <v>45160</v>
      </c>
      <c r="I7570" s="20" t="s">
        <v>81</v>
      </c>
      <c r="K7570" s="61"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2405</v>
      </c>
      <c r="E7571" s="19" t="str">
        <f>IF(ISBLANK(LeaveTracker[[#This Row],[Employee Name]]),"-----",VLOOKUP(LeaveTracker[[#This Row],[Employee Name]],Employees[[Employee Name]:[Office]],7))</f>
        <v>LCR</v>
      </c>
      <c r="F7571" s="19" t="str">
        <f>IF(ISBLANK(LeaveTracker[[#This Row],[Employee Name]]),"-----",VLOOKUP(LeaveTracker[[#This Row],[Employee Name]],Employees[[Employee Name]:[Office]],6))</f>
        <v>CASUAL</v>
      </c>
      <c r="G7571" s="24">
        <v>45169</v>
      </c>
      <c r="H7571" s="24">
        <v>45169</v>
      </c>
      <c r="I7571" s="20" t="s">
        <v>81</v>
      </c>
      <c r="K7571" s="61"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2405</v>
      </c>
      <c r="E7572" s="19" t="str">
        <f>IF(ISBLANK(LeaveTracker[[#This Row],[Employee Name]]),"-----",VLOOKUP(LeaveTracker[[#This Row],[Employee Name]],Employees[[Employee Name]:[Office]],7))</f>
        <v>LCR</v>
      </c>
      <c r="F7572" s="19" t="str">
        <f>IF(ISBLANK(LeaveTracker[[#This Row],[Employee Name]]),"-----",VLOOKUP(LeaveTracker[[#This Row],[Employee Name]],Employees[[Employee Name]:[Office]],6))</f>
        <v>CASUAL</v>
      </c>
      <c r="G7572" s="24">
        <v>45173</v>
      </c>
      <c r="H7572" s="24">
        <v>45173</v>
      </c>
      <c r="I7572" s="20" t="s">
        <v>81</v>
      </c>
      <c r="K7572" s="61"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1865</v>
      </c>
      <c r="E7573" s="19" t="str">
        <f>IF(ISBLANK(LeaveTracker[[#This Row],[Employee Name]]),"-----",VLOOKUP(LeaveTracker[[#This Row],[Employee Name]],Employees[[Employee Name]:[Office]],7))</f>
        <v>TCSNHS-ISHS</v>
      </c>
      <c r="F7573" s="19" t="str">
        <f>IF(ISBLANK(LeaveTracker[[#This Row],[Employee Name]]),"-----",VLOOKUP(LeaveTracker[[#This Row],[Employee Name]],Employees[[Employee Name]:[Office]],6))</f>
        <v>CASUAL</v>
      </c>
      <c r="G7573" s="24">
        <v>45176</v>
      </c>
      <c r="H7573" s="24">
        <v>45176</v>
      </c>
      <c r="I7573" s="20" t="s">
        <v>82</v>
      </c>
      <c r="K7573" s="61"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1865</v>
      </c>
      <c r="E7574" s="19" t="str">
        <f>IF(ISBLANK(LeaveTracker[[#This Row],[Employee Name]]),"-----",VLOOKUP(LeaveTracker[[#This Row],[Employee Name]],Employees[[Employee Name]:[Office]],7))</f>
        <v>TCSNHS-ISHS</v>
      </c>
      <c r="F7574" s="19" t="str">
        <f>IF(ISBLANK(LeaveTracker[[#This Row],[Employee Name]]),"-----",VLOOKUP(LeaveTracker[[#This Row],[Employee Name]],Employees[[Employee Name]:[Office]],6))</f>
        <v>CASUAL</v>
      </c>
      <c r="G7574" s="24">
        <v>45182</v>
      </c>
      <c r="H7574" s="24">
        <v>45183</v>
      </c>
      <c r="I7574" s="20" t="s">
        <v>82</v>
      </c>
      <c r="K7574" s="61"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1865</v>
      </c>
      <c r="E7575" s="19" t="str">
        <f>IF(ISBLANK(LeaveTracker[[#This Row],[Employee Name]]),"-----",VLOOKUP(LeaveTracker[[#This Row],[Employee Name]],Employees[[Employee Name]:[Office]],7))</f>
        <v>TCSNHS-ISHS</v>
      </c>
      <c r="F7575" s="19" t="str">
        <f>IF(ISBLANK(LeaveTracker[[#This Row],[Employee Name]]),"-----",VLOOKUP(LeaveTracker[[#This Row],[Employee Name]],Employees[[Employee Name]:[Office]],6))</f>
        <v>CASUAL</v>
      </c>
      <c r="G7575" s="24">
        <v>45188</v>
      </c>
      <c r="H7575" s="24">
        <v>45189</v>
      </c>
      <c r="I7575" s="20" t="s">
        <v>82</v>
      </c>
      <c r="K7575" s="61"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1865</v>
      </c>
      <c r="E7576" s="19" t="str">
        <f>IF(ISBLANK(LeaveTracker[[#This Row],[Employee Name]]),"-----",VLOOKUP(LeaveTracker[[#This Row],[Employee Name]],Employees[[Employee Name]:[Office]],7))</f>
        <v>TCSNHS-ISHS</v>
      </c>
      <c r="F7576" s="19" t="str">
        <f>IF(ISBLANK(LeaveTracker[[#This Row],[Employee Name]]),"-----",VLOOKUP(LeaveTracker[[#This Row],[Employee Name]],Employees[[Employee Name]:[Office]],6))</f>
        <v>CASUAL</v>
      </c>
      <c r="G7576" s="24">
        <v>45195</v>
      </c>
      <c r="H7576" s="24">
        <v>45197</v>
      </c>
      <c r="I7576" s="20" t="s">
        <v>82</v>
      </c>
      <c r="K7576" s="61"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2108</v>
      </c>
      <c r="E7577" s="19" t="str">
        <f>IF(ISBLANK(LeaveTracker[[#This Row],[Employee Name]]),"-----",VLOOKUP(LeaveTracker[[#This Row],[Employee Name]],Employees[[Employee Name]:[Office]],7))</f>
        <v>CENRO</v>
      </c>
      <c r="F7577" s="19">
        <f>IF(ISBLANK(LeaveTracker[[#This Row],[Employee Name]]),"-----",VLOOKUP(LeaveTracker[[#This Row],[Employee Name]],Employees[[Employee Name]:[Office]],6))</f>
        <v>0</v>
      </c>
      <c r="G7577" s="24">
        <v>45169</v>
      </c>
      <c r="H7577" s="24">
        <v>45169</v>
      </c>
      <c r="I7577" s="20" t="s">
        <v>81</v>
      </c>
      <c r="K7577" s="61"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2108</v>
      </c>
      <c r="E7578" s="19" t="str">
        <f>IF(ISBLANK(LeaveTracker[[#This Row],[Employee Name]]),"-----",VLOOKUP(LeaveTracker[[#This Row],[Employee Name]],Employees[[Employee Name]:[Office]],7))</f>
        <v>CENRO</v>
      </c>
      <c r="F7578" s="19">
        <f>IF(ISBLANK(LeaveTracker[[#This Row],[Employee Name]]),"-----",VLOOKUP(LeaveTracker[[#This Row],[Employee Name]],Employees[[Employee Name]:[Office]],6))</f>
        <v>0</v>
      </c>
      <c r="G7578" s="24">
        <v>45173</v>
      </c>
      <c r="H7578" s="24">
        <v>45173</v>
      </c>
      <c r="I7578" s="20" t="s">
        <v>81</v>
      </c>
      <c r="K7578" s="61"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1796</v>
      </c>
      <c r="E7579" s="19" t="str">
        <f>IF(ISBLANK(LeaveTracker[[#This Row],[Employee Name]]),"-----",VLOOKUP(LeaveTracker[[#This Row],[Employee Name]],Employees[[Employee Name]:[Office]],7))</f>
        <v>CTO-LICENSE</v>
      </c>
      <c r="F7579" s="19" t="str">
        <f>IF(ISBLANK(LeaveTracker[[#This Row],[Employee Name]]),"-----",VLOOKUP(LeaveTracker[[#This Row],[Employee Name]],Employees[[Employee Name]:[Office]],6))</f>
        <v>CASUAL</v>
      </c>
      <c r="G7579" s="24">
        <v>45170</v>
      </c>
      <c r="H7579" s="24">
        <v>45173</v>
      </c>
      <c r="I7579" s="20" t="s">
        <v>81</v>
      </c>
      <c r="K7579" s="61"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1849</v>
      </c>
      <c r="E7580" s="19" t="str">
        <f>IF(ISBLANK(LeaveTracker[[#This Row],[Employee Name]]),"-----",VLOOKUP(LeaveTracker[[#This Row],[Employee Name]],Employees[[Employee Name]:[Office]],7))</f>
        <v>BIR</v>
      </c>
      <c r="F7580" s="19" t="str">
        <f>IF(ISBLANK(LeaveTracker[[#This Row],[Employee Name]]),"-----",VLOOKUP(LeaveTracker[[#This Row],[Employee Name]],Employees[[Employee Name]:[Office]],6))</f>
        <v>CASUAL</v>
      </c>
      <c r="G7580" s="24">
        <v>45169</v>
      </c>
      <c r="H7580" s="24">
        <v>45170</v>
      </c>
      <c r="I7580" s="20" t="s">
        <v>81</v>
      </c>
      <c r="K7580" s="61"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1950</v>
      </c>
      <c r="E7581" s="19" t="str">
        <f>IF(ISBLANK(LeaveTracker[[#This Row],[Employee Name]]),"-----",VLOOKUP(LeaveTracker[[#This Row],[Employee Name]],Employees[[Employee Name]:[Office]],7))</f>
        <v>CSWDO</v>
      </c>
      <c r="F7581" s="19" t="str">
        <f>IF(ISBLANK(LeaveTracker[[#This Row],[Employee Name]]),"-----",VLOOKUP(LeaveTracker[[#This Row],[Employee Name]],Employees[[Employee Name]:[Office]],6))</f>
        <v>CASUAL</v>
      </c>
      <c r="G7581" s="24">
        <v>45173</v>
      </c>
      <c r="H7581" s="24">
        <v>45173</v>
      </c>
      <c r="I7581" s="20" t="s">
        <v>298</v>
      </c>
      <c r="J7581" s="43" t="s">
        <v>1003</v>
      </c>
      <c r="K7581" s="61"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224</v>
      </c>
      <c r="E7582" s="19" t="str">
        <f>IF(ISBLANK(LeaveTracker[[#This Row],[Employee Name]]),"-----",VLOOKUP(LeaveTracker[[#This Row],[Employee Name]],Employees[[Employee Name]:[Office]],7))</f>
        <v>CSWDO</v>
      </c>
      <c r="F7582" s="19" t="str">
        <f>IF(ISBLANK(LeaveTracker[[#This Row],[Employee Name]]),"-----",VLOOKUP(LeaveTracker[[#This Row],[Employee Name]],Employees[[Employee Name]:[Office]],6))</f>
        <v>REGULAR</v>
      </c>
      <c r="G7582" s="24">
        <v>45182</v>
      </c>
      <c r="H7582" s="24">
        <v>45182</v>
      </c>
      <c r="I7582" s="20" t="s">
        <v>81</v>
      </c>
      <c r="K7582" s="61"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497</v>
      </c>
      <c r="E7583" s="19" t="str">
        <f>IF(ISBLANK(LeaveTracker[[#This Row],[Employee Name]]),"-----",VLOOKUP(LeaveTracker[[#This Row],[Employee Name]],Employees[[Employee Name]:[Office]],7))</f>
        <v>COOPERATIVE OFFICE</v>
      </c>
      <c r="F7583" s="19" t="str">
        <f>IF(ISBLANK(LeaveTracker[[#This Row],[Employee Name]]),"-----",VLOOKUP(LeaveTracker[[#This Row],[Employee Name]],Employees[[Employee Name]:[Office]],6))</f>
        <v>REGULAR</v>
      </c>
      <c r="G7583" s="24">
        <v>45194</v>
      </c>
      <c r="H7583" s="24">
        <v>45196</v>
      </c>
      <c r="I7583" s="20" t="s">
        <v>82</v>
      </c>
      <c r="K7583" s="61"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975</v>
      </c>
      <c r="E7584" s="19" t="str">
        <f>IF(ISBLANK(LeaveTracker[[#This Row],[Employee Name]]),"-----",VLOOKUP(LeaveTracker[[#This Row],[Employee Name]],Employees[[Employee Name]:[Office]],7))</f>
        <v>TOPS (ADMIN CSU)</v>
      </c>
      <c r="F7584" s="19" t="str">
        <f>IF(ISBLANK(LeaveTracker[[#This Row],[Employee Name]]),"-----",VLOOKUP(LeaveTracker[[#This Row],[Employee Name]],Employees[[Employee Name]:[Office]],6))</f>
        <v>REGULAR</v>
      </c>
      <c r="G7584" s="24">
        <v>45184</v>
      </c>
      <c r="H7584" s="24">
        <v>45215</v>
      </c>
      <c r="I7584" s="20" t="s">
        <v>81</v>
      </c>
      <c r="K7584" s="61"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2127</v>
      </c>
      <c r="E7585" s="19" t="str">
        <f>IF(ISBLANK(LeaveTracker[[#This Row],[Employee Name]]),"-----",VLOOKUP(LeaveTracker[[#This Row],[Employee Name]],Employees[[Employee Name]:[Office]],7))</f>
        <v>CITY PLANNING &amp; DEV'T OFFICE</v>
      </c>
      <c r="F7585" s="19">
        <f>IF(ISBLANK(LeaveTracker[[#This Row],[Employee Name]]),"-----",VLOOKUP(LeaveTracker[[#This Row],[Employee Name]],Employees[[Employee Name]:[Office]],6))</f>
        <v>0</v>
      </c>
      <c r="G7585" s="24">
        <v>45183</v>
      </c>
      <c r="H7585" s="24">
        <v>45183</v>
      </c>
      <c r="I7585" s="20" t="s">
        <v>298</v>
      </c>
      <c r="J7585" s="43" t="s">
        <v>1003</v>
      </c>
      <c r="K7585" s="61"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1728</v>
      </c>
      <c r="E7586" s="19" t="str">
        <f>IF(ISBLANK(LeaveTracker[[#This Row],[Employee Name]]),"-----",VLOOKUP(LeaveTracker[[#This Row],[Employee Name]],Employees[[Employee Name]:[Office]],7))</f>
        <v>LEGAL</v>
      </c>
      <c r="F7586" s="19" t="str">
        <f>IF(ISBLANK(LeaveTracker[[#This Row],[Employee Name]]),"-----",VLOOKUP(LeaveTracker[[#This Row],[Employee Name]],Employees[[Employee Name]:[Office]],6))</f>
        <v>CASUAL</v>
      </c>
      <c r="G7586" s="24">
        <v>45180</v>
      </c>
      <c r="H7586" s="24">
        <v>45180</v>
      </c>
      <c r="I7586" s="20" t="s">
        <v>81</v>
      </c>
      <c r="K7586" s="61"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1728</v>
      </c>
      <c r="E7587" s="19" t="str">
        <f>IF(ISBLANK(LeaveTracker[[#This Row],[Employee Name]]),"-----",VLOOKUP(LeaveTracker[[#This Row],[Employee Name]],Employees[[Employee Name]:[Office]],7))</f>
        <v>LEGAL</v>
      </c>
      <c r="F7587" s="19" t="str">
        <f>IF(ISBLANK(LeaveTracker[[#This Row],[Employee Name]]),"-----",VLOOKUP(LeaveTracker[[#This Row],[Employee Name]],Employees[[Employee Name]:[Office]],6))</f>
        <v>CASUAL</v>
      </c>
      <c r="G7587" s="24">
        <v>45183</v>
      </c>
      <c r="H7587" s="24">
        <v>45184</v>
      </c>
      <c r="I7587" s="20" t="s">
        <v>81</v>
      </c>
      <c r="K7587" s="61"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525</v>
      </c>
      <c r="E7588" s="19" t="str">
        <f>IF(ISBLANK(LeaveTracker[[#This Row],[Employee Name]]),"-----",VLOOKUP(LeaveTracker[[#This Row],[Employee Name]],Employees[[Employee Name]:[Office]],7))</f>
        <v>GSO</v>
      </c>
      <c r="F7588" s="19" t="str">
        <f>IF(ISBLANK(LeaveTracker[[#This Row],[Employee Name]]),"-----",VLOOKUP(LeaveTracker[[#This Row],[Employee Name]],Employees[[Employee Name]:[Office]],6))</f>
        <v>REGULAR</v>
      </c>
      <c r="G7588" s="24">
        <v>45183</v>
      </c>
      <c r="H7588" s="24">
        <v>45183</v>
      </c>
      <c r="I7588" s="20" t="s">
        <v>81</v>
      </c>
      <c r="K7588" s="61"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473</v>
      </c>
      <c r="E7589" s="19" t="str">
        <f>IF(ISBLANK(LeaveTracker[[#This Row],[Employee Name]]),"-----",VLOOKUP(LeaveTracker[[#This Row],[Employee Name]],Employees[[Employee Name]:[Office]],7))</f>
        <v>PIO</v>
      </c>
      <c r="F7589" s="19" t="str">
        <f>IF(ISBLANK(LeaveTracker[[#This Row],[Employee Name]]),"-----",VLOOKUP(LeaveTracker[[#This Row],[Employee Name]],Employees[[Employee Name]:[Office]],6))</f>
        <v>REGULAR</v>
      </c>
      <c r="G7589" s="24">
        <v>45180</v>
      </c>
      <c r="H7589" s="24">
        <v>45184</v>
      </c>
      <c r="I7589" s="20" t="s">
        <v>81</v>
      </c>
      <c r="K7589" s="61"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19" t="str">
        <f>IF(ISBLANK(LeaveTracker[[#This Row],[Employee Name]]),"-----",VLOOKUP(LeaveTracker[[#This Row],[Employee Name]],Employees[[Employee Name]:[Office]],7))</f>
        <v>CHARACTER OFFICE</v>
      </c>
      <c r="F7590" s="19" t="str">
        <f>IF(ISBLANK(LeaveTracker[[#This Row],[Employee Name]]),"-----",VLOOKUP(LeaveTracker[[#This Row],[Employee Name]],Employees[[Employee Name]:[Office]],6))</f>
        <v>REGULAR</v>
      </c>
      <c r="G7590" s="24">
        <v>45182</v>
      </c>
      <c r="H7590" s="24">
        <v>45182</v>
      </c>
      <c r="I7590" s="20" t="s">
        <v>81</v>
      </c>
      <c r="K7590" s="61"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632</v>
      </c>
      <c r="E7591" s="19" t="str">
        <f>IF(ISBLANK(LeaveTracker[[#This Row],[Employee Name]]),"-----",VLOOKUP(LeaveTracker[[#This Row],[Employee Name]],Employees[[Employee Name]:[Office]],7))</f>
        <v>LIBRARY</v>
      </c>
      <c r="F7591" s="19" t="str">
        <f>IF(ISBLANK(LeaveTracker[[#This Row],[Employee Name]]),"-----",VLOOKUP(LeaveTracker[[#This Row],[Employee Name]],Employees[[Employee Name]:[Office]],6))</f>
        <v>REGULAR</v>
      </c>
      <c r="G7591" s="24">
        <v>45181</v>
      </c>
      <c r="H7591" s="24">
        <v>45181</v>
      </c>
      <c r="I7591" s="20" t="s">
        <v>81</v>
      </c>
      <c r="K7591" s="61"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1268</v>
      </c>
      <c r="E7592" s="19" t="str">
        <f>IF(ISBLANK(LeaveTracker[[#This Row],[Employee Name]]),"-----",VLOOKUP(LeaveTracker[[#This Row],[Employee Name]],Employees[[Employee Name]:[Office]],7))</f>
        <v>CHO</v>
      </c>
      <c r="F7592" s="19" t="str">
        <f>IF(ISBLANK(LeaveTracker[[#This Row],[Employee Name]]),"-----",VLOOKUP(LeaveTracker[[#This Row],[Employee Name]],Employees[[Employee Name]:[Office]],6))</f>
        <v>REGULAR</v>
      </c>
      <c r="G7592" s="24">
        <v>45163</v>
      </c>
      <c r="H7592" s="24">
        <v>45175</v>
      </c>
      <c r="I7592" s="20" t="s">
        <v>81</v>
      </c>
      <c r="K7592" s="61"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2330</v>
      </c>
      <c r="E7593" s="19" t="str">
        <f>IF(ISBLANK(LeaveTracker[[#This Row],[Employee Name]]),"-----",VLOOKUP(LeaveTracker[[#This Row],[Employee Name]],Employees[[Employee Name]:[Office]],7))</f>
        <v>CHO</v>
      </c>
      <c r="F7593" s="19" t="str">
        <f>IF(ISBLANK(LeaveTracker[[#This Row],[Employee Name]]),"-----",VLOOKUP(LeaveTracker[[#This Row],[Employee Name]],Employees[[Employee Name]:[Office]],6))</f>
        <v>REGULAR</v>
      </c>
      <c r="G7593" s="24">
        <v>45204</v>
      </c>
      <c r="H7593" s="24">
        <v>45205</v>
      </c>
      <c r="I7593" s="20" t="s">
        <v>82</v>
      </c>
      <c r="K7593" s="61"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1931</v>
      </c>
      <c r="E7594" s="19" t="str">
        <f>IF(ISBLANK(LeaveTracker[[#This Row],[Employee Name]]),"-----",VLOOKUP(LeaveTracker[[#This Row],[Employee Name]],Employees[[Employee Name]:[Office]],7))</f>
        <v>CHO</v>
      </c>
      <c r="F7594" s="19" t="str">
        <f>IF(ISBLANK(LeaveTracker[[#This Row],[Employee Name]]),"-----",VLOOKUP(LeaveTracker[[#This Row],[Employee Name]],Employees[[Employee Name]:[Office]],6))</f>
        <v>REGULAR</v>
      </c>
      <c r="G7594" s="24">
        <v>45196</v>
      </c>
      <c r="H7594" s="24">
        <v>45196</v>
      </c>
      <c r="I7594" s="20" t="s">
        <v>82</v>
      </c>
      <c r="K7594" s="61"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1097</v>
      </c>
      <c r="E7595" s="19" t="str">
        <f>IF(ISBLANK(LeaveTracker[[#This Row],[Employee Name]]),"-----",VLOOKUP(LeaveTracker[[#This Row],[Employee Name]],Employees[[Employee Name]:[Office]],7))</f>
        <v>ADMIN OFFICE</v>
      </c>
      <c r="F7595" s="19" t="str">
        <f>IF(ISBLANK(LeaveTracker[[#This Row],[Employee Name]]),"-----",VLOOKUP(LeaveTracker[[#This Row],[Employee Name]],Employees[[Employee Name]:[Office]],6))</f>
        <v>REGULAR</v>
      </c>
      <c r="G7595" s="24">
        <v>45202</v>
      </c>
      <c r="H7595" s="24">
        <v>45204</v>
      </c>
      <c r="I7595" s="20" t="s">
        <v>82</v>
      </c>
      <c r="K7595" s="61"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1759</v>
      </c>
      <c r="E7596" s="19" t="str">
        <f>IF(ISBLANK(LeaveTracker[[#This Row],[Employee Name]]),"-----",VLOOKUP(LeaveTracker[[#This Row],[Employee Name]],Employees[[Employee Name]:[Office]],7))</f>
        <v>CSWDO</v>
      </c>
      <c r="F7596" s="19" t="str">
        <f>IF(ISBLANK(LeaveTracker[[#This Row],[Employee Name]]),"-----",VLOOKUP(LeaveTracker[[#This Row],[Employee Name]],Employees[[Employee Name]:[Office]],6))</f>
        <v>CASUAL</v>
      </c>
      <c r="G7596" s="24">
        <v>45183</v>
      </c>
      <c r="H7596" s="24">
        <v>45184</v>
      </c>
      <c r="I7596" s="20" t="s">
        <v>81</v>
      </c>
      <c r="K7596" s="61"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1883</v>
      </c>
      <c r="E7597" s="19" t="str">
        <f>IF(ISBLANK(LeaveTracker[[#This Row],[Employee Name]]),"-----",VLOOKUP(LeaveTracker[[#This Row],[Employee Name]],Employees[[Employee Name]:[Office]],7))</f>
        <v>CSWDO</v>
      </c>
      <c r="F7597" s="19" t="str">
        <f>IF(ISBLANK(LeaveTracker[[#This Row],[Employee Name]]),"-----",VLOOKUP(LeaveTracker[[#This Row],[Employee Name]],Employees[[Employee Name]:[Office]],6))</f>
        <v>CASUAL</v>
      </c>
      <c r="G7597" s="24">
        <v>45183</v>
      </c>
      <c r="H7597" s="24">
        <v>45184</v>
      </c>
      <c r="I7597" s="20" t="s">
        <v>81</v>
      </c>
      <c r="K7597" s="61"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280</v>
      </c>
      <c r="E7598" s="19" t="str">
        <f>IF(ISBLANK(LeaveTracker[[#This Row],[Employee Name]]),"-----",VLOOKUP(LeaveTracker[[#This Row],[Employee Name]],Employees[[Employee Name]:[Office]],7))</f>
        <v>PICNIC GROVE</v>
      </c>
      <c r="F7598" s="19" t="str">
        <f>IF(ISBLANK(LeaveTracker[[#This Row],[Employee Name]]),"-----",VLOOKUP(LeaveTracker[[#This Row],[Employee Name]],Employees[[Employee Name]:[Office]],6))</f>
        <v>REGULAR</v>
      </c>
      <c r="G7598" s="24">
        <v>45167</v>
      </c>
      <c r="H7598" s="24">
        <v>45167</v>
      </c>
      <c r="I7598" s="20" t="s">
        <v>81</v>
      </c>
      <c r="K7598" s="61"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19" t="str">
        <f>IF(ISBLANK(LeaveTracker[[#This Row],[Employee Name]]),"-----",VLOOKUP(LeaveTracker[[#This Row],[Employee Name]],Employees[[Employee Name]:[Office]],7))</f>
        <v>HRMO</v>
      </c>
      <c r="F7599" s="19" t="str">
        <f>IF(ISBLANK(LeaveTracker[[#This Row],[Employee Name]]),"-----",VLOOKUP(LeaveTracker[[#This Row],[Employee Name]],Employees[[Employee Name]:[Office]],6))</f>
        <v>REGULAR</v>
      </c>
      <c r="G7599" s="24">
        <v>45170</v>
      </c>
      <c r="H7599" s="24">
        <v>45170</v>
      </c>
      <c r="I7599" s="20" t="s">
        <v>81</v>
      </c>
      <c r="K7599" s="61"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19" t="str">
        <f>IF(ISBLANK(LeaveTracker[[#This Row],[Employee Name]]),"-----",VLOOKUP(LeaveTracker[[#This Row],[Employee Name]],Employees[[Employee Name]:[Office]],7))</f>
        <v>HRMO</v>
      </c>
      <c r="F7600" s="19" t="str">
        <f>IF(ISBLANK(LeaveTracker[[#This Row],[Employee Name]]),"-----",VLOOKUP(LeaveTracker[[#This Row],[Employee Name]],Employees[[Employee Name]:[Office]],6))</f>
        <v>REGULAR</v>
      </c>
      <c r="G7600" s="24">
        <v>45184</v>
      </c>
      <c r="H7600" s="24">
        <v>45184</v>
      </c>
      <c r="I7600" s="20" t="s">
        <v>81</v>
      </c>
      <c r="K7600" s="61"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246</v>
      </c>
      <c r="E7601" s="19" t="str">
        <f>IF(ISBLANK(LeaveTracker[[#This Row],[Employee Name]]),"-----",VLOOKUP(LeaveTracker[[#This Row],[Employee Name]],Employees[[Employee Name]:[Office]],7))</f>
        <v>TCCH/TICC</v>
      </c>
      <c r="F7601" s="19" t="str">
        <f>IF(ISBLANK(LeaveTracker[[#This Row],[Employee Name]]),"-----",VLOOKUP(LeaveTracker[[#This Row],[Employee Name]],Employees[[Employee Name]:[Office]],6))</f>
        <v>REGULAR</v>
      </c>
      <c r="G7601" s="24">
        <v>45174</v>
      </c>
      <c r="H7601" s="24">
        <v>45182</v>
      </c>
      <c r="I7601" s="20" t="s">
        <v>82</v>
      </c>
      <c r="K7601" s="61"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2202</v>
      </c>
      <c r="E7602" s="19" t="str">
        <f>IF(ISBLANK(LeaveTracker[[#This Row],[Employee Name]]),"-----",VLOOKUP(LeaveTracker[[#This Row],[Employee Name]],Employees[[Employee Name]:[Office]],7))</f>
        <v>OSPITAL NG TAGAYTAY</v>
      </c>
      <c r="F7602" s="19">
        <f>IF(ISBLANK(LeaveTracker[[#This Row],[Employee Name]]),"-----",VLOOKUP(LeaveTracker[[#This Row],[Employee Name]],Employees[[Employee Name]:[Office]],6))</f>
        <v>0</v>
      </c>
      <c r="G7602" s="24">
        <v>45144</v>
      </c>
      <c r="H7602" s="24">
        <v>45145</v>
      </c>
      <c r="I7602" s="20" t="s">
        <v>81</v>
      </c>
      <c r="K7602" s="61"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19" t="str">
        <f>IF(ISBLANK(LeaveTracker[[#This Row],[Employee Name]]),"-----",VLOOKUP(LeaveTracker[[#This Row],[Employee Name]],Employees[[Employee Name]:[Office]],7))</f>
        <v>HRMO</v>
      </c>
      <c r="F7603" s="19" t="str">
        <f>IF(ISBLANK(LeaveTracker[[#This Row],[Employee Name]]),"-----",VLOOKUP(LeaveTracker[[#This Row],[Employee Name]],Employees[[Employee Name]:[Office]],6))</f>
        <v>REGULAR</v>
      </c>
      <c r="G7603" s="24">
        <v>45202</v>
      </c>
      <c r="H7603" s="24">
        <v>45204</v>
      </c>
      <c r="I7603" s="20" t="s">
        <v>82</v>
      </c>
      <c r="K7603" s="61"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925</v>
      </c>
      <c r="E7604" s="19" t="str">
        <f>IF(ISBLANK(LeaveTracker[[#This Row],[Employee Name]]),"-----",VLOOKUP(LeaveTracker[[#This Row],[Employee Name]],Employees[[Employee Name]:[Office]],7))</f>
        <v>TCNHS</v>
      </c>
      <c r="F7604" s="19" t="str">
        <f>IF(ISBLANK(LeaveTracker[[#This Row],[Employee Name]]),"-----",VLOOKUP(LeaveTracker[[#This Row],[Employee Name]],Employees[[Employee Name]:[Office]],6))</f>
        <v>REGULAR</v>
      </c>
      <c r="G7604" s="24">
        <v>45186</v>
      </c>
      <c r="H7604" s="24">
        <v>45188</v>
      </c>
      <c r="I7604" s="20" t="s">
        <v>298</v>
      </c>
      <c r="J7604" s="43" t="s">
        <v>1003</v>
      </c>
      <c r="K7604" s="61" t="str">
        <f>LeaveTracker[[#This Row],[Days]]&amp;" "&amp;LeaveTracker[[#This Row],[Type of Leave]]</f>
        <v>3 OTHER</v>
      </c>
      <c r="L7604" s="23">
        <v>3</v>
      </c>
      <c r="M7604" s="27"/>
    </row>
    <row r="7605" spans="1:13" ht="30" customHeight="1" x14ac:dyDescent="0.3">
      <c r="A7605" s="27">
        <f t="shared" si="92"/>
        <v>3836</v>
      </c>
      <c r="B7605" s="31">
        <v>45189</v>
      </c>
      <c r="C7605" s="31">
        <v>45184</v>
      </c>
      <c r="D7605" s="19" t="s">
        <v>206</v>
      </c>
      <c r="E7605" s="19" t="str">
        <f>IF(ISBLANK(LeaveTracker[[#This Row],[Employee Name]]),"-----",VLOOKUP(LeaveTracker[[#This Row],[Employee Name]],Employees[[Employee Name]:[Office]],7))</f>
        <v>ONT</v>
      </c>
      <c r="F7605" s="19" t="str">
        <f>IF(ISBLANK(LeaveTracker[[#This Row],[Employee Name]]),"-----",VLOOKUP(LeaveTracker[[#This Row],[Employee Name]],Employees[[Employee Name]:[Office]],6))</f>
        <v>REGULAR</v>
      </c>
      <c r="G7605" s="24">
        <v>45192</v>
      </c>
      <c r="H7605" s="24">
        <v>45192</v>
      </c>
      <c r="I7605" s="20" t="s">
        <v>298</v>
      </c>
      <c r="J7605" s="43" t="s">
        <v>1003</v>
      </c>
      <c r="K7605" s="61" t="str">
        <f>LeaveTracker[[#This Row],[Days]]&amp;" "&amp;LeaveTracker[[#This Row],[Type of Leave]]</f>
        <v>1 OTHER</v>
      </c>
      <c r="L7605" s="23">
        <v>1</v>
      </c>
      <c r="M7605" s="27"/>
    </row>
    <row r="7606" spans="1:13" ht="30" customHeight="1" x14ac:dyDescent="0.3">
      <c r="A7606" s="27">
        <f t="shared" si="92"/>
        <v>3837</v>
      </c>
      <c r="B7606" s="31">
        <v>45189</v>
      </c>
      <c r="C7606" s="31">
        <v>45182</v>
      </c>
      <c r="D7606" s="19" t="s">
        <v>1934</v>
      </c>
      <c r="E7606" s="19" t="str">
        <f>IF(ISBLANK(LeaveTracker[[#This Row],[Employee Name]]),"-----",VLOOKUP(LeaveTracker[[#This Row],[Employee Name]],Employees[[Employee Name]:[Office]],7))</f>
        <v>ONT</v>
      </c>
      <c r="F7606" s="19" t="str">
        <f>IF(ISBLANK(LeaveTracker[[#This Row],[Employee Name]]),"-----",VLOOKUP(LeaveTracker[[#This Row],[Employee Name]],Employees[[Employee Name]:[Office]],6))</f>
        <v>CASUAL</v>
      </c>
      <c r="G7606" s="24">
        <v>45190</v>
      </c>
      <c r="H7606" s="24">
        <v>45190</v>
      </c>
      <c r="I7606" s="20" t="s">
        <v>82</v>
      </c>
      <c r="K7606" s="61"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1934</v>
      </c>
      <c r="E7607" s="19" t="str">
        <f>IF(ISBLANK(LeaveTracker[[#This Row],[Employee Name]]),"-----",VLOOKUP(LeaveTracker[[#This Row],[Employee Name]],Employees[[Employee Name]:[Office]],7))</f>
        <v>ONT</v>
      </c>
      <c r="F7607" s="19" t="str">
        <f>IF(ISBLANK(LeaveTracker[[#This Row],[Employee Name]]),"-----",VLOOKUP(LeaveTracker[[#This Row],[Employee Name]],Employees[[Employee Name]:[Office]],6))</f>
        <v>CASUAL</v>
      </c>
      <c r="G7607" s="24">
        <v>45197</v>
      </c>
      <c r="H7607" s="24">
        <v>45197</v>
      </c>
      <c r="I7607" s="20" t="s">
        <v>82</v>
      </c>
      <c r="K7607" s="61"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2210</v>
      </c>
      <c r="E7608" s="19" t="str">
        <f>IF(ISBLANK(LeaveTracker[[#This Row],[Employee Name]]),"-----",VLOOKUP(LeaveTracker[[#This Row],[Employee Name]],Employees[[Employee Name]:[Office]],7))</f>
        <v>OSPITAL NG TAGAYTAY</v>
      </c>
      <c r="F7608" s="19">
        <f>IF(ISBLANK(LeaveTracker[[#This Row],[Employee Name]]),"-----",VLOOKUP(LeaveTracker[[#This Row],[Employee Name]],Employees[[Employee Name]:[Office]],6))</f>
        <v>0</v>
      </c>
      <c r="G7608" s="24">
        <v>45195</v>
      </c>
      <c r="H7608" s="24">
        <v>45195</v>
      </c>
      <c r="I7608" s="20" t="s">
        <v>82</v>
      </c>
      <c r="K7608" s="61"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1970</v>
      </c>
      <c r="E7609" s="19" t="str">
        <f>IF(ISBLANK(LeaveTracker[[#This Row],[Employee Name]]),"-----",VLOOKUP(LeaveTracker[[#This Row],[Employee Name]],Employees[[Employee Name]:[Office]],7))</f>
        <v>ONT</v>
      </c>
      <c r="F7609" s="19" t="str">
        <f>IF(ISBLANK(LeaveTracker[[#This Row],[Employee Name]]),"-----",VLOOKUP(LeaveTracker[[#This Row],[Employee Name]],Employees[[Employee Name]:[Office]],6))</f>
        <v>REGULAR</v>
      </c>
      <c r="G7609" s="24">
        <v>45210</v>
      </c>
      <c r="H7609" s="24">
        <v>45210</v>
      </c>
      <c r="I7609" s="20" t="s">
        <v>298</v>
      </c>
      <c r="J7609" s="43" t="s">
        <v>1003</v>
      </c>
      <c r="K7609" s="61"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1970</v>
      </c>
      <c r="E7610" s="19" t="str">
        <f>IF(ISBLANK(LeaveTracker[[#This Row],[Employee Name]]),"-----",VLOOKUP(LeaveTracker[[#This Row],[Employee Name]],Employees[[Employee Name]:[Office]],7))</f>
        <v>ONT</v>
      </c>
      <c r="F7610" s="19" t="str">
        <f>IF(ISBLANK(LeaveTracker[[#This Row],[Employee Name]]),"-----",VLOOKUP(LeaveTracker[[#This Row],[Employee Name]],Employees[[Employee Name]:[Office]],6))</f>
        <v>REGULAR</v>
      </c>
      <c r="G7610" s="24">
        <v>45216</v>
      </c>
      <c r="H7610" s="24">
        <v>45218</v>
      </c>
      <c r="I7610" s="20" t="s">
        <v>82</v>
      </c>
      <c r="K7610" s="61"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2161</v>
      </c>
      <c r="E7611" s="19" t="str">
        <f>IF(ISBLANK(LeaveTracker[[#This Row],[Employee Name]]),"-----",VLOOKUP(LeaveTracker[[#This Row],[Employee Name]],Employees[[Employee Name]:[Office]],7))</f>
        <v>OSPITAL NG TAGAYTAY</v>
      </c>
      <c r="F7611" s="19">
        <f>IF(ISBLANK(LeaveTracker[[#This Row],[Employee Name]]),"-----",VLOOKUP(LeaveTracker[[#This Row],[Employee Name]],Employees[[Employee Name]:[Office]],6))</f>
        <v>0</v>
      </c>
      <c r="G7611" s="24">
        <v>45190</v>
      </c>
      <c r="H7611" s="24">
        <v>45194</v>
      </c>
      <c r="I7611" s="20" t="s">
        <v>82</v>
      </c>
      <c r="K7611" s="61" t="str">
        <f>LeaveTracker[[#This Row],[Days]]&amp;" "&amp;LeaveTracker[[#This Row],[Type of Leave]]</f>
        <v>5 VL</v>
      </c>
      <c r="L7611" s="23">
        <v>5</v>
      </c>
      <c r="M7611" s="27"/>
    </row>
    <row r="7612" spans="1:13" ht="30" customHeight="1" x14ac:dyDescent="0.3">
      <c r="A7612" s="27">
        <f t="shared" si="92"/>
        <v>3842</v>
      </c>
      <c r="B7612" s="31">
        <v>45189</v>
      </c>
      <c r="C7612" s="31">
        <v>45187</v>
      </c>
      <c r="D7612" s="19" t="s">
        <v>1778</v>
      </c>
      <c r="E7612" s="19" t="str">
        <f>IF(ISBLANK(LeaveTracker[[#This Row],[Employee Name]]),"-----",VLOOKUP(LeaveTracker[[#This Row],[Employee Name]],Employees[[Employee Name]:[Office]],7))</f>
        <v>GSO</v>
      </c>
      <c r="F7612" s="19" t="str">
        <f>IF(ISBLANK(LeaveTracker[[#This Row],[Employee Name]]),"-----",VLOOKUP(LeaveTracker[[#This Row],[Employee Name]],Employees[[Employee Name]:[Office]],6))</f>
        <v>CASUAL</v>
      </c>
      <c r="G7612" s="24">
        <v>45184</v>
      </c>
      <c r="H7612" s="24">
        <v>45184</v>
      </c>
      <c r="I7612" s="20" t="s">
        <v>81</v>
      </c>
      <c r="K7612" s="61"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1885</v>
      </c>
      <c r="E7613" s="19" t="str">
        <f>IF(ISBLANK(LeaveTracker[[#This Row],[Employee Name]]),"-----",VLOOKUP(LeaveTracker[[#This Row],[Employee Name]],Employees[[Employee Name]:[Office]],7))</f>
        <v>GSO</v>
      </c>
      <c r="F7613" s="19" t="str">
        <f>IF(ISBLANK(LeaveTracker[[#This Row],[Employee Name]]),"-----",VLOOKUP(LeaveTracker[[#This Row],[Employee Name]],Employees[[Employee Name]:[Office]],6))</f>
        <v>CASUAL</v>
      </c>
      <c r="G7613" s="24">
        <v>45197</v>
      </c>
      <c r="H7613" s="24">
        <v>45198</v>
      </c>
      <c r="I7613" s="20" t="s">
        <v>82</v>
      </c>
      <c r="K7613" s="61"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1780</v>
      </c>
      <c r="E7614" s="19" t="str">
        <f>IF(ISBLANK(LeaveTracker[[#This Row],[Employee Name]]),"-----",VLOOKUP(LeaveTracker[[#This Row],[Employee Name]],Employees[[Employee Name]:[Office]],7))</f>
        <v>CHO</v>
      </c>
      <c r="F7614" s="19" t="str">
        <f>IF(ISBLANK(LeaveTracker[[#This Row],[Employee Name]]),"-----",VLOOKUP(LeaveTracker[[#This Row],[Employee Name]],Employees[[Employee Name]:[Office]],6))</f>
        <v>CASUAL</v>
      </c>
      <c r="G7614" s="24">
        <v>45194</v>
      </c>
      <c r="H7614" s="24">
        <v>45195</v>
      </c>
      <c r="I7614" s="20" t="s">
        <v>82</v>
      </c>
      <c r="K7614" s="61"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522</v>
      </c>
      <c r="E7615" s="19" t="str">
        <f>IF(ISBLANK(LeaveTracker[[#This Row],[Employee Name]]),"-----",VLOOKUP(LeaveTracker[[#This Row],[Employee Name]],Employees[[Employee Name]:[Office]],7))</f>
        <v>PIO</v>
      </c>
      <c r="F7615" s="19" t="str">
        <f>IF(ISBLANK(LeaveTracker[[#This Row],[Employee Name]]),"-----",VLOOKUP(LeaveTracker[[#This Row],[Employee Name]],Employees[[Employee Name]:[Office]],6))</f>
        <v>REGULAR</v>
      </c>
      <c r="G7615" s="24">
        <v>45190</v>
      </c>
      <c r="H7615" s="24">
        <v>45190</v>
      </c>
      <c r="I7615" s="20" t="s">
        <v>298</v>
      </c>
      <c r="J7615" s="43" t="s">
        <v>2467</v>
      </c>
      <c r="K7615" s="61"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1844</v>
      </c>
      <c r="E7616" s="19" t="str">
        <f>IF(ISBLANK(LeaveTracker[[#This Row],[Employee Name]]),"-----",VLOOKUP(LeaveTracker[[#This Row],[Employee Name]],Employees[[Employee Name]:[Office]],7))</f>
        <v>ACCOUNTING</v>
      </c>
      <c r="F7616" s="19" t="str">
        <f>IF(ISBLANK(LeaveTracker[[#This Row],[Employee Name]]),"-----",VLOOKUP(LeaveTracker[[#This Row],[Employee Name]],Employees[[Employee Name]:[Office]],6))</f>
        <v>CASUAL</v>
      </c>
      <c r="G7616" s="24">
        <v>45196</v>
      </c>
      <c r="H7616" s="24">
        <v>45196</v>
      </c>
      <c r="I7616" s="20" t="s">
        <v>82</v>
      </c>
      <c r="K7616" s="61"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1751</v>
      </c>
      <c r="E7617" s="19" t="str">
        <f>IF(ISBLANK(LeaveTracker[[#This Row],[Employee Name]]),"-----",VLOOKUP(LeaveTracker[[#This Row],[Employee Name]],Employees[[Employee Name]:[Office]],7))</f>
        <v>ACCOUNTING</v>
      </c>
      <c r="F7617" s="19" t="str">
        <f>IF(ISBLANK(LeaveTracker[[#This Row],[Employee Name]]),"-----",VLOOKUP(LeaveTracker[[#This Row],[Employee Name]],Employees[[Employee Name]:[Office]],6))</f>
        <v>CASUAL</v>
      </c>
      <c r="G7617" s="24">
        <v>45184</v>
      </c>
      <c r="H7617" s="24">
        <v>45184</v>
      </c>
      <c r="I7617" s="20" t="s">
        <v>81</v>
      </c>
      <c r="K7617" s="61"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2101</v>
      </c>
      <c r="E7618" s="19" t="str">
        <f>IF(ISBLANK(LeaveTracker[[#This Row],[Employee Name]]),"-----",VLOOKUP(LeaveTracker[[#This Row],[Employee Name]],Employees[[Employee Name]:[Office]],7))</f>
        <v>GSO</v>
      </c>
      <c r="F7618" s="19">
        <f>IF(ISBLANK(LeaveTracker[[#This Row],[Employee Name]]),"-----",VLOOKUP(LeaveTracker[[#This Row],[Employee Name]],Employees[[Employee Name]:[Office]],6))</f>
        <v>0</v>
      </c>
      <c r="G7618" s="24">
        <v>45183</v>
      </c>
      <c r="H7618" s="24">
        <v>45184</v>
      </c>
      <c r="I7618" s="20" t="s">
        <v>81</v>
      </c>
      <c r="K7618" s="61"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972</v>
      </c>
      <c r="E7619" s="19" t="str">
        <f>IF(ISBLANK(LeaveTracker[[#This Row],[Employee Name]]),"-----",VLOOKUP(LeaveTracker[[#This Row],[Employee Name]],Employees[[Employee Name]:[Office]],7))</f>
        <v>CSU</v>
      </c>
      <c r="F7619" s="19" t="str">
        <f>IF(ISBLANK(LeaveTracker[[#This Row],[Employee Name]]),"-----",VLOOKUP(LeaveTracker[[#This Row],[Employee Name]],Employees[[Employee Name]:[Office]],6))</f>
        <v>REGULAR</v>
      </c>
      <c r="G7619" s="24">
        <v>45115</v>
      </c>
      <c r="H7619" s="24">
        <v>45208</v>
      </c>
      <c r="I7619" s="19" t="s">
        <v>298</v>
      </c>
      <c r="J7619" s="43" t="s">
        <v>2138</v>
      </c>
      <c r="K7619" s="61"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1812</v>
      </c>
      <c r="E7620" s="19" t="str">
        <f>IF(ISBLANK(LeaveTracker[[#This Row],[Employee Name]]),"-----",VLOOKUP(LeaveTracker[[#This Row],[Employee Name]],Employees[[Employee Name]:[Office]],7))</f>
        <v>HOUSING</v>
      </c>
      <c r="F7620" s="19" t="str">
        <f>IF(ISBLANK(LeaveTracker[[#This Row],[Employee Name]]),"-----",VLOOKUP(LeaveTracker[[#This Row],[Employee Name]],Employees[[Employee Name]:[Office]],6))</f>
        <v>CASUAL</v>
      </c>
      <c r="G7620" s="24">
        <v>45189</v>
      </c>
      <c r="H7620" s="24">
        <v>45190</v>
      </c>
      <c r="I7620" s="20" t="s">
        <v>82</v>
      </c>
      <c r="K7620" s="61"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1812</v>
      </c>
      <c r="E7621" s="19" t="str">
        <f>IF(ISBLANK(LeaveTracker[[#This Row],[Employee Name]]),"-----",VLOOKUP(LeaveTracker[[#This Row],[Employee Name]],Employees[[Employee Name]:[Office]],7))</f>
        <v>HOUSING</v>
      </c>
      <c r="F7621" s="19" t="str">
        <f>IF(ISBLANK(LeaveTracker[[#This Row],[Employee Name]]),"-----",VLOOKUP(LeaveTracker[[#This Row],[Employee Name]],Employees[[Employee Name]:[Office]],6))</f>
        <v>CASUAL</v>
      </c>
      <c r="G7621" s="24">
        <v>45181</v>
      </c>
      <c r="H7621" s="21">
        <v>45182</v>
      </c>
      <c r="I7621" s="20" t="s">
        <v>81</v>
      </c>
      <c r="K7621" s="61"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355</v>
      </c>
      <c r="E7622" s="19" t="str">
        <f>IF(ISBLANK(LeaveTracker[[#This Row],[Employee Name]]),"-----",VLOOKUP(LeaveTracker[[#This Row],[Employee Name]],Employees[[Employee Name]:[Office]],7))</f>
        <v>LCR</v>
      </c>
      <c r="F7622" s="19" t="str">
        <f>IF(ISBLANK(LeaveTracker[[#This Row],[Employee Name]]),"-----",VLOOKUP(LeaveTracker[[#This Row],[Employee Name]],Employees[[Employee Name]:[Office]],6))</f>
        <v>REGULAR</v>
      </c>
      <c r="G7622" s="24">
        <v>45187</v>
      </c>
      <c r="H7622" s="24">
        <v>45187</v>
      </c>
      <c r="I7622" s="20" t="s">
        <v>81</v>
      </c>
      <c r="K7622" s="61"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1936</v>
      </c>
      <c r="E7623" s="19" t="str">
        <f>IF(ISBLANK(LeaveTracker[[#This Row],[Employee Name]]),"-----",VLOOKUP(LeaveTracker[[#This Row],[Employee Name]],Employees[[Employee Name]:[Office]],7))</f>
        <v>HOUSING</v>
      </c>
      <c r="F7623" s="19" t="str">
        <f>IF(ISBLANK(LeaveTracker[[#This Row],[Employee Name]]),"-----",VLOOKUP(LeaveTracker[[#This Row],[Employee Name]],Employees[[Employee Name]:[Office]],6))</f>
        <v>CASUAL</v>
      </c>
      <c r="G7623" s="24">
        <v>45183</v>
      </c>
      <c r="H7623" s="24">
        <v>45183</v>
      </c>
      <c r="I7623" s="20" t="s">
        <v>81</v>
      </c>
      <c r="K7623" s="61"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1924</v>
      </c>
      <c r="E7624" s="19" t="str">
        <f>IF(ISBLANK(LeaveTracker[[#This Row],[Employee Name]]),"-----",VLOOKUP(LeaveTracker[[#This Row],[Employee Name]],Employees[[Employee Name]:[Office]],7))</f>
        <v>CSWDO</v>
      </c>
      <c r="F7624" s="19" t="str">
        <f>IF(ISBLANK(LeaveTracker[[#This Row],[Employee Name]]),"-----",VLOOKUP(LeaveTracker[[#This Row],[Employee Name]],Employees[[Employee Name]:[Office]],6))</f>
        <v>CASUAL</v>
      </c>
      <c r="G7624" s="24">
        <v>45190</v>
      </c>
      <c r="H7624" s="24">
        <v>45191</v>
      </c>
      <c r="I7624" s="20" t="s">
        <v>82</v>
      </c>
      <c r="K7624" s="61"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1797</v>
      </c>
      <c r="E7625" s="19" t="str">
        <f>IF(ISBLANK(LeaveTracker[[#This Row],[Employee Name]]),"-----",VLOOKUP(LeaveTracker[[#This Row],[Employee Name]],Employees[[Employee Name]:[Office]],7))</f>
        <v>CENRO</v>
      </c>
      <c r="F7625" s="19" t="str">
        <f>IF(ISBLANK(LeaveTracker[[#This Row],[Employee Name]]),"-----",VLOOKUP(LeaveTracker[[#This Row],[Employee Name]],Employees[[Employee Name]:[Office]],6))</f>
        <v>CASUAL</v>
      </c>
      <c r="G7625" s="24">
        <v>45177</v>
      </c>
      <c r="H7625" s="24">
        <v>45179</v>
      </c>
      <c r="I7625" s="20" t="s">
        <v>81</v>
      </c>
      <c r="K7625" s="61"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1796</v>
      </c>
      <c r="E7626" s="19" t="str">
        <f>IF(ISBLANK(LeaveTracker[[#This Row],[Employee Name]]),"-----",VLOOKUP(LeaveTracker[[#This Row],[Employee Name]],Employees[[Employee Name]:[Office]],7))</f>
        <v>CTO-LICENSE</v>
      </c>
      <c r="F7626" s="19" t="str">
        <f>IF(ISBLANK(LeaveTracker[[#This Row],[Employee Name]]),"-----",VLOOKUP(LeaveTracker[[#This Row],[Employee Name]],Employees[[Employee Name]:[Office]],6))</f>
        <v>CASUAL</v>
      </c>
      <c r="G7626" s="24">
        <v>45180</v>
      </c>
      <c r="H7626" s="24">
        <v>45182</v>
      </c>
      <c r="I7626" s="20" t="s">
        <v>298</v>
      </c>
      <c r="J7626" s="43" t="s">
        <v>1003</v>
      </c>
      <c r="K7626" s="61"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1739</v>
      </c>
      <c r="E7627" s="19" t="str">
        <f>IF(ISBLANK(LeaveTracker[[#This Row],[Employee Name]]),"-----",VLOOKUP(LeaveTracker[[#This Row],[Employee Name]],Employees[[Employee Name]:[Office]],7))</f>
        <v>ASSESSOR</v>
      </c>
      <c r="F7627" s="19" t="str">
        <f>IF(ISBLANK(LeaveTracker[[#This Row],[Employee Name]]),"-----",VLOOKUP(LeaveTracker[[#This Row],[Employee Name]],Employees[[Employee Name]:[Office]],6))</f>
        <v>CASUAL</v>
      </c>
      <c r="G7627" s="24">
        <v>45190</v>
      </c>
      <c r="H7627" s="24">
        <v>45190</v>
      </c>
      <c r="I7627" s="20" t="s">
        <v>82</v>
      </c>
      <c r="K7627" s="61"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1739</v>
      </c>
      <c r="E7628" s="19" t="str">
        <f>IF(ISBLANK(LeaveTracker[[#This Row],[Employee Name]]),"-----",VLOOKUP(LeaveTracker[[#This Row],[Employee Name]],Employees[[Employee Name]:[Office]],7))</f>
        <v>ASSESSOR</v>
      </c>
      <c r="F7628" s="19" t="str">
        <f>IF(ISBLANK(LeaveTracker[[#This Row],[Employee Name]]),"-----",VLOOKUP(LeaveTracker[[#This Row],[Employee Name]],Employees[[Employee Name]:[Office]],6))</f>
        <v>CASUAL</v>
      </c>
      <c r="G7628" s="24">
        <v>45180</v>
      </c>
      <c r="H7628" s="24">
        <v>45181</v>
      </c>
      <c r="I7628" s="20" t="s">
        <v>81</v>
      </c>
      <c r="K7628" s="61"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1773</v>
      </c>
      <c r="E7629" s="19" t="str">
        <f>IF(ISBLANK(LeaveTracker[[#This Row],[Employee Name]]),"-----",VLOOKUP(LeaveTracker[[#This Row],[Employee Name]],Employees[[Employee Name]:[Office]],7))</f>
        <v>GSO</v>
      </c>
      <c r="F7629" s="19" t="str">
        <f>IF(ISBLANK(LeaveTracker[[#This Row],[Employee Name]]),"-----",VLOOKUP(LeaveTracker[[#This Row],[Employee Name]],Employees[[Employee Name]:[Office]],6))</f>
        <v>CASUAL</v>
      </c>
      <c r="G7629" s="24">
        <v>45190</v>
      </c>
      <c r="H7629" s="24">
        <v>45191</v>
      </c>
      <c r="I7629" s="20" t="s">
        <v>82</v>
      </c>
      <c r="K7629" s="61"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1909</v>
      </c>
      <c r="E7630" s="19" t="str">
        <f>IF(ISBLANK(LeaveTracker[[#This Row],[Employee Name]]),"-----",VLOOKUP(LeaveTracker[[#This Row],[Employee Name]],Employees[[Employee Name]:[Office]],7))</f>
        <v>PICNIC GROVE</v>
      </c>
      <c r="F7630" s="19" t="str">
        <f>IF(ISBLANK(LeaveTracker[[#This Row],[Employee Name]]),"-----",VLOOKUP(LeaveTracker[[#This Row],[Employee Name]],Employees[[Employee Name]:[Office]],6))</f>
        <v>CASUAL</v>
      </c>
      <c r="G7630" s="24">
        <v>45178</v>
      </c>
      <c r="H7630" s="24">
        <v>45178</v>
      </c>
      <c r="I7630" s="20" t="s">
        <v>81</v>
      </c>
      <c r="K7630" s="61" t="str">
        <f>LeaveTracker[[#This Row],[Days]]&amp;" "&amp;LeaveTracker[[#This Row],[Type of Leave]]</f>
        <v>1 SL</v>
      </c>
      <c r="L7630" s="23">
        <v>1</v>
      </c>
      <c r="M7630" s="27"/>
    </row>
    <row r="7631" spans="1:13" ht="30" customHeight="1" x14ac:dyDescent="0.3">
      <c r="A7631" s="27">
        <f t="shared" si="93"/>
        <v>3861</v>
      </c>
      <c r="B7631" s="31">
        <v>45189</v>
      </c>
      <c r="C7631" s="31">
        <v>45180</v>
      </c>
      <c r="D7631" s="19" t="s">
        <v>2238</v>
      </c>
      <c r="E7631" s="19" t="str">
        <f>IF(ISBLANK(LeaveTracker[[#This Row],[Employee Name]]),"-----",VLOOKUP(LeaveTracker[[#This Row],[Employee Name]],Employees[[Employee Name]:[Office]],7))</f>
        <v>PICNIC GROVE</v>
      </c>
      <c r="F7631" s="19">
        <f>IF(ISBLANK(LeaveTracker[[#This Row],[Employee Name]]),"-----",VLOOKUP(LeaveTracker[[#This Row],[Employee Name]],Employees[[Employee Name]:[Office]],6))</f>
        <v>0</v>
      </c>
      <c r="G7631" s="24">
        <v>45185</v>
      </c>
      <c r="H7631" s="24">
        <v>45199</v>
      </c>
      <c r="I7631" s="20" t="s">
        <v>82</v>
      </c>
      <c r="K7631" s="61" t="str">
        <f>LeaveTracker[[#This Row],[Days]]&amp;" "&amp;LeaveTracker[[#This Row],[Type of Leave]]</f>
        <v>11 VL</v>
      </c>
      <c r="L7631" s="23">
        <v>11</v>
      </c>
      <c r="M7631" s="27"/>
    </row>
    <row r="7632" spans="1:13" ht="30" customHeight="1" x14ac:dyDescent="0.3">
      <c r="A7632" s="27">
        <f t="shared" si="93"/>
        <v>3862</v>
      </c>
      <c r="B7632" s="31">
        <v>45189</v>
      </c>
      <c r="C7632" s="31">
        <v>45187</v>
      </c>
      <c r="D7632" s="19" t="s">
        <v>1843</v>
      </c>
      <c r="E7632" s="19" t="str">
        <f>IF(ISBLANK(LeaveTracker[[#This Row],[Employee Name]]),"-----",VLOOKUP(LeaveTracker[[#This Row],[Employee Name]],Employees[[Employee Name]:[Office]],7))</f>
        <v>EEO/CITY MARKET</v>
      </c>
      <c r="F7632" s="19" t="str">
        <f>IF(ISBLANK(LeaveTracker[[#This Row],[Employee Name]]),"-----",VLOOKUP(LeaveTracker[[#This Row],[Employee Name]],Employees[[Employee Name]:[Office]],6))</f>
        <v>CASUAL</v>
      </c>
      <c r="G7632" s="24">
        <v>45196</v>
      </c>
      <c r="H7632" s="24">
        <v>45198</v>
      </c>
      <c r="I7632" s="20" t="s">
        <v>82</v>
      </c>
      <c r="K7632" s="61"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849</v>
      </c>
      <c r="E7633" s="19" t="str">
        <f>IF(ISBLANK(LeaveTracker[[#This Row],[Employee Name]]),"-----",VLOOKUP(LeaveTracker[[#This Row],[Employee Name]],Employees[[Employee Name]:[Office]],7))</f>
        <v>MO</v>
      </c>
      <c r="F7633" s="19" t="str">
        <f>IF(ISBLANK(LeaveTracker[[#This Row],[Employee Name]]),"-----",VLOOKUP(LeaveTracker[[#This Row],[Employee Name]],Employees[[Employee Name]:[Office]],6))</f>
        <v>REGULAR</v>
      </c>
      <c r="G7633" s="24">
        <v>45181</v>
      </c>
      <c r="H7633" s="24">
        <v>45182</v>
      </c>
      <c r="I7633" s="20" t="s">
        <v>81</v>
      </c>
      <c r="K7633" s="61"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1763</v>
      </c>
      <c r="E7634" s="19" t="str">
        <f>IF(ISBLANK(LeaveTracker[[#This Row],[Employee Name]]),"-----",VLOOKUP(LeaveTracker[[#This Row],[Employee Name]],Employees[[Employee Name]:[Office]],7))</f>
        <v>EEO/CITY MARKET</v>
      </c>
      <c r="F7634" s="19" t="str">
        <f>IF(ISBLANK(LeaveTracker[[#This Row],[Employee Name]]),"-----",VLOOKUP(LeaveTracker[[#This Row],[Employee Name]],Employees[[Employee Name]:[Office]],6))</f>
        <v>CASUAL</v>
      </c>
      <c r="G7634" s="24">
        <v>45184</v>
      </c>
      <c r="H7634" s="24">
        <v>45187</v>
      </c>
      <c r="I7634" s="20" t="s">
        <v>81</v>
      </c>
      <c r="K7634" s="61"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1763</v>
      </c>
      <c r="E7635" s="19" t="str">
        <f>IF(ISBLANK(LeaveTracker[[#This Row],[Employee Name]]),"-----",VLOOKUP(LeaveTracker[[#This Row],[Employee Name]],Employees[[Employee Name]:[Office]],7))</f>
        <v>EEO/CITY MARKET</v>
      </c>
      <c r="F7635" s="19" t="str">
        <f>IF(ISBLANK(LeaveTracker[[#This Row],[Employee Name]]),"-----",VLOOKUP(LeaveTracker[[#This Row],[Employee Name]],Employees[[Employee Name]:[Office]],6))</f>
        <v>CASUAL</v>
      </c>
      <c r="G7635" s="24">
        <v>45190</v>
      </c>
      <c r="H7635" s="24">
        <v>45191</v>
      </c>
      <c r="I7635" s="20" t="s">
        <v>82</v>
      </c>
      <c r="K7635" s="61"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1973</v>
      </c>
      <c r="E7636" s="19" t="str">
        <f>IF(ISBLANK(LeaveTracker[[#This Row],[Employee Name]]),"-----",VLOOKUP(LeaveTracker[[#This Row],[Employee Name]],Employees[[Employee Name]:[Office]],7))</f>
        <v>TERMINAL</v>
      </c>
      <c r="F7636" s="19" t="str">
        <f>IF(ISBLANK(LeaveTracker[[#This Row],[Employee Name]]),"-----",VLOOKUP(LeaveTracker[[#This Row],[Employee Name]],Employees[[Employee Name]:[Office]],6))</f>
        <v>CASUAL</v>
      </c>
      <c r="G7636" s="24">
        <v>45190</v>
      </c>
      <c r="H7636" s="24">
        <v>45191</v>
      </c>
      <c r="I7636" s="20" t="s">
        <v>82</v>
      </c>
      <c r="K7636" s="61"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1973</v>
      </c>
      <c r="E7637" s="19" t="str">
        <f>IF(ISBLANK(LeaveTracker[[#This Row],[Employee Name]]),"-----",VLOOKUP(LeaveTracker[[#This Row],[Employee Name]],Employees[[Employee Name]:[Office]],7))</f>
        <v>TERMINAL</v>
      </c>
      <c r="F7637" s="19" t="str">
        <f>IF(ISBLANK(LeaveTracker[[#This Row],[Employee Name]]),"-----",VLOOKUP(LeaveTracker[[#This Row],[Employee Name]],Employees[[Employee Name]:[Office]],6))</f>
        <v>CASUAL</v>
      </c>
      <c r="G7637" s="24">
        <v>45197</v>
      </c>
      <c r="H7637" s="24">
        <v>45198</v>
      </c>
      <c r="I7637" s="20" t="s">
        <v>82</v>
      </c>
      <c r="K7637" s="61"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380</v>
      </c>
      <c r="E7638" s="19" t="str">
        <f>IF(ISBLANK(LeaveTracker[[#This Row],[Employee Name]]),"-----",VLOOKUP(LeaveTracker[[#This Row],[Employee Name]],Employees[[Employee Name]:[Office]],7))</f>
        <v>CCT</v>
      </c>
      <c r="F7638" s="19" t="str">
        <f>IF(ISBLANK(LeaveTracker[[#This Row],[Employee Name]]),"-----",VLOOKUP(LeaveTracker[[#This Row],[Employee Name]],Employees[[Employee Name]:[Office]],6))</f>
        <v>REGULAR</v>
      </c>
      <c r="G7638" s="24">
        <v>45181</v>
      </c>
      <c r="H7638" s="24">
        <v>45181</v>
      </c>
      <c r="I7638" s="20" t="s">
        <v>81</v>
      </c>
      <c r="K7638" s="61"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380</v>
      </c>
      <c r="E7639" s="19" t="str">
        <f>IF(ISBLANK(LeaveTracker[[#This Row],[Employee Name]]),"-----",VLOOKUP(LeaveTracker[[#This Row],[Employee Name]],Employees[[Employee Name]:[Office]],7))</f>
        <v>CCT</v>
      </c>
      <c r="F7639" s="19" t="str">
        <f>IF(ISBLANK(LeaveTracker[[#This Row],[Employee Name]]),"-----",VLOOKUP(LeaveTracker[[#This Row],[Employee Name]],Employees[[Employee Name]:[Office]],6))</f>
        <v>REGULAR</v>
      </c>
      <c r="G7639" s="24">
        <v>45203</v>
      </c>
      <c r="H7639" s="24">
        <v>45205</v>
      </c>
      <c r="I7639" s="20" t="s">
        <v>82</v>
      </c>
      <c r="K7639" s="61"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1925</v>
      </c>
      <c r="E7640" s="19" t="str">
        <f>IF(ISBLANK(LeaveTracker[[#This Row],[Employee Name]]),"-----",VLOOKUP(LeaveTracker[[#This Row],[Employee Name]],Employees[[Employee Name]:[Office]],7))</f>
        <v>INTERNAL</v>
      </c>
      <c r="F7640" s="19" t="str">
        <f>IF(ISBLANK(LeaveTracker[[#This Row],[Employee Name]]),"-----",VLOOKUP(LeaveTracker[[#This Row],[Employee Name]],Employees[[Employee Name]:[Office]],6))</f>
        <v>CASUAL</v>
      </c>
      <c r="G7640" s="24">
        <v>45180</v>
      </c>
      <c r="H7640" s="24">
        <v>45180</v>
      </c>
      <c r="I7640" s="20" t="s">
        <v>81</v>
      </c>
      <c r="K7640" s="61"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1925</v>
      </c>
      <c r="E7641" s="19" t="str">
        <f>IF(ISBLANK(LeaveTracker[[#This Row],[Employee Name]]),"-----",VLOOKUP(LeaveTracker[[#This Row],[Employee Name]],Employees[[Employee Name]:[Office]],7))</f>
        <v>INTERNAL</v>
      </c>
      <c r="F7641" s="19" t="str">
        <f>IF(ISBLANK(LeaveTracker[[#This Row],[Employee Name]]),"-----",VLOOKUP(LeaveTracker[[#This Row],[Employee Name]],Employees[[Employee Name]:[Office]],6))</f>
        <v>CASUAL</v>
      </c>
      <c r="G7641" s="24">
        <v>45183</v>
      </c>
      <c r="H7641" s="24">
        <v>45184</v>
      </c>
      <c r="I7641" s="20" t="s">
        <v>81</v>
      </c>
      <c r="K7641" s="61"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1973</v>
      </c>
      <c r="E7642" s="19" t="str">
        <f>IF(ISBLANK(LeaveTracker[[#This Row],[Employee Name]]),"-----",VLOOKUP(LeaveTracker[[#This Row],[Employee Name]],Employees[[Employee Name]:[Office]],7))</f>
        <v>TERMINAL</v>
      </c>
      <c r="F7642" s="19" t="str">
        <f>IF(ISBLANK(LeaveTracker[[#This Row],[Employee Name]]),"-----",VLOOKUP(LeaveTracker[[#This Row],[Employee Name]],Employees[[Employee Name]:[Office]],6))</f>
        <v>CASUAL</v>
      </c>
      <c r="G7642" s="24">
        <v>45183</v>
      </c>
      <c r="H7642" s="24">
        <v>45184</v>
      </c>
      <c r="I7642" s="20" t="s">
        <v>81</v>
      </c>
      <c r="K7642" s="61"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1930</v>
      </c>
      <c r="E7643" s="19" t="str">
        <f>IF(ISBLANK(LeaveTracker[[#This Row],[Employee Name]]),"-----",VLOOKUP(LeaveTracker[[#This Row],[Employee Name]],Employees[[Employee Name]:[Office]],7))</f>
        <v>PICNIC GROVE</v>
      </c>
      <c r="F7643" s="19" t="str">
        <f>IF(ISBLANK(LeaveTracker[[#This Row],[Employee Name]]),"-----",VLOOKUP(LeaveTracker[[#This Row],[Employee Name]],Employees[[Employee Name]:[Office]],6))</f>
        <v>CASUAL</v>
      </c>
      <c r="G7643" s="24">
        <v>45177</v>
      </c>
      <c r="H7643" s="24">
        <v>45182</v>
      </c>
      <c r="I7643" s="20" t="s">
        <v>81</v>
      </c>
      <c r="K7643" s="61"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2145</v>
      </c>
      <c r="E7644" s="19" t="str">
        <f>IF(ISBLANK(LeaveTracker[[#This Row],[Employee Name]]),"-----",VLOOKUP(LeaveTracker[[#This Row],[Employee Name]],Employees[[Employee Name]:[Office]],7))</f>
        <v>DA</v>
      </c>
      <c r="F7644" s="19">
        <f>IF(ISBLANK(LeaveTracker[[#This Row],[Employee Name]]),"-----",VLOOKUP(LeaveTracker[[#This Row],[Employee Name]],Employees[[Employee Name]:[Office]],6))</f>
        <v>0</v>
      </c>
      <c r="G7644" s="24">
        <v>45182</v>
      </c>
      <c r="H7644" s="24">
        <v>45182</v>
      </c>
      <c r="I7644" s="20" t="s">
        <v>81</v>
      </c>
      <c r="K7644" s="61"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1899</v>
      </c>
      <c r="E7645" s="19" t="str">
        <f>IF(ISBLANK(LeaveTracker[[#This Row],[Employee Name]]),"-----",VLOOKUP(LeaveTracker[[#This Row],[Employee Name]],Employees[[Employee Name]:[Office]],7))</f>
        <v>TICC</v>
      </c>
      <c r="F7645" s="19" t="str">
        <f>IF(ISBLANK(LeaveTracker[[#This Row],[Employee Name]]),"-----",VLOOKUP(LeaveTracker[[#This Row],[Employee Name]],Employees[[Employee Name]:[Office]],6))</f>
        <v>CASUAL</v>
      </c>
      <c r="G7645" s="24">
        <v>45182</v>
      </c>
      <c r="H7645" s="24">
        <v>45184</v>
      </c>
      <c r="I7645" s="20" t="s">
        <v>81</v>
      </c>
      <c r="K7645" s="61"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1797</v>
      </c>
      <c r="E7646" s="19" t="str">
        <f>IF(ISBLANK(LeaveTracker[[#This Row],[Employee Name]]),"-----",VLOOKUP(LeaveTracker[[#This Row],[Employee Name]],Employees[[Employee Name]:[Office]],7))</f>
        <v>CENRO</v>
      </c>
      <c r="F7646" s="19" t="str">
        <f>IF(ISBLANK(LeaveTracker[[#This Row],[Employee Name]]),"-----",VLOOKUP(LeaveTracker[[#This Row],[Employee Name]],Employees[[Employee Name]:[Office]],6))</f>
        <v>CASUAL</v>
      </c>
      <c r="G7646" s="24">
        <v>45195</v>
      </c>
      <c r="H7646" s="24">
        <v>45205</v>
      </c>
      <c r="I7646" s="20" t="s">
        <v>82</v>
      </c>
      <c r="K7646" s="61" t="str">
        <f>LeaveTracker[[#This Row],[Days]]&amp;" "&amp;LeaveTracker[[#This Row],[Type of Leave]]</f>
        <v>10 VL</v>
      </c>
      <c r="L7646" s="23">
        <v>10</v>
      </c>
      <c r="M7646" s="27"/>
    </row>
    <row r="7647" spans="1:13" ht="30" customHeight="1" x14ac:dyDescent="0.3">
      <c r="A7647" s="27">
        <f t="shared" si="93"/>
        <v>3875</v>
      </c>
      <c r="B7647" s="31">
        <v>45189</v>
      </c>
      <c r="C7647" s="31">
        <v>45187</v>
      </c>
      <c r="D7647" s="19" t="s">
        <v>1919</v>
      </c>
      <c r="E7647" s="19" t="str">
        <f>IF(ISBLANK(LeaveTracker[[#This Row],[Employee Name]]),"-----",VLOOKUP(LeaveTracker[[#This Row],[Employee Name]],Employees[[Employee Name]:[Office]],7))</f>
        <v>CENRO</v>
      </c>
      <c r="F7647" s="19" t="str">
        <f>IF(ISBLANK(LeaveTracker[[#This Row],[Employee Name]]),"-----",VLOOKUP(LeaveTracker[[#This Row],[Employee Name]],Employees[[Employee Name]:[Office]],6))</f>
        <v>CASUAL</v>
      </c>
      <c r="G7647" s="24">
        <v>45184</v>
      </c>
      <c r="H7647" s="24">
        <v>45184</v>
      </c>
      <c r="I7647" s="20" t="s">
        <v>81</v>
      </c>
      <c r="K7647" s="61"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1812</v>
      </c>
      <c r="E7648" s="19" t="str">
        <f>IF(ISBLANK(LeaveTracker[[#This Row],[Employee Name]]),"-----",VLOOKUP(LeaveTracker[[#This Row],[Employee Name]],Employees[[Employee Name]:[Office]],7))</f>
        <v>HOUSING</v>
      </c>
      <c r="F7648" s="19" t="str">
        <f>IF(ISBLANK(LeaveTracker[[#This Row],[Employee Name]]),"-----",VLOOKUP(LeaveTracker[[#This Row],[Employee Name]],Employees[[Employee Name]:[Office]],6))</f>
        <v>CASUAL</v>
      </c>
      <c r="G7648" s="24">
        <v>45195</v>
      </c>
      <c r="H7648" s="24">
        <v>45197</v>
      </c>
      <c r="I7648" s="20" t="s">
        <v>82</v>
      </c>
      <c r="K7648" s="61"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1932</v>
      </c>
      <c r="E7649" s="19" t="str">
        <f>IF(ISBLANK(LeaveTracker[[#This Row],[Employee Name]]),"-----",VLOOKUP(LeaveTracker[[#This Row],[Employee Name]],Employees[[Employee Name]:[Office]],7))</f>
        <v>ONT</v>
      </c>
      <c r="F7649" s="19" t="str">
        <f>IF(ISBLANK(LeaveTracker[[#This Row],[Employee Name]]),"-----",VLOOKUP(LeaveTracker[[#This Row],[Employee Name]],Employees[[Employee Name]:[Office]],6))</f>
        <v>CASUAL</v>
      </c>
      <c r="G7649" s="24">
        <v>45217</v>
      </c>
      <c r="H7649" s="24">
        <v>45230</v>
      </c>
      <c r="I7649" s="20" t="s">
        <v>82</v>
      </c>
      <c r="K7649" s="61" t="str">
        <f ca="1">LeaveTracker[[#This Row],[Days]]&amp;" "&amp;LeaveTracker[[#This Row],[Type of Leave]]</f>
        <v>10 VL</v>
      </c>
      <c r="L7649" s="23">
        <f ca="1">NETWORKDAYS(LeaveTracker[[#This Row],[Start Date]],LeaveTracker[[#This Row],[End Date]],lstHolidays)</f>
        <v>10</v>
      </c>
      <c r="M7649" s="27"/>
    </row>
    <row r="7650" spans="1:13" ht="30" customHeight="1" x14ac:dyDescent="0.3">
      <c r="A7650" s="27">
        <f t="shared" si="93"/>
        <v>3878</v>
      </c>
      <c r="B7650" s="31">
        <v>45189</v>
      </c>
      <c r="C7650" s="31">
        <v>45176</v>
      </c>
      <c r="D7650" s="19" t="s">
        <v>2256</v>
      </c>
      <c r="E7650" s="19" t="str">
        <f>IF(ISBLANK(LeaveTracker[[#This Row],[Employee Name]]),"-----",VLOOKUP(LeaveTracker[[#This Row],[Employee Name]],Employees[[Employee Name]:[Office]],7))</f>
        <v>OSPITAL NG TAGAYTAY</v>
      </c>
      <c r="F7650" s="19">
        <f>IF(ISBLANK(LeaveTracker[[#This Row],[Employee Name]]),"-----",VLOOKUP(LeaveTracker[[#This Row],[Employee Name]],Employees[[Employee Name]:[Office]],6))</f>
        <v>0</v>
      </c>
      <c r="G7650" s="24">
        <v>45194</v>
      </c>
      <c r="H7650" s="24">
        <v>45194</v>
      </c>
      <c r="I7650" s="20" t="s">
        <v>298</v>
      </c>
      <c r="J7650" s="43" t="s">
        <v>1003</v>
      </c>
      <c r="K7650" s="61"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2251</v>
      </c>
      <c r="E7651" s="19" t="str">
        <f>IF(ISBLANK(LeaveTracker[[#This Row],[Employee Name]]),"-----",VLOOKUP(LeaveTracker[[#This Row],[Employee Name]],Employees[[Employee Name]:[Office]],7))</f>
        <v>OSPITAL NG TAGAYTAY</v>
      </c>
      <c r="F7651" s="19">
        <f>IF(ISBLANK(LeaveTracker[[#This Row],[Employee Name]]),"-----",VLOOKUP(LeaveTracker[[#This Row],[Employee Name]],Employees[[Employee Name]:[Office]],6))</f>
        <v>0</v>
      </c>
      <c r="G7651" s="24">
        <v>45190</v>
      </c>
      <c r="H7651" s="24">
        <v>45190</v>
      </c>
      <c r="I7651" s="20" t="s">
        <v>82</v>
      </c>
      <c r="K7651" s="61"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2251</v>
      </c>
      <c r="E7652" s="19" t="str">
        <f>IF(ISBLANK(LeaveTracker[[#This Row],[Employee Name]]),"-----",VLOOKUP(LeaveTracker[[#This Row],[Employee Name]],Employees[[Employee Name]:[Office]],7))</f>
        <v>OSPITAL NG TAGAYTAY</v>
      </c>
      <c r="F7652" s="19">
        <f>IF(ISBLANK(LeaveTracker[[#This Row],[Employee Name]]),"-----",VLOOKUP(LeaveTracker[[#This Row],[Employee Name]],Employees[[Employee Name]:[Office]],6))</f>
        <v>0</v>
      </c>
      <c r="G7652" s="24">
        <v>45191</v>
      </c>
      <c r="H7652" s="24">
        <v>45192</v>
      </c>
      <c r="I7652" s="20" t="s">
        <v>82</v>
      </c>
      <c r="K7652" s="61" t="str">
        <f>LeaveTracker[[#This Row],[Days]]&amp;" "&amp;LeaveTracker[[#This Row],[Type of Leave]]</f>
        <v>2 VL</v>
      </c>
      <c r="L7652" s="23">
        <v>2</v>
      </c>
      <c r="M7652" s="27"/>
    </row>
    <row r="7653" spans="1:13" ht="30" customHeight="1" x14ac:dyDescent="0.3">
      <c r="A7653" s="27">
        <f t="shared" si="93"/>
        <v>3881</v>
      </c>
      <c r="B7653" s="31">
        <v>45189</v>
      </c>
      <c r="C7653" s="31">
        <v>45183</v>
      </c>
      <c r="D7653" s="19" t="s">
        <v>875</v>
      </c>
      <c r="E7653" s="19" t="str">
        <f>IF(ISBLANK(LeaveTracker[[#This Row],[Employee Name]]),"-----",VLOOKUP(LeaveTracker[[#This Row],[Employee Name]],Employees[[Employee Name]:[Office]],7))</f>
        <v>GSO</v>
      </c>
      <c r="F7653" s="19" t="str">
        <f>IF(ISBLANK(LeaveTracker[[#This Row],[Employee Name]]),"-----",VLOOKUP(LeaveTracker[[#This Row],[Employee Name]],Employees[[Employee Name]:[Office]],6))</f>
        <v>REGULAR</v>
      </c>
      <c r="G7653" s="24">
        <v>45182</v>
      </c>
      <c r="H7653" s="21">
        <v>45182</v>
      </c>
      <c r="I7653" s="20" t="s">
        <v>81</v>
      </c>
      <c r="K7653" s="61"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1080</v>
      </c>
      <c r="E7654" s="19" t="str">
        <f>IF(ISBLANK(LeaveTracker[[#This Row],[Employee Name]]),"-----",VLOOKUP(LeaveTracker[[#This Row],[Employee Name]],Employees[[Employee Name]:[Office]],7))</f>
        <v>CTO</v>
      </c>
      <c r="F7654" s="19" t="str">
        <f>IF(ISBLANK(LeaveTracker[[#This Row],[Employee Name]]),"-----",VLOOKUP(LeaveTracker[[#This Row],[Employee Name]],Employees[[Employee Name]:[Office]],6))</f>
        <v>REGULAR</v>
      </c>
      <c r="G7654" s="24">
        <v>45189</v>
      </c>
      <c r="H7654" s="24">
        <v>45189</v>
      </c>
      <c r="I7654" s="20" t="s">
        <v>82</v>
      </c>
      <c r="K7654" s="61"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660</v>
      </c>
      <c r="E7655" s="19" t="str">
        <f>IF(ISBLANK(LeaveTracker[[#This Row],[Employee Name]]),"-----",VLOOKUP(LeaveTracker[[#This Row],[Employee Name]],Employees[[Employee Name]:[Office]],7))</f>
        <v>CTO</v>
      </c>
      <c r="F7655" s="19" t="str">
        <f>IF(ISBLANK(LeaveTracker[[#This Row],[Employee Name]]),"-----",VLOOKUP(LeaveTracker[[#This Row],[Employee Name]],Employees[[Employee Name]:[Office]],6))</f>
        <v>REGULAR</v>
      </c>
      <c r="G7655" s="24">
        <v>45190</v>
      </c>
      <c r="H7655" s="24">
        <v>45190</v>
      </c>
      <c r="I7655" s="20" t="s">
        <v>82</v>
      </c>
      <c r="K7655" s="61"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1095</v>
      </c>
      <c r="E7656" s="19" t="str">
        <f>IF(ISBLANK(LeaveTracker[[#This Row],[Employee Name]]),"-----",VLOOKUP(LeaveTracker[[#This Row],[Employee Name]],Employees[[Employee Name]:[Office]],7))</f>
        <v>VMO</v>
      </c>
      <c r="F7656" s="19" t="str">
        <f>IF(ISBLANK(LeaveTracker[[#This Row],[Employee Name]]),"-----",VLOOKUP(LeaveTracker[[#This Row],[Employee Name]],Employees[[Employee Name]:[Office]],6))</f>
        <v>REGULAR</v>
      </c>
      <c r="G7656" s="24">
        <v>45180</v>
      </c>
      <c r="H7656" s="24">
        <v>45180</v>
      </c>
      <c r="I7656" s="20" t="s">
        <v>81</v>
      </c>
      <c r="K7656" s="61"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671</v>
      </c>
      <c r="E7657" s="19" t="str">
        <f>IF(ISBLANK(LeaveTracker[[#This Row],[Employee Name]]),"-----",VLOOKUP(LeaveTracker[[#This Row],[Employee Name]],Employees[[Employee Name]:[Office]],7))</f>
        <v>SP</v>
      </c>
      <c r="F7657" s="19" t="str">
        <f>IF(ISBLANK(LeaveTracker[[#This Row],[Employee Name]]),"-----",VLOOKUP(LeaveTracker[[#This Row],[Employee Name]],Employees[[Employee Name]:[Office]],6))</f>
        <v>REGULAR</v>
      </c>
      <c r="G7657" s="24">
        <v>45189</v>
      </c>
      <c r="H7657" s="24">
        <v>45190</v>
      </c>
      <c r="I7657" s="20" t="s">
        <v>82</v>
      </c>
      <c r="K7657" s="61"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1764</v>
      </c>
      <c r="E7658" s="19" t="str">
        <f>IF(ISBLANK(LeaveTracker[[#This Row],[Employee Name]]),"-----",VLOOKUP(LeaveTracker[[#This Row],[Employee Name]],Employees[[Employee Name]:[Office]],7))</f>
        <v>SP</v>
      </c>
      <c r="F7658" s="19" t="str">
        <f>IF(ISBLANK(LeaveTracker[[#This Row],[Employee Name]]),"-----",VLOOKUP(LeaveTracker[[#This Row],[Employee Name]],Employees[[Employee Name]:[Office]],6))</f>
        <v>CASUAL</v>
      </c>
      <c r="G7658" s="24">
        <v>45180</v>
      </c>
      <c r="H7658" s="24">
        <v>45180</v>
      </c>
      <c r="I7658" s="20" t="s">
        <v>81</v>
      </c>
      <c r="K7658" s="61"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1747</v>
      </c>
      <c r="E7659" s="19">
        <f>IF(ISBLANK(LeaveTracker[[#This Row],[Employee Name]]),"-----",VLOOKUP(LeaveTracker[[#This Row],[Employee Name]],Employees[[Employee Name]:[Office]],7))</f>
        <v>0</v>
      </c>
      <c r="F7659" s="19" t="str">
        <f>IF(ISBLANK(LeaveTracker[[#This Row],[Employee Name]]),"-----",VLOOKUP(LeaveTracker[[#This Row],[Employee Name]],Employees[[Employee Name]:[Office]],6))</f>
        <v>CASUAL</v>
      </c>
      <c r="G7659" s="24">
        <v>45174</v>
      </c>
      <c r="H7659" s="24">
        <v>45174</v>
      </c>
      <c r="I7659" s="20" t="s">
        <v>82</v>
      </c>
      <c r="K7659" s="61"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1747</v>
      </c>
      <c r="E7660" s="19">
        <f>IF(ISBLANK(LeaveTracker[[#This Row],[Employee Name]]),"-----",VLOOKUP(LeaveTracker[[#This Row],[Employee Name]],Employees[[Employee Name]:[Office]],7))</f>
        <v>0</v>
      </c>
      <c r="F7660" s="19" t="str">
        <f>IF(ISBLANK(LeaveTracker[[#This Row],[Employee Name]]),"-----",VLOOKUP(LeaveTracker[[#This Row],[Employee Name]],Employees[[Employee Name]:[Office]],6))</f>
        <v>CASUAL</v>
      </c>
      <c r="G7660" s="24">
        <v>45176</v>
      </c>
      <c r="H7660" s="24">
        <v>45177</v>
      </c>
      <c r="I7660" s="20" t="s">
        <v>82</v>
      </c>
      <c r="K7660" s="61"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1747</v>
      </c>
      <c r="E7661" s="19">
        <f>IF(ISBLANK(LeaveTracker[[#This Row],[Employee Name]]),"-----",VLOOKUP(LeaveTracker[[#This Row],[Employee Name]],Employees[[Employee Name]:[Office]],7))</f>
        <v>0</v>
      </c>
      <c r="F7661" s="19" t="str">
        <f>IF(ISBLANK(LeaveTracker[[#This Row],[Employee Name]]),"-----",VLOOKUP(LeaveTracker[[#This Row],[Employee Name]],Employees[[Employee Name]:[Office]],6))</f>
        <v>CASUAL</v>
      </c>
      <c r="G7661" s="24">
        <v>45181</v>
      </c>
      <c r="H7661" s="24">
        <v>45181</v>
      </c>
      <c r="I7661" s="20" t="s">
        <v>82</v>
      </c>
      <c r="K7661" s="61"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1747</v>
      </c>
      <c r="E7662" s="19">
        <f>IF(ISBLANK(LeaveTracker[[#This Row],[Employee Name]]),"-----",VLOOKUP(LeaveTracker[[#This Row],[Employee Name]],Employees[[Employee Name]:[Office]],7))</f>
        <v>0</v>
      </c>
      <c r="F7662" s="19" t="str">
        <f>IF(ISBLANK(LeaveTracker[[#This Row],[Employee Name]]),"-----",VLOOKUP(LeaveTracker[[#This Row],[Employee Name]],Employees[[Employee Name]:[Office]],6))</f>
        <v>CASUAL</v>
      </c>
      <c r="G7662" s="24">
        <v>45183</v>
      </c>
      <c r="H7662" s="24">
        <v>45184</v>
      </c>
      <c r="I7662" s="20" t="s">
        <v>82</v>
      </c>
      <c r="K7662" s="61"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371</v>
      </c>
      <c r="E7663" s="19" t="str">
        <f>IF(ISBLANK(LeaveTracker[[#This Row],[Employee Name]]),"-----",VLOOKUP(LeaveTracker[[#This Row],[Employee Name]],Employees[[Employee Name]:[Office]],7))</f>
        <v>LIBRARY</v>
      </c>
      <c r="F7663" s="19" t="str">
        <f>IF(ISBLANK(LeaveTracker[[#This Row],[Employee Name]]),"-----",VLOOKUP(LeaveTracker[[#This Row],[Employee Name]],Employees[[Employee Name]:[Office]],6))</f>
        <v>REGULAR</v>
      </c>
      <c r="G7663" s="24">
        <v>45196</v>
      </c>
      <c r="H7663" s="24">
        <v>45198</v>
      </c>
      <c r="I7663" s="20" t="s">
        <v>82</v>
      </c>
      <c r="K7663" s="61"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778</v>
      </c>
      <c r="E7664" s="19" t="str">
        <f>IF(ISBLANK(LeaveTracker[[#This Row],[Employee Name]]),"-----",VLOOKUP(LeaveTracker[[#This Row],[Employee Name]],Employees[[Employee Name]:[Office]],7))</f>
        <v>HRMO</v>
      </c>
      <c r="F7664" s="19" t="str">
        <f>IF(ISBLANK(LeaveTracker[[#This Row],[Employee Name]]),"-----",VLOOKUP(LeaveTracker[[#This Row],[Employee Name]],Employees[[Employee Name]:[Office]],6))</f>
        <v>REGULAR</v>
      </c>
      <c r="G7664" s="24">
        <v>45198</v>
      </c>
      <c r="H7664" s="24">
        <v>45198</v>
      </c>
      <c r="I7664" s="20" t="s">
        <v>82</v>
      </c>
      <c r="K7664" s="61"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778</v>
      </c>
      <c r="E7665" s="19" t="str">
        <f>IF(ISBLANK(LeaveTracker[[#This Row],[Employee Name]]),"-----",VLOOKUP(LeaveTracker[[#This Row],[Employee Name]],Employees[[Employee Name]:[Office]],7))</f>
        <v>HRMO</v>
      </c>
      <c r="F7665" s="19" t="str">
        <f>IF(ISBLANK(LeaveTracker[[#This Row],[Employee Name]]),"-----",VLOOKUP(LeaveTracker[[#This Row],[Employee Name]],Employees[[Employee Name]:[Office]],6))</f>
        <v>REGULAR</v>
      </c>
      <c r="G7665" s="24">
        <v>45184</v>
      </c>
      <c r="H7665" s="24">
        <v>45184</v>
      </c>
      <c r="I7665" s="20" t="s">
        <v>298</v>
      </c>
      <c r="J7665" s="43" t="s">
        <v>1003</v>
      </c>
      <c r="K7665" s="61"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955</v>
      </c>
      <c r="E7666" s="19" t="str">
        <f>IF(ISBLANK(LeaveTracker[[#This Row],[Employee Name]]),"-----",VLOOKUP(LeaveTracker[[#This Row],[Employee Name]],Employees[[Employee Name]:[Office]],7))</f>
        <v>LCR</v>
      </c>
      <c r="F7666" s="19" t="str">
        <f>IF(ISBLANK(LeaveTracker[[#This Row],[Employee Name]]),"-----",VLOOKUP(LeaveTracker[[#This Row],[Employee Name]],Employees[[Employee Name]:[Office]],6))</f>
        <v>REGULAR</v>
      </c>
      <c r="G7666" s="24">
        <v>45199</v>
      </c>
      <c r="H7666" s="24">
        <v>45199</v>
      </c>
      <c r="I7666" s="20" t="s">
        <v>82</v>
      </c>
      <c r="K7666" s="61" t="str">
        <f>LeaveTracker[[#This Row],[Days]]&amp;" "&amp;LeaveTracker[[#This Row],[Type of Leave]]</f>
        <v>1 VL</v>
      </c>
      <c r="L7666" s="23">
        <v>1</v>
      </c>
      <c r="M7666" s="27"/>
    </row>
    <row r="7667" spans="1:13" ht="30" customHeight="1" x14ac:dyDescent="0.3">
      <c r="A7667" s="27">
        <f t="shared" si="93"/>
        <v>3892</v>
      </c>
      <c r="B7667" s="31">
        <v>45189</v>
      </c>
      <c r="C7667" s="31">
        <v>45181</v>
      </c>
      <c r="D7667" s="19" t="s">
        <v>255</v>
      </c>
      <c r="E7667" s="19" t="str">
        <f>IF(ISBLANK(LeaveTracker[[#This Row],[Employee Name]]),"-----",VLOOKUP(LeaveTracker[[#This Row],[Employee Name]],Employees[[Employee Name]:[Office]],7))</f>
        <v>DA</v>
      </c>
      <c r="F7667" s="19" t="str">
        <f>IF(ISBLANK(LeaveTracker[[#This Row],[Employee Name]]),"-----",VLOOKUP(LeaveTracker[[#This Row],[Employee Name]],Employees[[Employee Name]:[Office]],6))</f>
        <v>REGULAR</v>
      </c>
      <c r="G7667" s="24">
        <v>45180</v>
      </c>
      <c r="H7667" s="24">
        <v>45180</v>
      </c>
      <c r="I7667" s="20" t="s">
        <v>81</v>
      </c>
      <c r="K7667" s="61"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1817</v>
      </c>
      <c r="E7668" s="19" t="str">
        <f>IF(ISBLANK(LeaveTracker[[#This Row],[Employee Name]]),"-----",VLOOKUP(LeaveTracker[[#This Row],[Employee Name]],Employees[[Employee Name]:[Office]],7))</f>
        <v>TICC</v>
      </c>
      <c r="F7668" s="19" t="str">
        <f>IF(ISBLANK(LeaveTracker[[#This Row],[Employee Name]]),"-----",VLOOKUP(LeaveTracker[[#This Row],[Employee Name]],Employees[[Employee Name]:[Office]],6))</f>
        <v>CASUAL</v>
      </c>
      <c r="G7668" s="24">
        <v>45183</v>
      </c>
      <c r="H7668" s="24">
        <v>45183</v>
      </c>
      <c r="I7668" s="20" t="s">
        <v>82</v>
      </c>
      <c r="K7668" s="61"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693</v>
      </c>
      <c r="E7669" s="19" t="str">
        <f>IF(ISBLANK(LeaveTracker[[#This Row],[Employee Name]]),"-----",VLOOKUP(LeaveTracker[[#This Row],[Employee Name]],Employees[[Employee Name]:[Office]],7))</f>
        <v>VMO</v>
      </c>
      <c r="F7669" s="19" t="str">
        <f>IF(ISBLANK(LeaveTracker[[#This Row],[Employee Name]]),"-----",VLOOKUP(LeaveTracker[[#This Row],[Employee Name]],Employees[[Employee Name]:[Office]],6))</f>
        <v>REGULAR</v>
      </c>
      <c r="G7669" s="24">
        <v>45173</v>
      </c>
      <c r="H7669" s="24">
        <v>45174</v>
      </c>
      <c r="I7669" s="20" t="s">
        <v>81</v>
      </c>
      <c r="K7669" s="61"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1803</v>
      </c>
      <c r="E7670" s="19" t="str">
        <f>IF(ISBLANK(LeaveTracker[[#This Row],[Employee Name]]),"-----",VLOOKUP(LeaveTracker[[#This Row],[Employee Name]],Employees[[Employee Name]:[Office]],7))</f>
        <v>CENRO</v>
      </c>
      <c r="F7670" s="19" t="str">
        <f>IF(ISBLANK(LeaveTracker[[#This Row],[Employee Name]]),"-----",VLOOKUP(LeaveTracker[[#This Row],[Employee Name]],Employees[[Employee Name]:[Office]],6))</f>
        <v>CASUAL</v>
      </c>
      <c r="G7670" s="24">
        <v>45182</v>
      </c>
      <c r="H7670" s="24">
        <v>45183</v>
      </c>
      <c r="I7670" s="20" t="s">
        <v>81</v>
      </c>
      <c r="K7670" s="61"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2466</v>
      </c>
      <c r="E7671" s="19" t="str">
        <f>IF(ISBLANK(LeaveTracker[[#This Row],[Employee Name]]),"-----",VLOOKUP(LeaveTracker[[#This Row],[Employee Name]],Employees[[Employee Name]:[Office]],7))</f>
        <v>CSWDO</v>
      </c>
      <c r="F7671" s="19" t="str">
        <f>IF(ISBLANK(LeaveTracker[[#This Row],[Employee Name]]),"-----",VLOOKUP(LeaveTracker[[#This Row],[Employee Name]],Employees[[Employee Name]:[Office]],6))</f>
        <v>REGULAR</v>
      </c>
      <c r="G7671" s="24">
        <v>45182</v>
      </c>
      <c r="H7671" s="24">
        <v>45183</v>
      </c>
      <c r="I7671" s="20" t="s">
        <v>298</v>
      </c>
      <c r="J7671" s="43" t="s">
        <v>2467</v>
      </c>
      <c r="K7671" s="61"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960</v>
      </c>
      <c r="E7672" s="19" t="str">
        <f>IF(ISBLANK(LeaveTracker[[#This Row],[Employee Name]]),"-----",VLOOKUP(LeaveTracker[[#This Row],[Employee Name]],Employees[[Employee Name]:[Office]],7))</f>
        <v>ASSESSORS OFFICE</v>
      </c>
      <c r="F7672" s="19" t="str">
        <f>IF(ISBLANK(LeaveTracker[[#This Row],[Employee Name]]),"-----",VLOOKUP(LeaveTracker[[#This Row],[Employee Name]],Employees[[Employee Name]:[Office]],6))</f>
        <v>REGULAR</v>
      </c>
      <c r="G7672" s="24">
        <v>45169</v>
      </c>
      <c r="H7672" s="24">
        <v>45169</v>
      </c>
      <c r="I7672" s="20" t="s">
        <v>298</v>
      </c>
      <c r="J7672" s="43" t="s">
        <v>1003</v>
      </c>
      <c r="K7672" s="61"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960</v>
      </c>
      <c r="E7673" s="19" t="str">
        <f>IF(ISBLANK(LeaveTracker[[#This Row],[Employee Name]]),"-----",VLOOKUP(LeaveTracker[[#This Row],[Employee Name]],Employees[[Employee Name]:[Office]],7))</f>
        <v>ASSESSORS OFFICE</v>
      </c>
      <c r="F7673" s="19" t="str">
        <f>IF(ISBLANK(LeaveTracker[[#This Row],[Employee Name]]),"-----",VLOOKUP(LeaveTracker[[#This Row],[Employee Name]],Employees[[Employee Name]:[Office]],6))</f>
        <v>REGULAR</v>
      </c>
      <c r="G7673" s="24">
        <v>45154</v>
      </c>
      <c r="H7673" s="24">
        <v>45156</v>
      </c>
      <c r="I7673" s="20" t="s">
        <v>81</v>
      </c>
      <c r="K7673" s="61"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960</v>
      </c>
      <c r="E7674" s="19" t="str">
        <f>IF(ISBLANK(LeaveTracker[[#This Row],[Employee Name]]),"-----",VLOOKUP(LeaveTracker[[#This Row],[Employee Name]],Employees[[Employee Name]:[Office]],7))</f>
        <v>ASSESSORS OFFICE</v>
      </c>
      <c r="F7674" s="19" t="str">
        <f>IF(ISBLANK(LeaveTracker[[#This Row],[Employee Name]]),"-----",VLOOKUP(LeaveTracker[[#This Row],[Employee Name]],Employees[[Employee Name]:[Office]],6))</f>
        <v>REGULAR</v>
      </c>
      <c r="G7674" s="24">
        <v>45160</v>
      </c>
      <c r="H7674" s="24">
        <v>45163</v>
      </c>
      <c r="I7674" s="20" t="s">
        <v>81</v>
      </c>
      <c r="K7674" s="61"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960</v>
      </c>
      <c r="E7675" s="19" t="str">
        <f>IF(ISBLANK(LeaveTracker[[#This Row],[Employee Name]]),"-----",VLOOKUP(LeaveTracker[[#This Row],[Employee Name]],Employees[[Employee Name]:[Office]],7))</f>
        <v>ASSESSORS OFFICE</v>
      </c>
      <c r="F7675" s="19" t="str">
        <f>IF(ISBLANK(LeaveTracker[[#This Row],[Employee Name]]),"-----",VLOOKUP(LeaveTracker[[#This Row],[Employee Name]],Employees[[Employee Name]:[Office]],6))</f>
        <v>REGULAR</v>
      </c>
      <c r="G7675" s="24">
        <v>45167</v>
      </c>
      <c r="H7675" s="24">
        <v>45168</v>
      </c>
      <c r="I7675" s="20" t="s">
        <v>81</v>
      </c>
      <c r="K7675" s="61"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960</v>
      </c>
      <c r="E7676" s="19" t="str">
        <f>IF(ISBLANK(LeaveTracker[[#This Row],[Employee Name]]),"-----",VLOOKUP(LeaveTracker[[#This Row],[Employee Name]],Employees[[Employee Name]:[Office]],7))</f>
        <v>ASSESSORS OFFICE</v>
      </c>
      <c r="F7676" s="19" t="str">
        <f>IF(ISBLANK(LeaveTracker[[#This Row],[Employee Name]]),"-----",VLOOKUP(LeaveTracker[[#This Row],[Employee Name]],Employees[[Employee Name]:[Office]],6))</f>
        <v>REGULAR</v>
      </c>
      <c r="G7676" s="24">
        <v>45170</v>
      </c>
      <c r="H7676" s="24">
        <v>45170</v>
      </c>
      <c r="I7676" s="20" t="s">
        <v>81</v>
      </c>
      <c r="K7676" s="61"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960</v>
      </c>
      <c r="E7677" s="19" t="str">
        <f>IF(ISBLANK(LeaveTracker[[#This Row],[Employee Name]]),"-----",VLOOKUP(LeaveTracker[[#This Row],[Employee Name]],Employees[[Employee Name]:[Office]],7))</f>
        <v>ASSESSORS OFFICE</v>
      </c>
      <c r="F7677" s="19" t="str">
        <f>IF(ISBLANK(LeaveTracker[[#This Row],[Employee Name]]),"-----",VLOOKUP(LeaveTracker[[#This Row],[Employee Name]],Employees[[Employee Name]:[Office]],6))</f>
        <v>REGULAR</v>
      </c>
      <c r="G7677" s="24">
        <v>45173</v>
      </c>
      <c r="H7677" s="24">
        <v>45177</v>
      </c>
      <c r="I7677" s="20" t="s">
        <v>81</v>
      </c>
      <c r="K7677" s="61"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960</v>
      </c>
      <c r="E7678" s="19" t="str">
        <f>IF(ISBLANK(LeaveTracker[[#This Row],[Employee Name]]),"-----",VLOOKUP(LeaveTracker[[#This Row],[Employee Name]],Employees[[Employee Name]:[Office]],7))</f>
        <v>ASSESSORS OFFICE</v>
      </c>
      <c r="F7678" s="19" t="str">
        <f>IF(ISBLANK(LeaveTracker[[#This Row],[Employee Name]]),"-----",VLOOKUP(LeaveTracker[[#This Row],[Employee Name]],Employees[[Employee Name]:[Office]],6))</f>
        <v>REGULAR</v>
      </c>
      <c r="G7678" s="24">
        <v>45180</v>
      </c>
      <c r="H7678" s="24">
        <v>45184</v>
      </c>
      <c r="I7678" s="20" t="s">
        <v>81</v>
      </c>
      <c r="K7678" s="61"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1049</v>
      </c>
      <c r="E7679" s="19" t="str">
        <f>IF(ISBLANK(LeaveTracker[[#This Row],[Employee Name]]),"-----",VLOOKUP(LeaveTracker[[#This Row],[Employee Name]],Employees[[Employee Name]:[Office]],7))</f>
        <v>PIO</v>
      </c>
      <c r="F7679" s="19" t="str">
        <f>IF(ISBLANK(LeaveTracker[[#This Row],[Employee Name]]),"-----",VLOOKUP(LeaveTracker[[#This Row],[Employee Name]],Employees[[Employee Name]:[Office]],6))</f>
        <v>REGULAR</v>
      </c>
      <c r="G7679" s="24">
        <v>45182</v>
      </c>
      <c r="H7679" s="24">
        <v>45182</v>
      </c>
      <c r="I7679" s="20" t="s">
        <v>81</v>
      </c>
      <c r="K7679" s="61"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17" si="94">A7679+1</f>
        <v>3900</v>
      </c>
      <c r="B7680" s="31">
        <v>45190</v>
      </c>
      <c r="C7680" s="31">
        <v>45187</v>
      </c>
      <c r="D7680" s="19" t="s">
        <v>471</v>
      </c>
      <c r="E7680" s="19" t="str">
        <f>IF(ISBLANK(LeaveTracker[[#This Row],[Employee Name]]),"-----",VLOOKUP(LeaveTracker[[#This Row],[Employee Name]],Employees[[Employee Name]:[Office]],7))</f>
        <v>PIO</v>
      </c>
      <c r="F7680" s="19" t="str">
        <f>IF(ISBLANK(LeaveTracker[[#This Row],[Employee Name]]),"-----",VLOOKUP(LeaveTracker[[#This Row],[Employee Name]],Employees[[Employee Name]:[Office]],6))</f>
        <v>REGULAR</v>
      </c>
      <c r="G7680" s="24">
        <v>45184</v>
      </c>
      <c r="H7680" s="24">
        <v>45184</v>
      </c>
      <c r="I7680" s="20" t="s">
        <v>81</v>
      </c>
      <c r="K7680" s="61"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19" t="str">
        <f>IF(ISBLANK(LeaveTracker[[#This Row],[Employee Name]]),"-----",VLOOKUP(LeaveTracker[[#This Row],[Employee Name]],Employees[[Employee Name]:[Office]],7))</f>
        <v>ADMIN OFFICE</v>
      </c>
      <c r="F7681" s="19" t="str">
        <f>IF(ISBLANK(LeaveTracker[[#This Row],[Employee Name]]),"-----",VLOOKUP(LeaveTracker[[#This Row],[Employee Name]],Employees[[Employee Name]:[Office]],6))</f>
        <v>REGULAR</v>
      </c>
      <c r="G7681" s="24">
        <v>45197</v>
      </c>
      <c r="H7681" s="24">
        <v>45197</v>
      </c>
      <c r="I7681" s="20" t="s">
        <v>298</v>
      </c>
      <c r="J7681" s="43" t="s">
        <v>1003</v>
      </c>
      <c r="K7681" s="61"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1286</v>
      </c>
      <c r="E7682" s="19" t="str">
        <f>IF(ISBLANK(LeaveTracker[[#This Row],[Employee Name]]),"-----",VLOOKUP(LeaveTracker[[#This Row],[Employee Name]],Employees[[Employee Name]:[Office]],7))</f>
        <v>CTO</v>
      </c>
      <c r="F7682" s="19" t="str">
        <f>IF(ISBLANK(LeaveTracker[[#This Row],[Employee Name]]),"-----",VLOOKUP(LeaveTracker[[#This Row],[Employee Name]],Employees[[Employee Name]:[Office]],6))</f>
        <v>REGULAR</v>
      </c>
      <c r="G7682" s="24">
        <v>45187</v>
      </c>
      <c r="H7682" s="24">
        <v>45187</v>
      </c>
      <c r="I7682" s="20" t="s">
        <v>298</v>
      </c>
      <c r="J7682" s="43" t="s">
        <v>1003</v>
      </c>
      <c r="K7682" s="61"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488</v>
      </c>
      <c r="E7683" s="19" t="str">
        <f>IF(ISBLANK(LeaveTracker[[#This Row],[Employee Name]]),"-----",VLOOKUP(LeaveTracker[[#This Row],[Employee Name]],Employees[[Employee Name]:[Office]],7))</f>
        <v>THRDC</v>
      </c>
      <c r="F7683" s="19" t="str">
        <f>IF(ISBLANK(LeaveTracker[[#This Row],[Employee Name]]),"-----",VLOOKUP(LeaveTracker[[#This Row],[Employee Name]],Employees[[Employee Name]:[Office]],6))</f>
        <v>REGULAR</v>
      </c>
      <c r="G7683" s="24">
        <v>45195</v>
      </c>
      <c r="H7683" s="24">
        <v>45195</v>
      </c>
      <c r="I7683" s="20" t="s">
        <v>82</v>
      </c>
      <c r="K7683" s="61"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19" t="str">
        <f>IF(ISBLANK(LeaveTracker[[#This Row],[Employee Name]]),"-----",VLOOKUP(LeaveTracker[[#This Row],[Employee Name]],Employees[[Employee Name]:[Office]],7))</f>
        <v>CTO</v>
      </c>
      <c r="F7684" s="19" t="str">
        <f>IF(ISBLANK(LeaveTracker[[#This Row],[Employee Name]]),"-----",VLOOKUP(LeaveTracker[[#This Row],[Employee Name]],Employees[[Employee Name]:[Office]],6))</f>
        <v>REGULAR</v>
      </c>
      <c r="G7684" s="24">
        <v>45197</v>
      </c>
      <c r="H7684" s="24">
        <v>45197</v>
      </c>
      <c r="I7684" s="20" t="s">
        <v>298</v>
      </c>
      <c r="J7684" s="43" t="s">
        <v>1003</v>
      </c>
      <c r="K7684" s="61"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405</v>
      </c>
      <c r="E7685" s="19" t="str">
        <f>IF(ISBLANK(LeaveTracker[[#This Row],[Employee Name]]),"-----",VLOOKUP(LeaveTracker[[#This Row],[Employee Name]],Employees[[Employee Name]:[Office]],7))</f>
        <v>CTO</v>
      </c>
      <c r="F7685" s="19" t="str">
        <f>IF(ISBLANK(LeaveTracker[[#This Row],[Employee Name]]),"-----",VLOOKUP(LeaveTracker[[#This Row],[Employee Name]],Employees[[Employee Name]:[Office]],6))</f>
        <v>REGULAR</v>
      </c>
      <c r="G7685" s="24">
        <v>45184</v>
      </c>
      <c r="H7685" s="24">
        <v>45184</v>
      </c>
      <c r="I7685" s="20" t="s">
        <v>81</v>
      </c>
      <c r="K7685" s="61"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1017</v>
      </c>
      <c r="E7686" s="19" t="str">
        <f>IF(ISBLANK(LeaveTracker[[#This Row],[Employee Name]]),"-----",VLOOKUP(LeaveTracker[[#This Row],[Employee Name]],Employees[[Employee Name]:[Office]],7))</f>
        <v>LANDTAX</v>
      </c>
      <c r="F7686" s="19" t="str">
        <f>IF(ISBLANK(LeaveTracker[[#This Row],[Employee Name]]),"-----",VLOOKUP(LeaveTracker[[#This Row],[Employee Name]],Employees[[Employee Name]:[Office]],6))</f>
        <v>REGULAR</v>
      </c>
      <c r="G7686" s="24">
        <v>45175</v>
      </c>
      <c r="H7686" s="24">
        <v>45175</v>
      </c>
      <c r="I7686" s="20" t="s">
        <v>81</v>
      </c>
      <c r="K7686" s="61"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1017</v>
      </c>
      <c r="E7687" s="19" t="str">
        <f>IF(ISBLANK(LeaveTracker[[#This Row],[Employee Name]]),"-----",VLOOKUP(LeaveTracker[[#This Row],[Employee Name]],Employees[[Employee Name]:[Office]],7))</f>
        <v>LANDTAX</v>
      </c>
      <c r="F7687" s="19" t="str">
        <f>IF(ISBLANK(LeaveTracker[[#This Row],[Employee Name]]),"-----",VLOOKUP(LeaveTracker[[#This Row],[Employee Name]],Employees[[Employee Name]:[Office]],6))</f>
        <v>REGULAR</v>
      </c>
      <c r="G7687" s="24">
        <v>45181</v>
      </c>
      <c r="H7687" s="24">
        <v>45181</v>
      </c>
      <c r="I7687" s="20" t="s">
        <v>81</v>
      </c>
      <c r="K7687" s="61"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950</v>
      </c>
      <c r="E7688" s="19" t="str">
        <f>IF(ISBLANK(LeaveTracker[[#This Row],[Employee Name]]),"-----",VLOOKUP(LeaveTracker[[#This Row],[Employee Name]],Employees[[Employee Name]:[Office]],7))</f>
        <v>ACCOUNTING</v>
      </c>
      <c r="F7688" s="19" t="str">
        <f>IF(ISBLANK(LeaveTracker[[#This Row],[Employee Name]]),"-----",VLOOKUP(LeaveTracker[[#This Row],[Employee Name]],Employees[[Employee Name]:[Office]],6))</f>
        <v>REGULAR</v>
      </c>
      <c r="G7688" s="24">
        <v>45182</v>
      </c>
      <c r="H7688" s="24">
        <v>45183</v>
      </c>
      <c r="I7688" s="20" t="s">
        <v>81</v>
      </c>
      <c r="K7688" s="61"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868</v>
      </c>
      <c r="E7689" s="19" t="str">
        <f>IF(ISBLANK(LeaveTracker[[#This Row],[Employee Name]]),"-----",VLOOKUP(LeaveTracker[[#This Row],[Employee Name]],Employees[[Employee Name]:[Office]],7))</f>
        <v>ACCOUNTING</v>
      </c>
      <c r="F7689" s="19" t="str">
        <f>IF(ISBLANK(LeaveTracker[[#This Row],[Employee Name]]),"-----",VLOOKUP(LeaveTracker[[#This Row],[Employee Name]],Employees[[Employee Name]:[Office]],6))</f>
        <v>REGULAR</v>
      </c>
      <c r="G7689" s="24">
        <v>45183</v>
      </c>
      <c r="H7689" s="24">
        <v>45183</v>
      </c>
      <c r="I7689" s="20" t="s">
        <v>81</v>
      </c>
      <c r="K7689" s="61"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468</v>
      </c>
      <c r="E7690" s="19" t="str">
        <f>IF(ISBLANK(LeaveTracker[[#This Row],[Employee Name]]),"-----",VLOOKUP(LeaveTracker[[#This Row],[Employee Name]],Employees[[Employee Name]:[Office]],7))</f>
        <v>ASSESSORS OFFICE</v>
      </c>
      <c r="F7690" s="19" t="str">
        <f>IF(ISBLANK(LeaveTracker[[#This Row],[Employee Name]]),"-----",VLOOKUP(LeaveTracker[[#This Row],[Employee Name]],Employees[[Employee Name]:[Office]],6))</f>
        <v>REGULAR</v>
      </c>
      <c r="G7690" s="24">
        <v>45183</v>
      </c>
      <c r="H7690" s="24">
        <v>45183</v>
      </c>
      <c r="I7690" s="20" t="s">
        <v>298</v>
      </c>
      <c r="J7690" s="43" t="s">
        <v>1003</v>
      </c>
      <c r="K7690" s="61"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597</v>
      </c>
      <c r="E7691" s="19" t="str">
        <f>IF(ISBLANK(LeaveTracker[[#This Row],[Employee Name]]),"-----",VLOOKUP(LeaveTracker[[#This Row],[Employee Name]],Employees[[Employee Name]:[Office]],7))</f>
        <v>MAHOGANY MARKET</v>
      </c>
      <c r="F7691" s="19" t="str">
        <f>IF(ISBLANK(LeaveTracker[[#This Row],[Employee Name]]),"-----",VLOOKUP(LeaveTracker[[#This Row],[Employee Name]],Employees[[Employee Name]:[Office]],6))</f>
        <v>REGULAR</v>
      </c>
      <c r="G7691" s="24">
        <v>45185</v>
      </c>
      <c r="H7691" s="24">
        <v>45186</v>
      </c>
      <c r="I7691" s="20" t="s">
        <v>81</v>
      </c>
      <c r="K7691" s="61" t="str">
        <f>LeaveTracker[[#This Row],[Days]]&amp;" "&amp;LeaveTracker[[#This Row],[Type of Leave]]</f>
        <v>1 SL</v>
      </c>
      <c r="L7691" s="23">
        <v>1</v>
      </c>
      <c r="M7691" s="27"/>
    </row>
    <row r="7692" spans="1:13" ht="30" customHeight="1" x14ac:dyDescent="0.3">
      <c r="A7692" s="27">
        <f t="shared" si="94"/>
        <v>3911</v>
      </c>
      <c r="B7692" s="31">
        <v>45190</v>
      </c>
      <c r="C7692" s="31">
        <v>45183</v>
      </c>
      <c r="D7692" s="19" t="s">
        <v>595</v>
      </c>
      <c r="E7692" s="19" t="str">
        <f>IF(ISBLANK(LeaveTracker[[#This Row],[Employee Name]]),"-----",VLOOKUP(LeaveTracker[[#This Row],[Employee Name]],Employees[[Employee Name]:[Office]],7))</f>
        <v>MAHOGANY MARKET</v>
      </c>
      <c r="F7692" s="19" t="str">
        <f>IF(ISBLANK(LeaveTracker[[#This Row],[Employee Name]]),"-----",VLOOKUP(LeaveTracker[[#This Row],[Employee Name]],Employees[[Employee Name]:[Office]],6))</f>
        <v>REGULAR</v>
      </c>
      <c r="G7692" s="24">
        <v>45182</v>
      </c>
      <c r="H7692" s="24">
        <v>45182</v>
      </c>
      <c r="I7692" s="20" t="s">
        <v>81</v>
      </c>
      <c r="K7692" s="61"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398</v>
      </c>
      <c r="E7693" s="19" t="str">
        <f>IF(ISBLANK(LeaveTracker[[#This Row],[Employee Name]]),"-----",VLOOKUP(LeaveTracker[[#This Row],[Employee Name]],Employees[[Employee Name]:[Office]],7))</f>
        <v>CTO</v>
      </c>
      <c r="F7693" s="19" t="str">
        <f>IF(ISBLANK(LeaveTracker[[#This Row],[Employee Name]]),"-----",VLOOKUP(LeaveTracker[[#This Row],[Employee Name]],Employees[[Employee Name]:[Office]],6))</f>
        <v>REGULAR</v>
      </c>
      <c r="G7693" s="24">
        <v>45188</v>
      </c>
      <c r="H7693" s="24">
        <v>45188</v>
      </c>
      <c r="I7693" s="20" t="s">
        <v>81</v>
      </c>
      <c r="K7693" s="61"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612</v>
      </c>
      <c r="E7694" s="19" t="str">
        <f>IF(ISBLANK(LeaveTracker[[#This Row],[Employee Name]]),"-----",VLOOKUP(LeaveTracker[[#This Row],[Employee Name]],Employees[[Employee Name]:[Office]],7))</f>
        <v>CBO</v>
      </c>
      <c r="F7694" s="19" t="str">
        <f>IF(ISBLANK(LeaveTracker[[#This Row],[Employee Name]]),"-----",VLOOKUP(LeaveTracker[[#This Row],[Employee Name]],Employees[[Employee Name]:[Office]],6))</f>
        <v>REGULAR</v>
      </c>
      <c r="G7694" s="24">
        <v>45188</v>
      </c>
      <c r="H7694" s="24">
        <v>45188</v>
      </c>
      <c r="I7694" s="20" t="s">
        <v>81</v>
      </c>
      <c r="K7694" s="61"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509</v>
      </c>
      <c r="E7695" s="19" t="str">
        <f>IF(ISBLANK(LeaveTracker[[#This Row],[Employee Name]]),"-----",VLOOKUP(LeaveTracker[[#This Row],[Employee Name]],Employees[[Employee Name]:[Office]],7))</f>
        <v>ACCOUNTING</v>
      </c>
      <c r="F7695" s="19" t="str">
        <f>IF(ISBLANK(LeaveTracker[[#This Row],[Employee Name]]),"-----",VLOOKUP(LeaveTracker[[#This Row],[Employee Name]],Employees[[Employee Name]:[Office]],6))</f>
        <v>REGULAR</v>
      </c>
      <c r="G7695" s="24">
        <v>45183</v>
      </c>
      <c r="H7695" s="24">
        <v>45183</v>
      </c>
      <c r="I7695" s="20" t="s">
        <v>81</v>
      </c>
      <c r="K7695" s="61"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868</v>
      </c>
      <c r="E7696" s="19" t="str">
        <f>IF(ISBLANK(LeaveTracker[[#This Row],[Employee Name]]),"-----",VLOOKUP(LeaveTracker[[#This Row],[Employee Name]],Employees[[Employee Name]:[Office]],7))</f>
        <v>ACCOUNTING</v>
      </c>
      <c r="F7696" s="19" t="str">
        <f>IF(ISBLANK(LeaveTracker[[#This Row],[Employee Name]]),"-----",VLOOKUP(LeaveTracker[[#This Row],[Employee Name]],Employees[[Employee Name]:[Office]],6))</f>
        <v>REGULAR</v>
      </c>
      <c r="G7696" s="24">
        <v>45198</v>
      </c>
      <c r="H7696" s="24">
        <v>45198</v>
      </c>
      <c r="I7696" s="20" t="s">
        <v>82</v>
      </c>
      <c r="K7696" s="61"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504</v>
      </c>
      <c r="E7697" s="19" t="str">
        <f>IF(ISBLANK(LeaveTracker[[#This Row],[Employee Name]]),"-----",VLOOKUP(LeaveTracker[[#This Row],[Employee Name]],Employees[[Employee Name]:[Office]],7))</f>
        <v>THRDC</v>
      </c>
      <c r="F7697" s="19" t="str">
        <f>IF(ISBLANK(LeaveTracker[[#This Row],[Employee Name]]),"-----",VLOOKUP(LeaveTracker[[#This Row],[Employee Name]],Employees[[Employee Name]:[Office]],6))</f>
        <v>REGULAR</v>
      </c>
      <c r="G7697" s="24">
        <v>45191</v>
      </c>
      <c r="H7697" s="24">
        <v>45191</v>
      </c>
      <c r="I7697" s="20" t="s">
        <v>82</v>
      </c>
      <c r="K7697" s="61"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2076</v>
      </c>
      <c r="E7698" s="19" t="str">
        <f>IF(ISBLANK(LeaveTracker[[#This Row],[Employee Name]]),"-----",VLOOKUP(LeaveTracker[[#This Row],[Employee Name]],Employees[[Employee Name]:[Office]],7))</f>
        <v>EEO</v>
      </c>
      <c r="F7698" s="19">
        <f>IF(ISBLANK(LeaveTracker[[#This Row],[Employee Name]]),"-----",VLOOKUP(LeaveTracker[[#This Row],[Employee Name]],Employees[[Employee Name]:[Office]],6))</f>
        <v>0</v>
      </c>
      <c r="G7698" s="24">
        <v>45082</v>
      </c>
      <c r="H7698" s="24">
        <v>45082</v>
      </c>
      <c r="I7698" s="20" t="s">
        <v>81</v>
      </c>
      <c r="K7698" s="61"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2076</v>
      </c>
      <c r="E7699" s="19" t="str">
        <f>IF(ISBLANK(LeaveTracker[[#This Row],[Employee Name]]),"-----",VLOOKUP(LeaveTracker[[#This Row],[Employee Name]],Employees[[Employee Name]:[Office]],7))</f>
        <v>EEO</v>
      </c>
      <c r="F7699" s="19">
        <f>IF(ISBLANK(LeaveTracker[[#This Row],[Employee Name]]),"-----",VLOOKUP(LeaveTracker[[#This Row],[Employee Name]],Employees[[Employee Name]:[Office]],6))</f>
        <v>0</v>
      </c>
      <c r="G7699" s="24">
        <v>45090</v>
      </c>
      <c r="H7699" s="24">
        <v>45091</v>
      </c>
      <c r="I7699" s="20" t="s">
        <v>81</v>
      </c>
      <c r="K7699" s="61"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2076</v>
      </c>
      <c r="E7700" s="19" t="str">
        <f>IF(ISBLANK(LeaveTracker[[#This Row],[Employee Name]]),"-----",VLOOKUP(LeaveTracker[[#This Row],[Employee Name]],Employees[[Employee Name]:[Office]],7))</f>
        <v>EEO</v>
      </c>
      <c r="F7700" s="19">
        <f>IF(ISBLANK(LeaveTracker[[#This Row],[Employee Name]]),"-----",VLOOKUP(LeaveTracker[[#This Row],[Employee Name]],Employees[[Employee Name]:[Office]],6))</f>
        <v>0</v>
      </c>
      <c r="G7700" s="24">
        <v>45113</v>
      </c>
      <c r="H7700" s="24">
        <v>45113</v>
      </c>
      <c r="I7700" s="20" t="s">
        <v>81</v>
      </c>
      <c r="K7700" s="61"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2076</v>
      </c>
      <c r="E7701" s="19" t="str">
        <f>IF(ISBLANK(LeaveTracker[[#This Row],[Employee Name]]),"-----",VLOOKUP(LeaveTracker[[#This Row],[Employee Name]],Employees[[Employee Name]:[Office]],7))</f>
        <v>EEO</v>
      </c>
      <c r="F7701" s="19">
        <f>IF(ISBLANK(LeaveTracker[[#This Row],[Employee Name]]),"-----",VLOOKUP(LeaveTracker[[#This Row],[Employee Name]],Employees[[Employee Name]:[Office]],6))</f>
        <v>0</v>
      </c>
      <c r="G7701" s="24">
        <v>45125</v>
      </c>
      <c r="H7701" s="24">
        <v>45125</v>
      </c>
      <c r="I7701" s="20" t="s">
        <v>81</v>
      </c>
      <c r="K7701" s="61"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2076</v>
      </c>
      <c r="E7702" s="19" t="str">
        <f>IF(ISBLANK(LeaveTracker[[#This Row],[Employee Name]]),"-----",VLOOKUP(LeaveTracker[[#This Row],[Employee Name]],Employees[[Employee Name]:[Office]],7))</f>
        <v>EEO</v>
      </c>
      <c r="F7702" s="19">
        <f>IF(ISBLANK(LeaveTracker[[#This Row],[Employee Name]]),"-----",VLOOKUP(LeaveTracker[[#This Row],[Employee Name]],Employees[[Employee Name]:[Office]],6))</f>
        <v>0</v>
      </c>
      <c r="G7702" s="24">
        <v>45146</v>
      </c>
      <c r="H7702" s="24">
        <v>45146</v>
      </c>
      <c r="I7702" s="20" t="s">
        <v>82</v>
      </c>
      <c r="K7702" s="61"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2076</v>
      </c>
      <c r="E7703" s="19" t="str">
        <f>IF(ISBLANK(LeaveTracker[[#This Row],[Employee Name]]),"-----",VLOOKUP(LeaveTracker[[#This Row],[Employee Name]],Employees[[Employee Name]:[Office]],7))</f>
        <v>EEO</v>
      </c>
      <c r="F7703" s="19">
        <f>IF(ISBLANK(LeaveTracker[[#This Row],[Employee Name]]),"-----",VLOOKUP(LeaveTracker[[#This Row],[Employee Name]],Employees[[Employee Name]:[Office]],6))</f>
        <v>0</v>
      </c>
      <c r="G7703" s="24">
        <v>45148</v>
      </c>
      <c r="H7703" s="24">
        <v>45148</v>
      </c>
      <c r="I7703" s="20" t="s">
        <v>82</v>
      </c>
      <c r="K7703" s="61"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2076</v>
      </c>
      <c r="E7704" s="19" t="str">
        <f>IF(ISBLANK(LeaveTracker[[#This Row],[Employee Name]]),"-----",VLOOKUP(LeaveTracker[[#This Row],[Employee Name]],Employees[[Employee Name]:[Office]],7))</f>
        <v>EEO</v>
      </c>
      <c r="F7704" s="19">
        <f>IF(ISBLANK(LeaveTracker[[#This Row],[Employee Name]]),"-----",VLOOKUP(LeaveTracker[[#This Row],[Employee Name]],Employees[[Employee Name]:[Office]],6))</f>
        <v>0</v>
      </c>
      <c r="G7704" s="24">
        <v>45155</v>
      </c>
      <c r="H7704" s="24">
        <v>45156</v>
      </c>
      <c r="I7704" s="20" t="s">
        <v>82</v>
      </c>
      <c r="K7704" s="61"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2076</v>
      </c>
      <c r="E7705" s="19" t="str">
        <f>IF(ISBLANK(LeaveTracker[[#This Row],[Employee Name]]),"-----",VLOOKUP(LeaveTracker[[#This Row],[Employee Name]],Employees[[Employee Name]:[Office]],7))</f>
        <v>EEO</v>
      </c>
      <c r="F7705" s="19">
        <f>IF(ISBLANK(LeaveTracker[[#This Row],[Employee Name]]),"-----",VLOOKUP(LeaveTracker[[#This Row],[Employee Name]],Employees[[Employee Name]:[Office]],6))</f>
        <v>0</v>
      </c>
      <c r="G7705" s="24">
        <v>45161</v>
      </c>
      <c r="H7705" s="24">
        <v>45163</v>
      </c>
      <c r="I7705" s="20" t="s">
        <v>82</v>
      </c>
      <c r="K7705" s="61"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1893</v>
      </c>
      <c r="E7706" s="19" t="str">
        <f>IF(ISBLANK(LeaveTracker[[#This Row],[Employee Name]]),"-----",VLOOKUP(LeaveTracker[[#This Row],[Employee Name]],Employees[[Employee Name]:[Office]],7))</f>
        <v>CTO-LICENSE</v>
      </c>
      <c r="F7706" s="19" t="str">
        <f>IF(ISBLANK(LeaveTracker[[#This Row],[Employee Name]]),"-----",VLOOKUP(LeaveTracker[[#This Row],[Employee Name]],Employees[[Employee Name]:[Office]],6))</f>
        <v>CASUAL</v>
      </c>
      <c r="G7706" s="24">
        <v>45184</v>
      </c>
      <c r="H7706" s="24">
        <v>45184</v>
      </c>
      <c r="I7706" s="20" t="s">
        <v>81</v>
      </c>
      <c r="K7706" s="61"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1849</v>
      </c>
      <c r="E7707" s="19" t="str">
        <f>IF(ISBLANK(LeaveTracker[[#This Row],[Employee Name]]),"-----",VLOOKUP(LeaveTracker[[#This Row],[Employee Name]],Employees[[Employee Name]:[Office]],7))</f>
        <v>BIR</v>
      </c>
      <c r="F7707" s="19" t="str">
        <f>IF(ISBLANK(LeaveTracker[[#This Row],[Employee Name]]),"-----",VLOOKUP(LeaveTracker[[#This Row],[Employee Name]],Employees[[Employee Name]:[Office]],6))</f>
        <v>CASUAL</v>
      </c>
      <c r="G7707" s="24">
        <v>45175</v>
      </c>
      <c r="H7707" s="24">
        <v>45175</v>
      </c>
      <c r="I7707" s="20" t="s">
        <v>81</v>
      </c>
      <c r="K7707" s="61"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1849</v>
      </c>
      <c r="E7708" s="19" t="str">
        <f>IF(ISBLANK(LeaveTracker[[#This Row],[Employee Name]]),"-----",VLOOKUP(LeaveTracker[[#This Row],[Employee Name]],Employees[[Employee Name]:[Office]],7))</f>
        <v>BIR</v>
      </c>
      <c r="F7708" s="19" t="str">
        <f>IF(ISBLANK(LeaveTracker[[#This Row],[Employee Name]]),"-----",VLOOKUP(LeaveTracker[[#This Row],[Employee Name]],Employees[[Employee Name]:[Office]],6))</f>
        <v>CASUAL</v>
      </c>
      <c r="G7708" s="24">
        <v>45181</v>
      </c>
      <c r="H7708" s="24">
        <v>45181</v>
      </c>
      <c r="I7708" s="20" t="s">
        <v>81</v>
      </c>
      <c r="K7708" s="61"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1785</v>
      </c>
      <c r="E7709" s="19" t="str">
        <f>IF(ISBLANK(LeaveTracker[[#This Row],[Employee Name]]),"-----",VLOOKUP(LeaveTracker[[#This Row],[Employee Name]],Employees[[Employee Name]:[Office]],7))</f>
        <v>MAHOGANY MARKET</v>
      </c>
      <c r="F7709" s="19" t="str">
        <f>IF(ISBLANK(LeaveTracker[[#This Row],[Employee Name]]),"-----",VLOOKUP(LeaveTracker[[#This Row],[Employee Name]],Employees[[Employee Name]:[Office]],6))</f>
        <v>CASUAL</v>
      </c>
      <c r="G7709" s="24">
        <v>45188</v>
      </c>
      <c r="H7709" s="24">
        <v>45188</v>
      </c>
      <c r="I7709" s="20" t="s">
        <v>81</v>
      </c>
      <c r="K7709" s="61"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1914</v>
      </c>
      <c r="E7710" s="19" t="str">
        <f>IF(ISBLANK(LeaveTracker[[#This Row],[Employee Name]]),"-----",VLOOKUP(LeaveTracker[[#This Row],[Employee Name]],Employees[[Employee Name]:[Office]],7))</f>
        <v>MAHOGANY MARKET</v>
      </c>
      <c r="F7710" s="19" t="str">
        <f>IF(ISBLANK(LeaveTracker[[#This Row],[Employee Name]]),"-----",VLOOKUP(LeaveTracker[[#This Row],[Employee Name]],Employees[[Employee Name]:[Office]],6))</f>
        <v>CASUAL</v>
      </c>
      <c r="G7710" s="24">
        <v>45185</v>
      </c>
      <c r="H7710" s="24">
        <v>45187</v>
      </c>
      <c r="I7710" s="20" t="s">
        <v>81</v>
      </c>
      <c r="K7710" s="61" t="str">
        <f>LeaveTracker[[#This Row],[Days]]&amp;" "&amp;LeaveTracker[[#This Row],[Type of Leave]]</f>
        <v>3 SL</v>
      </c>
      <c r="L7710" s="23">
        <v>3</v>
      </c>
      <c r="M7710" s="27"/>
    </row>
    <row r="7711" spans="1:13" ht="30" customHeight="1" x14ac:dyDescent="0.3">
      <c r="A7711" s="27">
        <f t="shared" si="94"/>
        <v>3924</v>
      </c>
      <c r="B7711" s="31">
        <v>45190</v>
      </c>
      <c r="C7711" s="31">
        <v>45190</v>
      </c>
      <c r="D7711" s="19" t="s">
        <v>2027</v>
      </c>
      <c r="E7711" s="19" t="str">
        <f>IF(ISBLANK(LeaveTracker[[#This Row],[Employee Name]]),"-----",VLOOKUP(LeaveTracker[[#This Row],[Employee Name]],Employees[[Employee Name]:[Office]],7))</f>
        <v>EDP</v>
      </c>
      <c r="F7711" s="19" t="str">
        <f>IF(ISBLANK(LeaveTracker[[#This Row],[Employee Name]]),"-----",VLOOKUP(LeaveTracker[[#This Row],[Employee Name]],Employees[[Employee Name]:[Office]],6))</f>
        <v>CASUAL</v>
      </c>
      <c r="G7711" s="24">
        <v>45187</v>
      </c>
      <c r="H7711" s="24">
        <v>45189</v>
      </c>
      <c r="I7711" s="20" t="s">
        <v>81</v>
      </c>
      <c r="K7711" s="61"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1802</v>
      </c>
      <c r="E7712" s="19" t="str">
        <f>IF(ISBLANK(LeaveTracker[[#This Row],[Employee Name]]),"-----",VLOOKUP(LeaveTracker[[#This Row],[Employee Name]],Employees[[Employee Name]:[Office]],7))</f>
        <v>CENRO</v>
      </c>
      <c r="F7712" s="19" t="str">
        <f>IF(ISBLANK(LeaveTracker[[#This Row],[Employee Name]]),"-----",VLOOKUP(LeaveTracker[[#This Row],[Employee Name]],Employees[[Employee Name]:[Office]],6))</f>
        <v>CASUAL</v>
      </c>
      <c r="G7712" s="24">
        <v>45196</v>
      </c>
      <c r="H7712" s="24">
        <v>45196</v>
      </c>
      <c r="I7712" s="20" t="s">
        <v>82</v>
      </c>
      <c r="K7712" s="61"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1800</v>
      </c>
      <c r="E7713" s="19" t="str">
        <f>IF(ISBLANK(LeaveTracker[[#This Row],[Employee Name]]),"-----",VLOOKUP(LeaveTracker[[#This Row],[Employee Name]],Employees[[Employee Name]:[Office]],7))</f>
        <v>CENRO</v>
      </c>
      <c r="F7713" s="19" t="str">
        <f>IF(ISBLANK(LeaveTracker[[#This Row],[Employee Name]]),"-----",VLOOKUP(LeaveTracker[[#This Row],[Employee Name]],Employees[[Employee Name]:[Office]],6))</f>
        <v>CASUAL</v>
      </c>
      <c r="G7713" s="24">
        <v>45187</v>
      </c>
      <c r="H7713" s="24">
        <v>45189</v>
      </c>
      <c r="I7713" s="20" t="s">
        <v>81</v>
      </c>
      <c r="K7713" s="61"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1971</v>
      </c>
      <c r="E7714" s="19" t="str">
        <f>IF(ISBLANK(LeaveTracker[[#This Row],[Employee Name]]),"-----",VLOOKUP(LeaveTracker[[#This Row],[Employee Name]],Employees[[Employee Name]:[Office]],7))</f>
        <v>CENRO</v>
      </c>
      <c r="F7714" s="19">
        <f>IF(ISBLANK(LeaveTracker[[#This Row],[Employee Name]]),"-----",VLOOKUP(LeaveTracker[[#This Row],[Employee Name]],Employees[[Employee Name]:[Office]],6))</f>
        <v>0</v>
      </c>
      <c r="G7714" s="24">
        <v>45197</v>
      </c>
      <c r="H7714" s="24">
        <v>45199</v>
      </c>
      <c r="I7714" s="20" t="s">
        <v>82</v>
      </c>
      <c r="K7714" s="61" t="str">
        <f>LeaveTracker[[#This Row],[Days]]&amp;" "&amp;LeaveTracker[[#This Row],[Type of Leave]]</f>
        <v>3 VL</v>
      </c>
      <c r="L7714" s="23">
        <v>3</v>
      </c>
      <c r="M7714" s="27"/>
    </row>
    <row r="7715" spans="1:13" ht="30" customHeight="1" x14ac:dyDescent="0.3">
      <c r="A7715" s="27">
        <f t="shared" si="94"/>
        <v>3928</v>
      </c>
      <c r="B7715" s="31">
        <v>45190</v>
      </c>
      <c r="C7715" s="31">
        <v>45190</v>
      </c>
      <c r="D7715" s="19" t="s">
        <v>1834</v>
      </c>
      <c r="E7715" s="19" t="str">
        <f>IF(ISBLANK(LeaveTracker[[#This Row],[Employee Name]]),"-----",VLOOKUP(LeaveTracker[[#This Row],[Employee Name]],Employees[[Employee Name]:[Office]],7))</f>
        <v>GSO</v>
      </c>
      <c r="F7715" s="19" t="str">
        <f>IF(ISBLANK(LeaveTracker[[#This Row],[Employee Name]]),"-----",VLOOKUP(LeaveTracker[[#This Row],[Employee Name]],Employees[[Employee Name]:[Office]],6))</f>
        <v>CASUAL</v>
      </c>
      <c r="G7715" s="24">
        <v>45189</v>
      </c>
      <c r="H7715" s="24">
        <v>45189</v>
      </c>
      <c r="I7715" s="20" t="s">
        <v>81</v>
      </c>
      <c r="K7715" s="61"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530</v>
      </c>
      <c r="E7716" s="19" t="str">
        <f>IF(ISBLANK(LeaveTracker[[#This Row],[Employee Name]]),"-----",VLOOKUP(LeaveTracker[[#This Row],[Employee Name]],Employees[[Employee Name]:[Office]],7))</f>
        <v>GSO</v>
      </c>
      <c r="F7716" s="19" t="str">
        <f>IF(ISBLANK(LeaveTracker[[#This Row],[Employee Name]]),"-----",VLOOKUP(LeaveTracker[[#This Row],[Employee Name]],Employees[[Employee Name]:[Office]],6))</f>
        <v>REGULAR</v>
      </c>
      <c r="G7716" s="24">
        <v>45188</v>
      </c>
      <c r="H7716" s="24">
        <v>45189</v>
      </c>
      <c r="I7716" s="20" t="s">
        <v>298</v>
      </c>
      <c r="J7716" s="43" t="s">
        <v>1003</v>
      </c>
      <c r="K7716" s="61"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1951</v>
      </c>
      <c r="E7717" s="19" t="str">
        <f>IF(ISBLANK(LeaveTracker[[#This Row],[Employee Name]]),"-----",VLOOKUP(LeaveTracker[[#This Row],[Employee Name]],Employees[[Employee Name]:[Office]],7))</f>
        <v>GSO</v>
      </c>
      <c r="F7717" s="19" t="str">
        <f>IF(ISBLANK(LeaveTracker[[#This Row],[Employee Name]]),"-----",VLOOKUP(LeaveTracker[[#This Row],[Employee Name]],Employees[[Employee Name]:[Office]],6))</f>
        <v>CASUAL</v>
      </c>
      <c r="G7717" s="24">
        <v>45189</v>
      </c>
      <c r="H7717" s="24">
        <v>45189</v>
      </c>
      <c r="I7717" s="20" t="s">
        <v>81</v>
      </c>
      <c r="K7717" s="61" t="str">
        <f ca="1">LeaveTracker[[#This Row],[Days]]&amp;" "&amp;LeaveTracker[[#This Row],[Type of Leave]]</f>
        <v>1 SL</v>
      </c>
      <c r="L7717" s="23">
        <f ca="1">NETWORKDAYS(LeaveTracker[[#This Row],[Start Date]],LeaveTracker[[#This Row],[End Date]],lstHolidays)</f>
        <v>1</v>
      </c>
      <c r="M7717" s="27"/>
    </row>
  </sheetData>
  <protectedRanges>
    <protectedRange sqref="G2434:H2434 A3408:C3409 A1:D875 A877:D898 A876:B876 D876 A900:D908 A899:B899 D899 A910:D1042 A909:B909 D909 A1043:B1044 D1043:D1044 A1065:D1224 A1062:B1064 D1062:D1064 A1226:D1301 A1225:B1225 D1225 A1304:D1394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E7365:F7365 D6456:D7446 D7448:D7579 C6458:C7579 B6173:B7579 A7718:A1048576 B7718:D1048576 B7580:D7717 A5740:A7717"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6:J2433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738: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2" priority="3">
      <formula>$I5094=TRUE</formula>
    </cfRule>
  </conditionalFormatting>
  <conditionalFormatting sqref="D5149:D5150">
    <cfRule type="expression" dxfId="1" priority="1">
      <formula>$I5149=TRUE</formula>
    </cfRule>
  </conditionalFormatting>
  <dataValidations count="6">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7717" xr:uid="{00000000-0002-0000-0200-000005000000}"/>
  </dataValidations>
  <pageMargins left="0.25" right="0.25" top="0.25" bottom="0.75" header="0.3" footer="0.3"/>
  <pageSetup scale="66" fitToHeight="0" orientation="portrait" horizontalDpi="4294967293"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6000000}">
          <x14:formula1>
            <xm:f>'List of Employees'!$B$4:$B$727</xm:f>
          </x14:formula1>
          <xm:sqref>E7365:F7365</xm:sqref>
        </x14:dataValidation>
        <x14:dataValidation type="list" allowBlank="1" showInputMessage="1" showErrorMessage="1" xr:uid="{00000000-0002-0000-0200-000007000000}">
          <x14:formula1>
            <xm:f>'List of Employees'!$B$4:$B$728</xm:f>
          </x14:formula1>
          <xm:sqref>D5:D7446 D7448:D7465</xm:sqref>
        </x14:dataValidation>
        <x14:dataValidation type="list" allowBlank="1" showInputMessage="1" showErrorMessage="1" xr:uid="{00000000-0002-0000-0200-000008000000}">
          <x14:formula1>
            <xm:f>'Leave Types'!$B$4:$B$9</xm:f>
          </x14:formula1>
          <xm:sqref>I5:I7717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2" tint="-0.499984740745262"/>
    <pageSetUpPr fitToPage="1"/>
  </sheetPr>
  <dimension ref="A1:I730"/>
  <sheetViews>
    <sheetView zoomScaleNormal="100" workbookViewId="0">
      <pane ySplit="1428" activePane="bottomLeft"/>
      <selection activeCell="B39" sqref="B39"/>
      <selection pane="bottomLeft" activeCell="B4" sqref="B4"/>
    </sheetView>
  </sheetViews>
  <sheetFormatPr defaultRowHeight="30" customHeight="1" x14ac:dyDescent="0.3"/>
  <cols>
    <col min="1" max="1" width="6.6640625" customWidth="1"/>
    <col min="2" max="6" width="26.6640625" customWidth="1"/>
    <col min="7" max="7" width="22.77734375" customWidth="1"/>
    <col min="8" max="8" width="27.44140625" customWidth="1"/>
    <col min="9" max="9" width="16.21875" customWidth="1"/>
  </cols>
  <sheetData>
    <row r="1" spans="1:9" ht="39.9" customHeight="1" x14ac:dyDescent="0.3">
      <c r="B1" s="49"/>
      <c r="C1" s="49"/>
      <c r="D1" s="49"/>
      <c r="E1" s="49"/>
      <c r="F1" s="49"/>
    </row>
    <row r="2" spans="1:9" ht="15" customHeight="1" x14ac:dyDescent="0.3"/>
    <row r="3" spans="1:9" ht="30" customHeight="1" x14ac:dyDescent="0.3">
      <c r="A3" s="9" t="s">
        <v>943</v>
      </c>
      <c r="B3" s="9" t="s">
        <v>0</v>
      </c>
      <c r="C3" s="9" t="s">
        <v>1314</v>
      </c>
      <c r="D3" s="9" t="s">
        <v>1315</v>
      </c>
      <c r="E3" s="9" t="s">
        <v>1316</v>
      </c>
      <c r="F3" s="9" t="s">
        <v>1317</v>
      </c>
      <c r="G3" s="9" t="s">
        <v>1993</v>
      </c>
      <c r="H3" s="9" t="s">
        <v>1064</v>
      </c>
      <c r="I3" s="9" t="s">
        <v>2324</v>
      </c>
    </row>
    <row r="4" spans="1:9" ht="30" customHeight="1" x14ac:dyDescent="0.3">
      <c r="A4" s="44">
        <v>1</v>
      </c>
      <c r="B4" s="8" t="str">
        <f>CONCATENATE(Employees[[#This Row],[Lastname]]," ",Employees[[#This Row],[Firstname]], " ",LEFT(Employees[[#This Row],[Middlename]],1),IF(ISBLANK(Employees[[#This Row],[Middlename]])," ","."))</f>
        <v>AALA MELODY M.</v>
      </c>
      <c r="C4" s="8" t="s">
        <v>1351</v>
      </c>
      <c r="D4" s="8" t="s">
        <v>1352</v>
      </c>
      <c r="E4" s="8" t="s">
        <v>554</v>
      </c>
      <c r="F4" s="8" t="s">
        <v>1290</v>
      </c>
      <c r="G4" s="18" t="s">
        <v>1290</v>
      </c>
      <c r="H4" s="8" t="s">
        <v>209</v>
      </c>
      <c r="I4" s="8" t="b">
        <f>COUNTIF(Employees[Employee Name],Employees[[#This Row],[Employee Name]])&gt;1</f>
        <v>0</v>
      </c>
    </row>
    <row r="5" spans="1:9" ht="30" hidden="1" customHeight="1" x14ac:dyDescent="0.3">
      <c r="A5" s="44">
        <f>IF(ISBLANK(Employees[[#This Row],[Employee Name]]),"",A4+1)</f>
        <v>2</v>
      </c>
      <c r="B5" s="8" t="str">
        <f>CONCATENATE(Employees[[#This Row],[Lastname]]," ",Employees[[#This Row],[Firstname]], " ",LEFT(Employees[[#This Row],[Middlename]],1),IF(ISBLANK(Employees[[#This Row],[Middlename]])," ","."))</f>
        <v>ABALLA JAMAICA C.</v>
      </c>
      <c r="C5" s="8" t="s">
        <v>1353</v>
      </c>
      <c r="D5" s="8" t="s">
        <v>1354</v>
      </c>
      <c r="E5" s="8" t="s">
        <v>239</v>
      </c>
      <c r="F5" s="8" t="s">
        <v>1290</v>
      </c>
      <c r="G5" s="18" t="s">
        <v>1290</v>
      </c>
      <c r="H5" s="8" t="s">
        <v>1701</v>
      </c>
      <c r="I5" s="8" t="b">
        <f>COUNTIF(Employees[Employee Name],Employees[[#This Row],[Employee Name]])&gt;1</f>
        <v>0</v>
      </c>
    </row>
    <row r="6" spans="1:9" ht="30" hidden="1" customHeight="1" x14ac:dyDescent="0.3">
      <c r="A6" s="44">
        <f>IF(ISBLANK(Employees[[#This Row],[Employee Name]]),"",A5+1)</f>
        <v>3</v>
      </c>
      <c r="B6" s="8" t="str">
        <f>CONCATENATE(Employees[[#This Row],[Lastname]]," ",Employees[[#This Row],[Firstname]], " ",LEFT(Employees[[#This Row],[Middlename]],1),IF(ISBLANK(Employees[[#This Row],[Middlename]])," ","."))</f>
        <v>ABELA IMELDA C.</v>
      </c>
      <c r="C6" s="8" t="s">
        <v>1355</v>
      </c>
      <c r="D6" s="8" t="s">
        <v>1356</v>
      </c>
      <c r="E6" s="8" t="s">
        <v>134</v>
      </c>
      <c r="F6" s="8" t="s">
        <v>1290</v>
      </c>
      <c r="G6" s="18" t="s">
        <v>1290</v>
      </c>
      <c r="H6" s="8" t="s">
        <v>439</v>
      </c>
      <c r="I6" s="8" t="b">
        <f>COUNTIF(Employees[Employee Name],Employees[[#This Row],[Employee Name]])&gt;1</f>
        <v>0</v>
      </c>
    </row>
    <row r="7" spans="1:9" ht="30" hidden="1" customHeight="1" x14ac:dyDescent="0.3">
      <c r="A7" s="44">
        <f>IF(ISBLANK(Employees[[#This Row],[Employee Name]]),"",A6+1)</f>
        <v>4</v>
      </c>
      <c r="B7" s="8" t="str">
        <f>CONCATENATE(Employees[[#This Row],[Lastname]]," ",Employees[[#This Row],[Firstname]], " ",LEFT(Employees[[#This Row],[Middlename]],1),IF(ISBLANK(Employees[[#This Row],[Middlename]])," ","."))</f>
        <v>ABENA WINNIE ROSE M.</v>
      </c>
      <c r="C7" s="8" t="s">
        <v>742</v>
      </c>
      <c r="D7" s="8" t="s">
        <v>743</v>
      </c>
      <c r="E7" s="8" t="s">
        <v>84</v>
      </c>
      <c r="F7" s="8" t="s">
        <v>212</v>
      </c>
      <c r="G7" s="18" t="s">
        <v>1994</v>
      </c>
      <c r="H7" s="8" t="s">
        <v>213</v>
      </c>
      <c r="I7" s="8" t="b">
        <f>COUNTIF(Employees[Employee Name],Employees[[#This Row],[Employee Name]])&gt;1</f>
        <v>0</v>
      </c>
    </row>
    <row r="8" spans="1:9" ht="30" hidden="1" customHeight="1" x14ac:dyDescent="0.3">
      <c r="A8" s="44">
        <f>IF(ISBLANK(Employees[[#This Row],[Employee Name]]),"",A7+1)</f>
        <v>5</v>
      </c>
      <c r="B8" s="8" t="str">
        <f>CONCATENATE(Employees[[#This Row],[Lastname]]," ",Employees[[#This Row],[Firstname]], " ",LEFT(Employees[[#This Row],[Middlename]],1),IF(ISBLANK(Employees[[#This Row],[Middlename]])," ","."))</f>
        <v xml:space="preserve">ABLANEDA ARMANDO  </v>
      </c>
      <c r="C8" s="8" t="s">
        <v>1357</v>
      </c>
      <c r="D8" s="8" t="s">
        <v>1358</v>
      </c>
      <c r="E8" s="8"/>
      <c r="F8" s="8" t="s">
        <v>1290</v>
      </c>
      <c r="G8" s="18" t="s">
        <v>1290</v>
      </c>
      <c r="H8" s="8" t="s">
        <v>289</v>
      </c>
      <c r="I8" s="8" t="b">
        <f>COUNTIF(Employees[Employee Name],Employees[[#This Row],[Employee Name]])&gt;1</f>
        <v>0</v>
      </c>
    </row>
    <row r="9" spans="1:9" ht="30" hidden="1" customHeight="1" x14ac:dyDescent="0.3">
      <c r="A9" s="44">
        <f>IF(ISBLANK(Employees[[#This Row],[Employee Name]]),"",A8+1)</f>
        <v>6</v>
      </c>
      <c r="B9" s="8" t="str">
        <f>CONCATENATE(Employees[[#This Row],[Lastname]]," ",Employees[[#This Row],[Firstname]], " ",LEFT(Employees[[#This Row],[Middlename]],1),IF(ISBLANK(Employees[[#This Row],[Middlename]])," ","."))</f>
        <v>ACERON ANGELU V.</v>
      </c>
      <c r="C9" s="8" t="s">
        <v>1303</v>
      </c>
      <c r="D9" s="8" t="s">
        <v>1304</v>
      </c>
      <c r="E9" s="8" t="s">
        <v>1305</v>
      </c>
      <c r="F9" s="8" t="s">
        <v>1041</v>
      </c>
      <c r="G9" s="8" t="s">
        <v>1994</v>
      </c>
      <c r="H9" s="8" t="s">
        <v>97</v>
      </c>
      <c r="I9" s="8" t="b">
        <f>COUNTIF(Employees[Employee Name],Employees[[#This Row],[Employee Name]])&gt;1</f>
        <v>0</v>
      </c>
    </row>
    <row r="10" spans="1:9" ht="30" hidden="1" customHeight="1" x14ac:dyDescent="0.3">
      <c r="A10" s="44">
        <f>IF(ISBLANK(Employees[[#This Row],[Employee Name]]),"",A9+1)</f>
        <v>7</v>
      </c>
      <c r="B10" s="8" t="str">
        <f>CONCATENATE(Employees[[#This Row],[Lastname]]," ",Employees[[#This Row],[Firstname]], " ",LEFT(Employees[[#This Row],[Middlename]],1),IF(ISBLANK(Employees[[#This Row],[Middlename]])," ","."))</f>
        <v>ACOSTA MARIETA A.</v>
      </c>
      <c r="C10" s="18" t="s">
        <v>2444</v>
      </c>
      <c r="D10" s="18" t="s">
        <v>1371</v>
      </c>
      <c r="E10" s="18" t="s">
        <v>1373</v>
      </c>
      <c r="F10" s="18" t="s">
        <v>2442</v>
      </c>
      <c r="G10" s="18" t="s">
        <v>1290</v>
      </c>
      <c r="H10" s="18" t="s">
        <v>2298</v>
      </c>
      <c r="I10" s="8" t="b">
        <f>COUNTIF(Employees[Employee Name],Employees[[#This Row],[Employee Name]])&gt;1</f>
        <v>0</v>
      </c>
    </row>
    <row r="11" spans="1:9" ht="30" hidden="1" customHeight="1" x14ac:dyDescent="0.3">
      <c r="A11" s="44">
        <f>IF(ISBLANK(Employees[[#This Row],[Employee Name]]),"",A10+1)</f>
        <v>8</v>
      </c>
      <c r="B11" s="8" t="str">
        <f>CONCATENATE(Employees[[#This Row],[Lastname]]," ",Employees[[#This Row],[Firstname]], " ",LEFT(Employees[[#This Row],[Middlename]],1),IF(ISBLANK(Employees[[#This Row],[Middlename]])," ","."))</f>
        <v>ACUB MA. MARILYN L.</v>
      </c>
      <c r="C11" s="8" t="s">
        <v>1359</v>
      </c>
      <c r="D11" s="8" t="s">
        <v>1360</v>
      </c>
      <c r="E11" s="8" t="s">
        <v>117</v>
      </c>
      <c r="F11" s="8" t="s">
        <v>1290</v>
      </c>
      <c r="G11" s="18" t="s">
        <v>1290</v>
      </c>
      <c r="H11" s="8" t="s">
        <v>199</v>
      </c>
      <c r="I11" s="8" t="b">
        <f>COUNTIF(Employees[Employee Name],Employees[[#This Row],[Employee Name]])&gt;1</f>
        <v>0</v>
      </c>
    </row>
    <row r="12" spans="1:9" ht="30" hidden="1" customHeight="1" x14ac:dyDescent="0.3">
      <c r="A12" s="44">
        <f>IF(ISBLANK(Employees[[#This Row],[Employee Name]]),"",A11+1)</f>
        <v>9</v>
      </c>
      <c r="B12" s="8" t="str">
        <f>CONCATENATE(Employees[[#This Row],[Lastname]]," ",Employees[[#This Row],[Firstname]], " ",LEFT(Employees[[#This Row],[Middlename]],1),IF(ISBLANK(Employees[[#This Row],[Middlename]])," ","."))</f>
        <v>AGUIDO RAFAEL V.</v>
      </c>
      <c r="C12" s="8" t="s">
        <v>967</v>
      </c>
      <c r="D12" s="8" t="s">
        <v>968</v>
      </c>
      <c r="E12" s="8" t="s">
        <v>150</v>
      </c>
      <c r="F12" s="8" t="s">
        <v>969</v>
      </c>
      <c r="G12" s="8" t="s">
        <v>1994</v>
      </c>
      <c r="H12" s="8" t="s">
        <v>296</v>
      </c>
      <c r="I12" s="8" t="b">
        <f>COUNTIF(Employees[Employee Name],Employees[[#This Row],[Employee Name]])&gt;1</f>
        <v>0</v>
      </c>
    </row>
    <row r="13" spans="1:9" ht="30" hidden="1" customHeight="1" x14ac:dyDescent="0.3">
      <c r="A13" s="44">
        <f>IF(ISBLANK(Employees[[#This Row],[Employee Name]]),"",A12+1)</f>
        <v>10</v>
      </c>
      <c r="B13" s="8" t="str">
        <f>CONCATENATE(Employees[[#This Row],[Lastname]]," ",Employees[[#This Row],[Firstname]], " ",LEFT(Employees[[#This Row],[Middlename]],1),IF(ISBLANK(Employees[[#This Row],[Middlename]])," ","."))</f>
        <v>AGUILA JENNIFER A.</v>
      </c>
      <c r="C13" s="18" t="s">
        <v>1592</v>
      </c>
      <c r="D13" s="18" t="s">
        <v>2219</v>
      </c>
      <c r="E13" s="18" t="s">
        <v>88</v>
      </c>
      <c r="F13" s="18" t="s">
        <v>1290</v>
      </c>
      <c r="G13" s="8"/>
      <c r="H13" s="18" t="s">
        <v>2051</v>
      </c>
      <c r="I13" s="8" t="b">
        <f>COUNTIF(Employees[Employee Name],Employees[[#This Row],[Employee Name]])&gt;1</f>
        <v>0</v>
      </c>
    </row>
    <row r="14" spans="1:9" ht="30" hidden="1" customHeight="1" x14ac:dyDescent="0.3">
      <c r="A14" s="44">
        <f>IF(ISBLANK(Employees[[#This Row],[Employee Name]]),"",A13+1)</f>
        <v>11</v>
      </c>
      <c r="B14" s="8" t="str">
        <f>CONCATENATE(Employees[[#This Row],[Lastname]]," ",Employees[[#This Row],[Firstname]], " ",LEFT(Employees[[#This Row],[Middlename]],1),IF(ISBLANK(Employees[[#This Row],[Middlename]])," ","."))</f>
        <v>AGUSTIN MARIA LUISA F.</v>
      </c>
      <c r="C14" s="8" t="s">
        <v>1280</v>
      </c>
      <c r="D14" s="8" t="s">
        <v>1281</v>
      </c>
      <c r="E14" s="8" t="s">
        <v>1129</v>
      </c>
      <c r="F14" s="8" t="s">
        <v>125</v>
      </c>
      <c r="G14" s="18" t="s">
        <v>1994</v>
      </c>
      <c r="H14" s="8" t="s">
        <v>89</v>
      </c>
      <c r="I14" s="8" t="b">
        <f>COUNTIF(Employees[Employee Name],Employees[[#This Row],[Employee Name]])&gt;1</f>
        <v>0</v>
      </c>
    </row>
    <row r="15" spans="1:9" ht="30" hidden="1" customHeight="1" x14ac:dyDescent="0.3">
      <c r="A15" s="44">
        <f>IF(ISBLANK(Employees[[#This Row],[Employee Name]]),"",A14+1)</f>
        <v>12</v>
      </c>
      <c r="B15" s="8" t="str">
        <f>CONCATENATE(Employees[[#This Row],[Lastname]]," ",Employees[[#This Row],[Firstname]], " ",LEFT(Employees[[#This Row],[Middlename]],1),IF(ISBLANK(Employees[[#This Row],[Middlename]])," ","."))</f>
        <v xml:space="preserve">ALBARRACIN ROLAND  </v>
      </c>
      <c r="C15" s="8" t="s">
        <v>1361</v>
      </c>
      <c r="D15" s="8" t="s">
        <v>1362</v>
      </c>
      <c r="E15" s="8"/>
      <c r="F15" s="8" t="s">
        <v>1290</v>
      </c>
      <c r="G15" s="18" t="s">
        <v>1290</v>
      </c>
      <c r="H15" s="8" t="s">
        <v>289</v>
      </c>
      <c r="I15" s="8" t="b">
        <f>COUNTIF(Employees[Employee Name],Employees[[#This Row],[Employee Name]])&gt;1</f>
        <v>0</v>
      </c>
    </row>
    <row r="16" spans="1:9" ht="30" hidden="1" customHeight="1" x14ac:dyDescent="0.3">
      <c r="A16" s="44">
        <f>IF(ISBLANK(Employees[[#This Row],[Employee Name]]),"",A15+1)</f>
        <v>13</v>
      </c>
      <c r="B16" s="8" t="str">
        <f>CONCATENATE(Employees[[#This Row],[Lastname]]," ",Employees[[#This Row],[Firstname]], " ",LEFT(Employees[[#This Row],[Middlename]],1),IF(ISBLANK(Employees[[#This Row],[Middlename]])," ","."))</f>
        <v>ALCALA DANIEL P.</v>
      </c>
      <c r="C16" s="8" t="s">
        <v>1335</v>
      </c>
      <c r="D16" s="8" t="s">
        <v>555</v>
      </c>
      <c r="E16" s="8" t="s">
        <v>124</v>
      </c>
      <c r="F16" s="18" t="s">
        <v>312</v>
      </c>
      <c r="G16" s="8" t="s">
        <v>1994</v>
      </c>
      <c r="H16" s="8" t="s">
        <v>152</v>
      </c>
      <c r="I16" s="8" t="b">
        <f>COUNTIF(Employees[Employee Name],Employees[[#This Row],[Employee Name]])&gt;1</f>
        <v>0</v>
      </c>
    </row>
    <row r="17" spans="1:9" ht="30" hidden="1" customHeight="1" x14ac:dyDescent="0.3">
      <c r="A17" s="44">
        <f>IF(ISBLANK(Employees[[#This Row],[Employee Name]]),"",A16+1)</f>
        <v>14</v>
      </c>
      <c r="B17" s="8" t="str">
        <f>CONCATENATE(Employees[[#This Row],[Lastname]]," ",Employees[[#This Row],[Firstname]], " ",LEFT(Employees[[#This Row],[Middlename]],1),IF(ISBLANK(Employees[[#This Row],[Middlename]])," ","."))</f>
        <v>ALCANTARA RIZALINA B.</v>
      </c>
      <c r="C17" s="8" t="s">
        <v>645</v>
      </c>
      <c r="D17" s="8" t="s">
        <v>646</v>
      </c>
      <c r="E17" s="8" t="s">
        <v>145</v>
      </c>
      <c r="F17" s="8" t="s">
        <v>125</v>
      </c>
      <c r="G17" s="18" t="s">
        <v>1994</v>
      </c>
      <c r="H17" s="8" t="s">
        <v>647</v>
      </c>
      <c r="I17" s="8" t="b">
        <f>COUNTIF(Employees[Employee Name],Employees[[#This Row],[Employee Name]])&gt;1</f>
        <v>0</v>
      </c>
    </row>
    <row r="18" spans="1:9" ht="30" hidden="1" customHeight="1" x14ac:dyDescent="0.3">
      <c r="A18" s="44">
        <f>IF(ISBLANK(Employees[[#This Row],[Employee Name]]),"",A17+1)</f>
        <v>15</v>
      </c>
      <c r="B18" s="8" t="str">
        <f>CONCATENATE(Employees[[#This Row],[Lastname]]," ",Employees[[#This Row],[Firstname]], " ",LEFT(Employees[[#This Row],[Middlename]],1),IF(ISBLANK(Employees[[#This Row],[Middlename]])," ","."))</f>
        <v>ALCAZAR AINEE JOY C.</v>
      </c>
      <c r="C18" s="8" t="s">
        <v>159</v>
      </c>
      <c r="D18" s="8" t="s">
        <v>201</v>
      </c>
      <c r="E18" s="8" t="s">
        <v>134</v>
      </c>
      <c r="F18" s="8" t="s">
        <v>202</v>
      </c>
      <c r="G18" s="8" t="s">
        <v>1994</v>
      </c>
      <c r="H18" s="8" t="s">
        <v>97</v>
      </c>
      <c r="I18" s="8" t="b">
        <f>COUNTIF(Employees[Employee Name],Employees[[#This Row],[Employee Name]])&gt;1</f>
        <v>0</v>
      </c>
    </row>
    <row r="19" spans="1:9" ht="30" hidden="1" customHeight="1" x14ac:dyDescent="0.3">
      <c r="A19" s="44">
        <f>IF(ISBLANK(Employees[[#This Row],[Employee Name]]),"",A18+1)</f>
        <v>16</v>
      </c>
      <c r="B19" s="8" t="str">
        <f>CONCATENATE(Employees[[#This Row],[Lastname]]," ",Employees[[#This Row],[Firstname]], " ",LEFT(Employees[[#This Row],[Middlename]],1),IF(ISBLANK(Employees[[#This Row],[Middlename]])," ","."))</f>
        <v>ALCAZAR AIREEN B.</v>
      </c>
      <c r="C19" s="8" t="s">
        <v>159</v>
      </c>
      <c r="D19" s="8" t="s">
        <v>1482</v>
      </c>
      <c r="E19" s="8" t="s">
        <v>2146</v>
      </c>
      <c r="F19" s="8" t="s">
        <v>1703</v>
      </c>
      <c r="G19" s="8"/>
      <c r="H19" s="8"/>
      <c r="I19" s="8" t="b">
        <f>COUNTIF(Employees[Employee Name],Employees[[#This Row],[Employee Name]])&gt;1</f>
        <v>0</v>
      </c>
    </row>
    <row r="20" spans="1:9" ht="30" hidden="1" customHeight="1" x14ac:dyDescent="0.3">
      <c r="A20" s="44">
        <f>IF(ISBLANK(Employees[[#This Row],[Employee Name]]),"",A19+1)</f>
        <v>17</v>
      </c>
      <c r="B20" s="8" t="str">
        <f>CONCATENATE(Employees[[#This Row],[Lastname]]," ",Employees[[#This Row],[Firstname]], " ",LEFT(Employees[[#This Row],[Middlename]],1),IF(ISBLANK(Employees[[#This Row],[Middlename]])," ","."))</f>
        <v>ALCAZAR ZENAIDA S.</v>
      </c>
      <c r="C20" s="8" t="s">
        <v>159</v>
      </c>
      <c r="D20" s="8" t="s">
        <v>160</v>
      </c>
      <c r="E20" s="8" t="s">
        <v>951</v>
      </c>
      <c r="F20" s="8" t="s">
        <v>162</v>
      </c>
      <c r="G20" s="8" t="s">
        <v>1994</v>
      </c>
      <c r="H20" s="8" t="s">
        <v>135</v>
      </c>
      <c r="I20" s="8" t="b">
        <f>COUNTIF(Employees[Employee Name],Employees[[#This Row],[Employee Name]])&gt;1</f>
        <v>0</v>
      </c>
    </row>
    <row r="21" spans="1:9" ht="30" hidden="1" customHeight="1" x14ac:dyDescent="0.3">
      <c r="A21" s="44">
        <f>IF(ISBLANK(Employees[[#This Row],[Employee Name]]),"",A20+1)</f>
        <v>18</v>
      </c>
      <c r="B21" s="8" t="str">
        <f>CONCATENATE(Employees[[#This Row],[Lastname]]," ",Employees[[#This Row],[Firstname]], " ",LEFT(Employees[[#This Row],[Middlename]],1),IF(ISBLANK(Employees[[#This Row],[Middlename]])," ","."))</f>
        <v>ALEGA ESTELITA M.</v>
      </c>
      <c r="C21" s="8" t="s">
        <v>420</v>
      </c>
      <c r="D21" s="8" t="s">
        <v>421</v>
      </c>
      <c r="E21" s="8" t="s">
        <v>84</v>
      </c>
      <c r="F21" s="8" t="s">
        <v>390</v>
      </c>
      <c r="G21" s="8" t="s">
        <v>1994</v>
      </c>
      <c r="H21" s="8" t="s">
        <v>103</v>
      </c>
      <c r="I21" s="8" t="b">
        <f>COUNTIF(Employees[Employee Name],Employees[[#This Row],[Employee Name]])&gt;1</f>
        <v>0</v>
      </c>
    </row>
    <row r="22" spans="1:9" ht="30" hidden="1" customHeight="1" x14ac:dyDescent="0.3">
      <c r="A22" s="44">
        <f>IF(ISBLANK(Employees[[#This Row],[Employee Name]]),"",A21+1)</f>
        <v>19</v>
      </c>
      <c r="B22" s="8" t="str">
        <f>CONCATENATE(Employees[[#This Row],[Lastname]]," ",Employees[[#This Row],[Firstname]], " ",LEFT(Employees[[#This Row],[Middlename]],1),IF(ISBLANK(Employees[[#This Row],[Middlename]])," ","."))</f>
        <v>ALEGRE MARC JESTER D.</v>
      </c>
      <c r="C22" s="18" t="s">
        <v>663</v>
      </c>
      <c r="D22" s="18" t="s">
        <v>2398</v>
      </c>
      <c r="E22" s="18" t="s">
        <v>119</v>
      </c>
      <c r="F22" s="18" t="s">
        <v>1703</v>
      </c>
      <c r="G22" s="18" t="s">
        <v>1703</v>
      </c>
      <c r="H22" s="18" t="s">
        <v>135</v>
      </c>
      <c r="I22" s="8" t="b">
        <f>COUNTIF(Employees[Employee Name],Employees[[#This Row],[Employee Name]])&gt;1</f>
        <v>0</v>
      </c>
    </row>
    <row r="23" spans="1:9" ht="30" hidden="1" customHeight="1" x14ac:dyDescent="0.3">
      <c r="A23" s="44">
        <f>IF(ISBLANK(Employees[[#This Row],[Employee Name]]),"",A22+1)</f>
        <v>20</v>
      </c>
      <c r="B23" s="8" t="str">
        <f>CONCATENATE(Employees[[#This Row],[Lastname]]," ",Employees[[#This Row],[Firstname]], " ",LEFT(Employees[[#This Row],[Middlename]],1),IF(ISBLANK(Employees[[#This Row],[Middlename]])," ","."))</f>
        <v>ALEGRE RENZ KARL C.</v>
      </c>
      <c r="C23" s="18" t="s">
        <v>663</v>
      </c>
      <c r="D23" s="18" t="s">
        <v>2482</v>
      </c>
      <c r="E23" s="18" t="s">
        <v>134</v>
      </c>
      <c r="F23" s="18" t="s">
        <v>1703</v>
      </c>
      <c r="G23" s="18" t="s">
        <v>2480</v>
      </c>
      <c r="H23" s="18" t="s">
        <v>2483</v>
      </c>
      <c r="I23" s="8" t="b">
        <f>COUNTIF(Employees[Employee Name],Employees[[#This Row],[Employee Name]])&gt;1</f>
        <v>0</v>
      </c>
    </row>
    <row r="24" spans="1:9" ht="30" hidden="1" customHeight="1" x14ac:dyDescent="0.3">
      <c r="A24" s="44">
        <f>IF(ISBLANK(Employees[[#This Row],[Employee Name]]),"",A23+1)</f>
        <v>21</v>
      </c>
      <c r="B24" s="8" t="str">
        <f>CONCATENATE(Employees[[#This Row],[Lastname]]," ",Employees[[#This Row],[Firstname]], " ",LEFT(Employees[[#This Row],[Middlename]],1),IF(ISBLANK(Employees[[#This Row],[Middlename]])," ","."))</f>
        <v>ALEGRE VIVENCIO A.</v>
      </c>
      <c r="C24" s="8" t="s">
        <v>663</v>
      </c>
      <c r="D24" s="8" t="s">
        <v>664</v>
      </c>
      <c r="E24" s="8" t="s">
        <v>88</v>
      </c>
      <c r="F24" s="8" t="s">
        <v>665</v>
      </c>
      <c r="G24" s="18" t="s">
        <v>1994</v>
      </c>
      <c r="H24" s="8" t="s">
        <v>642</v>
      </c>
      <c r="I24" s="8" t="b">
        <f>COUNTIF(Employees[Employee Name],Employees[[#This Row],[Employee Name]])&gt;1</f>
        <v>0</v>
      </c>
    </row>
    <row r="25" spans="1:9" ht="30" hidden="1" customHeight="1" x14ac:dyDescent="0.3">
      <c r="A25" s="44">
        <f>IF(ISBLANK(Employees[[#This Row],[Employee Name]]),"",A24+1)</f>
        <v>22</v>
      </c>
      <c r="B25" s="8" t="str">
        <f>CONCATENATE(Employees[[#This Row],[Lastname]]," ",Employees[[#This Row],[Firstname]], " ",LEFT(Employees[[#This Row],[Middlename]],1),IF(ISBLANK(Employees[[#This Row],[Middlename]])," ","."))</f>
        <v>ALERA JEFFREY B.</v>
      </c>
      <c r="C25" s="8" t="s">
        <v>1363</v>
      </c>
      <c r="D25" s="8" t="s">
        <v>1364</v>
      </c>
      <c r="E25" s="8" t="s">
        <v>1365</v>
      </c>
      <c r="F25" s="8" t="s">
        <v>1703</v>
      </c>
      <c r="G25" s="18" t="s">
        <v>1703</v>
      </c>
      <c r="H25" s="8" t="s">
        <v>1704</v>
      </c>
      <c r="I25" s="8" t="b">
        <f>COUNTIF(Employees[Employee Name],Employees[[#This Row],[Employee Name]])&gt;1</f>
        <v>0</v>
      </c>
    </row>
    <row r="26" spans="1:9" ht="30" hidden="1" customHeight="1" x14ac:dyDescent="0.3">
      <c r="A26" s="44">
        <f>IF(ISBLANK(Employees[[#This Row],[Employee Name]]),"",A25+1)</f>
        <v>23</v>
      </c>
      <c r="B26" s="8" t="str">
        <f>CONCATENATE(Employees[[#This Row],[Lastname]]," ",Employees[[#This Row],[Firstname]], " ",LEFT(Employees[[#This Row],[Middlename]],1),IF(ISBLANK(Employees[[#This Row],[Middlename]])," ","."))</f>
        <v>ALFEREZ JOSEPHINE R.</v>
      </c>
      <c r="C26" s="8" t="s">
        <v>816</v>
      </c>
      <c r="D26" s="8" t="s">
        <v>406</v>
      </c>
      <c r="E26" s="8" t="s">
        <v>817</v>
      </c>
      <c r="F26" s="8" t="s">
        <v>818</v>
      </c>
      <c r="G26" s="8" t="s">
        <v>1994</v>
      </c>
      <c r="H26" s="8" t="s">
        <v>135</v>
      </c>
      <c r="I26" s="8" t="b">
        <f>COUNTIF(Employees[Employee Name],Employees[[#This Row],[Employee Name]])&gt;1</f>
        <v>0</v>
      </c>
    </row>
    <row r="27" spans="1:9" ht="30" hidden="1" customHeight="1" x14ac:dyDescent="0.3">
      <c r="A27" s="44">
        <f>IF(ISBLANK(Employees[[#This Row],[Employee Name]]),"",A26+1)</f>
        <v>24</v>
      </c>
      <c r="B27" s="8" t="str">
        <f>CONCATENATE(Employees[[#This Row],[Lastname]]," ",Employees[[#This Row],[Firstname]], " ",LEFT(Employees[[#This Row],[Middlename]],1),IF(ISBLANK(Employees[[#This Row],[Middlename]])," ","."))</f>
        <v>ALMAREZ GRACITA S.</v>
      </c>
      <c r="C27" s="8" t="s">
        <v>1366</v>
      </c>
      <c r="D27" s="8" t="s">
        <v>811</v>
      </c>
      <c r="E27" s="8" t="s">
        <v>2375</v>
      </c>
      <c r="F27" s="8" t="s">
        <v>1703</v>
      </c>
      <c r="G27" s="8" t="s">
        <v>1703</v>
      </c>
      <c r="H27" s="8" t="s">
        <v>135</v>
      </c>
      <c r="I27" s="8" t="b">
        <f>COUNTIF(Employees[Employee Name],Employees[[#This Row],[Employee Name]])&gt;1</f>
        <v>0</v>
      </c>
    </row>
    <row r="28" spans="1:9" ht="30" hidden="1" customHeight="1" x14ac:dyDescent="0.3">
      <c r="A28" s="44">
        <f>IF(ISBLANK(Employees[[#This Row],[Employee Name]]),"",A27+1)</f>
        <v>25</v>
      </c>
      <c r="B28" s="8" t="str">
        <f>CONCATENATE(Employees[[#This Row],[Lastname]]," ",Employees[[#This Row],[Firstname]], " ",LEFT(Employees[[#This Row],[Middlename]],1),IF(ISBLANK(Employees[[#This Row],[Middlename]])," ","."))</f>
        <v>ALMAREZ MELENCIO M.</v>
      </c>
      <c r="C28" s="8" t="s">
        <v>1366</v>
      </c>
      <c r="D28" s="8" t="s">
        <v>1367</v>
      </c>
      <c r="E28" s="8" t="s">
        <v>554</v>
      </c>
      <c r="F28" s="8" t="s">
        <v>1290</v>
      </c>
      <c r="G28" s="18" t="s">
        <v>1290</v>
      </c>
      <c r="H28" s="8" t="s">
        <v>361</v>
      </c>
      <c r="I28" s="8" t="b">
        <f>COUNTIF(Employees[Employee Name],Employees[[#This Row],[Employee Name]])&gt;1</f>
        <v>0</v>
      </c>
    </row>
    <row r="29" spans="1:9" ht="30" hidden="1" customHeight="1" x14ac:dyDescent="0.3">
      <c r="A29" s="44">
        <f>IF(ISBLANK(Employees[[#This Row],[Employee Name]]),"",A28+1)</f>
        <v>26</v>
      </c>
      <c r="B29" s="8" t="str">
        <f>CONCATENATE(Employees[[#This Row],[Lastname]]," ",Employees[[#This Row],[Firstname]], " ",LEFT(Employees[[#This Row],[Middlename]],1),IF(ISBLANK(Employees[[#This Row],[Middlename]])," ","."))</f>
        <v>ALVAREZ GRACITA S.</v>
      </c>
      <c r="C29" s="8" t="s">
        <v>810</v>
      </c>
      <c r="D29" s="8" t="s">
        <v>811</v>
      </c>
      <c r="E29" s="8" t="s">
        <v>812</v>
      </c>
      <c r="F29" s="8" t="s">
        <v>813</v>
      </c>
      <c r="G29" s="8" t="s">
        <v>1994</v>
      </c>
      <c r="H29" s="8" t="s">
        <v>135</v>
      </c>
      <c r="I29" s="8" t="b">
        <f>COUNTIF(Employees[Employee Name],Employees[[#This Row],[Employee Name]])&gt;1</f>
        <v>0</v>
      </c>
    </row>
    <row r="30" spans="1:9" ht="30" hidden="1" customHeight="1" x14ac:dyDescent="0.3">
      <c r="A30" s="44">
        <f>IF(ISBLANK(Employees[[#This Row],[Employee Name]]),"",A29+1)</f>
        <v>27</v>
      </c>
      <c r="B30" s="8" t="str">
        <f>CONCATENATE(Employees[[#This Row],[Lastname]]," ",Employees[[#This Row],[Firstname]], " ",LEFT(Employees[[#This Row],[Middlename]],1),IF(ISBLANK(Employees[[#This Row],[Middlename]])," ","."))</f>
        <v>AMBAT JAIME L.</v>
      </c>
      <c r="C30" s="8" t="s">
        <v>616</v>
      </c>
      <c r="D30" s="8" t="s">
        <v>1368</v>
      </c>
      <c r="E30" s="8" t="s">
        <v>1369</v>
      </c>
      <c r="F30" s="8" t="s">
        <v>1290</v>
      </c>
      <c r="G30" s="18" t="s">
        <v>1290</v>
      </c>
      <c r="H30" s="8" t="s">
        <v>1705</v>
      </c>
      <c r="I30" s="8" t="b">
        <f>COUNTIF(Employees[Employee Name],Employees[[#This Row],[Employee Name]])&gt;1</f>
        <v>0</v>
      </c>
    </row>
    <row r="31" spans="1:9" ht="30" hidden="1" customHeight="1" x14ac:dyDescent="0.3">
      <c r="A31" s="44">
        <f>IF(ISBLANK(Employees[[#This Row],[Employee Name]]),"",A30+1)</f>
        <v>28</v>
      </c>
      <c r="B31" s="8" t="str">
        <f>CONCATENATE(Employees[[#This Row],[Lastname]]," ",Employees[[#This Row],[Firstname]], " ",LEFT(Employees[[#This Row],[Middlename]],1),IF(ISBLANK(Employees[[#This Row],[Middlename]])," ","."))</f>
        <v>AMBAT MARILOU M.</v>
      </c>
      <c r="C31" s="8" t="s">
        <v>616</v>
      </c>
      <c r="D31" s="8" t="s">
        <v>617</v>
      </c>
      <c r="E31" s="8" t="s">
        <v>84</v>
      </c>
      <c r="F31" s="8" t="s">
        <v>125</v>
      </c>
      <c r="G31" s="18" t="s">
        <v>1994</v>
      </c>
      <c r="H31" s="8" t="s">
        <v>286</v>
      </c>
      <c r="I31" s="8" t="b">
        <f>COUNTIF(Employees[Employee Name],Employees[[#This Row],[Employee Name]])&gt;1</f>
        <v>0</v>
      </c>
    </row>
    <row r="32" spans="1:9" ht="30" hidden="1" customHeight="1" x14ac:dyDescent="0.3">
      <c r="A32" s="44">
        <f>IF(ISBLANK(Employees[[#This Row],[Employee Name]]),"",A31+1)</f>
        <v>29</v>
      </c>
      <c r="B32" s="8" t="str">
        <f>CONCATENATE(Employees[[#This Row],[Lastname]]," ",Employees[[#This Row],[Firstname]], " ",LEFT(Employees[[#This Row],[Middlename]],1),IF(ISBLANK(Employees[[#This Row],[Middlename]])," ","."))</f>
        <v>AMBION DORINDA A.</v>
      </c>
      <c r="C32" s="8" t="s">
        <v>221</v>
      </c>
      <c r="D32" s="8" t="s">
        <v>222</v>
      </c>
      <c r="E32" s="8" t="s">
        <v>88</v>
      </c>
      <c r="F32" s="8" t="s">
        <v>223</v>
      </c>
      <c r="G32" s="8" t="s">
        <v>1994</v>
      </c>
      <c r="H32" s="8" t="s">
        <v>213</v>
      </c>
      <c r="I32" s="8" t="b">
        <f>COUNTIF(Employees[Employee Name],Employees[[#This Row],[Employee Name]])&gt;1</f>
        <v>0</v>
      </c>
    </row>
    <row r="33" spans="1:9" ht="30" hidden="1" customHeight="1" x14ac:dyDescent="0.3">
      <c r="A33" s="44">
        <f>IF(ISBLANK(Employees[[#This Row],[Employee Name]]),"",A32+1)</f>
        <v>30</v>
      </c>
      <c r="B33" s="8" t="str">
        <f>CONCATENATE(Employees[[#This Row],[Lastname]]," ",Employees[[#This Row],[Firstname]], " ",LEFT(Employees[[#This Row],[Middlename]],1),IF(ISBLANK(Employees[[#This Row],[Middlename]])," ","."))</f>
        <v>AMBION HERSHEY D.</v>
      </c>
      <c r="C33" s="8" t="s">
        <v>221</v>
      </c>
      <c r="D33" s="8" t="s">
        <v>1370</v>
      </c>
      <c r="E33" s="8" t="s">
        <v>119</v>
      </c>
      <c r="F33" s="8" t="s">
        <v>1290</v>
      </c>
      <c r="G33" s="18" t="s">
        <v>1290</v>
      </c>
      <c r="H33" s="8" t="s">
        <v>135</v>
      </c>
      <c r="I33" s="8" t="b">
        <f>COUNTIF(Employees[Employee Name],Employees[[#This Row],[Employee Name]])&gt;1</f>
        <v>0</v>
      </c>
    </row>
    <row r="34" spans="1:9" ht="30" hidden="1" customHeight="1" x14ac:dyDescent="0.3">
      <c r="A34" s="44">
        <f>IF(ISBLANK(Employees[[#This Row],[Employee Name]]),"",A33+1)</f>
        <v>31</v>
      </c>
      <c r="B34" s="8" t="str">
        <f>CONCATENATE(Employees[[#This Row],[Lastname]]," ",Employees[[#This Row],[Firstname]], " ",LEFT(Employees[[#This Row],[Middlename]],1),IF(ISBLANK(Employees[[#This Row],[Middlename]])," ","."))</f>
        <v>AMBION LAMBERTO A.</v>
      </c>
      <c r="C34" s="8" t="s">
        <v>221</v>
      </c>
      <c r="D34" s="8" t="s">
        <v>731</v>
      </c>
      <c r="E34" s="8" t="s">
        <v>88</v>
      </c>
      <c r="F34" s="8" t="s">
        <v>125</v>
      </c>
      <c r="G34" s="18" t="s">
        <v>1994</v>
      </c>
      <c r="H34" s="8" t="s">
        <v>357</v>
      </c>
      <c r="I34" s="8" t="b">
        <f>COUNTIF(Employees[Employee Name],Employees[[#This Row],[Employee Name]])&gt;1</f>
        <v>0</v>
      </c>
    </row>
    <row r="35" spans="1:9" ht="30" hidden="1" customHeight="1" x14ac:dyDescent="0.3">
      <c r="A35" s="44">
        <f>IF(ISBLANK(Employees[[#This Row],[Employee Name]]),"",A34+1)</f>
        <v>32</v>
      </c>
      <c r="B35" s="8" t="str">
        <f>CONCATENATE(Employees[[#This Row],[Lastname]]," ",Employees[[#This Row],[Firstname]], " ",LEFT(Employees[[#This Row],[Middlename]],1),IF(ISBLANK(Employees[[#This Row],[Middlename]])," ","."))</f>
        <v>AMBION MARIETA B.</v>
      </c>
      <c r="C35" s="8" t="s">
        <v>221</v>
      </c>
      <c r="D35" s="8" t="s">
        <v>1371</v>
      </c>
      <c r="E35" s="8" t="s">
        <v>145</v>
      </c>
      <c r="F35" s="8" t="s">
        <v>1290</v>
      </c>
      <c r="G35" s="18" t="s">
        <v>1290</v>
      </c>
      <c r="H35" s="8" t="s">
        <v>289</v>
      </c>
      <c r="I35" s="8" t="b">
        <f>COUNTIF(Employees[Employee Name],Employees[[#This Row],[Employee Name]])&gt;1</f>
        <v>0</v>
      </c>
    </row>
    <row r="36" spans="1:9" ht="30" hidden="1" customHeight="1" x14ac:dyDescent="0.3">
      <c r="A36" s="44">
        <f>IF(ISBLANK(Employees[[#This Row],[Employee Name]]),"",A35+1)</f>
        <v>33</v>
      </c>
      <c r="B36" s="8" t="str">
        <f>CONCATENATE(Employees[[#This Row],[Lastname]]," ",Employees[[#This Row],[Firstname]], " ",LEFT(Employees[[#This Row],[Middlename]],1),IF(ISBLANK(Employees[[#This Row],[Middlename]])," ","."))</f>
        <v>AMBION PRISCO G.</v>
      </c>
      <c r="C36" s="8" t="s">
        <v>221</v>
      </c>
      <c r="D36" s="8" t="s">
        <v>270</v>
      </c>
      <c r="E36" s="8" t="s">
        <v>166</v>
      </c>
      <c r="F36" s="8" t="s">
        <v>272</v>
      </c>
      <c r="G36" s="18" t="s">
        <v>1994</v>
      </c>
      <c r="H36" s="8" t="s">
        <v>271</v>
      </c>
      <c r="I36" s="8" t="b">
        <f>COUNTIF(Employees[Employee Name],Employees[[#This Row],[Employee Name]])&gt;1</f>
        <v>0</v>
      </c>
    </row>
    <row r="37" spans="1:9" ht="30" hidden="1" customHeight="1" x14ac:dyDescent="0.3">
      <c r="A37" s="44">
        <f>IF(ISBLANK(Employees[[#This Row],[Employee Name]]),"",A36+1)</f>
        <v>34</v>
      </c>
      <c r="B37" s="8" t="str">
        <f>CONCATENATE(Employees[[#This Row],[Lastname]]," ",Employees[[#This Row],[Firstname]], " ",LEFT(Employees[[#This Row],[Middlename]],1),IF(ISBLANK(Employees[[#This Row],[Middlename]])," ","."))</f>
        <v>AMBION REYMOND A.</v>
      </c>
      <c r="C37" s="8" t="s">
        <v>221</v>
      </c>
      <c r="D37" s="8" t="s">
        <v>1273</v>
      </c>
      <c r="E37" s="8" t="s">
        <v>1274</v>
      </c>
      <c r="F37" s="8" t="s">
        <v>156</v>
      </c>
      <c r="G37" s="8" t="s">
        <v>1994</v>
      </c>
      <c r="H37" s="8" t="s">
        <v>357</v>
      </c>
      <c r="I37" s="8" t="b">
        <f>COUNTIF(Employees[Employee Name],Employees[[#This Row],[Employee Name]])&gt;1</f>
        <v>0</v>
      </c>
    </row>
    <row r="38" spans="1:9" ht="30" hidden="1" customHeight="1" x14ac:dyDescent="0.3">
      <c r="A38" s="44">
        <f>IF(ISBLANK(Employees[[#This Row],[Employee Name]]),"",A37+1)</f>
        <v>35</v>
      </c>
      <c r="B38" s="8" t="str">
        <f>CONCATENATE(Employees[[#This Row],[Lastname]]," ",Employees[[#This Row],[Firstname]], " ",LEFT(Employees[[#This Row],[Middlename]],1),IF(ISBLANK(Employees[[#This Row],[Middlename]])," ","."))</f>
        <v>AMBONAN AVELINA A.</v>
      </c>
      <c r="C38" s="8" t="s">
        <v>256</v>
      </c>
      <c r="D38" s="8" t="s">
        <v>257</v>
      </c>
      <c r="E38" s="8" t="s">
        <v>88</v>
      </c>
      <c r="F38" s="8" t="s">
        <v>198</v>
      </c>
      <c r="G38" s="18" t="s">
        <v>1994</v>
      </c>
      <c r="H38" s="8" t="s">
        <v>260</v>
      </c>
      <c r="I38" s="8" t="b">
        <f>COUNTIF(Employees[Employee Name],Employees[[#This Row],[Employee Name]])&gt;1</f>
        <v>0</v>
      </c>
    </row>
    <row r="39" spans="1:9" ht="30" hidden="1" customHeight="1" x14ac:dyDescent="0.3">
      <c r="A39" s="44">
        <f>IF(ISBLANK(Employees[[#This Row],[Employee Name]]),"",A38+1)</f>
        <v>36</v>
      </c>
      <c r="B39" s="8" t="str">
        <f>CONCATENATE(Employees[[#This Row],[Lastname]]," ",Employees[[#This Row],[Firstname]], " ",LEFT(Employees[[#This Row],[Middlename]],1),IF(ISBLANK(Employees[[#This Row],[Middlename]])," ","."))</f>
        <v>AMBROCIO MELODY B.</v>
      </c>
      <c r="C39" s="8" t="s">
        <v>1372</v>
      </c>
      <c r="D39" s="8" t="s">
        <v>1352</v>
      </c>
      <c r="E39" s="8" t="s">
        <v>145</v>
      </c>
      <c r="F39" s="8" t="s">
        <v>1290</v>
      </c>
      <c r="G39" s="18" t="s">
        <v>1290</v>
      </c>
      <c r="H39" s="8" t="s">
        <v>213</v>
      </c>
      <c r="I39" s="8" t="b">
        <f>COUNTIF(Employees[Employee Name],Employees[[#This Row],[Employee Name]])&gt;1</f>
        <v>0</v>
      </c>
    </row>
    <row r="40" spans="1:9" ht="30" hidden="1" customHeight="1" x14ac:dyDescent="0.3">
      <c r="A40" s="44">
        <f>IF(ISBLANK(Employees[[#This Row],[Employee Name]]),"",A39+1)</f>
        <v>37</v>
      </c>
      <c r="B40" s="8" t="str">
        <f>CONCATENATE(Employees[[#This Row],[Lastname]]," ",Employees[[#This Row],[Firstname]], " ",LEFT(Employees[[#This Row],[Middlename]],1),IF(ISBLANK(Employees[[#This Row],[Middlename]])," ","."))</f>
        <v>AMON CLARISSA MAY M.</v>
      </c>
      <c r="C40" s="18" t="s">
        <v>1009</v>
      </c>
      <c r="D40" s="18" t="s">
        <v>2008</v>
      </c>
      <c r="E40" s="18" t="s">
        <v>2009</v>
      </c>
      <c r="F40" s="18" t="s">
        <v>2010</v>
      </c>
      <c r="G40" s="18" t="s">
        <v>1994</v>
      </c>
      <c r="H40" s="18" t="s">
        <v>357</v>
      </c>
      <c r="I40" s="8" t="b">
        <f>COUNTIF(Employees[Employee Name],Employees[[#This Row],[Employee Name]])&gt;1</f>
        <v>0</v>
      </c>
    </row>
    <row r="41" spans="1:9" ht="30" hidden="1" customHeight="1" x14ac:dyDescent="0.3">
      <c r="A41" s="44">
        <f>IF(ISBLANK(Employees[[#This Row],[Employee Name]]),"",A40+1)</f>
        <v>38</v>
      </c>
      <c r="B41" s="8" t="str">
        <f>CONCATENATE(Employees[[#This Row],[Lastname]]," ",Employees[[#This Row],[Firstname]], " ",LEFT(Employees[[#This Row],[Middlename]],1),IF(ISBLANK(Employees[[#This Row],[Middlename]])," ","."))</f>
        <v>AMON ESTELITA S.</v>
      </c>
      <c r="C41" s="8" t="s">
        <v>1009</v>
      </c>
      <c r="D41" s="8" t="s">
        <v>421</v>
      </c>
      <c r="E41" s="8" t="s">
        <v>161</v>
      </c>
      <c r="F41" s="8" t="s">
        <v>1290</v>
      </c>
      <c r="G41" s="18" t="s">
        <v>1290</v>
      </c>
      <c r="H41" s="8" t="s">
        <v>199</v>
      </c>
      <c r="I41" s="8" t="b">
        <f>COUNTIF(Employees[Employee Name],Employees[[#This Row],[Employee Name]])&gt;1</f>
        <v>0</v>
      </c>
    </row>
    <row r="42" spans="1:9" ht="30" hidden="1" customHeight="1" x14ac:dyDescent="0.3">
      <c r="A42" s="44">
        <f>IF(ISBLANK(Employees[[#This Row],[Employee Name]]),"",A41+1)</f>
        <v>39</v>
      </c>
      <c r="B42" s="8" t="str">
        <f>CONCATENATE(Employees[[#This Row],[Lastname]]," ",Employees[[#This Row],[Firstname]], " ",LEFT(Employees[[#This Row],[Middlename]],1),IF(ISBLANK(Employees[[#This Row],[Middlename]])," ","."))</f>
        <v>AMON RHEALYN O.</v>
      </c>
      <c r="C42" s="8" t="s">
        <v>1009</v>
      </c>
      <c r="D42" s="8" t="s">
        <v>946</v>
      </c>
      <c r="E42" s="8" t="s">
        <v>838</v>
      </c>
      <c r="F42" s="8" t="s">
        <v>947</v>
      </c>
      <c r="G42" s="18" t="s">
        <v>1994</v>
      </c>
      <c r="H42" s="8" t="s">
        <v>439</v>
      </c>
      <c r="I42" s="8" t="b">
        <f>COUNTIF(Employees[Employee Name],Employees[[#This Row],[Employee Name]])&gt;1</f>
        <v>0</v>
      </c>
    </row>
    <row r="43" spans="1:9" ht="30" hidden="1" customHeight="1" x14ac:dyDescent="0.3">
      <c r="A43" s="44">
        <f>IF(ISBLANK(Employees[[#This Row],[Employee Name]]),"",A42+1)</f>
        <v>40</v>
      </c>
      <c r="B43" s="8" t="str">
        <f>CONCATENATE(Employees[[#This Row],[Lastname]]," ",Employees[[#This Row],[Firstname]], " ",LEFT(Employees[[#This Row],[Middlename]],1),IF(ISBLANK(Employees[[#This Row],[Middlename]])," ","."))</f>
        <v>AMORA ELISA S.</v>
      </c>
      <c r="C43" s="8" t="s">
        <v>397</v>
      </c>
      <c r="D43" s="8" t="s">
        <v>373</v>
      </c>
      <c r="E43" s="8" t="s">
        <v>161</v>
      </c>
      <c r="F43" s="8" t="s">
        <v>390</v>
      </c>
      <c r="G43" s="8" t="s">
        <v>1994</v>
      </c>
      <c r="H43" s="8" t="s">
        <v>103</v>
      </c>
      <c r="I43" s="8" t="b">
        <f>COUNTIF(Employees[Employee Name],Employees[[#This Row],[Employee Name]])&gt;1</f>
        <v>0</v>
      </c>
    </row>
    <row r="44" spans="1:9" ht="30" hidden="1" customHeight="1" x14ac:dyDescent="0.3">
      <c r="A44" s="44">
        <f>IF(ISBLANK(Employees[[#This Row],[Employee Name]]),"",A43+1)</f>
        <v>41</v>
      </c>
      <c r="B44" s="8" t="str">
        <f>CONCATENATE(Employees[[#This Row],[Lastname]]," ",Employees[[#This Row],[Firstname]], " ",LEFT(Employees[[#This Row],[Middlename]],1),IF(ISBLANK(Employees[[#This Row],[Middlename]])," ","."))</f>
        <v>AMPARO JOY J.</v>
      </c>
      <c r="C44" s="8" t="s">
        <v>894</v>
      </c>
      <c r="D44" s="8" t="s">
        <v>895</v>
      </c>
      <c r="E44" s="8" t="s">
        <v>1986</v>
      </c>
      <c r="F44" s="8" t="s">
        <v>96</v>
      </c>
      <c r="G44" s="8" t="s">
        <v>1994</v>
      </c>
      <c r="H44" s="8" t="s">
        <v>97</v>
      </c>
      <c r="I44" s="8" t="b">
        <f>COUNTIF(Employees[Employee Name],Employees[[#This Row],[Employee Name]])&gt;1</f>
        <v>0</v>
      </c>
    </row>
    <row r="45" spans="1:9" ht="30" hidden="1" customHeight="1" x14ac:dyDescent="0.3">
      <c r="A45" s="44">
        <f>IF(ISBLANK(Employees[[#This Row],[Employee Name]]),"",A44+1)</f>
        <v>42</v>
      </c>
      <c r="B45" s="8" t="str">
        <f>CONCATENATE(Employees[[#This Row],[Lastname]]," ",Employees[[#This Row],[Firstname]], " ",LEFT(Employees[[#This Row],[Middlename]],1),IF(ISBLANK(Employees[[#This Row],[Middlename]])," ","."))</f>
        <v>AMULONG ADLYC JOHN P.</v>
      </c>
      <c r="C45" s="18" t="s">
        <v>1373</v>
      </c>
      <c r="D45" s="18" t="s">
        <v>2425</v>
      </c>
      <c r="E45" s="18" t="s">
        <v>124</v>
      </c>
      <c r="F45" s="18" t="s">
        <v>1703</v>
      </c>
      <c r="G45" s="18" t="s">
        <v>1703</v>
      </c>
      <c r="H45" s="18" t="s">
        <v>590</v>
      </c>
      <c r="I45" s="8" t="b">
        <f>COUNTIF(Employees[Employee Name],Employees[[#This Row],[Employee Name]])&gt;1</f>
        <v>0</v>
      </c>
    </row>
    <row r="46" spans="1:9" ht="30" hidden="1" customHeight="1" x14ac:dyDescent="0.3">
      <c r="A46" s="44">
        <f>IF(ISBLANK(Employees[[#This Row],[Employee Name]]),"",A45+1)</f>
        <v>43</v>
      </c>
      <c r="B46" s="8" t="str">
        <f>CONCATENATE(Employees[[#This Row],[Lastname]]," ",Employees[[#This Row],[Firstname]], " ",LEFT(Employees[[#This Row],[Middlename]],1),IF(ISBLANK(Employees[[#This Row],[Middlename]])," ","."))</f>
        <v>AMULONG GERONIMO M.</v>
      </c>
      <c r="C46" s="8" t="s">
        <v>1373</v>
      </c>
      <c r="D46" s="8" t="s">
        <v>1374</v>
      </c>
      <c r="E46" s="8" t="s">
        <v>1375</v>
      </c>
      <c r="F46" s="8" t="s">
        <v>1290</v>
      </c>
      <c r="G46" s="18" t="s">
        <v>1290</v>
      </c>
      <c r="H46" s="8" t="s">
        <v>1706</v>
      </c>
      <c r="I46" s="8" t="b">
        <f>COUNTIF(Employees[Employee Name],Employees[[#This Row],[Employee Name]])&gt;1</f>
        <v>0</v>
      </c>
    </row>
    <row r="47" spans="1:9" ht="30" hidden="1" customHeight="1" x14ac:dyDescent="0.3">
      <c r="A47" s="44">
        <f>IF(ISBLANK(Employees[[#This Row],[Employee Name]]),"",A46+1)</f>
        <v>44</v>
      </c>
      <c r="B47" s="8" t="str">
        <f>CONCATENATE(Employees[[#This Row],[Lastname]]," ",Employees[[#This Row],[Firstname]], " ",LEFT(Employees[[#This Row],[Middlename]],1),IF(ISBLANK(Employees[[#This Row],[Middlename]])," ","."))</f>
        <v xml:space="preserve">AMULONG JAY R  </v>
      </c>
      <c r="C47" s="18" t="s">
        <v>1373</v>
      </c>
      <c r="D47" s="18" t="s">
        <v>2081</v>
      </c>
      <c r="E47" s="8"/>
      <c r="F47" s="18" t="s">
        <v>1703</v>
      </c>
      <c r="G47" s="8"/>
      <c r="H47" s="18" t="s">
        <v>2051</v>
      </c>
      <c r="I47" s="8" t="b">
        <f>COUNTIF(Employees[Employee Name],Employees[[#This Row],[Employee Name]])&gt;1</f>
        <v>0</v>
      </c>
    </row>
    <row r="48" spans="1:9" ht="30" hidden="1" customHeight="1" x14ac:dyDescent="0.3">
      <c r="A48" s="44">
        <f>IF(ISBLANK(Employees[[#This Row],[Employee Name]]),"",A47+1)</f>
        <v>45</v>
      </c>
      <c r="B48" s="8" t="str">
        <f>CONCATENATE(Employees[[#This Row],[Lastname]]," ",Employees[[#This Row],[Firstname]], " ",LEFT(Employees[[#This Row],[Middlename]],1),IF(ISBLANK(Employees[[#This Row],[Middlename]])," ","."))</f>
        <v>ANACAY ABNER M.</v>
      </c>
      <c r="C48" s="8" t="s">
        <v>510</v>
      </c>
      <c r="D48" s="8" t="s">
        <v>961</v>
      </c>
      <c r="E48" s="8" t="s">
        <v>962</v>
      </c>
      <c r="F48" s="8" t="s">
        <v>455</v>
      </c>
      <c r="G48" s="18" t="s">
        <v>1994</v>
      </c>
      <c r="H48" s="8" t="s">
        <v>463</v>
      </c>
      <c r="I48" s="8" t="b">
        <f>COUNTIF(Employees[Employee Name],Employees[[#This Row],[Employee Name]])&gt;1</f>
        <v>0</v>
      </c>
    </row>
    <row r="49" spans="1:9" ht="30" hidden="1" customHeight="1" x14ac:dyDescent="0.3">
      <c r="A49" s="44">
        <f>IF(ISBLANK(Employees[[#This Row],[Employee Name]]),"",A48+1)</f>
        <v>46</v>
      </c>
      <c r="B49" s="8" t="str">
        <f>CONCATENATE(Employees[[#This Row],[Lastname]]," ",Employees[[#This Row],[Firstname]], " ",LEFT(Employees[[#This Row],[Middlename]],1),IF(ISBLANK(Employees[[#This Row],[Middlename]])," ","."))</f>
        <v>ANACAY ANICETA P.</v>
      </c>
      <c r="C49" s="8" t="s">
        <v>510</v>
      </c>
      <c r="D49" s="8" t="s">
        <v>546</v>
      </c>
      <c r="E49" s="8" t="s">
        <v>124</v>
      </c>
      <c r="F49" s="18" t="s">
        <v>1998</v>
      </c>
      <c r="G49" s="8" t="s">
        <v>1994</v>
      </c>
      <c r="H49" s="8" t="s">
        <v>199</v>
      </c>
      <c r="I49" s="8" t="b">
        <f>COUNTIF(Employees[Employee Name],Employees[[#This Row],[Employee Name]])&gt;1</f>
        <v>0</v>
      </c>
    </row>
    <row r="50" spans="1:9" ht="30" hidden="1" customHeight="1" x14ac:dyDescent="0.3">
      <c r="A50" s="44">
        <f>IF(ISBLANK(Employees[[#This Row],[Employee Name]]),"",A49+1)</f>
        <v>47</v>
      </c>
      <c r="B50" s="8" t="str">
        <f>CONCATENATE(Employees[[#This Row],[Lastname]]," ",Employees[[#This Row],[Firstname]], " ",LEFT(Employees[[#This Row],[Middlename]],1),IF(ISBLANK(Employees[[#This Row],[Middlename]])," ","."))</f>
        <v>ANACAY LEVIE B.</v>
      </c>
      <c r="C50" s="8" t="s">
        <v>510</v>
      </c>
      <c r="D50" s="8" t="s">
        <v>511</v>
      </c>
      <c r="E50" s="8" t="s">
        <v>342</v>
      </c>
      <c r="F50" s="8" t="s">
        <v>512</v>
      </c>
      <c r="G50" s="18" t="s">
        <v>1994</v>
      </c>
      <c r="H50" s="8" t="s">
        <v>439</v>
      </c>
      <c r="I50" s="8" t="b">
        <f>COUNTIF(Employees[Employee Name],Employees[[#This Row],[Employee Name]])&gt;1</f>
        <v>0</v>
      </c>
    </row>
    <row r="51" spans="1:9" ht="30" hidden="1" customHeight="1" x14ac:dyDescent="0.3">
      <c r="A51" s="44">
        <f>IF(ISBLANK(Employees[[#This Row],[Employee Name]]),"",A50+1)</f>
        <v>48</v>
      </c>
      <c r="B51" s="8" t="str">
        <f>CONCATENATE(Employees[[#This Row],[Lastname]]," ",Employees[[#This Row],[Firstname]], " ",LEFT(Employees[[#This Row],[Middlename]],1),IF(ISBLANK(Employees[[#This Row],[Middlename]])," ","."))</f>
        <v>ANACAY RICHARD B.</v>
      </c>
      <c r="C51" s="8" t="s">
        <v>510</v>
      </c>
      <c r="D51" s="8" t="s">
        <v>1376</v>
      </c>
      <c r="E51" s="8" t="s">
        <v>1377</v>
      </c>
      <c r="F51" s="8" t="s">
        <v>1290</v>
      </c>
      <c r="G51" s="18" t="s">
        <v>1290</v>
      </c>
      <c r="H51" s="8" t="s">
        <v>97</v>
      </c>
      <c r="I51" s="8" t="b">
        <f>COUNTIF(Employees[Employee Name],Employees[[#This Row],[Employee Name]])&gt;1</f>
        <v>0</v>
      </c>
    </row>
    <row r="52" spans="1:9" ht="30" hidden="1" customHeight="1" x14ac:dyDescent="0.3">
      <c r="A52" s="44">
        <f>IF(ISBLANK(Employees[[#This Row],[Employee Name]]),"",A51+1)</f>
        <v>49</v>
      </c>
      <c r="B52" s="8" t="str">
        <f>CONCATENATE(Employees[[#This Row],[Lastname]]," ",Employees[[#This Row],[Firstname]], " ",LEFT(Employees[[#This Row],[Middlename]],1),IF(ISBLANK(Employees[[#This Row],[Middlename]])," ","."))</f>
        <v>ANARNA CRISTINA F.</v>
      </c>
      <c r="C52" s="8" t="s">
        <v>675</v>
      </c>
      <c r="D52" s="8" t="s">
        <v>429</v>
      </c>
      <c r="E52" s="8" t="s">
        <v>237</v>
      </c>
      <c r="F52" s="8" t="s">
        <v>198</v>
      </c>
      <c r="G52" s="18" t="s">
        <v>1994</v>
      </c>
      <c r="H52" s="8" t="s">
        <v>199</v>
      </c>
      <c r="I52" s="8" t="b">
        <f>COUNTIF(Employees[Employee Name],Employees[[#This Row],[Employee Name]])&gt;1</f>
        <v>0</v>
      </c>
    </row>
    <row r="53" spans="1:9" ht="30" hidden="1" customHeight="1" x14ac:dyDescent="0.3">
      <c r="A53" s="44">
        <f>IF(ISBLANK(Employees[[#This Row],[Employee Name]]),"",A52+1)</f>
        <v>50</v>
      </c>
      <c r="B53" s="8" t="str">
        <f>CONCATENATE(Employees[[#This Row],[Lastname]]," ",Employees[[#This Row],[Firstname]], " ",LEFT(Employees[[#This Row],[Middlename]],1),IF(ISBLANK(Employees[[#This Row],[Middlename]])," ","."))</f>
        <v>ANDAG ALEX C.</v>
      </c>
      <c r="C53" s="18" t="s">
        <v>2211</v>
      </c>
      <c r="D53" s="8" t="s">
        <v>1378</v>
      </c>
      <c r="E53" s="8" t="s">
        <v>134</v>
      </c>
      <c r="F53" s="8" t="s">
        <v>1290</v>
      </c>
      <c r="G53" s="18" t="s">
        <v>1290</v>
      </c>
      <c r="H53" s="8" t="s">
        <v>289</v>
      </c>
      <c r="I53" s="8" t="b">
        <f>COUNTIF(Employees[Employee Name],Employees[[#This Row],[Employee Name]])&gt;1</f>
        <v>0</v>
      </c>
    </row>
    <row r="54" spans="1:9" ht="30" hidden="1" customHeight="1" x14ac:dyDescent="0.3">
      <c r="A54" s="44">
        <f>IF(ISBLANK(Employees[[#This Row],[Employee Name]]),"",A53+1)</f>
        <v>51</v>
      </c>
      <c r="B54" s="8" t="str">
        <f>CONCATENATE(Employees[[#This Row],[Lastname]]," ",Employees[[#This Row],[Firstname]], " ",LEFT(Employees[[#This Row],[Middlename]],1),IF(ISBLANK(Employees[[#This Row],[Middlename]])," ","."))</f>
        <v>ANGCAYA ANA B.</v>
      </c>
      <c r="C54" s="8" t="s">
        <v>284</v>
      </c>
      <c r="D54" s="8" t="s">
        <v>876</v>
      </c>
      <c r="E54" s="8" t="s">
        <v>877</v>
      </c>
      <c r="F54" s="8" t="s">
        <v>198</v>
      </c>
      <c r="G54" s="18" t="s">
        <v>1994</v>
      </c>
      <c r="H54" s="8" t="s">
        <v>209</v>
      </c>
      <c r="I54" s="8" t="b">
        <f>COUNTIF(Employees[Employee Name],Employees[[#This Row],[Employee Name]])&gt;1</f>
        <v>0</v>
      </c>
    </row>
    <row r="55" spans="1:9" ht="30" hidden="1" customHeight="1" x14ac:dyDescent="0.3">
      <c r="A55" s="44">
        <f>IF(ISBLANK(Employees[[#This Row],[Employee Name]]),"",A54+1)</f>
        <v>52</v>
      </c>
      <c r="B55" s="8" t="str">
        <f>CONCATENATE(Employees[[#This Row],[Lastname]]," ",Employees[[#This Row],[Firstname]], " ",LEFT(Employees[[#This Row],[Middlename]],1),IF(ISBLANK(Employees[[#This Row],[Middlename]])," ","."))</f>
        <v>ANGCAYA FRANCIS A.</v>
      </c>
      <c r="C55" s="8" t="s">
        <v>284</v>
      </c>
      <c r="D55" s="8" t="s">
        <v>600</v>
      </c>
      <c r="E55" s="8" t="s">
        <v>88</v>
      </c>
      <c r="F55" s="8" t="s">
        <v>198</v>
      </c>
      <c r="G55" s="18" t="s">
        <v>1994</v>
      </c>
      <c r="H55" s="8" t="s">
        <v>590</v>
      </c>
      <c r="I55" s="8" t="b">
        <f>COUNTIF(Employees[Employee Name],Employees[[#This Row],[Employee Name]])&gt;1</f>
        <v>0</v>
      </c>
    </row>
    <row r="56" spans="1:9" ht="30" hidden="1" customHeight="1" x14ac:dyDescent="0.3">
      <c r="A56" s="44">
        <f>A54+1</f>
        <v>52</v>
      </c>
      <c r="B56" s="8" t="str">
        <f>CONCATENATE(Employees[[#This Row],[Lastname]]," ",Employees[[#This Row],[Firstname]], " ",LEFT(Employees[[#This Row],[Middlename]],1),IF(ISBLANK(Employees[[#This Row],[Middlename]])," ","."))</f>
        <v>INOCENCIO REYMARK S.</v>
      </c>
      <c r="C56" s="18" t="s">
        <v>1978</v>
      </c>
      <c r="D56" s="18" t="s">
        <v>2512</v>
      </c>
      <c r="E56" s="18" t="s">
        <v>2375</v>
      </c>
      <c r="F56" s="18" t="s">
        <v>2513</v>
      </c>
      <c r="G56" s="18" t="s">
        <v>1994</v>
      </c>
      <c r="H56" s="18" t="s">
        <v>2514</v>
      </c>
      <c r="I56" s="8" t="b">
        <f>COUNTIF(Employees[Employee Name],Employees[[#This Row],[Employee Name]])&gt;1</f>
        <v>0</v>
      </c>
    </row>
    <row r="57" spans="1:9" ht="30" hidden="1" customHeight="1" x14ac:dyDescent="0.3">
      <c r="A57" s="44">
        <f>IF(ISBLANK(Employees[[#This Row],[Employee Name]]),"",A55+1)</f>
        <v>53</v>
      </c>
      <c r="B57" s="8" t="str">
        <f>CONCATENATE(Employees[[#This Row],[Lastname]]," ",Employees[[#This Row],[Firstname]], " ",LEFT(Employees[[#This Row],[Middlename]],1),IF(ISBLANK(Employees[[#This Row],[Middlename]])," ","."))</f>
        <v>ANGCAYA INOCENCIO M.</v>
      </c>
      <c r="C57" s="8" t="s">
        <v>284</v>
      </c>
      <c r="D57" s="8" t="s">
        <v>1978</v>
      </c>
      <c r="E57" s="8" t="s">
        <v>86</v>
      </c>
      <c r="F57" s="8" t="s">
        <v>1290</v>
      </c>
      <c r="G57" s="18" t="s">
        <v>1290</v>
      </c>
      <c r="H57" s="8" t="s">
        <v>974</v>
      </c>
      <c r="I57" s="8" t="b">
        <f>COUNTIF(Employees[Employee Name],Employees[[#This Row],[Employee Name]])&gt;1</f>
        <v>0</v>
      </c>
    </row>
    <row r="58" spans="1:9" ht="30" hidden="1" customHeight="1" x14ac:dyDescent="0.3">
      <c r="A58" s="44">
        <f>IF(ISBLANK(Employees[[#This Row],[Employee Name]]),"",A57+1)</f>
        <v>54</v>
      </c>
      <c r="B58" s="8" t="str">
        <f>CONCATENATE(Employees[[#This Row],[Lastname]]," ",Employees[[#This Row],[Firstname]], " ",LEFT(Employees[[#This Row],[Middlename]],1),IF(ISBLANK(Employees[[#This Row],[Middlename]])," ","."))</f>
        <v>ANGCAYA IRENE V.</v>
      </c>
      <c r="C58" s="8" t="s">
        <v>284</v>
      </c>
      <c r="D58" s="8" t="s">
        <v>1379</v>
      </c>
      <c r="E58" s="8" t="s">
        <v>345</v>
      </c>
      <c r="F58" s="8" t="s">
        <v>1290</v>
      </c>
      <c r="G58" s="18" t="s">
        <v>1290</v>
      </c>
      <c r="H58" s="8" t="s">
        <v>1704</v>
      </c>
      <c r="I58" s="8" t="b">
        <f>COUNTIF(Employees[Employee Name],Employees[[#This Row],[Employee Name]])&gt;1</f>
        <v>0</v>
      </c>
    </row>
    <row r="59" spans="1:9" ht="30" hidden="1" customHeight="1" x14ac:dyDescent="0.3">
      <c r="A59" s="44">
        <f>IF(ISBLANK(Employees[[#This Row],[Employee Name]]),"",A58+1)</f>
        <v>55</v>
      </c>
      <c r="B59" s="8" t="str">
        <f>CONCATENATE(Employees[[#This Row],[Lastname]]," ",Employees[[#This Row],[Firstname]], " ",LEFT(Employees[[#This Row],[Middlename]],1),IF(ISBLANK(Employees[[#This Row],[Middlename]])," ","."))</f>
        <v>ANGCAYA IRENEO A.</v>
      </c>
      <c r="C59" s="8" t="s">
        <v>284</v>
      </c>
      <c r="D59" s="8" t="s">
        <v>285</v>
      </c>
      <c r="E59" s="8" t="s">
        <v>510</v>
      </c>
      <c r="F59" s="8" t="s">
        <v>198</v>
      </c>
      <c r="G59" s="18" t="s">
        <v>1994</v>
      </c>
      <c r="H59" s="8" t="s">
        <v>286</v>
      </c>
      <c r="I59" s="8" t="b">
        <f>COUNTIF(Employees[Employee Name],Employees[[#This Row],[Employee Name]])&gt;1</f>
        <v>0</v>
      </c>
    </row>
    <row r="60" spans="1:9" ht="30" hidden="1" customHeight="1" x14ac:dyDescent="0.3">
      <c r="A60" s="44">
        <f>IF(ISBLANK(Employees[[#This Row],[Employee Name]]),"",A59+1)</f>
        <v>56</v>
      </c>
      <c r="B60" s="8" t="str">
        <f>CONCATENATE(Employees[[#This Row],[Lastname]]," ",Employees[[#This Row],[Firstname]], " ",LEFT(Employees[[#This Row],[Middlename]],1),IF(ISBLANK(Employees[[#This Row],[Middlename]])," ","."))</f>
        <v>ANGCAYA JENIFFER L.</v>
      </c>
      <c r="C60" s="18" t="s">
        <v>284</v>
      </c>
      <c r="D60" s="18" t="s">
        <v>2084</v>
      </c>
      <c r="E60" s="18" t="s">
        <v>227</v>
      </c>
      <c r="F60" s="18" t="s">
        <v>1290</v>
      </c>
      <c r="G60" s="18"/>
      <c r="H60" s="18" t="s">
        <v>141</v>
      </c>
      <c r="I60" s="8" t="b">
        <f>COUNTIF(Employees[Employee Name],Employees[[#This Row],[Employee Name]])&gt;1</f>
        <v>0</v>
      </c>
    </row>
    <row r="61" spans="1:9" ht="30" hidden="1" customHeight="1" x14ac:dyDescent="0.3">
      <c r="A61" s="44">
        <f>IF(ISBLANK(Employees[[#This Row],[Employee Name]]),"",A60+1)</f>
        <v>57</v>
      </c>
      <c r="B61" s="8" t="str">
        <f>CONCATENATE(Employees[[#This Row],[Lastname]]," ",Employees[[#This Row],[Firstname]], " ",LEFT(Employees[[#This Row],[Middlename]],1),IF(ISBLANK(Employees[[#This Row],[Middlename]])," ","."))</f>
        <v>ANGCAYA JENNY ROSE S.</v>
      </c>
      <c r="C61" s="8" t="s">
        <v>284</v>
      </c>
      <c r="D61" s="8" t="s">
        <v>1380</v>
      </c>
      <c r="E61" s="8" t="s">
        <v>161</v>
      </c>
      <c r="F61" s="8" t="s">
        <v>1290</v>
      </c>
      <c r="G61" s="18" t="s">
        <v>1290</v>
      </c>
      <c r="H61" s="8" t="s">
        <v>1707</v>
      </c>
      <c r="I61" s="8" t="b">
        <f>COUNTIF(Employees[Employee Name],Employees[[#This Row],[Employee Name]])&gt;1</f>
        <v>0</v>
      </c>
    </row>
    <row r="62" spans="1:9" ht="30" hidden="1" customHeight="1" x14ac:dyDescent="0.3">
      <c r="A62" s="44">
        <f>IF(ISBLANK(Employees[[#This Row],[Employee Name]]),"",A61+1)</f>
        <v>58</v>
      </c>
      <c r="B62" s="8" t="str">
        <f>CONCATENATE(Employees[[#This Row],[Lastname]]," ",Employees[[#This Row],[Firstname]], " ",LEFT(Employees[[#This Row],[Middlename]],1),IF(ISBLANK(Employees[[#This Row],[Middlename]])," ","."))</f>
        <v>ANGCAYA JOHN V.</v>
      </c>
      <c r="C62" s="8" t="s">
        <v>284</v>
      </c>
      <c r="D62" s="8" t="s">
        <v>858</v>
      </c>
      <c r="E62" s="8" t="s">
        <v>859</v>
      </c>
      <c r="F62" s="8" t="s">
        <v>198</v>
      </c>
      <c r="G62" s="18" t="s">
        <v>1994</v>
      </c>
      <c r="H62" s="8" t="s">
        <v>439</v>
      </c>
      <c r="I62" s="8" t="b">
        <f>COUNTIF(Employees[Employee Name],Employees[[#This Row],[Employee Name]])&gt;1</f>
        <v>0</v>
      </c>
    </row>
    <row r="63" spans="1:9" ht="30" hidden="1" customHeight="1" x14ac:dyDescent="0.3">
      <c r="A63" s="44">
        <f>IF(ISBLANK(Employees[[#This Row],[Employee Name]]),"",A62+1)</f>
        <v>59</v>
      </c>
      <c r="B63" s="8" t="str">
        <f>CONCATENATE(Employees[[#This Row],[Lastname]]," ",Employees[[#This Row],[Firstname]], " ",LEFT(Employees[[#This Row],[Middlename]],1),IF(ISBLANK(Employees[[#This Row],[Middlename]])," ","."))</f>
        <v>ANGCAYA JUANITO A.</v>
      </c>
      <c r="C63" s="8" t="s">
        <v>284</v>
      </c>
      <c r="D63" s="8" t="s">
        <v>548</v>
      </c>
      <c r="E63" s="8" t="s">
        <v>88</v>
      </c>
      <c r="F63" s="8" t="s">
        <v>694</v>
      </c>
      <c r="G63" s="8" t="s">
        <v>1994</v>
      </c>
      <c r="H63" s="8" t="s">
        <v>199</v>
      </c>
      <c r="I63" s="8" t="b">
        <f>COUNTIF(Employees[Employee Name],Employees[[#This Row],[Employee Name]])&gt;1</f>
        <v>0</v>
      </c>
    </row>
    <row r="64" spans="1:9" ht="30" hidden="1" customHeight="1" x14ac:dyDescent="0.3">
      <c r="A64" s="44">
        <f>IF(ISBLANK(Employees[[#This Row],[Employee Name]]),"",A63+1)</f>
        <v>60</v>
      </c>
      <c r="B64" s="8" t="str">
        <f>CONCATENATE(Employees[[#This Row],[Lastname]]," ",Employees[[#This Row],[Firstname]], " ",LEFT(Employees[[#This Row],[Middlename]],1),IF(ISBLANK(Employees[[#This Row],[Middlename]])," ","."))</f>
        <v>ANGCAYA MARK ZYRONE M.</v>
      </c>
      <c r="C64" s="18" t="s">
        <v>284</v>
      </c>
      <c r="D64" s="18" t="s">
        <v>2065</v>
      </c>
      <c r="E64" s="18" t="s">
        <v>84</v>
      </c>
      <c r="F64" s="18" t="s">
        <v>1703</v>
      </c>
      <c r="G64" s="18"/>
      <c r="H64" s="18" t="s">
        <v>1706</v>
      </c>
      <c r="I64" s="8" t="b">
        <f>COUNTIF(Employees[Employee Name],Employees[[#This Row],[Employee Name]])&gt;1</f>
        <v>0</v>
      </c>
    </row>
    <row r="65" spans="1:9" ht="30" hidden="1" customHeight="1" x14ac:dyDescent="0.3">
      <c r="A65" s="44">
        <f>IF(ISBLANK(Employees[[#This Row],[Employee Name]]),"",A64+1)</f>
        <v>61</v>
      </c>
      <c r="B65" s="8" t="str">
        <f>CONCATENATE(Employees[[#This Row],[Lastname]]," ",Employees[[#This Row],[Firstname]], " ",LEFT(Employees[[#This Row],[Middlename]],1),IF(ISBLANK(Employees[[#This Row],[Middlename]])," ","."))</f>
        <v>ANGCAYA MARLON J.</v>
      </c>
      <c r="C65" s="8" t="s">
        <v>284</v>
      </c>
      <c r="D65" s="8" t="s">
        <v>549</v>
      </c>
      <c r="E65" s="8" t="s">
        <v>193</v>
      </c>
      <c r="F65" s="8" t="s">
        <v>198</v>
      </c>
      <c r="G65" s="18" t="s">
        <v>1994</v>
      </c>
      <c r="H65" s="8" t="s">
        <v>286</v>
      </c>
      <c r="I65" s="8" t="b">
        <f>COUNTIF(Employees[Employee Name],Employees[[#This Row],[Employee Name]])&gt;1</f>
        <v>0</v>
      </c>
    </row>
    <row r="66" spans="1:9" ht="30" hidden="1" customHeight="1" x14ac:dyDescent="0.3">
      <c r="A66" s="44">
        <f>IF(ISBLANK(Employees[[#This Row],[Employee Name]]),"",A65+1)</f>
        <v>62</v>
      </c>
      <c r="B66" s="8" t="str">
        <f>CONCATENATE(Employees[[#This Row],[Lastname]]," ",Employees[[#This Row],[Firstname]], " ",LEFT(Employees[[#This Row],[Middlename]],1),IF(ISBLANK(Employees[[#This Row],[Middlename]])," ","."))</f>
        <v>ANGCAYA OFELIA G.</v>
      </c>
      <c r="C66" s="8" t="s">
        <v>284</v>
      </c>
      <c r="D66" s="8" t="s">
        <v>197</v>
      </c>
      <c r="E66" s="8" t="s">
        <v>166</v>
      </c>
      <c r="F66" s="8" t="s">
        <v>656</v>
      </c>
      <c r="G66" s="18" t="s">
        <v>1994</v>
      </c>
      <c r="H66" s="8" t="s">
        <v>463</v>
      </c>
      <c r="I66" s="8" t="b">
        <f>COUNTIF(Employees[Employee Name],Employees[[#This Row],[Employee Name]])&gt;1</f>
        <v>0</v>
      </c>
    </row>
    <row r="67" spans="1:9" ht="30" hidden="1" customHeight="1" x14ac:dyDescent="0.3">
      <c r="A67" s="44">
        <f>IF(ISBLANK(Employees[[#This Row],[Employee Name]]),"",A66+1)</f>
        <v>63</v>
      </c>
      <c r="B67" s="8" t="str">
        <f>CONCATENATE(Employees[[#This Row],[Lastname]]," ",Employees[[#This Row],[Firstname]], " ",LEFT(Employees[[#This Row],[Middlename]],1),IF(ISBLANK(Employees[[#This Row],[Middlename]])," ","."))</f>
        <v>ANGCAYA RESTIE A.</v>
      </c>
      <c r="C67" s="18" t="s">
        <v>284</v>
      </c>
      <c r="D67" s="18" t="s">
        <v>2505</v>
      </c>
      <c r="E67" s="18" t="s">
        <v>1373</v>
      </c>
      <c r="F67" s="18" t="s">
        <v>2059</v>
      </c>
      <c r="G67" s="18" t="s">
        <v>1290</v>
      </c>
      <c r="H67" s="18" t="s">
        <v>141</v>
      </c>
      <c r="I67" s="8" t="b">
        <f>COUNTIF(Employees[Employee Name],Employees[[#This Row],[Employee Name]])&gt;1</f>
        <v>0</v>
      </c>
    </row>
    <row r="68" spans="1:9" ht="30" hidden="1" customHeight="1" x14ac:dyDescent="0.3">
      <c r="A68" s="44">
        <f>IF(ISBLANK(Employees[[#This Row],[Employee Name]]),"",A67+1)</f>
        <v>64</v>
      </c>
      <c r="B68" s="8" t="str">
        <f>CONCATENATE(Employees[[#This Row],[Lastname]]," ",Employees[[#This Row],[Firstname]], " ",LEFT(Employees[[#This Row],[Middlename]],1),IF(ISBLANK(Employees[[#This Row],[Middlename]])," ","."))</f>
        <v>ANGCAYA RUFINA P.</v>
      </c>
      <c r="C68" s="8" t="s">
        <v>284</v>
      </c>
      <c r="D68" s="8" t="s">
        <v>540</v>
      </c>
      <c r="E68" s="8" t="s">
        <v>124</v>
      </c>
      <c r="F68" s="8" t="s">
        <v>198</v>
      </c>
      <c r="G68" s="18" t="s">
        <v>1994</v>
      </c>
      <c r="H68" s="8" t="s">
        <v>537</v>
      </c>
      <c r="I68" s="8" t="b">
        <f>COUNTIF(Employees[Employee Name],Employees[[#This Row],[Employee Name]])&gt;1</f>
        <v>0</v>
      </c>
    </row>
    <row r="69" spans="1:9" ht="30" hidden="1" customHeight="1" x14ac:dyDescent="0.3">
      <c r="A69" s="44">
        <f>IF(ISBLANK(Employees[[#This Row],[Employee Name]]),"",A68+1)</f>
        <v>65</v>
      </c>
      <c r="B69" s="8" t="str">
        <f>CONCATENATE(Employees[[#This Row],[Lastname]]," ",Employees[[#This Row],[Firstname]], " ",LEFT(Employees[[#This Row],[Middlename]],1),IF(ISBLANK(Employees[[#This Row],[Middlename]])," ","."))</f>
        <v>ANGELES ANNABEL D.</v>
      </c>
      <c r="C69" s="8" t="s">
        <v>1381</v>
      </c>
      <c r="D69" s="8" t="s">
        <v>1382</v>
      </c>
      <c r="E69" s="8" t="s">
        <v>168</v>
      </c>
      <c r="F69" s="8" t="s">
        <v>1290</v>
      </c>
      <c r="G69" s="18" t="s">
        <v>1290</v>
      </c>
      <c r="H69" s="8"/>
      <c r="I69" s="8" t="b">
        <f>COUNTIF(Employees[Employee Name],Employees[[#This Row],[Employee Name]])&gt;1</f>
        <v>0</v>
      </c>
    </row>
    <row r="70" spans="1:9" ht="30" hidden="1" customHeight="1" x14ac:dyDescent="0.3">
      <c r="A70" s="44">
        <f>IF(ISBLANK(Employees[[#This Row],[Employee Name]]),"",A69+1)</f>
        <v>66</v>
      </c>
      <c r="B70" s="8" t="str">
        <f>CONCATENATE(Employees[[#This Row],[Lastname]]," ",Employees[[#This Row],[Firstname]], " ",LEFT(Employees[[#This Row],[Middlename]],1),IF(ISBLANK(Employees[[#This Row],[Middlename]])," ","."))</f>
        <v>ANTIENZA VENUS R.</v>
      </c>
      <c r="C70" s="8" t="s">
        <v>1383</v>
      </c>
      <c r="D70" s="8" t="s">
        <v>1384</v>
      </c>
      <c r="E70" s="8" t="s">
        <v>330</v>
      </c>
      <c r="F70" s="8" t="s">
        <v>1290</v>
      </c>
      <c r="G70" s="18" t="s">
        <v>1290</v>
      </c>
      <c r="H70" s="8" t="s">
        <v>289</v>
      </c>
      <c r="I70" s="8" t="b">
        <f>COUNTIF(Employees[Employee Name],Employees[[#This Row],[Employee Name]])&gt;1</f>
        <v>0</v>
      </c>
    </row>
    <row r="71" spans="1:9" ht="30" hidden="1" customHeight="1" x14ac:dyDescent="0.3">
      <c r="A71" s="44">
        <f>IF(ISBLANK(Employees[[#This Row],[Employee Name]]),"",A70+1)</f>
        <v>67</v>
      </c>
      <c r="B71" s="8" t="str">
        <f>CONCATENATE(Employees[[#This Row],[Lastname]]," ",Employees[[#This Row],[Firstname]], " ",LEFT(Employees[[#This Row],[Middlename]],1),IF(ISBLANK(Employees[[#This Row],[Middlename]])," ","."))</f>
        <v>AQUINO PACITA ROSARIO Z.</v>
      </c>
      <c r="C71" s="8" t="s">
        <v>883</v>
      </c>
      <c r="D71" s="8" t="s">
        <v>884</v>
      </c>
      <c r="E71" s="8" t="s">
        <v>885</v>
      </c>
      <c r="F71" s="8" t="s">
        <v>886</v>
      </c>
      <c r="G71" s="8" t="s">
        <v>1994</v>
      </c>
      <c r="H71" s="8" t="s">
        <v>209</v>
      </c>
      <c r="I71" s="8" t="b">
        <f>COUNTIF(Employees[Employee Name],Employees[[#This Row],[Employee Name]])&gt;1</f>
        <v>0</v>
      </c>
    </row>
    <row r="72" spans="1:9" ht="30" hidden="1" customHeight="1" x14ac:dyDescent="0.3">
      <c r="A72" s="44">
        <f>IF(ISBLANK(Employees[[#This Row],[Employee Name]]),"",A71+1)</f>
        <v>68</v>
      </c>
      <c r="B72" s="8" t="str">
        <f>CONCATENATE(Employees[[#This Row],[Lastname]]," ",Employees[[#This Row],[Firstname]], " ",LEFT(Employees[[#This Row],[Middlename]],1),IF(ISBLANK(Employees[[#This Row],[Middlename]])," ","."))</f>
        <v>ARCILLA MAYETTE A.</v>
      </c>
      <c r="C72" s="18" t="s">
        <v>2037</v>
      </c>
      <c r="D72" s="18" t="s">
        <v>2038</v>
      </c>
      <c r="E72" s="18" t="s">
        <v>88</v>
      </c>
      <c r="F72" s="18" t="s">
        <v>212</v>
      </c>
      <c r="G72" s="8"/>
      <c r="H72" s="18" t="s">
        <v>213</v>
      </c>
      <c r="I72" s="8" t="b">
        <f>COUNTIF(Employees[Employee Name],Employees[[#This Row],[Employee Name]])&gt;1</f>
        <v>0</v>
      </c>
    </row>
    <row r="73" spans="1:9" ht="30" hidden="1" customHeight="1" x14ac:dyDescent="0.3">
      <c r="A73" s="44">
        <f>IF(ISBLANK(Employees[[#This Row],[Employee Name]]),"",A72+1)</f>
        <v>69</v>
      </c>
      <c r="B73" s="8" t="str">
        <f>CONCATENATE(Employees[[#This Row],[Lastname]]," ",Employees[[#This Row],[Firstname]], " ",LEFT(Employees[[#This Row],[Middlename]],1),IF(ISBLANK(Employees[[#This Row],[Middlename]])," ","."))</f>
        <v>ARCULLO MELISSA A.</v>
      </c>
      <c r="C73" s="8" t="s">
        <v>903</v>
      </c>
      <c r="D73" s="8" t="s">
        <v>614</v>
      </c>
      <c r="E73" s="8" t="s">
        <v>88</v>
      </c>
      <c r="F73" s="8" t="s">
        <v>120</v>
      </c>
      <c r="G73" s="18" t="s">
        <v>1994</v>
      </c>
      <c r="H73" s="8" t="s">
        <v>271</v>
      </c>
      <c r="I73" s="8" t="b">
        <f>COUNTIF(Employees[Employee Name],Employees[[#This Row],[Employee Name]])&gt;1</f>
        <v>0</v>
      </c>
    </row>
    <row r="74" spans="1:9" ht="30" hidden="1" customHeight="1" x14ac:dyDescent="0.3">
      <c r="A74" s="44">
        <f>IF(ISBLANK(Employees[[#This Row],[Employee Name]]),"",A73+1)</f>
        <v>70</v>
      </c>
      <c r="B74" s="8" t="str">
        <f>CONCATENATE(Employees[[#This Row],[Lastname]]," ",Employees[[#This Row],[Firstname]], " ",LEFT(Employees[[#This Row],[Middlename]],1),IF(ISBLANK(Employees[[#This Row],[Middlename]])," ","."))</f>
        <v>ARELLANO CARMELA D.</v>
      </c>
      <c r="C74" s="8" t="s">
        <v>2322</v>
      </c>
      <c r="D74" s="8" t="s">
        <v>2323</v>
      </c>
      <c r="E74" s="8" t="s">
        <v>119</v>
      </c>
      <c r="F74" s="8" t="s">
        <v>1709</v>
      </c>
      <c r="G74" s="8" t="s">
        <v>1290</v>
      </c>
      <c r="H74" s="8" t="s">
        <v>97</v>
      </c>
      <c r="I74" s="8" t="b">
        <f>COUNTIF(Employees[Employee Name],Employees[[#This Row],[Employee Name]])&gt;1</f>
        <v>0</v>
      </c>
    </row>
    <row r="75" spans="1:9" ht="30" hidden="1" customHeight="1" x14ac:dyDescent="0.3">
      <c r="A75" s="44">
        <f>IF(ISBLANK(Employees[[#This Row],[Employee Name]]),"",A74+1)</f>
        <v>71</v>
      </c>
      <c r="B75" s="8" t="str">
        <f>CONCATENATE(Employees[[#This Row],[Lastname]]," ",Employees[[#This Row],[Firstname]], " ",LEFT(Employees[[#This Row],[Middlename]],1),IF(ISBLANK(Employees[[#This Row],[Middlename]])," ","."))</f>
        <v>ASIDO LEONILA R.</v>
      </c>
      <c r="C75" s="8" t="s">
        <v>1385</v>
      </c>
      <c r="D75" s="8" t="s">
        <v>1386</v>
      </c>
      <c r="E75" s="8" t="s">
        <v>330</v>
      </c>
      <c r="F75" s="8" t="s">
        <v>1290</v>
      </c>
      <c r="G75" s="18" t="s">
        <v>1290</v>
      </c>
      <c r="H75" s="8" t="s">
        <v>199</v>
      </c>
      <c r="I75" s="8" t="b">
        <f>COUNTIF(Employees[Employee Name],Employees[[#This Row],[Employee Name]])&gt;1</f>
        <v>0</v>
      </c>
    </row>
    <row r="76" spans="1:9" ht="30" hidden="1" customHeight="1" x14ac:dyDescent="0.3">
      <c r="A76" s="44">
        <f>IF(ISBLANK(Employees[[#This Row],[Employee Name]]),"",A75+1)</f>
        <v>72</v>
      </c>
      <c r="B76" s="8" t="str">
        <f>CONCATENATE(Employees[[#This Row],[Lastname]]," ",Employees[[#This Row],[Firstname]], " ",LEFT(Employees[[#This Row],[Middlename]],1),IF(ISBLANK(Employees[[#This Row],[Middlename]])," ","."))</f>
        <v>ATANGAN JUDITH A.</v>
      </c>
      <c r="C76" s="8" t="s">
        <v>1387</v>
      </c>
      <c r="D76" s="8" t="s">
        <v>1388</v>
      </c>
      <c r="E76" s="8" t="s">
        <v>912</v>
      </c>
      <c r="F76" s="8" t="s">
        <v>1290</v>
      </c>
      <c r="G76" s="18" t="s">
        <v>1290</v>
      </c>
      <c r="H76" s="8" t="s">
        <v>97</v>
      </c>
      <c r="I76" s="8" t="b">
        <f>COUNTIF(Employees[Employee Name],Employees[[#This Row],[Employee Name]])&gt;1</f>
        <v>0</v>
      </c>
    </row>
    <row r="77" spans="1:9" ht="30" hidden="1" customHeight="1" x14ac:dyDescent="0.3">
      <c r="A77" s="44">
        <f>IF(ISBLANK(Employees[[#This Row],[Employee Name]]),"",A76+1)</f>
        <v>73</v>
      </c>
      <c r="B77" s="8" t="str">
        <f>CONCATENATE(Employees[[#This Row],[Lastname]]," ",Employees[[#This Row],[Firstname]], " ",LEFT(Employees[[#This Row],[Middlename]],1),IF(ISBLANK(Employees[[#This Row],[Middlename]])," ","."))</f>
        <v>ATIENZA JAYSON E.</v>
      </c>
      <c r="C77" s="18" t="s">
        <v>1053</v>
      </c>
      <c r="D77" s="18" t="s">
        <v>1688</v>
      </c>
      <c r="E77" s="18" t="s">
        <v>378</v>
      </c>
      <c r="F77" s="18" t="s">
        <v>1290</v>
      </c>
      <c r="G77" s="8"/>
      <c r="H77" s="18" t="s">
        <v>1066</v>
      </c>
      <c r="I77" s="8" t="b">
        <f>COUNTIF(Employees[Employee Name],Employees[[#This Row],[Employee Name]])&gt;1</f>
        <v>0</v>
      </c>
    </row>
    <row r="78" spans="1:9" ht="30" hidden="1" customHeight="1" x14ac:dyDescent="0.3">
      <c r="A78" s="44">
        <f>IF(ISBLANK(Employees[[#This Row],[Employee Name]]),"",A77+1)</f>
        <v>74</v>
      </c>
      <c r="B78" s="8" t="str">
        <f>CONCATENATE(Employees[[#This Row],[Lastname]]," ",Employees[[#This Row],[Firstname]], " ",LEFT(Employees[[#This Row],[Middlename]],1),IF(ISBLANK(Employees[[#This Row],[Middlename]])," ","."))</f>
        <v>ATIENZA JULIE ANN A.</v>
      </c>
      <c r="C78" s="8" t="s">
        <v>1053</v>
      </c>
      <c r="D78" s="8" t="s">
        <v>1054</v>
      </c>
      <c r="E78" s="8" t="s">
        <v>1055</v>
      </c>
      <c r="F78" s="8" t="s">
        <v>125</v>
      </c>
      <c r="G78" s="18" t="s">
        <v>1994</v>
      </c>
      <c r="H78" s="8" t="s">
        <v>103</v>
      </c>
      <c r="I78" s="8" t="b">
        <f>COUNTIF(Employees[Employee Name],Employees[[#This Row],[Employee Name]])&gt;1</f>
        <v>0</v>
      </c>
    </row>
    <row r="79" spans="1:9" ht="30" hidden="1" customHeight="1" x14ac:dyDescent="0.3">
      <c r="A79" s="44">
        <f>IF(ISBLANK(Employees[[#This Row],[Employee Name]]),"",A78+1)</f>
        <v>75</v>
      </c>
      <c r="B79" s="8" t="str">
        <f>CONCATENATE(Employees[[#This Row],[Lastname]]," ",Employees[[#This Row],[Firstname]], " ",LEFT(Employees[[#This Row],[Middlename]],1),IF(ISBLANK(Employees[[#This Row],[Middlename]])," ","."))</f>
        <v>ATIENZA MARVIN G.</v>
      </c>
      <c r="C79" s="18" t="s">
        <v>1053</v>
      </c>
      <c r="D79" s="18" t="s">
        <v>2231</v>
      </c>
      <c r="E79" s="18" t="s">
        <v>2232</v>
      </c>
      <c r="F79" s="18" t="s">
        <v>2233</v>
      </c>
      <c r="G79" s="8"/>
      <c r="H79" s="18" t="s">
        <v>289</v>
      </c>
      <c r="I79" s="8" t="b">
        <f>COUNTIF(Employees[Employee Name],Employees[[#This Row],[Employee Name]])&gt;1</f>
        <v>0</v>
      </c>
    </row>
    <row r="80" spans="1:9" ht="30" hidden="1" customHeight="1" x14ac:dyDescent="0.3">
      <c r="A80" s="44">
        <f>IF(ISBLANK(Employees[[#This Row],[Employee Name]]),"",A79+1)</f>
        <v>76</v>
      </c>
      <c r="B80" s="8" t="str">
        <f>CONCATENATE(Employees[[#This Row],[Lastname]]," ",Employees[[#This Row],[Firstname]], " ",LEFT(Employees[[#This Row],[Middlename]],1),IF(ISBLANK(Employees[[#This Row],[Middlename]])," ","."))</f>
        <v xml:space="preserve">ATIENZA VENUS  </v>
      </c>
      <c r="C80" s="18" t="s">
        <v>1053</v>
      </c>
      <c r="D80" s="18" t="s">
        <v>1384</v>
      </c>
      <c r="E80" s="8"/>
      <c r="F80" s="18" t="s">
        <v>1290</v>
      </c>
      <c r="G80" s="8"/>
      <c r="H80" s="18" t="s">
        <v>289</v>
      </c>
      <c r="I80" s="8" t="b">
        <f>COUNTIF(Employees[Employee Name],Employees[[#This Row],[Employee Name]])&gt;1</f>
        <v>0</v>
      </c>
    </row>
    <row r="81" spans="1:9" ht="30" hidden="1" customHeight="1" x14ac:dyDescent="0.3">
      <c r="A81" s="44">
        <f>IF(ISBLANK(Employees[[#This Row],[Employee Name]]),"",A80+1)</f>
        <v>77</v>
      </c>
      <c r="B81" s="8" t="str">
        <f>CONCATENATE(Employees[[#This Row],[Lastname]]," ",Employees[[#This Row],[Firstname]], " ",LEFT(Employees[[#This Row],[Middlename]],1),IF(ISBLANK(Employees[[#This Row],[Middlename]])," ","."))</f>
        <v>AUDITOR AILEEN D.</v>
      </c>
      <c r="C81" s="8" t="s">
        <v>472</v>
      </c>
      <c r="D81" s="8" t="s">
        <v>118</v>
      </c>
      <c r="E81" s="8" t="s">
        <v>247</v>
      </c>
      <c r="F81" s="8" t="s">
        <v>125</v>
      </c>
      <c r="G81" s="18" t="s">
        <v>1994</v>
      </c>
      <c r="H81" s="8" t="s">
        <v>156</v>
      </c>
      <c r="I81" s="8" t="b">
        <f>COUNTIF(Employees[Employee Name],Employees[[#This Row],[Employee Name]])&gt;1</f>
        <v>0</v>
      </c>
    </row>
    <row r="82" spans="1:9" ht="30" hidden="1" customHeight="1" x14ac:dyDescent="0.3">
      <c r="A82" s="44">
        <f>IF(ISBLANK(Employees[[#This Row],[Employee Name]]),"",A81+1)</f>
        <v>78</v>
      </c>
      <c r="B82" s="8" t="str">
        <f>CONCATENATE(Employees[[#This Row],[Lastname]]," ",Employees[[#This Row],[Firstname]], " ",LEFT(Employees[[#This Row],[Middlename]],1),IF(ISBLANK(Employees[[#This Row],[Middlename]])," ","."))</f>
        <v>AUSTRIA KIM E.</v>
      </c>
      <c r="C82" s="8" t="s">
        <v>1040</v>
      </c>
      <c r="D82" s="8" t="s">
        <v>1042</v>
      </c>
      <c r="E82" s="8" t="s">
        <v>926</v>
      </c>
      <c r="F82" s="8" t="s">
        <v>1041</v>
      </c>
      <c r="G82" s="8" t="s">
        <v>1994</v>
      </c>
      <c r="H82" s="8" t="s">
        <v>97</v>
      </c>
      <c r="I82" s="8" t="b">
        <f>COUNTIF(Employees[Employee Name],Employees[[#This Row],[Employee Name]])&gt;1</f>
        <v>0</v>
      </c>
    </row>
    <row r="83" spans="1:9" ht="30" hidden="1" customHeight="1" x14ac:dyDescent="0.3">
      <c r="A83" s="44">
        <f>IF(ISBLANK(Employees[[#This Row],[Employee Name]]),"",A82+1)</f>
        <v>79</v>
      </c>
      <c r="B83" s="18" t="s">
        <v>2457</v>
      </c>
      <c r="C83" s="8" t="s">
        <v>687</v>
      </c>
      <c r="D83" s="8" t="s">
        <v>155</v>
      </c>
      <c r="E83" s="8" t="s">
        <v>815</v>
      </c>
      <c r="F83" s="8" t="s">
        <v>192</v>
      </c>
      <c r="G83" s="8" t="s">
        <v>1994</v>
      </c>
      <c r="H83" s="8" t="s">
        <v>135</v>
      </c>
      <c r="I83" s="8" t="b">
        <f>COUNTIF(Employees[Employee Name],Employees[[#This Row],[Employee Name]])&gt;1</f>
        <v>0</v>
      </c>
    </row>
    <row r="84" spans="1:9" ht="30" hidden="1" customHeight="1" x14ac:dyDescent="0.3">
      <c r="A84" s="44">
        <f>IF(ISBLANK(Employees[[#This Row],[Employee Name]]),"",A83+1)</f>
        <v>80</v>
      </c>
      <c r="B84" s="8" t="str">
        <f>CONCATENATE(Employees[[#This Row],[Lastname]]," ",Employees[[#This Row],[Firstname]], " ",LEFT(Employees[[#This Row],[Middlename]],1),IF(ISBLANK(Employees[[#This Row],[Middlename]])," ","."))</f>
        <v>AYCARDO JOEL M.</v>
      </c>
      <c r="C84" s="8" t="s">
        <v>973</v>
      </c>
      <c r="D84" s="8" t="s">
        <v>790</v>
      </c>
      <c r="E84" s="8" t="s">
        <v>962</v>
      </c>
      <c r="F84" s="8" t="s">
        <v>969</v>
      </c>
      <c r="G84" s="8" t="s">
        <v>1994</v>
      </c>
      <c r="H84" s="8" t="s">
        <v>974</v>
      </c>
      <c r="I84" s="8" t="b">
        <f>COUNTIF(Employees[Employee Name],Employees[[#This Row],[Employee Name]])&gt;1</f>
        <v>0</v>
      </c>
    </row>
    <row r="85" spans="1:9" ht="30" hidden="1" customHeight="1" x14ac:dyDescent="0.3">
      <c r="A85" s="44">
        <f>IF(ISBLANK(Employees[[#This Row],[Employee Name]]),"",A84+1)</f>
        <v>81</v>
      </c>
      <c r="B85" s="8" t="str">
        <f>CONCATENATE(Employees[[#This Row],[Lastname]]," ",Employees[[#This Row],[Firstname]], " ",LEFT(Employees[[#This Row],[Middlename]],1),IF(ISBLANK(Employees[[#This Row],[Middlename]])," ","."))</f>
        <v>AYCARDO PILILLA V.</v>
      </c>
      <c r="C85" s="8" t="s">
        <v>973</v>
      </c>
      <c r="D85" s="8" t="s">
        <v>1061</v>
      </c>
      <c r="E85" s="8" t="s">
        <v>345</v>
      </c>
      <c r="F85" s="8" t="s">
        <v>694</v>
      </c>
      <c r="G85" s="8" t="s">
        <v>1994</v>
      </c>
      <c r="H85" s="8" t="s">
        <v>1062</v>
      </c>
      <c r="I85" s="8" t="b">
        <f>COUNTIF(Employees[Employee Name],Employees[[#This Row],[Employee Name]])&gt;1</f>
        <v>0</v>
      </c>
    </row>
    <row r="86" spans="1:9" ht="30" hidden="1" customHeight="1" x14ac:dyDescent="0.3">
      <c r="A86" s="44">
        <f>IF(ISBLANK(Employees[[#This Row],[Employee Name]]),"",A85+1)</f>
        <v>82</v>
      </c>
      <c r="B86" s="8" t="str">
        <f>CONCATENATE(Employees[[#This Row],[Lastname]]," ",Employees[[#This Row],[Firstname]], " ",LEFT(Employees[[#This Row],[Middlename]],1),IF(ISBLANK(Employees[[#This Row],[Middlename]])," ","."))</f>
        <v>BAAS TERESITA C.</v>
      </c>
      <c r="C86" s="8" t="s">
        <v>424</v>
      </c>
      <c r="D86" s="8" t="s">
        <v>425</v>
      </c>
      <c r="E86" s="8" t="s">
        <v>134</v>
      </c>
      <c r="F86" s="8" t="s">
        <v>426</v>
      </c>
      <c r="G86" s="18" t="s">
        <v>1994</v>
      </c>
      <c r="H86" s="8" t="s">
        <v>103</v>
      </c>
      <c r="I86" s="8" t="b">
        <f>COUNTIF(Employees[Employee Name],Employees[[#This Row],[Employee Name]])&gt;1</f>
        <v>0</v>
      </c>
    </row>
    <row r="87" spans="1:9" ht="30" hidden="1" customHeight="1" x14ac:dyDescent="0.3">
      <c r="A87" s="44">
        <f>IF(ISBLANK(Employees[[#This Row],[Employee Name]]),"",A86+1)</f>
        <v>83</v>
      </c>
      <c r="B87" s="8" t="str">
        <f>CONCATENATE(Employees[[#This Row],[Lastname]]," ",Employees[[#This Row],[Firstname]], " ",LEFT(Employees[[#This Row],[Middlename]],1),IF(ISBLANK(Employees[[#This Row],[Middlename]])," ","."))</f>
        <v>BAES ELMER P.</v>
      </c>
      <c r="C87" s="18" t="s">
        <v>2013</v>
      </c>
      <c r="D87" s="18" t="s">
        <v>2023</v>
      </c>
      <c r="E87" s="18" t="s">
        <v>2024</v>
      </c>
      <c r="F87" s="18" t="s">
        <v>2025</v>
      </c>
      <c r="G87" s="18" t="s">
        <v>1290</v>
      </c>
      <c r="H87" s="18" t="s">
        <v>2026</v>
      </c>
      <c r="I87" s="8" t="b">
        <f>COUNTIF(Employees[Employee Name],Employees[[#This Row],[Employee Name]])&gt;1</f>
        <v>0</v>
      </c>
    </row>
    <row r="88" spans="1:9" ht="30" hidden="1" customHeight="1" x14ac:dyDescent="0.3">
      <c r="A88" s="44">
        <f>IF(ISBLANK(Employees[[#This Row],[Employee Name]]),"",A87+1)</f>
        <v>84</v>
      </c>
      <c r="B88" s="8" t="str">
        <f>CONCATENATE(Employees[[#This Row],[Lastname]]," ",Employees[[#This Row],[Firstname]], " ",LEFT(Employees[[#This Row],[Middlename]],1),IF(ISBLANK(Employees[[#This Row],[Middlename]])," ","."))</f>
        <v>BALANI FREDIRICK R.</v>
      </c>
      <c r="C88" s="18" t="s">
        <v>2068</v>
      </c>
      <c r="D88" s="18" t="s">
        <v>2069</v>
      </c>
      <c r="E88" s="18" t="s">
        <v>330</v>
      </c>
      <c r="F88" s="18" t="s">
        <v>1703</v>
      </c>
      <c r="G88" s="8"/>
      <c r="H88" s="18" t="s">
        <v>209</v>
      </c>
      <c r="I88" s="8" t="b">
        <f>COUNTIF(Employees[Employee Name],Employees[[#This Row],[Employee Name]])&gt;1</f>
        <v>0</v>
      </c>
    </row>
    <row r="89" spans="1:9" ht="30" hidden="1" customHeight="1" x14ac:dyDescent="0.3">
      <c r="A89" s="44">
        <f>IF(ISBLANK(Employees[[#This Row],[Employee Name]]),"",A88+1)</f>
        <v>85</v>
      </c>
      <c r="B89" s="8" t="str">
        <f>CONCATENATE(Employees[[#This Row],[Lastname]]," ",Employees[[#This Row],[Firstname]], " ",LEFT(Employees[[#This Row],[Middlename]],1),IF(ISBLANK(Employees[[#This Row],[Middlename]])," ","."))</f>
        <v>BALANI MICHAEL D.</v>
      </c>
      <c r="C89" s="18" t="s">
        <v>2068</v>
      </c>
      <c r="D89" s="18" t="s">
        <v>1522</v>
      </c>
      <c r="E89" s="18" t="s">
        <v>119</v>
      </c>
      <c r="F89" s="18" t="s">
        <v>2217</v>
      </c>
      <c r="G89" s="8"/>
      <c r="H89" s="18" t="s">
        <v>2072</v>
      </c>
      <c r="I89" s="8" t="b">
        <f>COUNTIF(Employees[Employee Name],Employees[[#This Row],[Employee Name]])&gt;1</f>
        <v>0</v>
      </c>
    </row>
    <row r="90" spans="1:9" ht="30" hidden="1" customHeight="1" x14ac:dyDescent="0.3">
      <c r="A90" s="44">
        <f>IF(ISBLANK(Employees[[#This Row],[Employee Name]]),"",A89+1)</f>
        <v>86</v>
      </c>
      <c r="B90" s="8" t="str">
        <f>CONCATENATE(Employees[[#This Row],[Lastname]]," ",Employees[[#This Row],[Firstname]], " ",LEFT(Employees[[#This Row],[Middlename]],1),IF(ISBLANK(Employees[[#This Row],[Middlename]])," ","."))</f>
        <v>BALBUENA KRISNA MIGUELA S.</v>
      </c>
      <c r="C90" s="8" t="s">
        <v>1389</v>
      </c>
      <c r="D90" s="8" t="s">
        <v>1390</v>
      </c>
      <c r="E90" s="8" t="s">
        <v>161</v>
      </c>
      <c r="F90" s="8" t="s">
        <v>1290</v>
      </c>
      <c r="G90" s="18" t="s">
        <v>1290</v>
      </c>
      <c r="H90" s="8" t="s">
        <v>1708</v>
      </c>
      <c r="I90" s="8" t="b">
        <f>COUNTIF(Employees[Employee Name],Employees[[#This Row],[Employee Name]])&gt;1</f>
        <v>0</v>
      </c>
    </row>
    <row r="91" spans="1:9" ht="30" hidden="1" customHeight="1" x14ac:dyDescent="0.3">
      <c r="A91" s="44">
        <f>IF(ISBLANK(Employees[[#This Row],[Employee Name]]),"",A90+1)</f>
        <v>87</v>
      </c>
      <c r="B91" s="8" t="str">
        <f>CONCATENATE(Employees[[#This Row],[Lastname]]," ",Employees[[#This Row],[Firstname]], " ",LEFT(Employees[[#This Row],[Middlename]],1),IF(ISBLANK(Employees[[#This Row],[Middlename]])," ","."))</f>
        <v>BANICO PILAR B.</v>
      </c>
      <c r="C91" s="8" t="s">
        <v>570</v>
      </c>
      <c r="D91" s="8" t="s">
        <v>571</v>
      </c>
      <c r="E91" s="8" t="s">
        <v>800</v>
      </c>
      <c r="F91" s="8" t="s">
        <v>198</v>
      </c>
      <c r="G91" s="18" t="s">
        <v>1994</v>
      </c>
      <c r="H91" s="8" t="s">
        <v>366</v>
      </c>
      <c r="I91" s="8" t="b">
        <f>COUNTIF(Employees[Employee Name],Employees[[#This Row],[Employee Name]])&gt;1</f>
        <v>0</v>
      </c>
    </row>
    <row r="92" spans="1:9" ht="30" hidden="1" customHeight="1" x14ac:dyDescent="0.3">
      <c r="A92" s="44">
        <f>IF(ISBLANK(Employees[[#This Row],[Employee Name]]),"",A91+1)</f>
        <v>88</v>
      </c>
      <c r="B92" s="8" t="str">
        <f>CONCATENATE(Employees[[#This Row],[Lastname]]," ",Employees[[#This Row],[Firstname]], " ",LEFT(Employees[[#This Row],[Middlename]],1),IF(ISBLANK(Employees[[#This Row],[Middlename]])," ","."))</f>
        <v>BAROA JONA A.</v>
      </c>
      <c r="C92" s="8" t="s">
        <v>1391</v>
      </c>
      <c r="D92" s="8" t="s">
        <v>1392</v>
      </c>
      <c r="E92" s="8" t="s">
        <v>284</v>
      </c>
      <c r="F92" s="8" t="s">
        <v>1290</v>
      </c>
      <c r="G92" s="18" t="s">
        <v>1290</v>
      </c>
      <c r="H92" s="8" t="s">
        <v>974</v>
      </c>
      <c r="I92" s="8" t="b">
        <f>COUNTIF(Employees[Employee Name],Employees[[#This Row],[Employee Name]])&gt;1</f>
        <v>0</v>
      </c>
    </row>
    <row r="93" spans="1:9" ht="30" hidden="1" customHeight="1" x14ac:dyDescent="0.3">
      <c r="A93" s="44">
        <f>IF(ISBLANK(Employees[[#This Row],[Employee Name]]),"",A92+1)</f>
        <v>89</v>
      </c>
      <c r="B93" s="8" t="str">
        <f>CONCATENATE(Employees[[#This Row],[Lastname]]," ",Employees[[#This Row],[Firstname]], " ",LEFT(Employees[[#This Row],[Middlename]],1),IF(ISBLANK(Employees[[#This Row],[Middlename]])," ","."))</f>
        <v>BATHAN ELVIRA R.</v>
      </c>
      <c r="C93" s="8" t="s">
        <v>1393</v>
      </c>
      <c r="D93" s="8" t="s">
        <v>499</v>
      </c>
      <c r="E93" s="8" t="s">
        <v>557</v>
      </c>
      <c r="F93" s="8" t="s">
        <v>1290</v>
      </c>
      <c r="G93" s="18" t="s">
        <v>1290</v>
      </c>
      <c r="H93" s="8" t="s">
        <v>1704</v>
      </c>
      <c r="I93" s="8" t="b">
        <f>COUNTIF(Employees[Employee Name],Employees[[#This Row],[Employee Name]])&gt;1</f>
        <v>0</v>
      </c>
    </row>
    <row r="94" spans="1:9" ht="30" hidden="1" customHeight="1" x14ac:dyDescent="0.3">
      <c r="A94" s="44">
        <f>IF(ISBLANK(Employees[[#This Row],[Employee Name]]),"",A93+1)</f>
        <v>90</v>
      </c>
      <c r="B94" s="8" t="str">
        <f>CONCATENATE(Employees[[#This Row],[Lastname]]," ",Employees[[#This Row],[Firstname]], " ",LEFT(Employees[[#This Row],[Middlename]],1),IF(ISBLANK(Employees[[#This Row],[Middlename]])," ","."))</f>
        <v>BATHAN FRANNIE P.</v>
      </c>
      <c r="C94" s="18" t="s">
        <v>1393</v>
      </c>
      <c r="D94" s="18" t="s">
        <v>2282</v>
      </c>
      <c r="E94" s="18" t="s">
        <v>124</v>
      </c>
      <c r="F94" s="18" t="s">
        <v>1332</v>
      </c>
      <c r="G94" s="8"/>
      <c r="H94" s="18" t="s">
        <v>135</v>
      </c>
      <c r="I94" s="8" t="b">
        <f>COUNTIF(Employees[Employee Name],Employees[[#This Row],[Employee Name]])&gt;1</f>
        <v>0</v>
      </c>
    </row>
    <row r="95" spans="1:9" ht="30" hidden="1" customHeight="1" x14ac:dyDescent="0.3">
      <c r="A95" s="44">
        <f>IF(ISBLANK(Employees[[#This Row],[Employee Name]]),"",A94+1)</f>
        <v>91</v>
      </c>
      <c r="B95" s="8" t="str">
        <f>CONCATENATE(Employees[[#This Row],[Lastname]]," ",Employees[[#This Row],[Firstname]], " ",LEFT(Employees[[#This Row],[Middlename]],1),IF(ISBLANK(Employees[[#This Row],[Middlename]])," ","."))</f>
        <v>BATIBOT REYNALDO D.</v>
      </c>
      <c r="C95" s="8" t="s">
        <v>2334</v>
      </c>
      <c r="D95" s="8" t="s">
        <v>598</v>
      </c>
      <c r="E95" s="8" t="s">
        <v>119</v>
      </c>
      <c r="F95" s="8" t="s">
        <v>198</v>
      </c>
      <c r="G95" s="8" t="s">
        <v>1994</v>
      </c>
      <c r="H95" s="8" t="s">
        <v>2335</v>
      </c>
      <c r="I95" s="8" t="b">
        <f>COUNTIF(Employees[Employee Name],Employees[[#This Row],[Employee Name]])&gt;1</f>
        <v>0</v>
      </c>
    </row>
    <row r="96" spans="1:9" ht="30" hidden="1" customHeight="1" x14ac:dyDescent="0.3">
      <c r="A96" s="44">
        <f>IF(ISBLANK(Employees[[#This Row],[Employee Name]]),"",A95+1)</f>
        <v>92</v>
      </c>
      <c r="B96" s="8" t="str">
        <f>CONCATENATE(Employees[[#This Row],[Lastname]]," ",Employees[[#This Row],[Firstname]], " ",LEFT(Employees[[#This Row],[Middlename]],1),IF(ISBLANK(Employees[[#This Row],[Middlename]])," ","."))</f>
        <v>BATINO CLARO C.</v>
      </c>
      <c r="C96" s="8" t="s">
        <v>982</v>
      </c>
      <c r="D96" s="8" t="s">
        <v>1394</v>
      </c>
      <c r="E96" s="8" t="s">
        <v>1395</v>
      </c>
      <c r="F96" s="8" t="s">
        <v>1290</v>
      </c>
      <c r="G96" s="18" t="s">
        <v>1290</v>
      </c>
      <c r="H96" s="8" t="s">
        <v>1289</v>
      </c>
      <c r="I96" s="8" t="b">
        <f>COUNTIF(Employees[Employee Name],Employees[[#This Row],[Employee Name]])&gt;1</f>
        <v>0</v>
      </c>
    </row>
    <row r="97" spans="1:9" ht="30" hidden="1" customHeight="1" x14ac:dyDescent="0.3">
      <c r="A97" s="44">
        <f>IF(ISBLANK(Employees[[#This Row],[Employee Name]]),"",A96+1)</f>
        <v>93</v>
      </c>
      <c r="B97" s="8" t="str">
        <f>CONCATENATE(Employees[[#This Row],[Lastname]]," ",Employees[[#This Row],[Firstname]], " ",LEFT(Employees[[#This Row],[Middlename]],1),IF(ISBLANK(Employees[[#This Row],[Middlename]])," ","."))</f>
        <v>BATINO FELISA C.</v>
      </c>
      <c r="C97" s="8" t="s">
        <v>982</v>
      </c>
      <c r="D97" s="8" t="s">
        <v>983</v>
      </c>
      <c r="E97" s="8" t="s">
        <v>134</v>
      </c>
      <c r="F97" s="8" t="s">
        <v>984</v>
      </c>
      <c r="G97" s="8" t="s">
        <v>1994</v>
      </c>
      <c r="H97" s="8" t="s">
        <v>135</v>
      </c>
      <c r="I97" s="8" t="b">
        <f>COUNTIF(Employees[Employee Name],Employees[[#This Row],[Employee Name]])&gt;1</f>
        <v>0</v>
      </c>
    </row>
    <row r="98" spans="1:9" ht="30" hidden="1" customHeight="1" x14ac:dyDescent="0.3">
      <c r="A98" s="44">
        <f>IF(ISBLANK(Employees[[#This Row],[Employee Name]]),"",A97+1)</f>
        <v>94</v>
      </c>
      <c r="B98" s="8" t="str">
        <f>CONCATENATE(Employees[[#This Row],[Lastname]]," ",Employees[[#This Row],[Firstname]], " ",LEFT(Employees[[#This Row],[Middlename]],1),IF(ISBLANK(Employees[[#This Row],[Middlename]])," ","."))</f>
        <v>BAURILE LOURDES Q.</v>
      </c>
      <c r="C98" s="8" t="s">
        <v>275</v>
      </c>
      <c r="D98" s="8" t="s">
        <v>276</v>
      </c>
      <c r="E98" s="8" t="s">
        <v>277</v>
      </c>
      <c r="F98" s="8" t="s">
        <v>125</v>
      </c>
      <c r="G98" s="18" t="s">
        <v>1994</v>
      </c>
      <c r="H98" s="8" t="s">
        <v>199</v>
      </c>
      <c r="I98" s="8" t="b">
        <f>COUNTIF(Employees[Employee Name],Employees[[#This Row],[Employee Name]])&gt;1</f>
        <v>0</v>
      </c>
    </row>
    <row r="99" spans="1:9" ht="30" hidden="1" customHeight="1" x14ac:dyDescent="0.3">
      <c r="A99" s="44">
        <f>IF(ISBLANK(Employees[[#This Row],[Employee Name]]),"",A98+1)</f>
        <v>95</v>
      </c>
      <c r="B99" s="8" t="str">
        <f>CONCATENATE(Employees[[#This Row],[Lastname]]," ",Employees[[#This Row],[Firstname]], " ",LEFT(Employees[[#This Row],[Middlename]],1),IF(ISBLANK(Employees[[#This Row],[Middlename]])," ","."))</f>
        <v>BAUTISTA JANICE M.</v>
      </c>
      <c r="C99" s="8" t="s">
        <v>800</v>
      </c>
      <c r="D99" s="8" t="s">
        <v>1285</v>
      </c>
      <c r="E99" s="8" t="s">
        <v>143</v>
      </c>
      <c r="F99" s="8" t="s">
        <v>198</v>
      </c>
      <c r="G99" s="18" t="s">
        <v>1994</v>
      </c>
      <c r="H99" s="8" t="s">
        <v>103</v>
      </c>
      <c r="I99" s="8" t="b">
        <f>COUNTIF(Employees[Employee Name],Employees[[#This Row],[Employee Name]])&gt;1</f>
        <v>0</v>
      </c>
    </row>
    <row r="100" spans="1:9" ht="30" hidden="1" customHeight="1" x14ac:dyDescent="0.3">
      <c r="A100" s="44">
        <f>IF(ISBLANK(Employees[[#This Row],[Employee Name]]),"",A99+1)</f>
        <v>96</v>
      </c>
      <c r="B100" s="8" t="str">
        <f>CONCATENATE(Employees[[#This Row],[Lastname]]," ",Employees[[#This Row],[Firstname]], " ",LEFT(Employees[[#This Row],[Middlename]],1),IF(ISBLANK(Employees[[#This Row],[Middlename]])," ","."))</f>
        <v xml:space="preserve">BAY AMIE  </v>
      </c>
      <c r="C100" s="8" t="s">
        <v>877</v>
      </c>
      <c r="D100" s="8" t="s">
        <v>1396</v>
      </c>
      <c r="E100" s="8"/>
      <c r="F100" s="8" t="s">
        <v>1290</v>
      </c>
      <c r="G100" s="18" t="s">
        <v>1290</v>
      </c>
      <c r="H100" s="8" t="s">
        <v>289</v>
      </c>
      <c r="I100" s="8" t="b">
        <f>COUNTIF(Employees[Employee Name],Employees[[#This Row],[Employee Name]])&gt;1</f>
        <v>0</v>
      </c>
    </row>
    <row r="101" spans="1:9" ht="30" hidden="1" customHeight="1" x14ac:dyDescent="0.3">
      <c r="A101" s="44">
        <f>IF(ISBLANK(Employees[[#This Row],[Employee Name]]),"",A100+1)</f>
        <v>97</v>
      </c>
      <c r="B101" s="8" t="str">
        <f>CONCATENATE(Employees[[#This Row],[Lastname]]," ",Employees[[#This Row],[Firstname]], " ",LEFT(Employees[[#This Row],[Middlename]],1),IF(ISBLANK(Employees[[#This Row],[Middlename]])," ","."))</f>
        <v>BAYANI MACY A.</v>
      </c>
      <c r="C101" s="8" t="s">
        <v>1127</v>
      </c>
      <c r="D101" s="8" t="s">
        <v>1128</v>
      </c>
      <c r="E101" s="8" t="s">
        <v>88</v>
      </c>
      <c r="F101" s="18" t="s">
        <v>1710</v>
      </c>
      <c r="G101" s="18" t="s">
        <v>1290</v>
      </c>
      <c r="H101" s="8"/>
      <c r="I101" s="8" t="b">
        <f>COUNTIF(Employees[Employee Name],Employees[[#This Row],[Employee Name]])&gt;1</f>
        <v>0</v>
      </c>
    </row>
    <row r="102" spans="1:9" ht="30" hidden="1" customHeight="1" x14ac:dyDescent="0.3">
      <c r="A102" s="44">
        <f>IF(ISBLANK(Employees[[#This Row],[Employee Name]]),"",A101+1)</f>
        <v>98</v>
      </c>
      <c r="B102" s="8" t="str">
        <f>CONCATENATE(Employees[[#This Row],[Lastname]]," ",Employees[[#This Row],[Firstname]], " ",LEFT(Employees[[#This Row],[Middlename]],1),IF(ISBLANK(Employees[[#This Row],[Middlename]])," ","."))</f>
        <v>BAYBAY ARNOLD C.</v>
      </c>
      <c r="C102" s="8" t="s">
        <v>187</v>
      </c>
      <c r="D102" s="8" t="s">
        <v>1397</v>
      </c>
      <c r="E102" s="8" t="s">
        <v>239</v>
      </c>
      <c r="F102" s="8" t="s">
        <v>1290</v>
      </c>
      <c r="G102" s="18" t="s">
        <v>1290</v>
      </c>
      <c r="H102" s="8" t="s">
        <v>289</v>
      </c>
      <c r="I102" s="8" t="b">
        <f>COUNTIF(Employees[Employee Name],Employees[[#This Row],[Employee Name]])&gt;1</f>
        <v>0</v>
      </c>
    </row>
    <row r="103" spans="1:9" ht="30" hidden="1" customHeight="1" x14ac:dyDescent="0.3">
      <c r="A103" s="44">
        <f>IF(ISBLANK(Employees[[#This Row],[Employee Name]]),"",A102+1)</f>
        <v>99</v>
      </c>
      <c r="B103" s="8" t="str">
        <f>CONCATENATE(Employees[[#This Row],[Lastname]]," ",Employees[[#This Row],[Firstname]], " ",LEFT(Employees[[#This Row],[Middlename]],1),IF(ISBLANK(Employees[[#This Row],[Middlename]])," ","."))</f>
        <v>BAYBAY EDLYN L.</v>
      </c>
      <c r="C103" s="18" t="s">
        <v>187</v>
      </c>
      <c r="D103" s="18" t="s">
        <v>2293</v>
      </c>
      <c r="E103" s="18" t="s">
        <v>227</v>
      </c>
      <c r="F103" s="18" t="s">
        <v>1290</v>
      </c>
      <c r="G103" s="8"/>
      <c r="H103" s="18" t="s">
        <v>199</v>
      </c>
      <c r="I103" s="8" t="b">
        <f>COUNTIF(Employees[Employee Name],Employees[[#This Row],[Employee Name]])&gt;1</f>
        <v>0</v>
      </c>
    </row>
    <row r="104" spans="1:9" ht="30" hidden="1" customHeight="1" x14ac:dyDescent="0.3">
      <c r="A104" s="44">
        <f>IF(ISBLANK(Employees[[#This Row],[Employee Name]]),"",A103+1)</f>
        <v>100</v>
      </c>
      <c r="B104" s="8" t="str">
        <f>CONCATENATE(Employees[[#This Row],[Lastname]]," ",Employees[[#This Row],[Firstname]], " ",LEFT(Employees[[#This Row],[Middlename]],1),IF(ISBLANK(Employees[[#This Row],[Middlename]])," ","."))</f>
        <v>BAYBAY JOLINA S.</v>
      </c>
      <c r="C104" s="8" t="s">
        <v>187</v>
      </c>
      <c r="D104" s="8" t="s">
        <v>1227</v>
      </c>
      <c r="E104" s="8" t="s">
        <v>161</v>
      </c>
      <c r="F104" s="8" t="s">
        <v>125</v>
      </c>
      <c r="G104" s="18" t="s">
        <v>1994</v>
      </c>
      <c r="H104" s="18" t="s">
        <v>141</v>
      </c>
      <c r="I104" s="8" t="b">
        <f>COUNTIF(Employees[Employee Name],Employees[[#This Row],[Employee Name]])&gt;1</f>
        <v>0</v>
      </c>
    </row>
    <row r="105" spans="1:9" ht="30" hidden="1" customHeight="1" x14ac:dyDescent="0.3">
      <c r="A105" s="44">
        <f>IF(ISBLANK(Employees[[#This Row],[Employee Name]]),"",A104+1)</f>
        <v>101</v>
      </c>
      <c r="B105" s="8" t="str">
        <f>CONCATENATE(Employees[[#This Row],[Lastname]]," ",Employees[[#This Row],[Firstname]], " ",LEFT(Employees[[#This Row],[Middlename]],1),IF(ISBLANK(Employees[[#This Row],[Middlename]])," ","."))</f>
        <v>BAYBAY LINDA G.</v>
      </c>
      <c r="C105" s="8" t="s">
        <v>187</v>
      </c>
      <c r="D105" s="8" t="s">
        <v>348</v>
      </c>
      <c r="E105" s="8" t="s">
        <v>856</v>
      </c>
      <c r="F105" s="8" t="s">
        <v>349</v>
      </c>
      <c r="G105" s="8" t="s">
        <v>1994</v>
      </c>
      <c r="H105" s="8" t="s">
        <v>537</v>
      </c>
      <c r="I105" s="8" t="b">
        <f>COUNTIF(Employees[Employee Name],Employees[[#This Row],[Employee Name]])&gt;1</f>
        <v>0</v>
      </c>
    </row>
    <row r="106" spans="1:9" ht="30" hidden="1" customHeight="1" x14ac:dyDescent="0.3">
      <c r="A106" s="44">
        <f>IF(ISBLANK(Employees[[#This Row],[Employee Name]]),"",A105+1)</f>
        <v>102</v>
      </c>
      <c r="B106" s="8" t="str">
        <f>CONCATENATE(Employees[[#This Row],[Lastname]]," ",Employees[[#This Row],[Firstname]], " ",LEFT(Employees[[#This Row],[Middlename]],1),IF(ISBLANK(Employees[[#This Row],[Middlename]])," ","."))</f>
        <v>BAYBAY LOLITA B.</v>
      </c>
      <c r="C106" s="8" t="s">
        <v>187</v>
      </c>
      <c r="D106" s="8" t="s">
        <v>329</v>
      </c>
      <c r="E106" s="8" t="s">
        <v>251</v>
      </c>
      <c r="F106" s="8" t="s">
        <v>120</v>
      </c>
      <c r="G106" s="18" t="s">
        <v>1994</v>
      </c>
      <c r="H106" s="8" t="s">
        <v>439</v>
      </c>
      <c r="I106" s="8" t="b">
        <f>COUNTIF(Employees[Employee Name],Employees[[#This Row],[Employee Name]])&gt;1</f>
        <v>0</v>
      </c>
    </row>
    <row r="107" spans="1:9" ht="30" hidden="1" customHeight="1" x14ac:dyDescent="0.3">
      <c r="A107" s="44">
        <f>IF(ISBLANK(Employees[[#This Row],[Employee Name]]),"",A106+1)</f>
        <v>103</v>
      </c>
      <c r="B107" s="8" t="str">
        <f>CONCATENATE(Employees[[#This Row],[Lastname]]," ",Employees[[#This Row],[Firstname]], " ",LEFT(Employees[[#This Row],[Middlename]],1),IF(ISBLANK(Employees[[#This Row],[Middlename]])," ","."))</f>
        <v>BAYBAY MA. PAZ R.</v>
      </c>
      <c r="C107" s="8" t="s">
        <v>187</v>
      </c>
      <c r="D107" s="8" t="s">
        <v>339</v>
      </c>
      <c r="E107" s="8" t="s">
        <v>330</v>
      </c>
      <c r="F107" s="8" t="s">
        <v>340</v>
      </c>
      <c r="G107" s="18" t="s">
        <v>1994</v>
      </c>
      <c r="H107" s="8" t="s">
        <v>126</v>
      </c>
      <c r="I107" s="8" t="b">
        <f>COUNTIF(Employees[Employee Name],Employees[[#This Row],[Employee Name]])&gt;1</f>
        <v>0</v>
      </c>
    </row>
    <row r="108" spans="1:9" ht="30" hidden="1" customHeight="1" x14ac:dyDescent="0.3">
      <c r="A108" s="44">
        <f>IF(ISBLANK(Employees[[#This Row],[Employee Name]]),"",A107+1)</f>
        <v>104</v>
      </c>
      <c r="B108" s="8" t="str">
        <f>CONCATENATE(Employees[[#This Row],[Lastname]]," ",Employees[[#This Row],[Firstname]], " ",LEFT(Employees[[#This Row],[Middlename]],1),IF(ISBLANK(Employees[[#This Row],[Middlename]])," ","."))</f>
        <v>BAYBAY MA. ROSA A.</v>
      </c>
      <c r="C108" s="8" t="s">
        <v>187</v>
      </c>
      <c r="D108" s="8" t="s">
        <v>188</v>
      </c>
      <c r="E108" s="8" t="s">
        <v>88</v>
      </c>
      <c r="F108" s="8" t="s">
        <v>125</v>
      </c>
      <c r="G108" s="18" t="s">
        <v>1994</v>
      </c>
      <c r="H108" s="8" t="s">
        <v>97</v>
      </c>
      <c r="I108" s="8" t="b">
        <f>COUNTIF(Employees[Employee Name],Employees[[#This Row],[Employee Name]])&gt;1</f>
        <v>0</v>
      </c>
    </row>
    <row r="109" spans="1:9" ht="30" hidden="1" customHeight="1" x14ac:dyDescent="0.3">
      <c r="A109" s="44">
        <f>IF(ISBLANK(Employees[[#This Row],[Employee Name]]),"",A108+1)</f>
        <v>105</v>
      </c>
      <c r="B109" s="8" t="str">
        <f>CONCATENATE(Employees[[#This Row],[Lastname]]," ",Employees[[#This Row],[Firstname]], " ",LEFT(Employees[[#This Row],[Middlename]],1),IF(ISBLANK(Employees[[#This Row],[Middlename]])," ","."))</f>
        <v xml:space="preserve">BAYBAY MARCELO  </v>
      </c>
      <c r="C109" s="8" t="s">
        <v>187</v>
      </c>
      <c r="D109" s="8" t="s">
        <v>971</v>
      </c>
      <c r="E109" s="8"/>
      <c r="F109" s="8" t="s">
        <v>198</v>
      </c>
      <c r="G109" s="18" t="s">
        <v>1994</v>
      </c>
      <c r="H109" s="8" t="s">
        <v>126</v>
      </c>
      <c r="I109" s="8" t="b">
        <f>COUNTIF(Employees[Employee Name],Employees[[#This Row],[Employee Name]])&gt;1</f>
        <v>0</v>
      </c>
    </row>
    <row r="110" spans="1:9" ht="30" hidden="1" customHeight="1" x14ac:dyDescent="0.3">
      <c r="A110" s="44">
        <f>IF(ISBLANK(Employees[[#This Row],[Employee Name]]),"",A109+1)</f>
        <v>106</v>
      </c>
      <c r="B110" s="8" t="str">
        <f>CONCATENATE(Employees[[#This Row],[Lastname]]," ",Employees[[#This Row],[Firstname]], " ",LEFT(Employees[[#This Row],[Middlename]],1),IF(ISBLANK(Employees[[#This Row],[Middlename]])," ","."))</f>
        <v>BAYBAY NOEL C.</v>
      </c>
      <c r="C110" s="8" t="s">
        <v>187</v>
      </c>
      <c r="D110" s="8" t="s">
        <v>2148</v>
      </c>
      <c r="E110" s="8" t="s">
        <v>134</v>
      </c>
      <c r="F110" s="8" t="s">
        <v>2149</v>
      </c>
      <c r="G110" s="8"/>
      <c r="H110" s="8" t="s">
        <v>2150</v>
      </c>
      <c r="I110" s="8" t="b">
        <f>COUNTIF(Employees[Employee Name],Employees[[#This Row],[Employee Name]])&gt;1</f>
        <v>0</v>
      </c>
    </row>
    <row r="111" spans="1:9" ht="30" hidden="1" customHeight="1" x14ac:dyDescent="0.3">
      <c r="A111" s="44">
        <f>IF(ISBLANK(Employees[[#This Row],[Employee Name]]),"",A110+1)</f>
        <v>107</v>
      </c>
      <c r="B111" s="8" t="str">
        <f>CONCATENATE(Employees[[#This Row],[Lastname]]," ",Employees[[#This Row],[Firstname]], " ",LEFT(Employees[[#This Row],[Middlename]],1),IF(ISBLANK(Employees[[#This Row],[Middlename]])," ","."))</f>
        <v>BAYHON GEORGE G.</v>
      </c>
      <c r="C111" s="8" t="s">
        <v>98</v>
      </c>
      <c r="D111" s="8" t="s">
        <v>467</v>
      </c>
      <c r="E111" s="8" t="s">
        <v>166</v>
      </c>
      <c r="F111" s="8" t="s">
        <v>198</v>
      </c>
      <c r="G111" s="18" t="s">
        <v>1994</v>
      </c>
      <c r="H111" s="8" t="s">
        <v>463</v>
      </c>
      <c r="I111" s="8" t="b">
        <f>COUNTIF(Employees[Employee Name],Employees[[#This Row],[Employee Name]])&gt;1</f>
        <v>0</v>
      </c>
    </row>
    <row r="112" spans="1:9" ht="30" hidden="1" customHeight="1" x14ac:dyDescent="0.3">
      <c r="A112" s="44">
        <f>IF(ISBLANK(Employees[[#This Row],[Employee Name]]),"",A111+1)</f>
        <v>108</v>
      </c>
      <c r="B112" s="8" t="str">
        <f>CONCATENATE(Employees[[#This Row],[Lastname]]," ",Employees[[#This Row],[Firstname]], " ",LEFT(Employees[[#This Row],[Middlename]],1),IF(ISBLANK(Employees[[#This Row],[Middlename]])," ","."))</f>
        <v>BAYHON LUISITO G.</v>
      </c>
      <c r="C112" s="8" t="s">
        <v>98</v>
      </c>
      <c r="D112" s="8" t="s">
        <v>996</v>
      </c>
      <c r="E112" s="8" t="s">
        <v>166</v>
      </c>
      <c r="F112" s="18" t="s">
        <v>880</v>
      </c>
      <c r="G112" s="18" t="s">
        <v>1994</v>
      </c>
      <c r="H112" s="18" t="s">
        <v>974</v>
      </c>
      <c r="I112" s="8" t="b">
        <f>COUNTIF(Employees[Employee Name],Employees[[#This Row],[Employee Name]])&gt;1</f>
        <v>0</v>
      </c>
    </row>
    <row r="113" spans="1:9" ht="30" hidden="1" customHeight="1" x14ac:dyDescent="0.3">
      <c r="A113" s="44">
        <f>IF(ISBLANK(Employees[[#This Row],[Employee Name]]),"",A112+1)</f>
        <v>109</v>
      </c>
      <c r="B113" s="8" t="str">
        <f>CONCATENATE(Employees[[#This Row],[Lastname]]," ",Employees[[#This Row],[Firstname]], " ",LEFT(Employees[[#This Row],[Middlename]],1),IF(ISBLANK(Employees[[#This Row],[Middlename]])," ","."))</f>
        <v xml:space="preserve">BAYHON VIOLETA  </v>
      </c>
      <c r="C113" s="8" t="s">
        <v>98</v>
      </c>
      <c r="D113" s="8" t="s">
        <v>99</v>
      </c>
      <c r="E113" s="8"/>
      <c r="F113" s="8" t="s">
        <v>198</v>
      </c>
      <c r="G113" s="18" t="s">
        <v>1994</v>
      </c>
      <c r="H113" s="8" t="s">
        <v>97</v>
      </c>
      <c r="I113" s="8" t="b">
        <f>COUNTIF(Employees[Employee Name],Employees[[#This Row],[Employee Name]])&gt;1</f>
        <v>0</v>
      </c>
    </row>
    <row r="114" spans="1:9" ht="30" hidden="1" customHeight="1" x14ac:dyDescent="0.3">
      <c r="A114" s="44">
        <f>IF(ISBLANK(Employees[[#This Row],[Employee Name]]),"",A113+1)</f>
        <v>110</v>
      </c>
      <c r="B114" s="8" t="str">
        <f>CONCATENATE(Employees[[#This Row],[Lastname]]," ",Employees[[#This Row],[Firstname]], " ",LEFT(Employees[[#This Row],[Middlename]],1),IF(ISBLANK(Employees[[#This Row],[Middlename]])," ","."))</f>
        <v>BAYLA EVANGELINE C.</v>
      </c>
      <c r="C114" s="8" t="s">
        <v>207</v>
      </c>
      <c r="D114" s="8" t="s">
        <v>208</v>
      </c>
      <c r="E114" s="8" t="s">
        <v>134</v>
      </c>
      <c r="F114" s="8" t="s">
        <v>198</v>
      </c>
      <c r="G114" s="18" t="s">
        <v>1994</v>
      </c>
      <c r="H114" s="8" t="s">
        <v>741</v>
      </c>
      <c r="I114" s="8" t="b">
        <f>COUNTIF(Employees[Employee Name],Employees[[#This Row],[Employee Name]])&gt;1</f>
        <v>0</v>
      </c>
    </row>
    <row r="115" spans="1:9" ht="30" hidden="1" customHeight="1" x14ac:dyDescent="0.3">
      <c r="A115" s="44">
        <f>IF(ISBLANK(Employees[[#This Row],[Employee Name]]),"",A114+1)</f>
        <v>111</v>
      </c>
      <c r="B115" s="8" t="str">
        <f>CONCATENATE(Employees[[#This Row],[Lastname]]," ",Employees[[#This Row],[Firstname]], " ",LEFT(Employees[[#This Row],[Middlename]],1),IF(ISBLANK(Employees[[#This Row],[Middlename]])," ","."))</f>
        <v>BAYOT ANABEL D.</v>
      </c>
      <c r="C115" s="8" t="s">
        <v>342</v>
      </c>
      <c r="D115" s="8" t="s">
        <v>389</v>
      </c>
      <c r="E115" s="8" t="s">
        <v>119</v>
      </c>
      <c r="F115" s="8" t="s">
        <v>390</v>
      </c>
      <c r="G115" s="8" t="s">
        <v>1994</v>
      </c>
      <c r="H115" s="8" t="s">
        <v>103</v>
      </c>
      <c r="I115" s="8" t="b">
        <f>COUNTIF(Employees[Employee Name],Employees[[#This Row],[Employee Name]])&gt;1</f>
        <v>0</v>
      </c>
    </row>
    <row r="116" spans="1:9" ht="30" hidden="1" customHeight="1" x14ac:dyDescent="0.3">
      <c r="A116" s="44">
        <f>IF(ISBLANK(Employees[[#This Row],[Employee Name]]),"",A115+1)</f>
        <v>112</v>
      </c>
      <c r="B116" s="8" t="str">
        <f>CONCATENATE(Employees[[#This Row],[Lastname]]," ",Employees[[#This Row],[Firstname]], " ",LEFT(Employees[[#This Row],[Middlename]],1),IF(ISBLANK(Employees[[#This Row],[Middlename]])," ","."))</f>
        <v>BAYOT ANISIA P.</v>
      </c>
      <c r="C116" s="8" t="s">
        <v>342</v>
      </c>
      <c r="D116" s="8" t="s">
        <v>395</v>
      </c>
      <c r="E116" s="8" t="s">
        <v>124</v>
      </c>
      <c r="F116" s="8" t="s">
        <v>198</v>
      </c>
      <c r="G116" s="18" t="s">
        <v>1994</v>
      </c>
      <c r="H116" s="8" t="s">
        <v>103</v>
      </c>
      <c r="I116" s="8" t="b">
        <f>COUNTIF(Employees[Employee Name],Employees[[#This Row],[Employee Name]])&gt;1</f>
        <v>0</v>
      </c>
    </row>
    <row r="117" spans="1:9" ht="30" hidden="1" customHeight="1" x14ac:dyDescent="0.3">
      <c r="A117" s="44">
        <f>IF(ISBLANK(Employees[[#This Row],[Employee Name]]),"",A116+1)</f>
        <v>113</v>
      </c>
      <c r="B117" s="8" t="str">
        <f>CONCATENATE(Employees[[#This Row],[Lastname]]," ",Employees[[#This Row],[Firstname]], " ",LEFT(Employees[[#This Row],[Middlename]],1),IF(ISBLANK(Employees[[#This Row],[Middlename]])," ","."))</f>
        <v>BAYOT ELAINE B.</v>
      </c>
      <c r="C117" s="8" t="s">
        <v>342</v>
      </c>
      <c r="D117" s="8" t="s">
        <v>343</v>
      </c>
      <c r="E117" s="8" t="s">
        <v>1398</v>
      </c>
      <c r="F117" s="8" t="s">
        <v>96</v>
      </c>
      <c r="G117" s="8" t="s">
        <v>1994</v>
      </c>
      <c r="H117" s="8" t="s">
        <v>97</v>
      </c>
      <c r="I117" s="8" t="b">
        <f>COUNTIF(Employees[Employee Name],Employees[[#This Row],[Employee Name]])&gt;1</f>
        <v>0</v>
      </c>
    </row>
    <row r="118" spans="1:9" ht="30" hidden="1" customHeight="1" x14ac:dyDescent="0.3">
      <c r="A118" s="44">
        <f>IF(ISBLANK(Employees[[#This Row],[Employee Name]]),"",A117+1)</f>
        <v>114</v>
      </c>
      <c r="B118" s="8" t="str">
        <f>CONCATENATE(Employees[[#This Row],[Lastname]]," ",Employees[[#This Row],[Firstname]], " ",LEFT(Employees[[#This Row],[Middlename]],1),IF(ISBLANK(Employees[[#This Row],[Middlename]])," ","."))</f>
        <v>BAYOT EMILIANA C.</v>
      </c>
      <c r="C118" s="18" t="s">
        <v>342</v>
      </c>
      <c r="D118" s="18" t="s">
        <v>2132</v>
      </c>
      <c r="E118" s="18" t="s">
        <v>134</v>
      </c>
      <c r="F118" s="18" t="s">
        <v>455</v>
      </c>
      <c r="G118" s="8"/>
      <c r="H118" s="18" t="s">
        <v>141</v>
      </c>
      <c r="I118" s="8" t="b">
        <f>COUNTIF(Employees[Employee Name],Employees[[#This Row],[Employee Name]])&gt;1</f>
        <v>0</v>
      </c>
    </row>
    <row r="119" spans="1:9" ht="30" hidden="1" customHeight="1" x14ac:dyDescent="0.3">
      <c r="A119" s="44">
        <f>IF(ISBLANK(Employees[[#This Row],[Employee Name]]),"",A118+1)</f>
        <v>115</v>
      </c>
      <c r="B119" s="8" t="str">
        <f>CONCATENATE(Employees[[#This Row],[Lastname]]," ",Employees[[#This Row],[Firstname]], " ",LEFT(Employees[[#This Row],[Middlename]],1),IF(ISBLANK(Employees[[#This Row],[Middlename]])," ","."))</f>
        <v>BAYOT GARRY L.</v>
      </c>
      <c r="C119" s="18" t="s">
        <v>342</v>
      </c>
      <c r="D119" s="18" t="s">
        <v>2379</v>
      </c>
      <c r="E119" s="18" t="s">
        <v>808</v>
      </c>
      <c r="F119" s="18" t="s">
        <v>2030</v>
      </c>
      <c r="G119" s="18" t="s">
        <v>1290</v>
      </c>
      <c r="H119" s="18" t="s">
        <v>357</v>
      </c>
      <c r="I119" s="8" t="b">
        <f>COUNTIF(Employees[Employee Name],Employees[[#This Row],[Employee Name]])&gt;1</f>
        <v>0</v>
      </c>
    </row>
    <row r="120" spans="1:9" ht="30" hidden="1" customHeight="1" x14ac:dyDescent="0.3">
      <c r="A120" s="44">
        <f>IF(ISBLANK(Employees[[#This Row],[Employee Name]]),"",A119+1)</f>
        <v>116</v>
      </c>
      <c r="B120" s="8" t="str">
        <f>CONCATENATE(Employees[[#This Row],[Lastname]]," ",Employees[[#This Row],[Firstname]], " ",LEFT(Employees[[#This Row],[Middlename]],1),IF(ISBLANK(Employees[[#This Row],[Middlename]])," ","."))</f>
        <v>BAYOT JASMINE A.</v>
      </c>
      <c r="C120" s="18" t="s">
        <v>342</v>
      </c>
      <c r="D120" s="18" t="s">
        <v>2473</v>
      </c>
      <c r="E120" s="18" t="s">
        <v>88</v>
      </c>
      <c r="F120" s="18" t="s">
        <v>2474</v>
      </c>
      <c r="G120" s="18" t="s">
        <v>1703</v>
      </c>
      <c r="H120" s="18" t="s">
        <v>2475</v>
      </c>
      <c r="I120" s="8" t="b">
        <f>COUNTIF(Employees[Employee Name],Employees[[#This Row],[Employee Name]])&gt;1</f>
        <v>0</v>
      </c>
    </row>
    <row r="121" spans="1:9" ht="30" hidden="1" customHeight="1" x14ac:dyDescent="0.3">
      <c r="A121" s="44">
        <f>IF(ISBLANK(Employees[[#This Row],[Employee Name]]),"",A120+1)</f>
        <v>117</v>
      </c>
      <c r="B121" s="8" t="str">
        <f>CONCATENATE(Employees[[#This Row],[Lastname]]," ",Employees[[#This Row],[Firstname]], " ",LEFT(Employees[[#This Row],[Middlename]],1),IF(ISBLANK(Employees[[#This Row],[Middlename]])," ","."))</f>
        <v>BAYOT MERCED M.</v>
      </c>
      <c r="C121" s="8" t="s">
        <v>342</v>
      </c>
      <c r="D121" s="8" t="s">
        <v>750</v>
      </c>
      <c r="E121" s="8" t="s">
        <v>84</v>
      </c>
      <c r="F121" s="8" t="s">
        <v>198</v>
      </c>
      <c r="G121" s="18" t="s">
        <v>1994</v>
      </c>
      <c r="H121" s="8" t="s">
        <v>260</v>
      </c>
      <c r="I121" s="8" t="b">
        <f>COUNTIF(Employees[Employee Name],Employees[[#This Row],[Employee Name]])&gt;1</f>
        <v>0</v>
      </c>
    </row>
    <row r="122" spans="1:9" ht="30" hidden="1" customHeight="1" x14ac:dyDescent="0.3">
      <c r="A122" s="44">
        <f>IF(ISBLANK(Employees[[#This Row],[Employee Name]]),"",A121+1)</f>
        <v>118</v>
      </c>
      <c r="B122" s="8" t="str">
        <f>CONCATENATE(Employees[[#This Row],[Lastname]]," ",Employees[[#This Row],[Firstname]], " ",LEFT(Employees[[#This Row],[Middlename]],1),IF(ISBLANK(Employees[[#This Row],[Middlename]])," ","."))</f>
        <v>BAYOT RUMER M.</v>
      </c>
      <c r="C122" s="8" t="s">
        <v>342</v>
      </c>
      <c r="D122" s="8" t="s">
        <v>469</v>
      </c>
      <c r="E122" s="8" t="s">
        <v>84</v>
      </c>
      <c r="F122" s="8" t="s">
        <v>125</v>
      </c>
      <c r="G122" s="18" t="s">
        <v>1994</v>
      </c>
      <c r="H122" s="8" t="s">
        <v>463</v>
      </c>
      <c r="I122" s="8" t="b">
        <f>COUNTIF(Employees[Employee Name],Employees[[#This Row],[Employee Name]])&gt;1</f>
        <v>0</v>
      </c>
    </row>
    <row r="123" spans="1:9" ht="30" hidden="1" customHeight="1" x14ac:dyDescent="0.3">
      <c r="A123" s="44">
        <f>IF(ISBLANK(Employees[[#This Row],[Employee Name]]),"",A122+1)</f>
        <v>119</v>
      </c>
      <c r="B123" s="8" t="str">
        <f>CONCATENATE(Employees[[#This Row],[Lastname]]," ",Employees[[#This Row],[Firstname]], " ",LEFT(Employees[[#This Row],[Middlename]],1),IF(ISBLANK(Employees[[#This Row],[Middlename]])," ","."))</f>
        <v>BELOSTRINO JULIETA P.</v>
      </c>
      <c r="C123" s="8" t="s">
        <v>1399</v>
      </c>
      <c r="D123" s="8" t="s">
        <v>445</v>
      </c>
      <c r="E123" s="8" t="s">
        <v>124</v>
      </c>
      <c r="F123" s="8" t="s">
        <v>1290</v>
      </c>
      <c r="G123" s="18" t="s">
        <v>1290</v>
      </c>
      <c r="H123" s="8" t="s">
        <v>537</v>
      </c>
      <c r="I123" s="8" t="b">
        <f>COUNTIF(Employees[Employee Name],Employees[[#This Row],[Employee Name]])&gt;1</f>
        <v>0</v>
      </c>
    </row>
    <row r="124" spans="1:9" ht="30" hidden="1" customHeight="1" x14ac:dyDescent="0.3">
      <c r="A124" s="44">
        <f>IF(ISBLANK(Employees[[#This Row],[Employee Name]]),"",A123+1)</f>
        <v>120</v>
      </c>
      <c r="B124" s="8" t="str">
        <f>CONCATENATE(Employees[[#This Row],[Lastname]]," ",Employees[[#This Row],[Firstname]], " ",LEFT(Employees[[#This Row],[Middlename]],1),IF(ISBLANK(Employees[[#This Row],[Middlename]])," ","."))</f>
        <v>BERGADO MARILOU B.</v>
      </c>
      <c r="C124" s="8" t="s">
        <v>1400</v>
      </c>
      <c r="D124" s="8" t="s">
        <v>617</v>
      </c>
      <c r="E124" s="8" t="s">
        <v>342</v>
      </c>
      <c r="F124" s="8" t="s">
        <v>1290</v>
      </c>
      <c r="G124" s="18" t="s">
        <v>1290</v>
      </c>
      <c r="H124" s="8" t="s">
        <v>97</v>
      </c>
      <c r="I124" s="8" t="b">
        <f>COUNTIF(Employees[Employee Name],Employees[[#This Row],[Employee Name]])&gt;1</f>
        <v>0</v>
      </c>
    </row>
    <row r="125" spans="1:9" ht="30" hidden="1" customHeight="1" x14ac:dyDescent="0.3">
      <c r="A125" s="44">
        <f>IF(ISBLANK(Employees[[#This Row],[Employee Name]]),"",A124+1)</f>
        <v>121</v>
      </c>
      <c r="B125" s="8" t="str">
        <f>CONCATENATE(Employees[[#This Row],[Lastname]]," ",Employees[[#This Row],[Firstname]], " ",LEFT(Employees[[#This Row],[Middlename]],1),IF(ISBLANK(Employees[[#This Row],[Middlename]])," ","."))</f>
        <v>BERNALDEZ MARLONE P.</v>
      </c>
      <c r="C125" s="8" t="s">
        <v>923</v>
      </c>
      <c r="D125" s="8" t="s">
        <v>924</v>
      </c>
      <c r="E125" s="8" t="s">
        <v>124</v>
      </c>
      <c r="F125" s="8" t="s">
        <v>162</v>
      </c>
      <c r="G125" s="8" t="s">
        <v>1994</v>
      </c>
      <c r="H125" s="8" t="s">
        <v>1302</v>
      </c>
      <c r="I125" s="8" t="b">
        <f>COUNTIF(Employees[Employee Name],Employees[[#This Row],[Employee Name]])&gt;1</f>
        <v>0</v>
      </c>
    </row>
    <row r="126" spans="1:9" ht="30" hidden="1" customHeight="1" x14ac:dyDescent="0.3">
      <c r="A126" s="44">
        <f>IF(ISBLANK(Employees[[#This Row],[Employee Name]]),"",A125+1)</f>
        <v>122</v>
      </c>
      <c r="B126" s="8" t="str">
        <f>CONCATENATE(Employees[[#This Row],[Lastname]]," ",Employees[[#This Row],[Firstname]], " ",LEFT(Employees[[#This Row],[Middlename]],1),IF(ISBLANK(Employees[[#This Row],[Middlename]])," ","."))</f>
        <v xml:space="preserve">BESAS TRECIA JOY  </v>
      </c>
      <c r="C126" s="18" t="s">
        <v>2406</v>
      </c>
      <c r="D126" s="18" t="s">
        <v>2407</v>
      </c>
      <c r="E126" s="8"/>
      <c r="F126" s="18" t="s">
        <v>2408</v>
      </c>
      <c r="G126" s="8"/>
      <c r="H126" s="8"/>
      <c r="I126" s="8" t="b">
        <f>COUNTIF(Employees[Employee Name],Employees[[#This Row],[Employee Name]])&gt;1</f>
        <v>0</v>
      </c>
    </row>
    <row r="127" spans="1:9" ht="30" hidden="1" customHeight="1" x14ac:dyDescent="0.3">
      <c r="A127" s="44">
        <f>IF(ISBLANK(Employees[[#This Row],[Employee Name]]),"",A126+1)</f>
        <v>123</v>
      </c>
      <c r="B127" s="8" t="str">
        <f>CONCATENATE(Employees[[#This Row],[Lastname]]," ",Employees[[#This Row],[Firstname]], " ",LEFT(Employees[[#This Row],[Middlename]],1),IF(ISBLANK(Employees[[#This Row],[Middlename]])," ","."))</f>
        <v>BISCOCHO JULIETA G.</v>
      </c>
      <c r="C127" s="8" t="s">
        <v>444</v>
      </c>
      <c r="D127" s="8" t="s">
        <v>445</v>
      </c>
      <c r="E127" s="8" t="s">
        <v>681</v>
      </c>
      <c r="F127" s="8" t="s">
        <v>349</v>
      </c>
      <c r="G127" s="8" t="s">
        <v>1994</v>
      </c>
      <c r="H127" s="8" t="s">
        <v>103</v>
      </c>
      <c r="I127" s="8" t="b">
        <f>COUNTIF(Employees[Employee Name],Employees[[#This Row],[Employee Name]])&gt;1</f>
        <v>0</v>
      </c>
    </row>
    <row r="128" spans="1:9" ht="30" hidden="1" customHeight="1" x14ac:dyDescent="0.3">
      <c r="A128" s="44">
        <f>IF(ISBLANK(Employees[[#This Row],[Employee Name]]),"",A127+1)</f>
        <v>124</v>
      </c>
      <c r="B128" s="8" t="str">
        <f>CONCATENATE(Employees[[#This Row],[Lastname]]," ",Employees[[#This Row],[Firstname]], " ",LEFT(Employees[[#This Row],[Middlename]],1),IF(ISBLANK(Employees[[#This Row],[Middlename]])," ","."))</f>
        <v>BITUIN LUCKY NIKKO G.</v>
      </c>
      <c r="C128" s="8" t="s">
        <v>1401</v>
      </c>
      <c r="D128" s="8" t="s">
        <v>1402</v>
      </c>
      <c r="E128" s="8" t="s">
        <v>166</v>
      </c>
      <c r="F128" s="8" t="s">
        <v>1709</v>
      </c>
      <c r="G128" s="18" t="s">
        <v>1290</v>
      </c>
      <c r="H128" s="8" t="s">
        <v>135</v>
      </c>
      <c r="I128" s="8" t="b">
        <f>COUNTIF(Employees[Employee Name],Employees[[#This Row],[Employee Name]])&gt;1</f>
        <v>0</v>
      </c>
    </row>
    <row r="129" spans="1:9" ht="30" hidden="1" customHeight="1" x14ac:dyDescent="0.3">
      <c r="A129" s="44">
        <f>IF(ISBLANK(Employees[[#This Row],[Employee Name]]),"",A128+1)</f>
        <v>125</v>
      </c>
      <c r="B129" s="8" t="str">
        <f>CONCATENATE(Employees[[#This Row],[Lastname]]," ",Employees[[#This Row],[Firstname]], " ",LEFT(Employees[[#This Row],[Middlename]],1),IF(ISBLANK(Employees[[#This Row],[Middlename]])," ","."))</f>
        <v>BOFILL ERNA P.</v>
      </c>
      <c r="C129" s="8" t="s">
        <v>854</v>
      </c>
      <c r="D129" s="8" t="s">
        <v>853</v>
      </c>
      <c r="E129" s="8" t="s">
        <v>176</v>
      </c>
      <c r="F129" s="8" t="s">
        <v>125</v>
      </c>
      <c r="G129" s="18" t="s">
        <v>1994</v>
      </c>
      <c r="H129" s="8" t="s">
        <v>537</v>
      </c>
      <c r="I129" s="8" t="b">
        <f>COUNTIF(Employees[Employee Name],Employees[[#This Row],[Employee Name]])&gt;1</f>
        <v>0</v>
      </c>
    </row>
    <row r="130" spans="1:9" ht="30" hidden="1" customHeight="1" x14ac:dyDescent="0.3">
      <c r="A130" s="44">
        <f>IF(ISBLANK(Employees[[#This Row],[Employee Name]]),"",A129+1)</f>
        <v>126</v>
      </c>
      <c r="B130" s="8" t="str">
        <f>CONCATENATE(Employees[[#This Row],[Lastname]]," ",Employees[[#This Row],[Firstname]], " ",LEFT(Employees[[#This Row],[Middlename]],1),IF(ISBLANK(Employees[[#This Row],[Middlename]])," ","."))</f>
        <v>BORJA EDWIN G.</v>
      </c>
      <c r="C130" s="8" t="s">
        <v>251</v>
      </c>
      <c r="D130" s="8" t="s">
        <v>250</v>
      </c>
      <c r="E130" s="8" t="s">
        <v>166</v>
      </c>
      <c r="F130" s="8" t="s">
        <v>198</v>
      </c>
      <c r="G130" s="18" t="s">
        <v>1994</v>
      </c>
      <c r="H130" s="8" t="s">
        <v>241</v>
      </c>
      <c r="I130" s="8" t="b">
        <f>COUNTIF(Employees[Employee Name],Employees[[#This Row],[Employee Name]])&gt;1</f>
        <v>0</v>
      </c>
    </row>
    <row r="131" spans="1:9" ht="30" hidden="1" customHeight="1" x14ac:dyDescent="0.3">
      <c r="A131" s="44">
        <f>IF(ISBLANK(Employees[[#This Row],[Employee Name]]),"",A130+1)</f>
        <v>127</v>
      </c>
      <c r="B131" s="8" t="str">
        <f>CONCATENATE(Employees[[#This Row],[Lastname]]," ",Employees[[#This Row],[Firstname]], " ",LEFT(Employees[[#This Row],[Middlename]],1),IF(ISBLANK(Employees[[#This Row],[Middlename]])," ","."))</f>
        <v>BORJA NECY M.</v>
      </c>
      <c r="C131" s="8" t="s">
        <v>251</v>
      </c>
      <c r="D131" s="8" t="s">
        <v>608</v>
      </c>
      <c r="E131" s="8" t="s">
        <v>84</v>
      </c>
      <c r="F131" s="8" t="s">
        <v>170</v>
      </c>
      <c r="G131" s="18" t="s">
        <v>1994</v>
      </c>
      <c r="H131" s="8" t="s">
        <v>182</v>
      </c>
      <c r="I131" s="8" t="b">
        <f>COUNTIF(Employees[Employee Name],Employees[[#This Row],[Employee Name]])&gt;1</f>
        <v>0</v>
      </c>
    </row>
    <row r="132" spans="1:9" ht="30" hidden="1" customHeight="1" x14ac:dyDescent="0.3">
      <c r="A132" s="44">
        <f>IF(ISBLANK(Employees[[#This Row],[Employee Name]]),"",A131+1)</f>
        <v>128</v>
      </c>
      <c r="B132" s="8" t="str">
        <f>CONCATENATE(Employees[[#This Row],[Lastname]]," ",Employees[[#This Row],[Firstname]], " ",LEFT(Employees[[#This Row],[Middlename]],1),IF(ISBLANK(Employees[[#This Row],[Middlename]])," ","."))</f>
        <v>BRIZUELA LENIE E.</v>
      </c>
      <c r="C132" s="8" t="s">
        <v>1403</v>
      </c>
      <c r="D132" s="8" t="s">
        <v>1404</v>
      </c>
      <c r="E132" s="8" t="s">
        <v>1405</v>
      </c>
      <c r="F132" s="8" t="s">
        <v>1290</v>
      </c>
      <c r="G132" s="18" t="s">
        <v>1290</v>
      </c>
      <c r="H132" s="8" t="s">
        <v>1707</v>
      </c>
      <c r="I132" s="8" t="b">
        <f>COUNTIF(Employees[Employee Name],Employees[[#This Row],[Employee Name]])&gt;1</f>
        <v>0</v>
      </c>
    </row>
    <row r="133" spans="1:9" ht="30" hidden="1" customHeight="1" x14ac:dyDescent="0.3">
      <c r="A133" s="44">
        <f>IF(ISBLANK(Employees[[#This Row],[Employee Name]]),"",A132+1)</f>
        <v>129</v>
      </c>
      <c r="B133" s="8" t="str">
        <f>CONCATENATE(Employees[[#This Row],[Lastname]]," ",Employees[[#This Row],[Firstname]], " ",LEFT(Employees[[#This Row],[Middlename]],1),IF(ISBLANK(Employees[[#This Row],[Middlename]])," ","."))</f>
        <v>BRON FLORENCIO L.</v>
      </c>
      <c r="C133" s="8" t="s">
        <v>1406</v>
      </c>
      <c r="D133" s="8" t="s">
        <v>1407</v>
      </c>
      <c r="E133" s="8" t="s">
        <v>227</v>
      </c>
      <c r="F133" s="8" t="s">
        <v>1290</v>
      </c>
      <c r="G133" s="18" t="s">
        <v>1290</v>
      </c>
      <c r="H133" s="8" t="s">
        <v>1706</v>
      </c>
      <c r="I133" s="8" t="b">
        <f>COUNTIF(Employees[Employee Name],Employees[[#This Row],[Employee Name]])&gt;1</f>
        <v>0</v>
      </c>
    </row>
    <row r="134" spans="1:9" ht="30" hidden="1" customHeight="1" x14ac:dyDescent="0.3">
      <c r="A134" s="44">
        <f>IF(ISBLANK(Employees[[#This Row],[Employee Name]]),"",A133+1)</f>
        <v>130</v>
      </c>
      <c r="B134" s="8" t="str">
        <f>CONCATENATE(Employees[[#This Row],[Lastname]]," ",Employees[[#This Row],[Firstname]], " ",LEFT(Employees[[#This Row],[Middlename]],1),IF(ISBLANK(Employees[[#This Row],[Middlename]])," ","."))</f>
        <v>BUGARIN MA. ANA M.</v>
      </c>
      <c r="C134" s="8" t="s">
        <v>534</v>
      </c>
      <c r="D134" s="8" t="s">
        <v>535</v>
      </c>
      <c r="E134" s="8" t="s">
        <v>1330</v>
      </c>
      <c r="F134" s="8" t="s">
        <v>536</v>
      </c>
      <c r="G134" s="18" t="s">
        <v>1994</v>
      </c>
      <c r="H134" s="8" t="s">
        <v>537</v>
      </c>
      <c r="I134" s="8" t="b">
        <f>COUNTIF(Employees[Employee Name],Employees[[#This Row],[Employee Name]])&gt;1</f>
        <v>0</v>
      </c>
    </row>
    <row r="135" spans="1:9" ht="30" hidden="1" customHeight="1" x14ac:dyDescent="0.3">
      <c r="A135" s="44">
        <f>IF(ISBLANK(Employees[[#This Row],[Employee Name]]),"",A134+1)</f>
        <v>131</v>
      </c>
      <c r="B135" s="8" t="str">
        <f>CONCATENATE(Employees[[#This Row],[Lastname]]," ",Employees[[#This Row],[Firstname]], " ",LEFT(Employees[[#This Row],[Middlename]],1),IF(ISBLANK(Employees[[#This Row],[Middlename]])," ","."))</f>
        <v>BUNGCASAN REGINALDO JR. B.</v>
      </c>
      <c r="C135" s="8" t="s">
        <v>636</v>
      </c>
      <c r="D135" s="8" t="s">
        <v>637</v>
      </c>
      <c r="E135" s="8" t="s">
        <v>145</v>
      </c>
      <c r="F135" s="8" t="s">
        <v>125</v>
      </c>
      <c r="G135" s="18" t="s">
        <v>1994</v>
      </c>
      <c r="H135" s="8" t="s">
        <v>141</v>
      </c>
      <c r="I135" s="8" t="b">
        <f>COUNTIF(Employees[Employee Name],Employees[[#This Row],[Employee Name]])&gt;1</f>
        <v>0</v>
      </c>
    </row>
    <row r="136" spans="1:9" ht="30" hidden="1" customHeight="1" x14ac:dyDescent="0.3">
      <c r="A136" s="44">
        <f>IF(ISBLANK(Employees[[#This Row],[Employee Name]]),"",A135+1)</f>
        <v>132</v>
      </c>
      <c r="B136" s="8" t="str">
        <f>CONCATENATE(Employees[[#This Row],[Lastname]]," ",Employees[[#This Row],[Firstname]], " ",LEFT(Employees[[#This Row],[Middlename]],1),IF(ISBLANK(Employees[[#This Row],[Middlename]])," ","."))</f>
        <v>BURAZON CARIDAD A.</v>
      </c>
      <c r="C136" s="8" t="s">
        <v>830</v>
      </c>
      <c r="D136" s="8" t="s">
        <v>831</v>
      </c>
      <c r="E136" s="8" t="s">
        <v>284</v>
      </c>
      <c r="F136" s="8" t="s">
        <v>832</v>
      </c>
      <c r="G136" s="8" t="s">
        <v>1994</v>
      </c>
      <c r="H136" s="8" t="s">
        <v>103</v>
      </c>
      <c r="I136" s="8" t="b">
        <f>COUNTIF(Employees[Employee Name],Employees[[#This Row],[Employee Name]])&gt;1</f>
        <v>0</v>
      </c>
    </row>
    <row r="137" spans="1:9" ht="30" hidden="1" customHeight="1" x14ac:dyDescent="0.3">
      <c r="A137" s="44">
        <f>IF(ISBLANK(Employees[[#This Row],[Employee Name]]),"",A136+1)</f>
        <v>133</v>
      </c>
      <c r="B137" s="8" t="str">
        <f>CONCATENATE(Employees[[#This Row],[Lastname]]," ",Employees[[#This Row],[Firstname]], " ",LEFT(Employees[[#This Row],[Middlename]],1),IF(ISBLANK(Employees[[#This Row],[Middlename]])," ","."))</f>
        <v>BUTALON DIANNE H.</v>
      </c>
      <c r="C137" s="8" t="s">
        <v>1408</v>
      </c>
      <c r="D137" s="8" t="s">
        <v>1409</v>
      </c>
      <c r="E137" s="8" t="s">
        <v>619</v>
      </c>
      <c r="F137" s="8" t="s">
        <v>1709</v>
      </c>
      <c r="G137" s="18" t="s">
        <v>1290</v>
      </c>
      <c r="H137" s="8" t="s">
        <v>97</v>
      </c>
      <c r="I137" s="8" t="b">
        <f>COUNTIF(Employees[Employee Name],Employees[[#This Row],[Employee Name]])&gt;1</f>
        <v>0</v>
      </c>
    </row>
    <row r="138" spans="1:9" ht="30" hidden="1" customHeight="1" x14ac:dyDescent="0.3">
      <c r="A138" s="44">
        <f>IF(ISBLANK(Employees[[#This Row],[Employee Name]]),"",A137+1)</f>
        <v>134</v>
      </c>
      <c r="B138" s="8" t="str">
        <f>CONCATENATE(Employees[[#This Row],[Lastname]]," ",Employees[[#This Row],[Firstname]], " ",LEFT(Employees[[#This Row],[Middlename]],1),IF(ISBLANK(Employees[[#This Row],[Middlename]])," ","."))</f>
        <v>CABANLIT ZOSIMA M.</v>
      </c>
      <c r="C138" s="8" t="s">
        <v>1410</v>
      </c>
      <c r="D138" s="8" t="s">
        <v>1411</v>
      </c>
      <c r="E138" s="8" t="s">
        <v>84</v>
      </c>
      <c r="F138" s="8" t="s">
        <v>1290</v>
      </c>
      <c r="G138" s="18" t="s">
        <v>1290</v>
      </c>
      <c r="H138" s="8" t="s">
        <v>590</v>
      </c>
      <c r="I138" s="8" t="b">
        <f>COUNTIF(Employees[Employee Name],Employees[[#This Row],[Employee Name]])&gt;1</f>
        <v>0</v>
      </c>
    </row>
    <row r="139" spans="1:9" ht="30" hidden="1" customHeight="1" x14ac:dyDescent="0.3">
      <c r="A139" s="44">
        <f>IF(ISBLANK(Employees[[#This Row],[Employee Name]]),"",A138+1)</f>
        <v>135</v>
      </c>
      <c r="B139" s="8" t="str">
        <f>CONCATENATE(Employees[[#This Row],[Lastname]]," ",Employees[[#This Row],[Firstname]], " ",LEFT(Employees[[#This Row],[Middlename]],1),IF(ISBLANK(Employees[[#This Row],[Middlename]])," ","."))</f>
        <v>CABANTING AIRA P.</v>
      </c>
      <c r="C139" s="8" t="s">
        <v>1412</v>
      </c>
      <c r="D139" s="8" t="s">
        <v>1413</v>
      </c>
      <c r="E139" s="18" t="s">
        <v>579</v>
      </c>
      <c r="F139" s="8" t="s">
        <v>1702</v>
      </c>
      <c r="G139" s="18" t="s">
        <v>1290</v>
      </c>
      <c r="H139" s="8" t="s">
        <v>97</v>
      </c>
      <c r="I139" s="8" t="b">
        <f>COUNTIF(Employees[Employee Name],Employees[[#This Row],[Employee Name]])&gt;1</f>
        <v>0</v>
      </c>
    </row>
    <row r="140" spans="1:9" ht="30" hidden="1" customHeight="1" x14ac:dyDescent="0.3">
      <c r="A140" s="44">
        <f>IF(ISBLANK(Employees[[#This Row],[Employee Name]]),"",A139+1)</f>
        <v>136</v>
      </c>
      <c r="B140" s="8" t="str">
        <f>CONCATENATE(Employees[[#This Row],[Lastname]]," ",Employees[[#This Row],[Firstname]], " ",LEFT(Employees[[#This Row],[Middlename]],1),IF(ISBLANK(Employees[[#This Row],[Middlename]])," ","."))</f>
        <v>CABASI JANN PAUL S.</v>
      </c>
      <c r="C140" s="18" t="s">
        <v>1516</v>
      </c>
      <c r="D140" s="18" t="s">
        <v>2400</v>
      </c>
      <c r="E140" s="18" t="s">
        <v>2401</v>
      </c>
      <c r="F140" s="18" t="s">
        <v>1703</v>
      </c>
      <c r="G140" s="18" t="s">
        <v>1703</v>
      </c>
      <c r="H140" s="18" t="s">
        <v>135</v>
      </c>
      <c r="I140" s="8" t="b">
        <f>COUNTIF(Employees[Employee Name],Employees[[#This Row],[Employee Name]])&gt;1</f>
        <v>0</v>
      </c>
    </row>
    <row r="141" spans="1:9" ht="30" hidden="1" customHeight="1" x14ac:dyDescent="0.3">
      <c r="A141" s="44">
        <f>IF(ISBLANK(Employees[[#This Row],[Employee Name]]),"",A140+1)</f>
        <v>137</v>
      </c>
      <c r="B141" s="8" t="str">
        <f>CONCATENATE(Employees[[#This Row],[Lastname]]," ",Employees[[#This Row],[Firstname]], " ",LEFT(Employees[[#This Row],[Middlename]],1),IF(ISBLANK(Employees[[#This Row],[Middlename]])," ","."))</f>
        <v>CACAO ANDREA F.</v>
      </c>
      <c r="C141" s="8" t="s">
        <v>235</v>
      </c>
      <c r="D141" s="8" t="s">
        <v>236</v>
      </c>
      <c r="E141" s="8" t="s">
        <v>237</v>
      </c>
      <c r="F141" s="8" t="s">
        <v>212</v>
      </c>
      <c r="G141" s="18" t="s">
        <v>1994</v>
      </c>
      <c r="H141" s="8" t="s">
        <v>213</v>
      </c>
      <c r="I141" s="8" t="b">
        <f>COUNTIF(Employees[Employee Name],Employees[[#This Row],[Employee Name]])&gt;1</f>
        <v>0</v>
      </c>
    </row>
    <row r="142" spans="1:9" ht="30" hidden="1" customHeight="1" x14ac:dyDescent="0.3">
      <c r="A142" s="44">
        <f>IF(ISBLANK(Employees[[#This Row],[Employee Name]]),"",A141+1)</f>
        <v>138</v>
      </c>
      <c r="B142" s="8" t="str">
        <f>CONCATENATE(Employees[[#This Row],[Lastname]]," ",Employees[[#This Row],[Firstname]], " ",LEFT(Employees[[#This Row],[Middlename]],1),IF(ISBLANK(Employees[[#This Row],[Middlename]])," ","."))</f>
        <v>CAGUICLA JO HAENA D.</v>
      </c>
      <c r="C142" s="8" t="s">
        <v>1414</v>
      </c>
      <c r="D142" s="8" t="s">
        <v>1415</v>
      </c>
      <c r="E142" s="8" t="s">
        <v>119</v>
      </c>
      <c r="F142" s="8" t="s">
        <v>1710</v>
      </c>
      <c r="G142" s="8" t="s">
        <v>1703</v>
      </c>
      <c r="H142" s="8"/>
      <c r="I142" s="8" t="b">
        <f>COUNTIF(Employees[Employee Name],Employees[[#This Row],[Employee Name]])&gt;1</f>
        <v>0</v>
      </c>
    </row>
    <row r="143" spans="1:9" ht="30" hidden="1" customHeight="1" x14ac:dyDescent="0.3">
      <c r="A143" s="44">
        <f>IF(ISBLANK(Employees[[#This Row],[Employee Name]]),"",A142+1)</f>
        <v>139</v>
      </c>
      <c r="B143" s="8" t="str">
        <f>CONCATENATE(Employees[[#This Row],[Lastname]]," ",Employees[[#This Row],[Firstname]], " ",LEFT(Employees[[#This Row],[Middlename]],1),IF(ISBLANK(Employees[[#This Row],[Middlename]])," ","."))</f>
        <v>CAGUITLA ELSA A.</v>
      </c>
      <c r="C143" s="8" t="s">
        <v>1416</v>
      </c>
      <c r="D143" s="8" t="s">
        <v>673</v>
      </c>
      <c r="E143" s="8" t="s">
        <v>284</v>
      </c>
      <c r="F143" s="8" t="s">
        <v>1290</v>
      </c>
      <c r="G143" s="18" t="s">
        <v>1290</v>
      </c>
      <c r="H143" s="8" t="s">
        <v>199</v>
      </c>
      <c r="I143" s="8" t="b">
        <f>COUNTIF(Employees[Employee Name],Employees[[#This Row],[Employee Name]])&gt;1</f>
        <v>0</v>
      </c>
    </row>
    <row r="144" spans="1:9" ht="30" hidden="1" customHeight="1" x14ac:dyDescent="0.3">
      <c r="A144" s="44">
        <f>IF(ISBLANK(Employees[[#This Row],[Employee Name]]),"",A143+1)</f>
        <v>140</v>
      </c>
      <c r="B144" s="8" t="str">
        <f>CONCATENATE(Employees[[#This Row],[Lastname]]," ",Employees[[#This Row],[Firstname]], " ",LEFT(Employees[[#This Row],[Middlename]],1),IF(ISBLANK(Employees[[#This Row],[Middlename]])," ","."))</f>
        <v>CAGUITLA GEMINIANO M.</v>
      </c>
      <c r="C144" s="8" t="s">
        <v>1416</v>
      </c>
      <c r="D144" s="8" t="s">
        <v>1417</v>
      </c>
      <c r="E144" s="8" t="s">
        <v>320</v>
      </c>
      <c r="F144" s="8" t="s">
        <v>1290</v>
      </c>
      <c r="G144" s="18" t="s">
        <v>1290</v>
      </c>
      <c r="H144" s="8" t="s">
        <v>289</v>
      </c>
      <c r="I144" s="8" t="b">
        <f>COUNTIF(Employees[Employee Name],Employees[[#This Row],[Employee Name]])&gt;1</f>
        <v>0</v>
      </c>
    </row>
    <row r="145" spans="1:9" ht="30" hidden="1" customHeight="1" x14ac:dyDescent="0.3">
      <c r="A145" s="44">
        <f>IF(ISBLANK(Employees[[#This Row],[Employee Name]]),"",A144+1)</f>
        <v>141</v>
      </c>
      <c r="B145" s="8" t="str">
        <f>CONCATENATE(Employees[[#This Row],[Lastname]]," ",Employees[[#This Row],[Firstname]], " ",LEFT(Employees[[#This Row],[Middlename]],1),IF(ISBLANK(Employees[[#This Row],[Middlename]])," ","."))</f>
        <v>CAJAS MINA H.</v>
      </c>
      <c r="C145" s="8" t="s">
        <v>1418</v>
      </c>
      <c r="D145" s="8" t="s">
        <v>1419</v>
      </c>
      <c r="E145" s="8" t="s">
        <v>1420</v>
      </c>
      <c r="F145" s="8" t="s">
        <v>1290</v>
      </c>
      <c r="G145" s="18" t="s">
        <v>1290</v>
      </c>
      <c r="H145" s="8" t="s">
        <v>199</v>
      </c>
      <c r="I145" s="8" t="b">
        <f>COUNTIF(Employees[Employee Name],Employees[[#This Row],[Employee Name]])&gt;1</f>
        <v>0</v>
      </c>
    </row>
    <row r="146" spans="1:9" ht="30" hidden="1" customHeight="1" x14ac:dyDescent="0.3">
      <c r="A146" s="44">
        <f>IF(ISBLANK(Employees[[#This Row],[Employee Name]]),"",A145+1)</f>
        <v>142</v>
      </c>
      <c r="B146" s="8" t="str">
        <f>CONCATENATE(Employees[[#This Row],[Lastname]]," ",Employees[[#This Row],[Firstname]], " ",LEFT(Employees[[#This Row],[Middlename]],1),IF(ISBLANK(Employees[[#This Row],[Middlename]])," ","."))</f>
        <v>CALANOG ALMA P.</v>
      </c>
      <c r="C146" s="8" t="s">
        <v>692</v>
      </c>
      <c r="D146" s="8" t="s">
        <v>87</v>
      </c>
      <c r="E146" s="8" t="s">
        <v>124</v>
      </c>
      <c r="F146" s="8" t="s">
        <v>125</v>
      </c>
      <c r="G146" s="18" t="s">
        <v>1994</v>
      </c>
      <c r="H146" s="8" t="s">
        <v>357</v>
      </c>
      <c r="I146" s="8" t="b">
        <f>COUNTIF(Employees[Employee Name],Employees[[#This Row],[Employee Name]])&gt;1</f>
        <v>0</v>
      </c>
    </row>
    <row r="147" spans="1:9" ht="30" hidden="1" customHeight="1" x14ac:dyDescent="0.3">
      <c r="A147" s="44">
        <f>IF(ISBLANK(Employees[[#This Row],[Employee Name]]),"",A146+1)</f>
        <v>143</v>
      </c>
      <c r="B147" s="8" t="str">
        <f>CONCATENATE(Employees[[#This Row],[Lastname]]," ",Employees[[#This Row],[Firstname]], " ",LEFT(Employees[[#This Row],[Middlename]],1),IF(ISBLANK(Employees[[#This Row],[Middlename]])," ","."))</f>
        <v>CALANOG EUGENE V.</v>
      </c>
      <c r="C147" s="8" t="s">
        <v>692</v>
      </c>
      <c r="D147" s="8" t="s">
        <v>1983</v>
      </c>
      <c r="E147" s="8" t="s">
        <v>345</v>
      </c>
      <c r="F147" s="8" t="s">
        <v>1984</v>
      </c>
      <c r="G147" s="18" t="s">
        <v>1994</v>
      </c>
      <c r="H147" s="8" t="s">
        <v>135</v>
      </c>
      <c r="I147" s="8" t="b">
        <f>COUNTIF(Employees[Employee Name],Employees[[#This Row],[Employee Name]])&gt;1</f>
        <v>0</v>
      </c>
    </row>
    <row r="148" spans="1:9" ht="30" hidden="1" customHeight="1" x14ac:dyDescent="0.3">
      <c r="A148" s="44">
        <f>IF(ISBLANK(Employees[[#This Row],[Employee Name]]),"",A147+1)</f>
        <v>144</v>
      </c>
      <c r="B148" s="8" t="str">
        <f>CONCATENATE(Employees[[#This Row],[Lastname]]," ",Employees[[#This Row],[Firstname]], " ",LEFT(Employees[[#This Row],[Middlename]],1),IF(ISBLANK(Employees[[#This Row],[Middlename]])," ","."))</f>
        <v>CAMERO PEDRITO C.</v>
      </c>
      <c r="C148" s="8" t="s">
        <v>2028</v>
      </c>
      <c r="D148" s="8" t="s">
        <v>2029</v>
      </c>
      <c r="E148" s="8" t="s">
        <v>134</v>
      </c>
      <c r="F148" s="8" t="s">
        <v>2030</v>
      </c>
      <c r="G148" s="8" t="s">
        <v>1290</v>
      </c>
      <c r="H148" s="8" t="s">
        <v>2031</v>
      </c>
      <c r="I148" s="8" t="b">
        <f>COUNTIF(Employees[Employee Name],Employees[[#This Row],[Employee Name]])&gt;1</f>
        <v>0</v>
      </c>
    </row>
    <row r="149" spans="1:9" ht="30" hidden="1" customHeight="1" x14ac:dyDescent="0.3">
      <c r="A149" s="44">
        <f>IF(ISBLANK(Employees[[#This Row],[Employee Name]]),"",A148+1)</f>
        <v>145</v>
      </c>
      <c r="B149" s="8" t="str">
        <f>CONCATENATE(Employees[[#This Row],[Lastname]]," ",Employees[[#This Row],[Firstname]], " ",LEFT(Employees[[#This Row],[Middlename]],1),IF(ISBLANK(Employees[[#This Row],[Middlename]])," ","."))</f>
        <v>CANDELARIA DANILO M.</v>
      </c>
      <c r="C149" s="8" t="s">
        <v>1293</v>
      </c>
      <c r="D149" s="8" t="s">
        <v>306</v>
      </c>
      <c r="E149" s="8" t="s">
        <v>84</v>
      </c>
      <c r="F149" s="8" t="s">
        <v>1294</v>
      </c>
      <c r="G149" s="8" t="s">
        <v>1994</v>
      </c>
      <c r="H149" s="8" t="s">
        <v>286</v>
      </c>
      <c r="I149" s="8" t="b">
        <f>COUNTIF(Employees[Employee Name],Employees[[#This Row],[Employee Name]])&gt;1</f>
        <v>0</v>
      </c>
    </row>
    <row r="150" spans="1:9" ht="30" hidden="1" customHeight="1" x14ac:dyDescent="0.3">
      <c r="A150" s="44">
        <f>IF(ISBLANK(Employees[[#This Row],[Employee Name]]),"",A149+1)</f>
        <v>146</v>
      </c>
      <c r="B150" s="8" t="str">
        <f>CONCATENATE(Employees[[#This Row],[Lastname]]," ",Employees[[#This Row],[Firstname]], " ",LEFT(Employees[[#This Row],[Middlename]],1),IF(ISBLANK(Employees[[#This Row],[Middlename]])," ","."))</f>
        <v>CAPUNO OLIVER M.</v>
      </c>
      <c r="C150" s="8" t="s">
        <v>847</v>
      </c>
      <c r="D150" s="8" t="s">
        <v>1421</v>
      </c>
      <c r="E150" s="8" t="s">
        <v>84</v>
      </c>
      <c r="F150" s="8" t="s">
        <v>1290</v>
      </c>
      <c r="G150" s="18" t="s">
        <v>1290</v>
      </c>
      <c r="H150" s="8" t="s">
        <v>1711</v>
      </c>
      <c r="I150" s="8" t="b">
        <f>COUNTIF(Employees[Employee Name],Employees[[#This Row],[Employee Name]])&gt;1</f>
        <v>0</v>
      </c>
    </row>
    <row r="151" spans="1:9" ht="30" hidden="1" customHeight="1" x14ac:dyDescent="0.3">
      <c r="A151" s="44">
        <f>IF(ISBLANK(Employees[[#This Row],[Employee Name]]),"",A150+1)</f>
        <v>147</v>
      </c>
      <c r="B151" s="8" t="str">
        <f>CONCATENATE(Employees[[#This Row],[Lastname]]," ",Employees[[#This Row],[Firstname]], " ",LEFT(Employees[[#This Row],[Middlename]],1),IF(ISBLANK(Employees[[#This Row],[Middlename]])," ","."))</f>
        <v>CAPUPUS LIZA FE F.</v>
      </c>
      <c r="C151" s="8" t="s">
        <v>1322</v>
      </c>
      <c r="D151" s="8" t="s">
        <v>1323</v>
      </c>
      <c r="E151" s="8" t="s">
        <v>1324</v>
      </c>
      <c r="F151" s="8" t="s">
        <v>1325</v>
      </c>
      <c r="G151" s="18" t="s">
        <v>1994</v>
      </c>
      <c r="H151" s="8" t="s">
        <v>135</v>
      </c>
      <c r="I151" s="8" t="b">
        <f>COUNTIF(Employees[Employee Name],Employees[[#This Row],[Employee Name]])&gt;1</f>
        <v>0</v>
      </c>
    </row>
    <row r="152" spans="1:9" ht="30" hidden="1" customHeight="1" x14ac:dyDescent="0.3">
      <c r="A152" s="44">
        <f>IF(ISBLANK(Employees[[#This Row],[Employee Name]]),"",A151+1)</f>
        <v>148</v>
      </c>
      <c r="B152" s="8" t="str">
        <f>CONCATENATE(Employees[[#This Row],[Lastname]]," ",Employees[[#This Row],[Firstname]], " ",LEFT(Employees[[#This Row],[Middlename]],1),IF(ISBLANK(Employees[[#This Row],[Middlename]])," ","."))</f>
        <v>CARAAN ANNABELLE F.</v>
      </c>
      <c r="C152" s="8" t="s">
        <v>652</v>
      </c>
      <c r="D152" s="8" t="s">
        <v>653</v>
      </c>
      <c r="E152" s="8" t="s">
        <v>237</v>
      </c>
      <c r="F152" s="8" t="s">
        <v>654</v>
      </c>
      <c r="G152" s="8" t="s">
        <v>1994</v>
      </c>
      <c r="H152" s="8" t="s">
        <v>463</v>
      </c>
      <c r="I152" s="8" t="b">
        <f>COUNTIF(Employees[Employee Name],Employees[[#This Row],[Employee Name]])&gt;1</f>
        <v>0</v>
      </c>
    </row>
    <row r="153" spans="1:9" ht="30" hidden="1" customHeight="1" x14ac:dyDescent="0.3">
      <c r="A153" s="44">
        <f>IF(ISBLANK(Employees[[#This Row],[Employee Name]]),"",A152+1)</f>
        <v>149</v>
      </c>
      <c r="B153" s="8" t="str">
        <f>CONCATENATE(Employees[[#This Row],[Lastname]]," ",Employees[[#This Row],[Firstname]], " ",LEFT(Employees[[#This Row],[Middlename]],1),IF(ISBLANK(Employees[[#This Row],[Middlename]])," ","."))</f>
        <v>CARAAN FELIX M.</v>
      </c>
      <c r="C153" s="8" t="s">
        <v>652</v>
      </c>
      <c r="D153" s="8" t="s">
        <v>568</v>
      </c>
      <c r="E153" s="8" t="s">
        <v>84</v>
      </c>
      <c r="F153" s="8" t="s">
        <v>198</v>
      </c>
      <c r="G153" s="18" t="s">
        <v>1994</v>
      </c>
      <c r="H153" s="8" t="s">
        <v>590</v>
      </c>
      <c r="I153" s="8" t="b">
        <f>COUNTIF(Employees[Employee Name],Employees[[#This Row],[Employee Name]])&gt;1</f>
        <v>0</v>
      </c>
    </row>
    <row r="154" spans="1:9" ht="30" hidden="1" customHeight="1" x14ac:dyDescent="0.3">
      <c r="A154" s="44">
        <f>IF(ISBLANK(Employees[[#This Row],[Employee Name]]),"",A153+1)</f>
        <v>150</v>
      </c>
      <c r="B154" s="8" t="str">
        <f>CONCATENATE(Employees[[#This Row],[Lastname]]," ",Employees[[#This Row],[Firstname]], " ",LEFT(Employees[[#This Row],[Middlename]],1),IF(ISBLANK(Employees[[#This Row],[Middlename]])," ","."))</f>
        <v>CARAAN JOSEPHINE M.</v>
      </c>
      <c r="C154" s="18" t="s">
        <v>652</v>
      </c>
      <c r="D154" s="18" t="s">
        <v>406</v>
      </c>
      <c r="E154" s="18" t="s">
        <v>84</v>
      </c>
      <c r="F154" s="18" t="s">
        <v>832</v>
      </c>
      <c r="G154" s="8"/>
      <c r="H154" s="18" t="s">
        <v>103</v>
      </c>
      <c r="I154" s="8" t="b">
        <f>COUNTIF(Employees[Employee Name],Employees[[#This Row],[Employee Name]])&gt;1</f>
        <v>0</v>
      </c>
    </row>
    <row r="155" spans="1:9" ht="30" hidden="1" customHeight="1" x14ac:dyDescent="0.3">
      <c r="A155" s="44">
        <f>IF(ISBLANK(Employees[[#This Row],[Employee Name]]),"",A154+1)</f>
        <v>151</v>
      </c>
      <c r="B155" s="8" t="str">
        <f>CONCATENATE(Employees[[#This Row],[Lastname]]," ",Employees[[#This Row],[Firstname]], " ",LEFT(Employees[[#This Row],[Middlename]],1),IF(ISBLANK(Employees[[#This Row],[Middlename]])," ","."))</f>
        <v>CARLITO ELENA M.</v>
      </c>
      <c r="C155" s="8" t="s">
        <v>1422</v>
      </c>
      <c r="D155" s="8" t="s">
        <v>1423</v>
      </c>
      <c r="E155" s="8" t="s">
        <v>560</v>
      </c>
      <c r="F155" s="8" t="s">
        <v>1290</v>
      </c>
      <c r="G155" s="18" t="s">
        <v>1290</v>
      </c>
      <c r="H155" s="8" t="s">
        <v>97</v>
      </c>
      <c r="I155" s="8" t="b">
        <f>COUNTIF(Employees[Employee Name],Employees[[#This Row],[Employee Name]])&gt;1</f>
        <v>0</v>
      </c>
    </row>
    <row r="156" spans="1:9" ht="30" hidden="1" customHeight="1" x14ac:dyDescent="0.3">
      <c r="A156" s="44">
        <f>IF(ISBLANK(Employees[[#This Row],[Employee Name]]),"",A155+1)</f>
        <v>152</v>
      </c>
      <c r="B156" s="8" t="str">
        <f>CONCATENATE(Employees[[#This Row],[Lastname]]," ",Employees[[#This Row],[Firstname]], " ",LEFT(Employees[[#This Row],[Middlename]],1),IF(ISBLANK(Employees[[#This Row],[Middlename]])," ","."))</f>
        <v>CARMONA REMY M.</v>
      </c>
      <c r="C156" s="8" t="s">
        <v>1346</v>
      </c>
      <c r="D156" s="8" t="s">
        <v>1347</v>
      </c>
      <c r="E156" s="8" t="s">
        <v>84</v>
      </c>
      <c r="F156" s="8" t="s">
        <v>125</v>
      </c>
      <c r="G156" s="18" t="s">
        <v>1994</v>
      </c>
      <c r="H156" s="8" t="s">
        <v>361</v>
      </c>
      <c r="I156" s="8" t="b">
        <f>COUNTIF(Employees[Employee Name],Employees[[#This Row],[Employee Name]])&gt;1</f>
        <v>0</v>
      </c>
    </row>
    <row r="157" spans="1:9" ht="30" hidden="1" customHeight="1" x14ac:dyDescent="0.3">
      <c r="A157" s="44">
        <f>IF(ISBLANK(Employees[[#This Row],[Employee Name]]),"",A156+1)</f>
        <v>153</v>
      </c>
      <c r="B157" s="8" t="str">
        <f>CONCATENATE(Employees[[#This Row],[Lastname]]," ",Employees[[#This Row],[Firstname]], " ",LEFT(Employees[[#This Row],[Middlename]],1),IF(ISBLANK(Employees[[#This Row],[Middlename]])," ","."))</f>
        <v>CASI BRYAN C.</v>
      </c>
      <c r="C157" s="18" t="s">
        <v>2339</v>
      </c>
      <c r="D157" s="18" t="s">
        <v>2340</v>
      </c>
      <c r="E157" s="18" t="s">
        <v>2341</v>
      </c>
      <c r="F157" s="18" t="s">
        <v>1703</v>
      </c>
      <c r="G157" s="18" t="s">
        <v>1703</v>
      </c>
      <c r="H157" s="18" t="s">
        <v>152</v>
      </c>
      <c r="I157" s="8" t="b">
        <f>COUNTIF(Employees[Employee Name],Employees[[#This Row],[Employee Name]])&gt;1</f>
        <v>0</v>
      </c>
    </row>
    <row r="158" spans="1:9" ht="30" hidden="1" customHeight="1" x14ac:dyDescent="0.3">
      <c r="A158" s="44">
        <f>IF(ISBLANK(Employees[[#This Row],[Employee Name]]),"",A157+1)</f>
        <v>154</v>
      </c>
      <c r="B158" s="8" t="str">
        <f>CONCATENATE(Employees[[#This Row],[Lastname]]," ",Employees[[#This Row],[Firstname]], " ",LEFT(Employees[[#This Row],[Middlename]],1),IF(ISBLANK(Employees[[#This Row],[Middlename]])," ","."))</f>
        <v>CASTILLO FLORDELIZA T.</v>
      </c>
      <c r="C158" s="8" t="s">
        <v>584</v>
      </c>
      <c r="D158" s="8" t="s">
        <v>353</v>
      </c>
      <c r="E158" s="8" t="s">
        <v>802</v>
      </c>
      <c r="F158" s="8" t="s">
        <v>585</v>
      </c>
      <c r="G158" s="18" t="s">
        <v>1994</v>
      </c>
      <c r="H158" s="8" t="s">
        <v>366</v>
      </c>
      <c r="I158" s="8" t="b">
        <f>COUNTIF(Employees[Employee Name],Employees[[#This Row],[Employee Name]])&gt;1</f>
        <v>0</v>
      </c>
    </row>
    <row r="159" spans="1:9" ht="30" hidden="1" customHeight="1" x14ac:dyDescent="0.3">
      <c r="A159" s="44">
        <f>IF(ISBLANK(Employees[[#This Row],[Employee Name]]),"",A158+1)</f>
        <v>155</v>
      </c>
      <c r="B159" s="8" t="str">
        <f>CONCATENATE(Employees[[#This Row],[Lastname]]," ",Employees[[#This Row],[Firstname]], " ",LEFT(Employees[[#This Row],[Middlename]],1),IF(ISBLANK(Employees[[#This Row],[Middlename]])," ","."))</f>
        <v xml:space="preserve">CASTILLO ROBENSON  </v>
      </c>
      <c r="C159" s="8" t="s">
        <v>584</v>
      </c>
      <c r="D159" s="8" t="s">
        <v>1424</v>
      </c>
      <c r="E159" s="8"/>
      <c r="F159" s="8" t="s">
        <v>1290</v>
      </c>
      <c r="G159" s="18" t="s">
        <v>1290</v>
      </c>
      <c r="H159" s="8" t="s">
        <v>289</v>
      </c>
      <c r="I159" s="8" t="b">
        <f>COUNTIF(Employees[Employee Name],Employees[[#This Row],[Employee Name]])&gt;1</f>
        <v>0</v>
      </c>
    </row>
    <row r="160" spans="1:9" ht="30" hidden="1" customHeight="1" x14ac:dyDescent="0.3">
      <c r="A160" s="44">
        <f>IF(ISBLANK(Employees[[#This Row],[Employee Name]]),"",A159+1)</f>
        <v>156</v>
      </c>
      <c r="B160" s="8" t="str">
        <f>CONCATENATE(Employees[[#This Row],[Lastname]]," ",Employees[[#This Row],[Firstname]], " ",LEFT(Employees[[#This Row],[Middlename]],1),IF(ISBLANK(Employees[[#This Row],[Middlename]])," ","."))</f>
        <v>CASTRO VIVIAN A.</v>
      </c>
      <c r="C160" s="8" t="s">
        <v>1980</v>
      </c>
      <c r="D160" s="8" t="s">
        <v>1981</v>
      </c>
      <c r="E160" s="8" t="s">
        <v>1280</v>
      </c>
      <c r="F160" s="8" t="s">
        <v>96</v>
      </c>
      <c r="G160" s="8" t="s">
        <v>1994</v>
      </c>
      <c r="H160" s="8" t="s">
        <v>97</v>
      </c>
      <c r="I160" s="8" t="b">
        <f>COUNTIF(Employees[Employee Name],Employees[[#This Row],[Employee Name]])&gt;1</f>
        <v>0</v>
      </c>
    </row>
    <row r="161" spans="1:9" ht="30" hidden="1" customHeight="1" x14ac:dyDescent="0.3">
      <c r="A161" s="44">
        <f>IF(ISBLANK(Employees[[#This Row],[Employee Name]]),"",A160+1)</f>
        <v>157</v>
      </c>
      <c r="B161" s="8" t="str">
        <f>CONCATENATE(Employees[[#This Row],[Lastname]]," ",Employees[[#This Row],[Firstname]], " ",LEFT(Employees[[#This Row],[Middlename]],1),IF(ISBLANK(Employees[[#This Row],[Middlename]])," ","."))</f>
        <v>CAUSAREN JOHN ROBERT C.</v>
      </c>
      <c r="C161" s="18" t="s">
        <v>2246</v>
      </c>
      <c r="D161" s="18" t="s">
        <v>2247</v>
      </c>
      <c r="E161" s="18" t="s">
        <v>134</v>
      </c>
      <c r="F161" s="18" t="s">
        <v>685</v>
      </c>
      <c r="G161" s="8"/>
      <c r="H161" s="18" t="s">
        <v>135</v>
      </c>
      <c r="I161" s="8" t="b">
        <f>COUNTIF(Employees[Employee Name],Employees[[#This Row],[Employee Name]])&gt;1</f>
        <v>0</v>
      </c>
    </row>
    <row r="162" spans="1:9" ht="30" hidden="1" customHeight="1" x14ac:dyDescent="0.3">
      <c r="A162" s="44">
        <f>IF(ISBLANK(Employees[[#This Row],[Employee Name]]),"",A161+1)</f>
        <v>158</v>
      </c>
      <c r="B162" s="8" t="str">
        <f>CONCATENATE(Employees[[#This Row],[Lastname]]," ",Employees[[#This Row],[Firstname]], " ",LEFT(Employees[[#This Row],[Middlename]],1),IF(ISBLANK(Employees[[#This Row],[Middlename]])," ","."))</f>
        <v>CESICAR JOCHELLE JOAN S.</v>
      </c>
      <c r="C162" s="8" t="s">
        <v>1425</v>
      </c>
      <c r="D162" s="8" t="s">
        <v>1426</v>
      </c>
      <c r="E162" s="8" t="s">
        <v>1427</v>
      </c>
      <c r="F162" s="8" t="s">
        <v>1290</v>
      </c>
      <c r="G162" s="18" t="s">
        <v>1290</v>
      </c>
      <c r="H162" s="8" t="s">
        <v>1712</v>
      </c>
      <c r="I162" s="8" t="b">
        <f>COUNTIF(Employees[Employee Name],Employees[[#This Row],[Employee Name]])&gt;1</f>
        <v>0</v>
      </c>
    </row>
    <row r="163" spans="1:9" ht="30" hidden="1" customHeight="1" x14ac:dyDescent="0.3">
      <c r="A163" s="44">
        <f>IF(ISBLANK(Employees[[#This Row],[Employee Name]]),"",A162+1)</f>
        <v>159</v>
      </c>
      <c r="B163" s="8" t="str">
        <f>CONCATENATE(Employees[[#This Row],[Lastname]]," ",Employees[[#This Row],[Firstname]], " ",LEFT(Employees[[#This Row],[Middlename]],1),IF(ISBLANK(Employees[[#This Row],[Middlename]])," ","."))</f>
        <v>CHACON ELISA G.</v>
      </c>
      <c r="C163" s="8" t="s">
        <v>372</v>
      </c>
      <c r="D163" s="8" t="s">
        <v>373</v>
      </c>
      <c r="E163" s="8" t="s">
        <v>218</v>
      </c>
      <c r="F163" s="8" t="s">
        <v>374</v>
      </c>
      <c r="G163" s="18" t="s">
        <v>1994</v>
      </c>
      <c r="H163" s="8" t="s">
        <v>366</v>
      </c>
      <c r="I163" s="8" t="b">
        <f>COUNTIF(Employees[Employee Name],Employees[[#This Row],[Employee Name]])&gt;1</f>
        <v>0</v>
      </c>
    </row>
    <row r="164" spans="1:9" ht="30" hidden="1" customHeight="1" x14ac:dyDescent="0.3">
      <c r="A164" s="44">
        <f>IF(ISBLANK(Employees[[#This Row],[Employee Name]]),"",A163+1)</f>
        <v>160</v>
      </c>
      <c r="B164" s="8" t="str">
        <f>CONCATENATE(Employees[[#This Row],[Lastname]]," ",Employees[[#This Row],[Firstname]], " ",LEFT(Employees[[#This Row],[Middlename]],1),IF(ISBLANK(Employees[[#This Row],[Middlename]])," ","."))</f>
        <v>CHANGCO KATHLEEN CARLA F.</v>
      </c>
      <c r="C164" s="8" t="s">
        <v>1428</v>
      </c>
      <c r="D164" s="8" t="s">
        <v>1429</v>
      </c>
      <c r="E164" s="8" t="s">
        <v>1430</v>
      </c>
      <c r="F164" s="8" t="s">
        <v>1709</v>
      </c>
      <c r="G164" s="18" t="s">
        <v>1290</v>
      </c>
      <c r="H164" s="8" t="s">
        <v>135</v>
      </c>
      <c r="I164" s="8" t="b">
        <f>COUNTIF(Employees[Employee Name],Employees[[#This Row],[Employee Name]])&gt;1</f>
        <v>0</v>
      </c>
    </row>
    <row r="165" spans="1:9" ht="30" hidden="1" customHeight="1" x14ac:dyDescent="0.3">
      <c r="A165" s="44">
        <f>IF(ISBLANK(Employees[[#This Row],[Employee Name]]),"",A164+1)</f>
        <v>161</v>
      </c>
      <c r="B165" s="8" t="str">
        <f>CONCATENATE(Employees[[#This Row],[Lastname]]," ",Employees[[#This Row],[Firstname]], " ",LEFT(Employees[[#This Row],[Middlename]],1),IF(ISBLANK(Employees[[#This Row],[Middlename]])," ","."))</f>
        <v>COLETO ASHLEY M.</v>
      </c>
      <c r="C165" s="8" t="s">
        <v>888</v>
      </c>
      <c r="D165" s="8" t="s">
        <v>1431</v>
      </c>
      <c r="E165" s="8" t="s">
        <v>84</v>
      </c>
      <c r="F165" s="8" t="s">
        <v>1290</v>
      </c>
      <c r="G165" s="18" t="s">
        <v>1290</v>
      </c>
      <c r="H165" s="8" t="s">
        <v>1713</v>
      </c>
      <c r="I165" s="8" t="b">
        <f>COUNTIF(Employees[Employee Name],Employees[[#This Row],[Employee Name]])&gt;1</f>
        <v>0</v>
      </c>
    </row>
    <row r="166" spans="1:9" ht="30" hidden="1" customHeight="1" x14ac:dyDescent="0.3">
      <c r="A166" s="44">
        <f>IF(ISBLANK(Employees[[#This Row],[Employee Name]]),"",A165+1)</f>
        <v>162</v>
      </c>
      <c r="B166" s="8" t="str">
        <f>CONCATENATE(Employees[[#This Row],[Lastname]]," ",Employees[[#This Row],[Firstname]], " ",LEFT(Employees[[#This Row],[Middlename]],1),IF(ISBLANK(Employees[[#This Row],[Middlename]])," ","."))</f>
        <v>COLETO HANY ROY D.</v>
      </c>
      <c r="C166" s="8" t="s">
        <v>888</v>
      </c>
      <c r="D166" s="8" t="s">
        <v>889</v>
      </c>
      <c r="E166" s="8" t="s">
        <v>1328</v>
      </c>
      <c r="F166" s="8" t="s">
        <v>890</v>
      </c>
      <c r="G166" s="8" t="s">
        <v>1994</v>
      </c>
      <c r="H166" s="8" t="s">
        <v>97</v>
      </c>
      <c r="I166" s="8" t="b">
        <f>COUNTIF(Employees[Employee Name],Employees[[#This Row],[Employee Name]])&gt;1</f>
        <v>0</v>
      </c>
    </row>
    <row r="167" spans="1:9" ht="30" hidden="1" customHeight="1" x14ac:dyDescent="0.3">
      <c r="A167" s="44">
        <f>IF(ISBLANK(Employees[[#This Row],[Employee Name]]),"",A166+1)</f>
        <v>163</v>
      </c>
      <c r="B167" s="8" t="str">
        <f>CONCATENATE(Employees[[#This Row],[Lastname]]," ",Employees[[#This Row],[Firstname]], " ",LEFT(Employees[[#This Row],[Middlename]],1),IF(ISBLANK(Employees[[#This Row],[Middlename]])," ","."))</f>
        <v>CONSTANTE FLORAVILLA R.</v>
      </c>
      <c r="C167" s="8" t="s">
        <v>1073</v>
      </c>
      <c r="D167" s="8" t="s">
        <v>1074</v>
      </c>
      <c r="E167" s="8" t="s">
        <v>1075</v>
      </c>
      <c r="F167" s="8" t="s">
        <v>212</v>
      </c>
      <c r="G167" s="18" t="s">
        <v>1994</v>
      </c>
      <c r="H167" s="8" t="s">
        <v>213</v>
      </c>
      <c r="I167" s="8" t="b">
        <f>COUNTIF(Employees[Employee Name],Employees[[#This Row],[Employee Name]])&gt;1</f>
        <v>0</v>
      </c>
    </row>
    <row r="168" spans="1:9" ht="30" hidden="1" customHeight="1" x14ac:dyDescent="0.3">
      <c r="A168" s="44">
        <f>IF(ISBLANK(Employees[[#This Row],[Employee Name]]),"",A167+1)</f>
        <v>164</v>
      </c>
      <c r="B168" s="8" t="str">
        <f>CONCATENATE(Employees[[#This Row],[Lastname]]," ",Employees[[#This Row],[Firstname]], " ",LEFT(Employees[[#This Row],[Middlename]],1),IF(ISBLANK(Employees[[#This Row],[Middlename]])," ","."))</f>
        <v>CONTEMPRATO JOHANES D.</v>
      </c>
      <c r="C168" s="18" t="s">
        <v>2225</v>
      </c>
      <c r="D168" s="18" t="s">
        <v>2226</v>
      </c>
      <c r="E168" s="18" t="s">
        <v>119</v>
      </c>
      <c r="F168" s="18" t="s">
        <v>2227</v>
      </c>
      <c r="G168" s="8"/>
      <c r="H168" s="18" t="s">
        <v>2051</v>
      </c>
      <c r="I168" s="8" t="b">
        <f>COUNTIF(Employees[Employee Name],Employees[[#This Row],[Employee Name]])&gt;1</f>
        <v>0</v>
      </c>
    </row>
    <row r="169" spans="1:9" ht="30" hidden="1" customHeight="1" x14ac:dyDescent="0.3">
      <c r="A169" s="44">
        <f>IF(ISBLANK(Employees[[#This Row],[Employee Name]]),"",A168+1)</f>
        <v>165</v>
      </c>
      <c r="B169" s="8" t="str">
        <f>CONCATENATE(Employees[[#This Row],[Lastname]]," ",Employees[[#This Row],[Firstname]], " ",LEFT(Employees[[#This Row],[Middlename]],1),IF(ISBLANK(Employees[[#This Row],[Middlename]])," ","."))</f>
        <v>CONTRERAS ALEJANDRO M.</v>
      </c>
      <c r="C169" s="8" t="s">
        <v>1327</v>
      </c>
      <c r="D169" s="8" t="s">
        <v>1432</v>
      </c>
      <c r="E169" s="8" t="s">
        <v>84</v>
      </c>
      <c r="F169" s="8" t="s">
        <v>1290</v>
      </c>
      <c r="G169" s="18" t="s">
        <v>1290</v>
      </c>
      <c r="H169" s="8" t="s">
        <v>199</v>
      </c>
      <c r="I169" s="8" t="b">
        <f>COUNTIF(Employees[Employee Name],Employees[[#This Row],[Employee Name]])&gt;1</f>
        <v>0</v>
      </c>
    </row>
    <row r="170" spans="1:9" ht="30" hidden="1" customHeight="1" x14ac:dyDescent="0.3">
      <c r="A170" s="44">
        <f>IF(ISBLANK(Employees[[#This Row],[Employee Name]]),"",A169+1)</f>
        <v>166</v>
      </c>
      <c r="B170" s="8" t="str">
        <f>CONCATENATE(Employees[[#This Row],[Lastname]]," ",Employees[[#This Row],[Firstname]], " ",LEFT(Employees[[#This Row],[Middlename]],1),IF(ISBLANK(Employees[[#This Row],[Middlename]])," ","."))</f>
        <v>CONTRERAS ALLAN B.</v>
      </c>
      <c r="C170" s="8" t="s">
        <v>1327</v>
      </c>
      <c r="D170" s="8" t="s">
        <v>1433</v>
      </c>
      <c r="E170" s="8" t="s">
        <v>145</v>
      </c>
      <c r="F170" s="8" t="s">
        <v>1290</v>
      </c>
      <c r="G170" s="18" t="s">
        <v>1290</v>
      </c>
      <c r="H170" s="8" t="s">
        <v>199</v>
      </c>
      <c r="I170" s="8" t="b">
        <f>COUNTIF(Employees[Employee Name],Employees[[#This Row],[Employee Name]])&gt;1</f>
        <v>0</v>
      </c>
    </row>
    <row r="171" spans="1:9" ht="30" hidden="1" customHeight="1" x14ac:dyDescent="0.3">
      <c r="A171" s="44">
        <f>IF(ISBLANK(Employees[[#This Row],[Employee Name]]),"",A170+1)</f>
        <v>167</v>
      </c>
      <c r="B171" s="8" t="str">
        <f>CONCATENATE(Employees[[#This Row],[Lastname]]," ",Employees[[#This Row],[Firstname]], " ",LEFT(Employees[[#This Row],[Middlename]],1),IF(ISBLANK(Employees[[#This Row],[Middlename]])," ","."))</f>
        <v>CONTRERAS SARAH JANE P.</v>
      </c>
      <c r="C171" s="8" t="s">
        <v>1327</v>
      </c>
      <c r="D171" s="8" t="s">
        <v>1434</v>
      </c>
      <c r="E171" s="8" t="s">
        <v>124</v>
      </c>
      <c r="F171" s="8" t="s">
        <v>1290</v>
      </c>
      <c r="G171" s="18" t="s">
        <v>1290</v>
      </c>
      <c r="H171" s="8" t="s">
        <v>1701</v>
      </c>
      <c r="I171" s="8" t="b">
        <f>COUNTIF(Employees[Employee Name],Employees[[#This Row],[Employee Name]])&gt;1</f>
        <v>0</v>
      </c>
    </row>
    <row r="172" spans="1:9" ht="30" hidden="1" customHeight="1" x14ac:dyDescent="0.3">
      <c r="A172" s="44">
        <f>IF(ISBLANK(Employees[[#This Row],[Employee Name]]),"",A171+1)</f>
        <v>168</v>
      </c>
      <c r="B172" s="8" t="str">
        <f>CONCATENATE(Employees[[#This Row],[Lastname]]," ",Employees[[#This Row],[Firstname]], " ",LEFT(Employees[[#This Row],[Middlename]],1),IF(ISBLANK(Employees[[#This Row],[Middlename]])," ","."))</f>
        <v>CORTADO JOEL B.</v>
      </c>
      <c r="C172" s="8" t="s">
        <v>1435</v>
      </c>
      <c r="D172" s="8" t="s">
        <v>790</v>
      </c>
      <c r="E172" s="8" t="s">
        <v>145</v>
      </c>
      <c r="F172" s="8" t="s">
        <v>1290</v>
      </c>
      <c r="G172" s="18" t="s">
        <v>1290</v>
      </c>
      <c r="H172" s="8" t="s">
        <v>199</v>
      </c>
      <c r="I172" s="8" t="b">
        <f>COUNTIF(Employees[Employee Name],Employees[[#This Row],[Employee Name]])&gt;1</f>
        <v>0</v>
      </c>
    </row>
    <row r="173" spans="1:9" ht="30" hidden="1" customHeight="1" x14ac:dyDescent="0.3">
      <c r="A173" s="44">
        <f>IF(ISBLANK(Employees[[#This Row],[Employee Name]]),"",A172+1)</f>
        <v>169</v>
      </c>
      <c r="B173" s="8" t="str">
        <f>CONCATENATE(Employees[[#This Row],[Lastname]]," ",Employees[[#This Row],[Firstname]], " ",LEFT(Employees[[#This Row],[Middlename]],1),IF(ISBLANK(Employees[[#This Row],[Middlename]])," ","."))</f>
        <v>CORTEZ CHERIELYN B.</v>
      </c>
      <c r="C173" s="18" t="s">
        <v>239</v>
      </c>
      <c r="D173" s="18" t="s">
        <v>2181</v>
      </c>
      <c r="E173" s="18" t="s">
        <v>145</v>
      </c>
      <c r="F173" s="18" t="s">
        <v>2182</v>
      </c>
      <c r="G173" s="8"/>
      <c r="H173" s="18" t="s">
        <v>2183</v>
      </c>
      <c r="I173" s="8" t="b">
        <f>COUNTIF(Employees[Employee Name],Employees[[#This Row],[Employee Name]])&gt;1</f>
        <v>0</v>
      </c>
    </row>
    <row r="174" spans="1:9" ht="30" hidden="1" customHeight="1" x14ac:dyDescent="0.3">
      <c r="A174" s="44">
        <f>IF(ISBLANK(Employees[[#This Row],[Employee Name]]),"",A173+1)</f>
        <v>170</v>
      </c>
      <c r="B174" s="8" t="str">
        <f>CONCATENATE(Employees[[#This Row],[Lastname]]," ",Employees[[#This Row],[Firstname]], " ",LEFT(Employees[[#This Row],[Middlename]],1),IF(ISBLANK(Employees[[#This Row],[Middlename]])," ","."))</f>
        <v>CORTEZ FIDELA B.</v>
      </c>
      <c r="C174" s="8" t="s">
        <v>239</v>
      </c>
      <c r="D174" s="8" t="s">
        <v>240</v>
      </c>
      <c r="E174" s="8" t="s">
        <v>145</v>
      </c>
      <c r="F174" s="18" t="s">
        <v>198</v>
      </c>
      <c r="G174" s="18" t="s">
        <v>1994</v>
      </c>
      <c r="H174" s="8" t="s">
        <v>241</v>
      </c>
      <c r="I174" s="8" t="b">
        <f>COUNTIF(Employees[Employee Name],Employees[[#This Row],[Employee Name]])&gt;1</f>
        <v>0</v>
      </c>
    </row>
    <row r="175" spans="1:9" ht="30" hidden="1" customHeight="1" x14ac:dyDescent="0.3">
      <c r="A175" s="44">
        <f>IF(ISBLANK(Employees[[#This Row],[Employee Name]]),"",A174+1)</f>
        <v>171</v>
      </c>
      <c r="B175" s="8" t="str">
        <f>CONCATENATE(Employees[[#This Row],[Lastname]]," ",Employees[[#This Row],[Firstname]], " ",LEFT(Employees[[#This Row],[Middlename]],1),IF(ISBLANK(Employees[[#This Row],[Middlename]])," ","."))</f>
        <v>CORTEZ MARCOS NOEL A.</v>
      </c>
      <c r="C175" s="8" t="s">
        <v>239</v>
      </c>
      <c r="D175" s="8" t="s">
        <v>649</v>
      </c>
      <c r="E175" s="8" t="s">
        <v>88</v>
      </c>
      <c r="F175" s="8" t="s">
        <v>650</v>
      </c>
      <c r="G175" s="8" t="s">
        <v>1994</v>
      </c>
      <c r="H175" s="18" t="s">
        <v>463</v>
      </c>
      <c r="I175" s="8" t="b">
        <f>COUNTIF(Employees[Employee Name],Employees[[#This Row],[Employee Name]])&gt;1</f>
        <v>0</v>
      </c>
    </row>
    <row r="176" spans="1:9" ht="30" hidden="1" customHeight="1" x14ac:dyDescent="0.3">
      <c r="A176" s="44">
        <f>IF(ISBLANK(Employees[[#This Row],[Employee Name]]),"",A175+1)</f>
        <v>172</v>
      </c>
      <c r="B176" s="8" t="str">
        <f>CONCATENATE(Employees[[#This Row],[Lastname]]," ",Employees[[#This Row],[Firstname]], " ",LEFT(Employees[[#This Row],[Middlename]],1),IF(ISBLANK(Employees[[#This Row],[Middlename]])," ","."))</f>
        <v>CORTEZ NERIFE H.</v>
      </c>
      <c r="C176" s="8" t="s">
        <v>239</v>
      </c>
      <c r="D176" s="8" t="s">
        <v>787</v>
      </c>
      <c r="E176" s="8" t="s">
        <v>788</v>
      </c>
      <c r="F176" s="8" t="s">
        <v>198</v>
      </c>
      <c r="G176" s="18" t="s">
        <v>1994</v>
      </c>
      <c r="H176" s="8" t="s">
        <v>1066</v>
      </c>
      <c r="I176" s="8" t="b">
        <f>COUNTIF(Employees[Employee Name],Employees[[#This Row],[Employee Name]])&gt;1</f>
        <v>0</v>
      </c>
    </row>
    <row r="177" spans="1:9" ht="30" hidden="1" customHeight="1" x14ac:dyDescent="0.3">
      <c r="A177" s="44">
        <f>IF(ISBLANK(Employees[[#This Row],[Employee Name]]),"",A176+1)</f>
        <v>173</v>
      </c>
      <c r="B177" s="8" t="str">
        <f>CONCATENATE(Employees[[#This Row],[Lastname]]," ",Employees[[#This Row],[Firstname]], " ",LEFT(Employees[[#This Row],[Middlename]],1),IF(ISBLANK(Employees[[#This Row],[Middlename]])," ","."))</f>
        <v>COSA PAOLA GRACE P.</v>
      </c>
      <c r="C177" s="8" t="s">
        <v>1436</v>
      </c>
      <c r="D177" s="8" t="s">
        <v>1437</v>
      </c>
      <c r="E177" s="8" t="s">
        <v>124</v>
      </c>
      <c r="F177" s="8" t="s">
        <v>1290</v>
      </c>
      <c r="G177" s="18" t="s">
        <v>1290</v>
      </c>
      <c r="H177" s="8" t="s">
        <v>1713</v>
      </c>
      <c r="I177" s="8" t="b">
        <f>COUNTIF(Employees[Employee Name],Employees[[#This Row],[Employee Name]])&gt;1</f>
        <v>0</v>
      </c>
    </row>
    <row r="178" spans="1:9" ht="30" hidden="1" customHeight="1" x14ac:dyDescent="0.3">
      <c r="A178" s="44">
        <f>IF(ISBLANK(Employees[[#This Row],[Employee Name]]),"",A177+1)</f>
        <v>174</v>
      </c>
      <c r="B178" s="8" t="str">
        <f>CONCATENATE(Employees[[#This Row],[Lastname]]," ",Employees[[#This Row],[Firstname]], " ",LEFT(Employees[[#This Row],[Middlename]],1),IF(ISBLANK(Employees[[#This Row],[Middlename]])," ","."))</f>
        <v xml:space="preserve">COSINO RIMWELL  </v>
      </c>
      <c r="C178" s="8" t="s">
        <v>1438</v>
      </c>
      <c r="D178" s="8" t="s">
        <v>1439</v>
      </c>
      <c r="E178" s="8"/>
      <c r="F178" s="8" t="s">
        <v>1709</v>
      </c>
      <c r="G178" s="18" t="s">
        <v>1290</v>
      </c>
      <c r="H178" s="8" t="s">
        <v>135</v>
      </c>
      <c r="I178" s="8" t="b">
        <f>COUNTIF(Employees[Employee Name],Employees[[#This Row],[Employee Name]])&gt;1</f>
        <v>0</v>
      </c>
    </row>
    <row r="179" spans="1:9" ht="30" hidden="1" customHeight="1" x14ac:dyDescent="0.3">
      <c r="A179" s="44">
        <f>IF(ISBLANK(Employees[[#This Row],[Employee Name]]),"",A178+1)</f>
        <v>175</v>
      </c>
      <c r="B179" s="8" t="str">
        <f>CONCATENATE(Employees[[#This Row],[Lastname]]," ",Employees[[#This Row],[Firstname]], " ",LEFT(Employees[[#This Row],[Middlename]],1),IF(ISBLANK(Employees[[#This Row],[Middlename]])," ","."))</f>
        <v>COSME CORAZON O.</v>
      </c>
      <c r="C179" s="8" t="s">
        <v>266</v>
      </c>
      <c r="D179" s="8" t="s">
        <v>1440</v>
      </c>
      <c r="E179" s="8" t="s">
        <v>581</v>
      </c>
      <c r="F179" s="8" t="s">
        <v>1290</v>
      </c>
      <c r="G179" s="18" t="s">
        <v>1290</v>
      </c>
      <c r="H179" s="8" t="s">
        <v>1708</v>
      </c>
      <c r="I179" s="8" t="b">
        <f>COUNTIF(Employees[Employee Name],Employees[[#This Row],[Employee Name]])&gt;1</f>
        <v>0</v>
      </c>
    </row>
    <row r="180" spans="1:9" ht="30" hidden="1" customHeight="1" x14ac:dyDescent="0.3">
      <c r="A180" s="44">
        <f>IF(ISBLANK(Employees[[#This Row],[Employee Name]]),"",A179+1)</f>
        <v>176</v>
      </c>
      <c r="B180" s="8" t="str">
        <f>CONCATENATE(Employees[[#This Row],[Lastname]]," ",Employees[[#This Row],[Firstname]], " ",LEFT(Employees[[#This Row],[Middlename]],1),IF(ISBLANK(Employees[[#This Row],[Middlename]])," ","."))</f>
        <v>COSME MA VICTORIA M.</v>
      </c>
      <c r="C180" s="8" t="s">
        <v>266</v>
      </c>
      <c r="D180" s="8" t="s">
        <v>267</v>
      </c>
      <c r="E180" s="8" t="s">
        <v>84</v>
      </c>
      <c r="F180" s="8" t="s">
        <v>125</v>
      </c>
      <c r="G180" s="18" t="s">
        <v>1994</v>
      </c>
      <c r="H180" s="8" t="s">
        <v>199</v>
      </c>
      <c r="I180" s="8" t="b">
        <f>COUNTIF(Employees[Employee Name],Employees[[#This Row],[Employee Name]])&gt;1</f>
        <v>0</v>
      </c>
    </row>
    <row r="181" spans="1:9" ht="30" hidden="1" customHeight="1" x14ac:dyDescent="0.3">
      <c r="A181" s="44">
        <f>IF(ISBLANK(Employees[[#This Row],[Employee Name]]),"",A180+1)</f>
        <v>177</v>
      </c>
      <c r="B181" s="8" t="str">
        <f>CONCATENATE(Employees[[#This Row],[Lastname]]," ",Employees[[#This Row],[Firstname]], " ",LEFT(Employees[[#This Row],[Middlename]],1),IF(ISBLANK(Employees[[#This Row],[Middlename]])," ","."))</f>
        <v>COSTANTE  SYLVIA C.</v>
      </c>
      <c r="C181" s="8" t="s">
        <v>986</v>
      </c>
      <c r="D181" s="8" t="s">
        <v>987</v>
      </c>
      <c r="E181" s="8" t="s">
        <v>134</v>
      </c>
      <c r="F181" s="8" t="s">
        <v>174</v>
      </c>
      <c r="G181" s="18" t="s">
        <v>1994</v>
      </c>
      <c r="H181" s="8" t="s">
        <v>331</v>
      </c>
      <c r="I181" s="8" t="b">
        <f>COUNTIF(Employees[Employee Name],Employees[[#This Row],[Employee Name]])&gt;1</f>
        <v>0</v>
      </c>
    </row>
    <row r="182" spans="1:9" ht="30" hidden="1" customHeight="1" x14ac:dyDescent="0.3">
      <c r="A182" s="44">
        <f>IF(ISBLANK(Employees[[#This Row],[Employee Name]]),"",A181+1)</f>
        <v>178</v>
      </c>
      <c r="B182" s="8" t="str">
        <f>CONCATENATE(Employees[[#This Row],[Lastname]]," ",Employees[[#This Row],[Firstname]], " ",LEFT(Employees[[#This Row],[Middlename]],1),IF(ISBLANK(Employees[[#This Row],[Middlename]])," ","."))</f>
        <v>COSTANTE HERBERT F.</v>
      </c>
      <c r="C182" s="8" t="s">
        <v>1441</v>
      </c>
      <c r="D182" s="8" t="s">
        <v>1442</v>
      </c>
      <c r="E182" s="8" t="s">
        <v>1430</v>
      </c>
      <c r="F182" s="8" t="s">
        <v>1703</v>
      </c>
      <c r="G182" s="18" t="s">
        <v>1703</v>
      </c>
      <c r="H182" s="8" t="s">
        <v>152</v>
      </c>
      <c r="I182" s="8" t="b">
        <f>COUNTIF(Employees[Employee Name],Employees[[#This Row],[Employee Name]])&gt;1</f>
        <v>0</v>
      </c>
    </row>
    <row r="183" spans="1:9" ht="30" hidden="1" customHeight="1" x14ac:dyDescent="0.3">
      <c r="A183" s="44">
        <f>IF(ISBLANK(Employees[[#This Row],[Employee Name]]),"",A182+1)</f>
        <v>179</v>
      </c>
      <c r="B183" s="8" t="str">
        <f>CONCATENATE(Employees[[#This Row],[Lastname]]," ",Employees[[#This Row],[Firstname]], " ",LEFT(Employees[[#This Row],[Middlename]],1),IF(ISBLANK(Employees[[#This Row],[Middlename]])," ","."))</f>
        <v>COTONER NELIA C.</v>
      </c>
      <c r="C183" s="8" t="s">
        <v>478</v>
      </c>
      <c r="D183" s="8" t="s">
        <v>479</v>
      </c>
      <c r="E183" s="8" t="s">
        <v>134</v>
      </c>
      <c r="F183" s="8" t="s">
        <v>480</v>
      </c>
      <c r="G183" s="18" t="s">
        <v>1994</v>
      </c>
      <c r="H183" s="8" t="s">
        <v>481</v>
      </c>
      <c r="I183" s="8" t="b">
        <f>COUNTIF(Employees[Employee Name],Employees[[#This Row],[Employee Name]])&gt;1</f>
        <v>0</v>
      </c>
    </row>
    <row r="184" spans="1:9" ht="30" hidden="1" customHeight="1" x14ac:dyDescent="0.3">
      <c r="A184" s="44">
        <f>IF(ISBLANK(Employees[[#This Row],[Employee Name]]),"",A183+1)</f>
        <v>180</v>
      </c>
      <c r="B184" s="8" t="str">
        <f>CONCATENATE(Employees[[#This Row],[Lastname]]," ",Employees[[#This Row],[Firstname]], " ",LEFT(Employees[[#This Row],[Middlename]],1),IF(ISBLANK(Employees[[#This Row],[Middlename]])," ","."))</f>
        <v>CREUS SAMUEL A.</v>
      </c>
      <c r="C184" s="18" t="s">
        <v>785</v>
      </c>
      <c r="D184" s="18" t="s">
        <v>2074</v>
      </c>
      <c r="E184" s="18" t="s">
        <v>88</v>
      </c>
      <c r="F184" s="18" t="s">
        <v>2075</v>
      </c>
      <c r="G184" s="8"/>
      <c r="H184" s="18" t="s">
        <v>2066</v>
      </c>
      <c r="I184" s="8" t="b">
        <f>COUNTIF(Employees[Employee Name],Employees[[#This Row],[Employee Name]])&gt;1</f>
        <v>0</v>
      </c>
    </row>
    <row r="185" spans="1:9" ht="30" hidden="1" customHeight="1" x14ac:dyDescent="0.3">
      <c r="A185" s="44">
        <f>IF(ISBLANK(Employees[[#This Row],[Employee Name]]),"",A184+1)</f>
        <v>181</v>
      </c>
      <c r="B185" s="8" t="str">
        <f>CONCATENATE(Employees[[#This Row],[Lastname]]," ",Employees[[#This Row],[Firstname]], " ",LEFT(Employees[[#This Row],[Middlename]],1),IF(ISBLANK(Employees[[#This Row],[Middlename]])," ","."))</f>
        <v>CRIZALDO THELMA U.</v>
      </c>
      <c r="C185" s="8" t="s">
        <v>827</v>
      </c>
      <c r="D185" s="8" t="s">
        <v>828</v>
      </c>
      <c r="E185" s="8" t="s">
        <v>594</v>
      </c>
      <c r="F185" s="8" t="s">
        <v>162</v>
      </c>
      <c r="G185" s="8" t="s">
        <v>1994</v>
      </c>
      <c r="H185" s="8" t="s">
        <v>135</v>
      </c>
      <c r="I185" s="8" t="b">
        <f>COUNTIF(Employees[Employee Name],Employees[[#This Row],[Employee Name]])&gt;1</f>
        <v>0</v>
      </c>
    </row>
    <row r="186" spans="1:9" ht="30" hidden="1" customHeight="1" x14ac:dyDescent="0.3">
      <c r="A186" s="44">
        <f>IF(ISBLANK(Employees[[#This Row],[Employee Name]]),"",A185+1)</f>
        <v>182</v>
      </c>
      <c r="B186" s="8" t="str">
        <f>CONCATENATE(Employees[[#This Row],[Lastname]]," ",Employees[[#This Row],[Firstname]], " ",LEFT(Employees[[#This Row],[Middlename]],1),IF(ISBLANK(Employees[[#This Row],[Middlename]])," ","."))</f>
        <v>CROOX VALERIE R.</v>
      </c>
      <c r="C186" s="8" t="s">
        <v>1443</v>
      </c>
      <c r="D186" s="8" t="s">
        <v>1444</v>
      </c>
      <c r="E186" s="8" t="s">
        <v>1445</v>
      </c>
      <c r="F186" s="8" t="s">
        <v>1290</v>
      </c>
      <c r="G186" s="18" t="s">
        <v>1290</v>
      </c>
      <c r="H186" s="8" t="s">
        <v>97</v>
      </c>
      <c r="I186" s="8" t="b">
        <f>COUNTIF(Employees[Employee Name],Employees[[#This Row],[Employee Name]])&gt;1</f>
        <v>0</v>
      </c>
    </row>
    <row r="187" spans="1:9" ht="30" hidden="1" customHeight="1" x14ac:dyDescent="0.3">
      <c r="A187" s="44">
        <f>IF(ISBLANK(Employees[[#This Row],[Employee Name]]),"",A186+1)</f>
        <v>183</v>
      </c>
      <c r="B187" s="8" t="str">
        <f>CONCATENATE(Employees[[#This Row],[Lastname]]," ",Employees[[#This Row],[Firstname]], " ",LEFT(Employees[[#This Row],[Middlename]],1),IF(ISBLANK(Employees[[#This Row],[Middlename]])," ","."))</f>
        <v>CRUZADA MAGDALENA A.</v>
      </c>
      <c r="C187" s="8" t="s">
        <v>495</v>
      </c>
      <c r="D187" s="8" t="s">
        <v>496</v>
      </c>
      <c r="E187" s="8" t="s">
        <v>510</v>
      </c>
      <c r="F187" s="8" t="s">
        <v>170</v>
      </c>
      <c r="G187" s="18" t="s">
        <v>1994</v>
      </c>
      <c r="H187" s="8" t="s">
        <v>481</v>
      </c>
      <c r="I187" s="8" t="b">
        <f>COUNTIF(Employees[Employee Name],Employees[[#This Row],[Employee Name]])&gt;1</f>
        <v>0</v>
      </c>
    </row>
    <row r="188" spans="1:9" ht="30" hidden="1" customHeight="1" x14ac:dyDescent="0.3">
      <c r="A188" s="44">
        <f>IF(ISBLANK(Employees[[#This Row],[Employee Name]]),"",A187+1)</f>
        <v>184</v>
      </c>
      <c r="B188" s="8" t="str">
        <f>CONCATENATE(Employees[[#This Row],[Lastname]]," ",Employees[[#This Row],[Firstname]], " ",LEFT(Employees[[#This Row],[Middlename]],1),IF(ISBLANK(Employees[[#This Row],[Middlename]])," ","."))</f>
        <v>CUENO FLOR M.</v>
      </c>
      <c r="C188" s="8" t="s">
        <v>1446</v>
      </c>
      <c r="D188" s="8" t="s">
        <v>1447</v>
      </c>
      <c r="E188" s="8" t="s">
        <v>554</v>
      </c>
      <c r="F188" s="8" t="s">
        <v>1290</v>
      </c>
      <c r="G188" s="18" t="s">
        <v>1290</v>
      </c>
      <c r="H188" s="8" t="s">
        <v>199</v>
      </c>
      <c r="I188" s="8" t="b">
        <f>COUNTIF(Employees[Employee Name],Employees[[#This Row],[Employee Name]])&gt;1</f>
        <v>0</v>
      </c>
    </row>
    <row r="189" spans="1:9" ht="30" hidden="1" customHeight="1" x14ac:dyDescent="0.3">
      <c r="A189" s="44">
        <f>IF(ISBLANK(Employees[[#This Row],[Employee Name]]),"",A188+1)</f>
        <v>185</v>
      </c>
      <c r="B189" s="8" t="str">
        <f>CONCATENATE(Employees[[#This Row],[Lastname]]," ",Employees[[#This Row],[Firstname]], " ",LEFT(Employees[[#This Row],[Middlename]],1),IF(ISBLANK(Employees[[#This Row],[Middlename]])," ","."))</f>
        <v>CUIZON DAYLIN M.</v>
      </c>
      <c r="C189" s="18" t="s">
        <v>2057</v>
      </c>
      <c r="D189" s="18" t="s">
        <v>2058</v>
      </c>
      <c r="E189" s="18" t="s">
        <v>2061</v>
      </c>
      <c r="F189" s="18" t="s">
        <v>2059</v>
      </c>
      <c r="G189" s="18" t="s">
        <v>1290</v>
      </c>
      <c r="H189" s="18" t="s">
        <v>1066</v>
      </c>
      <c r="I189" s="8" t="b">
        <f>COUNTIF(Employees[Employee Name],Employees[[#This Row],[Employee Name]])&gt;1</f>
        <v>0</v>
      </c>
    </row>
    <row r="190" spans="1:9" ht="30" hidden="1" customHeight="1" x14ac:dyDescent="0.3">
      <c r="A190" s="44">
        <f>IF(ISBLANK(Employees[[#This Row],[Employee Name]]),"",A189+1)</f>
        <v>186</v>
      </c>
      <c r="B190" s="8" t="str">
        <f>CONCATENATE(Employees[[#This Row],[Lastname]]," ",Employees[[#This Row],[Firstname]], " ",LEFT(Employees[[#This Row],[Middlename]],1),IF(ISBLANK(Employees[[#This Row],[Middlename]])," ","."))</f>
        <v xml:space="preserve">DAIZ PAUL MICHAEL  </v>
      </c>
      <c r="C190" s="18" t="s">
        <v>2389</v>
      </c>
      <c r="D190" s="18" t="s">
        <v>2390</v>
      </c>
      <c r="E190" s="18"/>
      <c r="F190" s="18" t="s">
        <v>2276</v>
      </c>
      <c r="G190" s="18"/>
      <c r="H190" s="18" t="s">
        <v>2391</v>
      </c>
      <c r="I190" s="8" t="b">
        <f>COUNTIF(Employees[Employee Name],Employees[[#This Row],[Employee Name]])&gt;1</f>
        <v>0</v>
      </c>
    </row>
    <row r="191" spans="1:9" ht="30" hidden="1" customHeight="1" x14ac:dyDescent="0.3">
      <c r="A191" s="44">
        <f>IF(ISBLANK(Employees[[#This Row],[Employee Name]]),"",A190+1)</f>
        <v>187</v>
      </c>
      <c r="B191" s="8" t="str">
        <f>CONCATENATE(Employees[[#This Row],[Lastname]]," ",Employees[[#This Row],[Firstname]], " ",LEFT(Employees[[#This Row],[Middlename]],1),IF(ISBLANK(Employees[[#This Row],[Middlename]])," ","."))</f>
        <v>DAÑO ALMA R.</v>
      </c>
      <c r="C191" s="8" t="s">
        <v>1312</v>
      </c>
      <c r="D191" s="8" t="s">
        <v>87</v>
      </c>
      <c r="E191" s="8" t="s">
        <v>154</v>
      </c>
      <c r="F191" s="8" t="s">
        <v>198</v>
      </c>
      <c r="G191" s="18" t="s">
        <v>1994</v>
      </c>
      <c r="H191" s="8" t="s">
        <v>439</v>
      </c>
      <c r="I191" s="8" t="b">
        <f>COUNTIF(Employees[Employee Name],Employees[[#This Row],[Employee Name]])&gt;1</f>
        <v>0</v>
      </c>
    </row>
    <row r="192" spans="1:9" ht="30" hidden="1" customHeight="1" x14ac:dyDescent="0.3">
      <c r="A192" s="44">
        <f>IF(ISBLANK(Employees[[#This Row],[Employee Name]]),"",A191+1)</f>
        <v>188</v>
      </c>
      <c r="B192" s="8" t="str">
        <f>CONCATENATE(Employees[[#This Row],[Lastname]]," ",Employees[[#This Row],[Firstname]], " ",LEFT(Employees[[#This Row],[Middlename]],1),IF(ISBLANK(Employees[[#This Row],[Middlename]])," ","."))</f>
        <v>DATU SHIRLEY G.</v>
      </c>
      <c r="C192" s="8" t="s">
        <v>1448</v>
      </c>
      <c r="D192" s="8" t="s">
        <v>1449</v>
      </c>
      <c r="E192" s="8" t="s">
        <v>1450</v>
      </c>
      <c r="F192" s="8" t="s">
        <v>1714</v>
      </c>
      <c r="G192" s="18" t="s">
        <v>1290</v>
      </c>
      <c r="H192" s="8" t="s">
        <v>97</v>
      </c>
      <c r="I192" s="8" t="b">
        <f>COUNTIF(Employees[Employee Name],Employees[[#This Row],[Employee Name]])&gt;1</f>
        <v>0</v>
      </c>
    </row>
    <row r="193" spans="1:9" ht="30" hidden="1" customHeight="1" x14ac:dyDescent="0.3">
      <c r="A193" s="44">
        <f>IF(ISBLANK(Employees[[#This Row],[Employee Name]]),"",A192+1)</f>
        <v>189</v>
      </c>
      <c r="B193" s="8" t="str">
        <f>CONCATENATE(Employees[[#This Row],[Lastname]]," ",Employees[[#This Row],[Firstname]], " ",LEFT(Employees[[#This Row],[Middlename]],1),IF(ISBLANK(Employees[[#This Row],[Middlename]])," ","."))</f>
        <v>DAVID MELANIE D.</v>
      </c>
      <c r="C193" s="8" t="s">
        <v>1451</v>
      </c>
      <c r="D193" s="8" t="s">
        <v>705</v>
      </c>
      <c r="E193" s="8" t="s">
        <v>100</v>
      </c>
      <c r="F193" s="8" t="s">
        <v>1290</v>
      </c>
      <c r="G193" s="18" t="s">
        <v>1290</v>
      </c>
      <c r="H193" s="8" t="s">
        <v>1708</v>
      </c>
      <c r="I193" s="8" t="b">
        <f>COUNTIF(Employees[Employee Name],Employees[[#This Row],[Employee Name]])&gt;1</f>
        <v>0</v>
      </c>
    </row>
    <row r="194" spans="1:9" ht="30" hidden="1" customHeight="1" x14ac:dyDescent="0.3">
      <c r="A194" s="44">
        <f>IF(ISBLANK(Employees[[#This Row],[Employee Name]]),"",A193+1)</f>
        <v>190</v>
      </c>
      <c r="B194" s="8" t="str">
        <f>CONCATENATE(Employees[[#This Row],[Lastname]]," ",Employees[[#This Row],[Firstname]], " ",LEFT(Employees[[#This Row],[Middlename]],1),IF(ISBLANK(Employees[[#This Row],[Middlename]])," ","."))</f>
        <v>DE ASIS JANETTE D.</v>
      </c>
      <c r="C194" s="18" t="s">
        <v>1452</v>
      </c>
      <c r="D194" s="18" t="s">
        <v>1453</v>
      </c>
      <c r="E194" s="18" t="s">
        <v>168</v>
      </c>
      <c r="F194" s="18" t="s">
        <v>1290</v>
      </c>
      <c r="G194" s="18" t="s">
        <v>1290</v>
      </c>
      <c r="H194" s="18" t="s">
        <v>152</v>
      </c>
      <c r="I194" s="8" t="b">
        <f>COUNTIF(Employees[Employee Name],Employees[[#This Row],[Employee Name]])&gt;1</f>
        <v>0</v>
      </c>
    </row>
    <row r="195" spans="1:9" ht="30" hidden="1" customHeight="1" x14ac:dyDescent="0.3">
      <c r="A195" s="44">
        <f>IF(ISBLANK(Employees[[#This Row],[Employee Name]]),"",A194+1)</f>
        <v>191</v>
      </c>
      <c r="B195" s="8" t="str">
        <f>CONCATENATE(Employees[[#This Row],[Lastname]]," ",Employees[[#This Row],[Firstname]], " ",LEFT(Employees[[#This Row],[Middlename]],1),IF(ISBLANK(Employees[[#This Row],[Middlename]])," ","."))</f>
        <v>DE CASTRO  CHRISTINE JEAN D.</v>
      </c>
      <c r="C195" s="8" t="s">
        <v>453</v>
      </c>
      <c r="D195" s="8" t="s">
        <v>1454</v>
      </c>
      <c r="E195" s="8" t="s">
        <v>119</v>
      </c>
      <c r="F195" s="8" t="s">
        <v>1290</v>
      </c>
      <c r="G195" s="18" t="s">
        <v>1290</v>
      </c>
      <c r="H195" s="8" t="s">
        <v>213</v>
      </c>
      <c r="I195" s="8" t="b">
        <f>COUNTIF(Employees[Employee Name],Employees[[#This Row],[Employee Name]])&gt;1</f>
        <v>0</v>
      </c>
    </row>
    <row r="196" spans="1:9" ht="30" hidden="1" customHeight="1" x14ac:dyDescent="0.3">
      <c r="A196" s="44">
        <f>IF(ISBLANK(Employees[[#This Row],[Employee Name]]),"",A195+1)</f>
        <v>192</v>
      </c>
      <c r="B196" s="8" t="str">
        <f>CONCATENATE(Employees[[#This Row],[Lastname]]," ",Employees[[#This Row],[Firstname]], " ",LEFT(Employees[[#This Row],[Middlename]],1),IF(ISBLANK(Employees[[#This Row],[Middlename]])," ","."))</f>
        <v>DE CASTRO JENELYN I.</v>
      </c>
      <c r="C196" s="8" t="s">
        <v>453</v>
      </c>
      <c r="D196" s="8" t="s">
        <v>2326</v>
      </c>
      <c r="E196" s="8" t="s">
        <v>2327</v>
      </c>
      <c r="F196" s="8" t="s">
        <v>125</v>
      </c>
      <c r="G196" s="8" t="s">
        <v>1994</v>
      </c>
      <c r="H196" s="8" t="s">
        <v>1704</v>
      </c>
      <c r="I196" s="8" t="b">
        <f>COUNTIF(Employees[Employee Name],Employees[[#This Row],[Employee Name]])&gt;1</f>
        <v>0</v>
      </c>
    </row>
    <row r="197" spans="1:9" ht="30" hidden="1" customHeight="1" x14ac:dyDescent="0.3">
      <c r="A197" s="44">
        <f>IF(ISBLANK(Employees[[#This Row],[Employee Name]]),"",A196+1)</f>
        <v>193</v>
      </c>
      <c r="B197" s="8" t="str">
        <f>CONCATENATE(Employees[[#This Row],[Lastname]]," ",Employees[[#This Row],[Firstname]], " ",LEFT(Employees[[#This Row],[Middlename]],1),IF(ISBLANK(Employees[[#This Row],[Middlename]])," ","."))</f>
        <v>DE CASTRO JOSEPH NHOEL T.</v>
      </c>
      <c r="C197" s="8" t="s">
        <v>453</v>
      </c>
      <c r="D197" s="8" t="s">
        <v>954</v>
      </c>
      <c r="E197" s="8" t="s">
        <v>952</v>
      </c>
      <c r="F197" s="8" t="s">
        <v>953</v>
      </c>
      <c r="G197" s="8" t="s">
        <v>1994</v>
      </c>
      <c r="H197" s="8" t="s">
        <v>537</v>
      </c>
      <c r="I197" s="8" t="b">
        <f>COUNTIF(Employees[Employee Name],Employees[[#This Row],[Employee Name]])&gt;1</f>
        <v>0</v>
      </c>
    </row>
    <row r="198" spans="1:9" ht="30" hidden="1" customHeight="1" x14ac:dyDescent="0.3">
      <c r="A198" s="44">
        <f>IF(ISBLANK(Employees[[#This Row],[Employee Name]]),"",A197+1)</f>
        <v>194</v>
      </c>
      <c r="B198" s="8" t="str">
        <f>CONCATENATE(Employees[[#This Row],[Lastname]]," ",Employees[[#This Row],[Firstname]], " ",LEFT(Employees[[#This Row],[Middlename]],1),IF(ISBLANK(Employees[[#This Row],[Middlename]])," ","."))</f>
        <v>DE CASTRO JUANITA M.</v>
      </c>
      <c r="C198" s="8" t="s">
        <v>453</v>
      </c>
      <c r="D198" s="8" t="s">
        <v>454</v>
      </c>
      <c r="E198" s="8" t="s">
        <v>84</v>
      </c>
      <c r="F198" s="8" t="s">
        <v>455</v>
      </c>
      <c r="G198" s="18" t="s">
        <v>1994</v>
      </c>
      <c r="H198" s="8" t="s">
        <v>271</v>
      </c>
      <c r="I198" s="8" t="b">
        <f>COUNTIF(Employees[Employee Name],Employees[[#This Row],[Employee Name]])&gt;1</f>
        <v>0</v>
      </c>
    </row>
    <row r="199" spans="1:9" ht="30" hidden="1" customHeight="1" x14ac:dyDescent="0.3">
      <c r="A199" s="44">
        <f>IF(ISBLANK(Employees[[#This Row],[Employee Name]]),"",A198+1)</f>
        <v>195</v>
      </c>
      <c r="B199" s="8" t="str">
        <f>CONCATENATE(Employees[[#This Row],[Lastname]]," ",Employees[[#This Row],[Firstname]], " ",LEFT(Employees[[#This Row],[Middlename]],1),IF(ISBLANK(Employees[[#This Row],[Middlename]])," ","."))</f>
        <v>DE CASTRO MARYLEN A.</v>
      </c>
      <c r="C199" s="18" t="s">
        <v>453</v>
      </c>
      <c r="D199" s="18" t="s">
        <v>2114</v>
      </c>
      <c r="E199" s="18" t="s">
        <v>88</v>
      </c>
      <c r="F199" s="18" t="s">
        <v>2115</v>
      </c>
      <c r="G199" s="8"/>
      <c r="H199" s="18" t="s">
        <v>141</v>
      </c>
      <c r="I199" s="8" t="b">
        <f>COUNTIF(Employees[Employee Name],Employees[[#This Row],[Employee Name]])&gt;1</f>
        <v>0</v>
      </c>
    </row>
    <row r="200" spans="1:9" ht="30" hidden="1" customHeight="1" x14ac:dyDescent="0.3">
      <c r="A200" s="44">
        <f>IF(ISBLANK(Employees[[#This Row],[Employee Name]]),"",A199+1)</f>
        <v>196</v>
      </c>
      <c r="B200" s="8" t="str">
        <f>CONCATENATE(Employees[[#This Row],[Lastname]]," ",Employees[[#This Row],[Firstname]], " ",LEFT(Employees[[#This Row],[Middlename]],1),IF(ISBLANK(Employees[[#This Row],[Middlename]])," ","."))</f>
        <v>DE CASTRO ROSS EIZALHYNNE A.</v>
      </c>
      <c r="C200" s="8" t="s">
        <v>453</v>
      </c>
      <c r="D200" s="18" t="s">
        <v>2351</v>
      </c>
      <c r="E200" s="18" t="s">
        <v>284</v>
      </c>
      <c r="F200" s="18" t="s">
        <v>1288</v>
      </c>
      <c r="G200" s="18" t="s">
        <v>1290</v>
      </c>
      <c r="H200" s="18" t="s">
        <v>361</v>
      </c>
      <c r="I200" s="8" t="b">
        <f>COUNTIF(Employees[Employee Name],Employees[[#This Row],[Employee Name]])&gt;1</f>
        <v>0</v>
      </c>
    </row>
    <row r="201" spans="1:9" ht="30" hidden="1" customHeight="1" x14ac:dyDescent="0.3">
      <c r="A201" s="44">
        <f>IF(ISBLANK(Employees[[#This Row],[Employee Name]]),"",A200+1)</f>
        <v>197</v>
      </c>
      <c r="B201" s="8" t="str">
        <f>CONCATENATE(Employees[[#This Row],[Lastname]]," ",Employees[[#This Row],[Firstname]], " ",LEFT(Employees[[#This Row],[Middlename]],1),IF(ISBLANK(Employees[[#This Row],[Middlename]])," ","."))</f>
        <v>DE GRANO  RONALEI P.</v>
      </c>
      <c r="C201" s="18" t="s">
        <v>2200</v>
      </c>
      <c r="D201" s="18" t="s">
        <v>2201</v>
      </c>
      <c r="E201" s="18" t="s">
        <v>124</v>
      </c>
      <c r="F201" s="18" t="s">
        <v>1290</v>
      </c>
      <c r="G201" s="8"/>
      <c r="H201" s="18" t="s">
        <v>2051</v>
      </c>
      <c r="I201" s="8" t="b">
        <f>COUNTIF(Employees[Employee Name],Employees[[#This Row],[Employee Name]])&gt;1</f>
        <v>0</v>
      </c>
    </row>
    <row r="202" spans="1:9" ht="30" hidden="1" customHeight="1" x14ac:dyDescent="0.3">
      <c r="A202" s="44">
        <f>IF(ISBLANK(Employees[[#This Row],[Employee Name]]),"",A201+1)</f>
        <v>198</v>
      </c>
      <c r="B202" s="8" t="str">
        <f>CONCATENATE(Employees[[#This Row],[Lastname]]," ",Employees[[#This Row],[Firstname]], " ",LEFT(Employees[[#This Row],[Middlename]],1),IF(ISBLANK(Employees[[#This Row],[Middlename]])," ","."))</f>
        <v>DE GRANO LIUSA R.</v>
      </c>
      <c r="C202" s="8" t="s">
        <v>416</v>
      </c>
      <c r="D202" s="8" t="s">
        <v>768</v>
      </c>
      <c r="E202" s="8" t="s">
        <v>330</v>
      </c>
      <c r="F202" s="8" t="s">
        <v>125</v>
      </c>
      <c r="G202" s="18" t="s">
        <v>1994</v>
      </c>
      <c r="H202" s="8" t="s">
        <v>103</v>
      </c>
      <c r="I202" s="8" t="b">
        <f>COUNTIF(Employees[Employee Name],Employees[[#This Row],[Employee Name]])&gt;1</f>
        <v>0</v>
      </c>
    </row>
    <row r="203" spans="1:9" ht="30" hidden="1" customHeight="1" x14ac:dyDescent="0.3">
      <c r="A203" s="44">
        <f>IF(ISBLANK(Employees[[#This Row],[Employee Name]]),"",A202+1)</f>
        <v>199</v>
      </c>
      <c r="B203" s="8" t="str">
        <f>CONCATENATE(Employees[[#This Row],[Lastname]]," ",Employees[[#This Row],[Firstname]], " ",LEFT(Employees[[#This Row],[Middlename]],1),IF(ISBLANK(Employees[[#This Row],[Middlename]])," ","."))</f>
        <v>DE GRANO MA. ERLINDA F.</v>
      </c>
      <c r="C203" s="8" t="s">
        <v>416</v>
      </c>
      <c r="D203" s="8" t="s">
        <v>417</v>
      </c>
      <c r="E203" s="8" t="s">
        <v>237</v>
      </c>
      <c r="F203" s="8" t="s">
        <v>125</v>
      </c>
      <c r="G203" s="18" t="s">
        <v>1994</v>
      </c>
      <c r="H203" s="8" t="s">
        <v>103</v>
      </c>
      <c r="I203" s="8" t="b">
        <f>COUNTIF(Employees[Employee Name],Employees[[#This Row],[Employee Name]])&gt;1</f>
        <v>0</v>
      </c>
    </row>
    <row r="204" spans="1:9" ht="30" hidden="1" customHeight="1" x14ac:dyDescent="0.3">
      <c r="A204" s="44">
        <f>IF(ISBLANK(Employees[[#This Row],[Employee Name]]),"",A203+1)</f>
        <v>200</v>
      </c>
      <c r="B204" s="8" t="str">
        <f>CONCATENATE(Employees[[#This Row],[Lastname]]," ",Employees[[#This Row],[Firstname]], " ",LEFT(Employees[[#This Row],[Middlename]],1),IF(ISBLANK(Employees[[#This Row],[Middlename]])," ","."))</f>
        <v>DE GUIA MARIVIC B.</v>
      </c>
      <c r="C204" s="8" t="s">
        <v>1455</v>
      </c>
      <c r="D204" s="8" t="s">
        <v>1456</v>
      </c>
      <c r="E204" s="8" t="s">
        <v>1457</v>
      </c>
      <c r="F204" s="8" t="s">
        <v>1703</v>
      </c>
      <c r="G204" s="18" t="s">
        <v>1703</v>
      </c>
      <c r="H204" s="8" t="s">
        <v>1704</v>
      </c>
      <c r="I204" s="8" t="b">
        <f>COUNTIF(Employees[Employee Name],Employees[[#This Row],[Employee Name]])&gt;1</f>
        <v>0</v>
      </c>
    </row>
    <row r="205" spans="1:9" ht="30" hidden="1" customHeight="1" x14ac:dyDescent="0.3">
      <c r="A205" s="44">
        <f>IF(ISBLANK(Employees[[#This Row],[Employee Name]]),"",A204+1)</f>
        <v>201</v>
      </c>
      <c r="B205" s="8" t="str">
        <f>CONCATENATE(Employees[[#This Row],[Lastname]]," ",Employees[[#This Row],[Firstname]], " ",LEFT(Employees[[#This Row],[Middlename]],1),IF(ISBLANK(Employees[[#This Row],[Middlename]])," ","."))</f>
        <v xml:space="preserve">DE GUZMAN CLEMENTE  </v>
      </c>
      <c r="C205" s="8" t="s">
        <v>164</v>
      </c>
      <c r="D205" s="8" t="s">
        <v>1458</v>
      </c>
      <c r="E205" s="8"/>
      <c r="F205" s="8" t="s">
        <v>1290</v>
      </c>
      <c r="G205" s="18" t="s">
        <v>1290</v>
      </c>
      <c r="H205" s="8" t="s">
        <v>97</v>
      </c>
      <c r="I205" s="8" t="b">
        <f>COUNTIF(Employees[Employee Name],Employees[[#This Row],[Employee Name]])&gt;1</f>
        <v>0</v>
      </c>
    </row>
    <row r="206" spans="1:9" ht="30" hidden="1" customHeight="1" x14ac:dyDescent="0.3">
      <c r="A206" s="44">
        <f>IF(ISBLANK(Employees[[#This Row],[Employee Name]]),"",A205+1)</f>
        <v>202</v>
      </c>
      <c r="B206" s="8" t="str">
        <f>CONCATENATE(Employees[[#This Row],[Lastname]]," ",Employees[[#This Row],[Firstname]], " ",LEFT(Employees[[#This Row],[Middlename]],1),IF(ISBLANK(Employees[[#This Row],[Middlename]])," ","."))</f>
        <v>DE GUZMAN RONALD ANDREW G.</v>
      </c>
      <c r="C206" s="8" t="s">
        <v>164</v>
      </c>
      <c r="D206" s="8" t="s">
        <v>165</v>
      </c>
      <c r="E206" s="8" t="s">
        <v>807</v>
      </c>
      <c r="F206" s="8" t="s">
        <v>96</v>
      </c>
      <c r="G206" s="8" t="s">
        <v>1994</v>
      </c>
      <c r="H206" s="8" t="s">
        <v>135</v>
      </c>
      <c r="I206" s="8" t="b">
        <f>COUNTIF(Employees[Employee Name],Employees[[#This Row],[Employee Name]])&gt;1</f>
        <v>0</v>
      </c>
    </row>
    <row r="207" spans="1:9" ht="30" hidden="1" customHeight="1" x14ac:dyDescent="0.3">
      <c r="A207" s="44">
        <f>IF(ISBLANK(Employees[[#This Row],[Employee Name]]),"",A206+1)</f>
        <v>203</v>
      </c>
      <c r="B207" s="8" t="str">
        <f>CONCATENATE(Employees[[#This Row],[Lastname]]," ",Employees[[#This Row],[Firstname]], " ",LEFT(Employees[[#This Row],[Middlename]],1),IF(ISBLANK(Employees[[#This Row],[Middlename]])," ","."))</f>
        <v>DE LARA GRACE L.</v>
      </c>
      <c r="C207" s="8" t="s">
        <v>1459</v>
      </c>
      <c r="D207" s="8" t="s">
        <v>1460</v>
      </c>
      <c r="E207" s="8" t="s">
        <v>1461</v>
      </c>
      <c r="F207" s="8" t="s">
        <v>1290</v>
      </c>
      <c r="G207" s="18" t="s">
        <v>1290</v>
      </c>
      <c r="H207" s="8" t="s">
        <v>97</v>
      </c>
      <c r="I207" s="8" t="b">
        <f>COUNTIF(Employees[Employee Name],Employees[[#This Row],[Employee Name]])&gt;1</f>
        <v>0</v>
      </c>
    </row>
    <row r="208" spans="1:9" ht="30" hidden="1" customHeight="1" x14ac:dyDescent="0.3">
      <c r="A208" s="44">
        <f>IF(ISBLANK(Employees[[#This Row],[Employee Name]]),"",A207+1)</f>
        <v>204</v>
      </c>
      <c r="B208" s="8" t="str">
        <f>CONCATENATE(Employees[[#This Row],[Lastname]]," ",Employees[[#This Row],[Firstname]], " ",LEFT(Employees[[#This Row],[Middlename]],1),IF(ISBLANK(Employees[[#This Row],[Middlename]])," ","."))</f>
        <v>DE LEON ANALITA B.</v>
      </c>
      <c r="C208" s="8" t="s">
        <v>1462</v>
      </c>
      <c r="D208" s="8" t="s">
        <v>1463</v>
      </c>
      <c r="E208" s="8" t="s">
        <v>342</v>
      </c>
      <c r="F208" s="8" t="s">
        <v>1290</v>
      </c>
      <c r="G208" s="18" t="s">
        <v>1290</v>
      </c>
      <c r="H208" s="8" t="s">
        <v>199</v>
      </c>
      <c r="I208" s="8" t="b">
        <f>COUNTIF(Employees[Employee Name],Employees[[#This Row],[Employee Name]])&gt;1</f>
        <v>0</v>
      </c>
    </row>
    <row r="209" spans="1:9" ht="30" hidden="1" customHeight="1" x14ac:dyDescent="0.3">
      <c r="A209" s="44">
        <f>IF(ISBLANK(Employees[[#This Row],[Employee Name]]),"",A208+1)</f>
        <v>205</v>
      </c>
      <c r="B209" s="8" t="str">
        <f>CONCATENATE(Employees[[#This Row],[Lastname]]," ",Employees[[#This Row],[Firstname]], " ",LEFT(Employees[[#This Row],[Middlename]],1),IF(ISBLANK(Employees[[#This Row],[Middlename]])," ","."))</f>
        <v xml:space="preserve">DE LUNA ERNESTO  </v>
      </c>
      <c r="C209" s="8" t="s">
        <v>989</v>
      </c>
      <c r="D209" s="8" t="s">
        <v>905</v>
      </c>
      <c r="E209" s="8"/>
      <c r="F209" s="8" t="s">
        <v>198</v>
      </c>
      <c r="G209" s="18" t="s">
        <v>1994</v>
      </c>
      <c r="H209" s="8" t="s">
        <v>590</v>
      </c>
      <c r="I209" s="8" t="b">
        <f>COUNTIF(Employees[Employee Name],Employees[[#This Row],[Employee Name]])&gt;1</f>
        <v>0</v>
      </c>
    </row>
    <row r="210" spans="1:9" ht="30" hidden="1" customHeight="1" x14ac:dyDescent="0.3">
      <c r="A210" s="44">
        <f>IF(ISBLANK(Employees[[#This Row],[Employee Name]]),"",A209+1)</f>
        <v>206</v>
      </c>
      <c r="B210" s="8" t="str">
        <f>CONCATENATE(Employees[[#This Row],[Lastname]]," ",Employees[[#This Row],[Firstname]], " ",LEFT(Employees[[#This Row],[Middlename]],1),IF(ISBLANK(Employees[[#This Row],[Middlename]])," ","."))</f>
        <v>DE OCAMPO AILYN L.</v>
      </c>
      <c r="C210" s="18" t="s">
        <v>359</v>
      </c>
      <c r="D210" s="18" t="s">
        <v>2438</v>
      </c>
      <c r="E210" s="18" t="s">
        <v>2439</v>
      </c>
      <c r="F210" s="18" t="s">
        <v>2297</v>
      </c>
      <c r="G210" s="18" t="s">
        <v>1290</v>
      </c>
      <c r="H210" s="18" t="s">
        <v>2298</v>
      </c>
      <c r="I210" s="8" t="b">
        <f>COUNTIF(Employees[Employee Name],Employees[[#This Row],[Employee Name]])&gt;1</f>
        <v>0</v>
      </c>
    </row>
    <row r="211" spans="1:9" ht="30" hidden="1" customHeight="1" x14ac:dyDescent="0.3">
      <c r="A211" s="44">
        <f>IF(ISBLANK(Employees[[#This Row],[Employee Name]]),"",A210+1)</f>
        <v>207</v>
      </c>
      <c r="B211" s="8" t="str">
        <f>CONCATENATE(Employees[[#This Row],[Lastname]]," ",Employees[[#This Row],[Firstname]], " ",LEFT(Employees[[#This Row],[Middlename]],1),IF(ISBLANK(Employees[[#This Row],[Middlename]])," ","."))</f>
        <v>DE OCAMPO ALMA A.</v>
      </c>
      <c r="C211" s="8" t="s">
        <v>359</v>
      </c>
      <c r="D211" s="8" t="s">
        <v>87</v>
      </c>
      <c r="E211" s="8" t="s">
        <v>1274</v>
      </c>
      <c r="F211" s="8" t="s">
        <v>125</v>
      </c>
      <c r="G211" s="18" t="s">
        <v>1994</v>
      </c>
      <c r="H211" s="8" t="s">
        <v>103</v>
      </c>
      <c r="I211" s="8" t="b">
        <f>COUNTIF(Employees[Employee Name],Employees[[#This Row],[Employee Name]])&gt;1</f>
        <v>0</v>
      </c>
    </row>
    <row r="212" spans="1:9" ht="30" hidden="1" customHeight="1" x14ac:dyDescent="0.3">
      <c r="A212" s="44">
        <f>IF(ISBLANK(Employees[[#This Row],[Employee Name]]),"",A211+1)</f>
        <v>208</v>
      </c>
      <c r="B212" s="8" t="str">
        <f>CONCATENATE(Employees[[#This Row],[Lastname]]," ",Employees[[#This Row],[Firstname]], " ",LEFT(Employees[[#This Row],[Middlename]],1),IF(ISBLANK(Employees[[#This Row],[Middlename]])," ","."))</f>
        <v>DE OCAMPO MA. ELENA D.</v>
      </c>
      <c r="C212" s="8" t="s">
        <v>359</v>
      </c>
      <c r="D212" s="8" t="s">
        <v>360</v>
      </c>
      <c r="E212" s="8" t="s">
        <v>119</v>
      </c>
      <c r="F212" s="8" t="s">
        <v>125</v>
      </c>
      <c r="G212" s="18" t="s">
        <v>1994</v>
      </c>
      <c r="H212" s="8" t="s">
        <v>361</v>
      </c>
      <c r="I212" s="8" t="b">
        <f>COUNTIF(Employees[Employee Name],Employees[[#This Row],[Employee Name]])&gt;1</f>
        <v>0</v>
      </c>
    </row>
    <row r="213" spans="1:9" ht="30" hidden="1" customHeight="1" x14ac:dyDescent="0.3">
      <c r="A213" s="44">
        <f>IF(ISBLANK(Employees[[#This Row],[Employee Name]]),"",A212+1)</f>
        <v>209</v>
      </c>
      <c r="B213" s="8" t="str">
        <f>CONCATENATE(Employees[[#This Row],[Lastname]]," ",Employees[[#This Row],[Firstname]], " ",LEFT(Employees[[#This Row],[Middlename]],1),IF(ISBLANK(Employees[[#This Row],[Middlename]])," ","."))</f>
        <v>DE OCAMPO MARISSA B.</v>
      </c>
      <c r="C213" s="8" t="s">
        <v>359</v>
      </c>
      <c r="D213" s="8" t="s">
        <v>185</v>
      </c>
      <c r="E213" s="8" t="s">
        <v>145</v>
      </c>
      <c r="F213" s="8" t="s">
        <v>486</v>
      </c>
      <c r="G213" s="8" t="s">
        <v>1994</v>
      </c>
      <c r="H213" s="8" t="s">
        <v>487</v>
      </c>
      <c r="I213" s="8" t="b">
        <f>COUNTIF(Employees[Employee Name],Employees[[#This Row],[Employee Name]])&gt;1</f>
        <v>0</v>
      </c>
    </row>
    <row r="214" spans="1:9" ht="30" hidden="1" customHeight="1" x14ac:dyDescent="0.3">
      <c r="A214" s="44">
        <f>IF(ISBLANK(Employees[[#This Row],[Employee Name]]),"",A213+1)</f>
        <v>210</v>
      </c>
      <c r="B214" s="8" t="str">
        <f>CONCATENATE(Employees[[#This Row],[Lastname]]," ",Employees[[#This Row],[Firstname]], " ",LEFT(Employees[[#This Row],[Middlename]],1),IF(ISBLANK(Employees[[#This Row],[Middlename]])," ","."))</f>
        <v>DE SAGUN NANCY D.</v>
      </c>
      <c r="C214" s="8" t="s">
        <v>247</v>
      </c>
      <c r="D214" s="8" t="s">
        <v>1464</v>
      </c>
      <c r="E214" s="8" t="s">
        <v>100</v>
      </c>
      <c r="F214" s="8" t="s">
        <v>1290</v>
      </c>
      <c r="G214" s="18" t="s">
        <v>1290</v>
      </c>
      <c r="H214" s="8" t="s">
        <v>361</v>
      </c>
      <c r="I214" s="8" t="b">
        <f>COUNTIF(Employees[Employee Name],Employees[[#This Row],[Employee Name]])&gt;1</f>
        <v>0</v>
      </c>
    </row>
    <row r="215" spans="1:9" ht="30" hidden="1" customHeight="1" x14ac:dyDescent="0.3">
      <c r="A215" s="44">
        <f>IF(ISBLANK(Employees[[#This Row],[Employee Name]]),"",A214+1)</f>
        <v>211</v>
      </c>
      <c r="B215" s="8" t="str">
        <f>CONCATENATE(Employees[[#This Row],[Lastname]]," ",Employees[[#This Row],[Firstname]], " ",LEFT(Employees[[#This Row],[Middlename]],1),IF(ISBLANK(Employees[[#This Row],[Middlename]])," ","."))</f>
        <v>DE SAGUN NOLI E.</v>
      </c>
      <c r="C215" s="18" t="s">
        <v>247</v>
      </c>
      <c r="D215" s="18" t="s">
        <v>2308</v>
      </c>
      <c r="E215" s="18" t="s">
        <v>2309</v>
      </c>
      <c r="F215" s="18" t="s">
        <v>2310</v>
      </c>
      <c r="G215" s="8"/>
      <c r="H215" s="8"/>
      <c r="I215" s="8" t="b">
        <f>COUNTIF(Employees[Employee Name],Employees[[#This Row],[Employee Name]])&gt;1</f>
        <v>0</v>
      </c>
    </row>
    <row r="216" spans="1:9" ht="30" hidden="1" customHeight="1" x14ac:dyDescent="0.3">
      <c r="A216" s="44">
        <f>IF(ISBLANK(Employees[[#This Row],[Employee Name]]),"",A215+1)</f>
        <v>212</v>
      </c>
      <c r="B216" s="8" t="str">
        <f>CONCATENATE(Employees[[#This Row],[Lastname]]," ",Employees[[#This Row],[Firstname]], " ",LEFT(Employees[[#This Row],[Middlename]],1),IF(ISBLANK(Employees[[#This Row],[Middlename]])," ","."))</f>
        <v>DE SAGUN VICTOR V.</v>
      </c>
      <c r="C216" s="8" t="s">
        <v>247</v>
      </c>
      <c r="D216" s="8" t="s">
        <v>248</v>
      </c>
      <c r="E216" s="8" t="s">
        <v>150</v>
      </c>
      <c r="F216" s="18" t="s">
        <v>1999</v>
      </c>
      <c r="G216" s="18" t="s">
        <v>1994</v>
      </c>
      <c r="H216" s="8" t="s">
        <v>241</v>
      </c>
      <c r="I216" s="8" t="b">
        <f>COUNTIF(Employees[Employee Name],Employees[[#This Row],[Employee Name]])&gt;1</f>
        <v>0</v>
      </c>
    </row>
    <row r="217" spans="1:9" ht="30" hidden="1" customHeight="1" x14ac:dyDescent="0.3">
      <c r="A217" s="44">
        <f>IF(ISBLANK(Employees[[#This Row],[Employee Name]]),"",A216+1)</f>
        <v>213</v>
      </c>
      <c r="B217" s="8" t="str">
        <f>CONCATENATE(Employees[[#This Row],[Lastname]]," ",Employees[[#This Row],[Firstname]], " ",LEFT(Employees[[#This Row],[Middlename]],1),IF(ISBLANK(Employees[[#This Row],[Middlename]])," ","."))</f>
        <v>DE VILLA JAYVEE U.</v>
      </c>
      <c r="C217" s="8" t="s">
        <v>337</v>
      </c>
      <c r="D217" s="8" t="s">
        <v>2019</v>
      </c>
      <c r="E217" s="8" t="s">
        <v>2020</v>
      </c>
      <c r="F217" s="8" t="s">
        <v>2021</v>
      </c>
      <c r="G217" s="8" t="s">
        <v>1994</v>
      </c>
      <c r="H217" s="8" t="s">
        <v>439</v>
      </c>
      <c r="I217" s="8" t="b">
        <f>COUNTIF(Employees[Employee Name],Employees[[#This Row],[Employee Name]])&gt;1</f>
        <v>0</v>
      </c>
    </row>
    <row r="218" spans="1:9" ht="30" hidden="1" customHeight="1" x14ac:dyDescent="0.3">
      <c r="A218" s="44">
        <f>IF(ISBLANK(Employees[[#This Row],[Employee Name]]),"",A217+1)</f>
        <v>214</v>
      </c>
      <c r="B218" s="8" t="s">
        <v>2466</v>
      </c>
      <c r="C218" s="18" t="s">
        <v>337</v>
      </c>
      <c r="D218" s="18" t="s">
        <v>244</v>
      </c>
      <c r="E218" s="18" t="s">
        <v>2465</v>
      </c>
      <c r="F218" s="18" t="s">
        <v>212</v>
      </c>
      <c r="G218" s="18" t="s">
        <v>1994</v>
      </c>
      <c r="H218" s="18" t="s">
        <v>213</v>
      </c>
      <c r="I218" s="8" t="b">
        <f>COUNTIF(Employees[Employee Name],Employees[[#This Row],[Employee Name]])&gt;1</f>
        <v>0</v>
      </c>
    </row>
    <row r="219" spans="1:9" ht="30" hidden="1" customHeight="1" x14ac:dyDescent="0.3">
      <c r="A219" s="44">
        <f>IF(ISBLANK(Employees[[#This Row],[Employee Name]]),"",A218+1)</f>
        <v>215</v>
      </c>
      <c r="B219" s="8" t="str">
        <f>CONCATENATE(Employees[[#This Row],[Lastname]]," ",Employees[[#This Row],[Firstname]], " ",LEFT(Employees[[#This Row],[Middlename]],1),IF(ISBLANK(Employees[[#This Row],[Middlename]])," ","."))</f>
        <v>DE VILLA MYRNA D.</v>
      </c>
      <c r="C219" s="8" t="s">
        <v>337</v>
      </c>
      <c r="D219" s="8" t="s">
        <v>529</v>
      </c>
      <c r="E219" s="8" t="s">
        <v>782</v>
      </c>
      <c r="F219" s="8" t="s">
        <v>198</v>
      </c>
      <c r="G219" s="18" t="s">
        <v>1994</v>
      </c>
      <c r="H219" s="8" t="s">
        <v>209</v>
      </c>
      <c r="I219" s="8" t="b">
        <f>COUNTIF(Employees[Employee Name],Employees[[#This Row],[Employee Name]])&gt;1</f>
        <v>0</v>
      </c>
    </row>
    <row r="220" spans="1:9" ht="30" hidden="1" customHeight="1" x14ac:dyDescent="0.3">
      <c r="A220" s="44">
        <f>IF(ISBLANK(Employees[[#This Row],[Employee Name]]),"",A219+1)</f>
        <v>216</v>
      </c>
      <c r="B220" s="8" t="str">
        <f>CONCATENATE(Employees[[#This Row],[Lastname]]," ",Employees[[#This Row],[Firstname]], " ",LEFT(Employees[[#This Row],[Middlename]],1),IF(ISBLANK(Employees[[#This Row],[Middlename]])," ","."))</f>
        <v>DE VILLA OFELIA G.</v>
      </c>
      <c r="C220" s="8" t="s">
        <v>337</v>
      </c>
      <c r="D220" s="8" t="s">
        <v>197</v>
      </c>
      <c r="E220" s="8" t="s">
        <v>166</v>
      </c>
      <c r="F220" s="8" t="s">
        <v>198</v>
      </c>
      <c r="G220" s="18" t="s">
        <v>1994</v>
      </c>
      <c r="H220" s="8" t="s">
        <v>335</v>
      </c>
      <c r="I220" s="8" t="b">
        <f>COUNTIF(Employees[Employee Name],Employees[[#This Row],[Employee Name]])&gt;1</f>
        <v>0</v>
      </c>
    </row>
    <row r="221" spans="1:9" ht="30" hidden="1" customHeight="1" x14ac:dyDescent="0.3">
      <c r="A221" s="44">
        <f>IF(ISBLANK(Employees[[#This Row],[Employee Name]]),"",A220+1)</f>
        <v>217</v>
      </c>
      <c r="B221" s="8" t="str">
        <f>CONCATENATE(Employees[[#This Row],[Lastname]]," ",Employees[[#This Row],[Firstname]], " ",LEFT(Employees[[#This Row],[Middlename]],1),IF(ISBLANK(Employees[[#This Row],[Middlename]])," ","."))</f>
        <v>DEL MUNDO ESTER B.</v>
      </c>
      <c r="C221" s="8" t="s">
        <v>447</v>
      </c>
      <c r="D221" s="8" t="s">
        <v>448</v>
      </c>
      <c r="E221" s="8" t="s">
        <v>145</v>
      </c>
      <c r="F221" s="8" t="s">
        <v>125</v>
      </c>
      <c r="G221" s="18" t="s">
        <v>1994</v>
      </c>
      <c r="H221" s="8" t="s">
        <v>271</v>
      </c>
      <c r="I221" s="8" t="b">
        <f>COUNTIF(Employees[Employee Name],Employees[[#This Row],[Employee Name]])&gt;1</f>
        <v>0</v>
      </c>
    </row>
    <row r="222" spans="1:9" ht="30" hidden="1" customHeight="1" x14ac:dyDescent="0.3">
      <c r="A222" s="44">
        <f>IF(ISBLANK(Employees[[#This Row],[Employee Name]]),"",A221+1)</f>
        <v>218</v>
      </c>
      <c r="B222" s="8" t="str">
        <f>CONCATENATE(Employees[[#This Row],[Lastname]]," ",Employees[[#This Row],[Firstname]], " ",LEFT(Employees[[#This Row],[Middlename]],1),IF(ISBLANK(Employees[[#This Row],[Middlename]])," ","."))</f>
        <v>DEL MUNDO HERMOGENES C.</v>
      </c>
      <c r="C222" s="8" t="s">
        <v>447</v>
      </c>
      <c r="D222" s="8" t="s">
        <v>450</v>
      </c>
      <c r="E222" s="8" t="s">
        <v>134</v>
      </c>
      <c r="F222" s="8" t="s">
        <v>451</v>
      </c>
      <c r="G222" s="18" t="s">
        <v>1994</v>
      </c>
      <c r="H222" s="8" t="s">
        <v>271</v>
      </c>
      <c r="I222" s="8" t="b">
        <f>COUNTIF(Employees[Employee Name],Employees[[#This Row],[Employee Name]])&gt;1</f>
        <v>0</v>
      </c>
    </row>
    <row r="223" spans="1:9" ht="30" hidden="1" customHeight="1" x14ac:dyDescent="0.3">
      <c r="A223" s="44">
        <f>IF(ISBLANK(Employees[[#This Row],[Employee Name]]),"",A222+1)</f>
        <v>219</v>
      </c>
      <c r="B223" s="8" t="str">
        <f>CONCATENATE(Employees[[#This Row],[Lastname]]," ",Employees[[#This Row],[Firstname]], " ",LEFT(Employees[[#This Row],[Middlename]],1),IF(ISBLANK(Employees[[#This Row],[Middlename]])," ","."))</f>
        <v>DEL MUNDO JONAS B.</v>
      </c>
      <c r="C223" s="8" t="s">
        <v>447</v>
      </c>
      <c r="D223" s="8" t="s">
        <v>1989</v>
      </c>
      <c r="E223" s="8" t="s">
        <v>145</v>
      </c>
      <c r="F223" s="8" t="s">
        <v>1290</v>
      </c>
      <c r="G223" s="18" t="s">
        <v>1290</v>
      </c>
      <c r="H223" s="8" t="s">
        <v>135</v>
      </c>
      <c r="I223" s="8" t="b">
        <f>COUNTIF(Employees[Employee Name],Employees[[#This Row],[Employee Name]])&gt;1</f>
        <v>0</v>
      </c>
    </row>
    <row r="224" spans="1:9" ht="30" hidden="1" customHeight="1" x14ac:dyDescent="0.3">
      <c r="A224" s="44">
        <f>IF(ISBLANK(Employees[[#This Row],[Employee Name]]),"",A223+1)</f>
        <v>220</v>
      </c>
      <c r="B224" s="8" t="str">
        <f>CONCATENATE(Employees[[#This Row],[Lastname]]," ",Employees[[#This Row],[Firstname]], " ",LEFT(Employees[[#This Row],[Middlename]],1),IF(ISBLANK(Employees[[#This Row],[Middlename]])," ","."))</f>
        <v>DEL MUNDO ROSALLE A.</v>
      </c>
      <c r="C224" s="8" t="s">
        <v>447</v>
      </c>
      <c r="D224" s="8" t="s">
        <v>521</v>
      </c>
      <c r="E224" s="8" t="s">
        <v>88</v>
      </c>
      <c r="F224" s="8" t="s">
        <v>125</v>
      </c>
      <c r="G224" s="18" t="s">
        <v>1994</v>
      </c>
      <c r="H224" s="8" t="s">
        <v>156</v>
      </c>
      <c r="I224" s="8" t="b">
        <f>COUNTIF(Employees[Employee Name],Employees[[#This Row],[Employee Name]])&gt;1</f>
        <v>0</v>
      </c>
    </row>
    <row r="225" spans="1:9" ht="30" hidden="1" customHeight="1" x14ac:dyDescent="0.3">
      <c r="A225" s="44">
        <f>IF(ISBLANK(Employees[[#This Row],[Employee Name]]),"",A224+1)</f>
        <v>221</v>
      </c>
      <c r="B225" s="8" t="str">
        <f>CONCATENATE(Employees[[#This Row],[Lastname]]," ",Employees[[#This Row],[Firstname]], " ",LEFT(Employees[[#This Row],[Middlename]],1),IF(ISBLANK(Employees[[#This Row],[Middlename]])," ","."))</f>
        <v>DELA CRUZ CHARITO A.</v>
      </c>
      <c r="C225" s="8" t="s">
        <v>1015</v>
      </c>
      <c r="D225" s="8" t="s">
        <v>1465</v>
      </c>
      <c r="E225" s="8" t="s">
        <v>663</v>
      </c>
      <c r="F225" s="8" t="s">
        <v>1290</v>
      </c>
      <c r="G225" s="18" t="s">
        <v>1290</v>
      </c>
      <c r="H225" s="8" t="s">
        <v>642</v>
      </c>
      <c r="I225" s="8" t="b">
        <f>COUNTIF(Employees[Employee Name],Employees[[#This Row],[Employee Name]])&gt;1</f>
        <v>0</v>
      </c>
    </row>
    <row r="226" spans="1:9" ht="30" hidden="1" customHeight="1" x14ac:dyDescent="0.3">
      <c r="A226" s="44">
        <f>IF(ISBLANK(Employees[[#This Row],[Employee Name]]),"",A225+1)</f>
        <v>222</v>
      </c>
      <c r="B226" s="8" t="str">
        <f>CONCATENATE(Employees[[#This Row],[Lastname]]," ",Employees[[#This Row],[Firstname]], " ",LEFT(Employees[[#This Row],[Middlename]],1),IF(ISBLANK(Employees[[#This Row],[Middlename]])," ","."))</f>
        <v>DELA CRUZ EVANGELINE P.</v>
      </c>
      <c r="C226" s="8" t="s">
        <v>1015</v>
      </c>
      <c r="D226" s="8" t="s">
        <v>208</v>
      </c>
      <c r="E226" s="8" t="s">
        <v>124</v>
      </c>
      <c r="F226" s="8" t="s">
        <v>125</v>
      </c>
      <c r="G226" s="18" t="s">
        <v>1994</v>
      </c>
      <c r="H226" s="8" t="s">
        <v>1016</v>
      </c>
      <c r="I226" s="8" t="b">
        <f>COUNTIF(Employees[Employee Name],Employees[[#This Row],[Employee Name]])&gt;1</f>
        <v>0</v>
      </c>
    </row>
    <row r="227" spans="1:9" ht="30" hidden="1" customHeight="1" x14ac:dyDescent="0.3">
      <c r="A227" s="44">
        <f>IF(ISBLANK(Employees[[#This Row],[Employee Name]]),"",A226+1)</f>
        <v>223</v>
      </c>
      <c r="B227" s="8" t="str">
        <f>CONCATENATE(Employees[[#This Row],[Lastname]]," ",Employees[[#This Row],[Firstname]], " ",LEFT(Employees[[#This Row],[Middlename]],1),IF(ISBLANK(Employees[[#This Row],[Middlename]])," ","."))</f>
        <v>DELA CRUZ SHEILA G.</v>
      </c>
      <c r="C227" s="8" t="s">
        <v>1015</v>
      </c>
      <c r="D227" s="18" t="s">
        <v>2355</v>
      </c>
      <c r="E227" s="8" t="s">
        <v>1987</v>
      </c>
      <c r="F227" s="8" t="s">
        <v>192</v>
      </c>
      <c r="G227" s="8" t="s">
        <v>1994</v>
      </c>
      <c r="H227" s="8" t="s">
        <v>97</v>
      </c>
      <c r="I227" s="8" t="b">
        <f>COUNTIF(Employees[Employee Name],Employees[[#This Row],[Employee Name]])&gt;1</f>
        <v>0</v>
      </c>
    </row>
    <row r="228" spans="1:9" ht="30" hidden="1" customHeight="1" x14ac:dyDescent="0.3">
      <c r="A228" s="44">
        <f>IF(ISBLANK(Employees[[#This Row],[Employee Name]]),"",A227+1)</f>
        <v>224</v>
      </c>
      <c r="B228" s="8" t="str">
        <f>CONCATENATE(Employees[[#This Row],[Lastname]]," ",Employees[[#This Row],[Firstname]], " ",LEFT(Employees[[#This Row],[Middlename]],1),IF(ISBLANK(Employees[[#This Row],[Middlename]])," ","."))</f>
        <v>DELA GRACIA MA. CECILIA P.</v>
      </c>
      <c r="C228" s="8" t="s">
        <v>864</v>
      </c>
      <c r="D228" s="8" t="s">
        <v>865</v>
      </c>
      <c r="E228" s="8" t="s">
        <v>866</v>
      </c>
      <c r="F228" s="8" t="s">
        <v>867</v>
      </c>
      <c r="G228" s="18" t="s">
        <v>1994</v>
      </c>
      <c r="H228" s="8" t="s">
        <v>439</v>
      </c>
      <c r="I228" s="8" t="b">
        <f>COUNTIF(Employees[Employee Name],Employees[[#This Row],[Employee Name]])&gt;1</f>
        <v>0</v>
      </c>
    </row>
    <row r="229" spans="1:9" ht="30" hidden="1" customHeight="1" x14ac:dyDescent="0.3">
      <c r="A229" s="44">
        <f>IF(ISBLANK(Employees[[#This Row],[Employee Name]]),"",A228+1)</f>
        <v>225</v>
      </c>
      <c r="B229" s="8" t="str">
        <f>CONCATENATE(Employees[[#This Row],[Lastname]]," ",Employees[[#This Row],[Firstname]], " ",LEFT(Employees[[#This Row],[Middlename]],1),IF(ISBLANK(Employees[[#This Row],[Middlename]])," ","."))</f>
        <v>DELA PEÑA ALFREDO C.</v>
      </c>
      <c r="C229" s="8" t="s">
        <v>999</v>
      </c>
      <c r="D229" s="8" t="s">
        <v>180</v>
      </c>
      <c r="E229" s="8" t="s">
        <v>901</v>
      </c>
      <c r="F229" s="8" t="s">
        <v>900</v>
      </c>
      <c r="G229" s="18" t="s">
        <v>1994</v>
      </c>
      <c r="H229" s="8" t="s">
        <v>271</v>
      </c>
      <c r="I229" s="8" t="b">
        <f>COUNTIF(Employees[Employee Name],Employees[[#This Row],[Employee Name]])&gt;1</f>
        <v>0</v>
      </c>
    </row>
    <row r="230" spans="1:9" ht="30" hidden="1" customHeight="1" x14ac:dyDescent="0.3">
      <c r="A230" s="44">
        <f>IF(ISBLANK(Employees[[#This Row],[Employee Name]]),"",A229+1)</f>
        <v>226</v>
      </c>
      <c r="B230" s="8" t="str">
        <f>CONCATENATE(Employees[[#This Row],[Lastname]]," ",Employees[[#This Row],[Firstname]], " ",LEFT(Employees[[#This Row],[Middlename]],1),IF(ISBLANK(Employees[[#This Row],[Middlename]])," ","."))</f>
        <v>DELFINO NINA C.</v>
      </c>
      <c r="C230" s="8" t="s">
        <v>386</v>
      </c>
      <c r="D230" s="8" t="s">
        <v>387</v>
      </c>
      <c r="E230" s="8" t="s">
        <v>134</v>
      </c>
      <c r="F230" s="8" t="s">
        <v>96</v>
      </c>
      <c r="G230" s="8" t="s">
        <v>1994</v>
      </c>
      <c r="H230" s="8" t="s">
        <v>97</v>
      </c>
      <c r="I230" s="8" t="b">
        <f>COUNTIF(Employees[Employee Name],Employees[[#This Row],[Employee Name]])&gt;1</f>
        <v>0</v>
      </c>
    </row>
    <row r="231" spans="1:9" ht="30" hidden="1" customHeight="1" x14ac:dyDescent="0.3">
      <c r="A231" s="44">
        <f>IF(ISBLANK(Employees[[#This Row],[Employee Name]]),"",A230+1)</f>
        <v>227</v>
      </c>
      <c r="B231" s="8" t="str">
        <f>CONCATENATE(Employees[[#This Row],[Lastname]]," ",Employees[[#This Row],[Firstname]], " ",LEFT(Employees[[#This Row],[Middlename]],1),IF(ISBLANK(Employees[[#This Row],[Middlename]])," ","."))</f>
        <v xml:space="preserve">DELMUNDO JONAS  </v>
      </c>
      <c r="C231" s="18" t="s">
        <v>2102</v>
      </c>
      <c r="D231" s="18" t="s">
        <v>1989</v>
      </c>
      <c r="E231" s="8"/>
      <c r="F231" s="18" t="s">
        <v>2103</v>
      </c>
      <c r="G231" s="8"/>
      <c r="H231" s="18" t="s">
        <v>135</v>
      </c>
      <c r="I231" s="8" t="b">
        <f>COUNTIF(Employees[Employee Name],Employees[[#This Row],[Employee Name]])&gt;1</f>
        <v>0</v>
      </c>
    </row>
    <row r="232" spans="1:9" ht="30" hidden="1" customHeight="1" x14ac:dyDescent="0.3">
      <c r="A232" s="44">
        <f>IF(ISBLANK(Employees[[#This Row],[Employee Name]]),"",A231+1)</f>
        <v>228</v>
      </c>
      <c r="B232" s="8" t="str">
        <f>CONCATENATE(Employees[[#This Row],[Lastname]]," ",Employees[[#This Row],[Firstname]], " ",LEFT(Employees[[#This Row],[Middlename]],1),IF(ISBLANK(Employees[[#This Row],[Middlename]])," ","."))</f>
        <v>DEMATERA PEDRO B.</v>
      </c>
      <c r="C232" s="8" t="s">
        <v>1466</v>
      </c>
      <c r="D232" s="8" t="s">
        <v>1467</v>
      </c>
      <c r="E232" s="8" t="s">
        <v>800</v>
      </c>
      <c r="F232" s="8" t="s">
        <v>1290</v>
      </c>
      <c r="G232" s="18" t="s">
        <v>1290</v>
      </c>
      <c r="H232" s="8" t="s">
        <v>350</v>
      </c>
      <c r="I232" s="8" t="b">
        <f>COUNTIF(Employees[Employee Name],Employees[[#This Row],[Employee Name]])&gt;1</f>
        <v>0</v>
      </c>
    </row>
    <row r="233" spans="1:9" ht="30" hidden="1" customHeight="1" x14ac:dyDescent="0.3">
      <c r="A233" s="44">
        <f>IF(ISBLANK(Employees[[#This Row],[Employee Name]]),"",A232+1)</f>
        <v>229</v>
      </c>
      <c r="B233" s="8" t="str">
        <f>CONCATENATE(Employees[[#This Row],[Lastname]]," ",Employees[[#This Row],[Firstname]], " ",LEFT(Employees[[#This Row],[Middlename]],1),IF(ISBLANK(Employees[[#This Row],[Middlename]])," ","."))</f>
        <v>DERLA APOLONIO JR D.</v>
      </c>
      <c r="C233" s="8" t="s">
        <v>1468</v>
      </c>
      <c r="D233" s="8" t="s">
        <v>1469</v>
      </c>
      <c r="E233" s="8" t="s">
        <v>119</v>
      </c>
      <c r="F233" s="8" t="s">
        <v>1290</v>
      </c>
      <c r="G233" s="18" t="s">
        <v>1290</v>
      </c>
      <c r="H233" s="8" t="s">
        <v>289</v>
      </c>
      <c r="I233" s="8" t="b">
        <f>COUNTIF(Employees[Employee Name],Employees[[#This Row],[Employee Name]])&gt;1</f>
        <v>0</v>
      </c>
    </row>
    <row r="234" spans="1:9" ht="30" hidden="1" customHeight="1" x14ac:dyDescent="0.3">
      <c r="A234" s="44">
        <f>IF(ISBLANK(Employees[[#This Row],[Employee Name]]),"",A233+1)</f>
        <v>230</v>
      </c>
      <c r="B234" s="8" t="str">
        <f>CONCATENATE(Employees[[#This Row],[Lastname]]," ",Employees[[#This Row],[Firstname]], " ",LEFT(Employees[[#This Row],[Middlename]],1),IF(ISBLANK(Employees[[#This Row],[Middlename]])," ","."))</f>
        <v>DERLA ARTHUR D.</v>
      </c>
      <c r="C234" s="8" t="s">
        <v>1468</v>
      </c>
      <c r="D234" s="8" t="s">
        <v>1470</v>
      </c>
      <c r="E234" s="8" t="s">
        <v>1471</v>
      </c>
      <c r="F234" s="8" t="s">
        <v>1290</v>
      </c>
      <c r="G234" s="18" t="s">
        <v>1290</v>
      </c>
      <c r="H234" s="8" t="s">
        <v>289</v>
      </c>
      <c r="I234" s="8" t="b">
        <f>COUNTIF(Employees[Employee Name],Employees[[#This Row],[Employee Name]])&gt;1</f>
        <v>0</v>
      </c>
    </row>
    <row r="235" spans="1:9" ht="30" hidden="1" customHeight="1" x14ac:dyDescent="0.3">
      <c r="A235" s="44">
        <f>IF(ISBLANK(Employees[[#This Row],[Employee Name]]),"",A234+1)</f>
        <v>231</v>
      </c>
      <c r="B235" s="8" t="str">
        <f>CONCATENATE(Employees[[#This Row],[Lastname]]," ",Employees[[#This Row],[Firstname]], " ",LEFT(Employees[[#This Row],[Middlename]],1),IF(ISBLANK(Employees[[#This Row],[Middlename]])," ","."))</f>
        <v>DESEPEDA ADELAIDA R.</v>
      </c>
      <c r="C235" s="18" t="s">
        <v>2100</v>
      </c>
      <c r="D235" s="18" t="s">
        <v>263</v>
      </c>
      <c r="E235" s="18" t="s">
        <v>330</v>
      </c>
      <c r="F235" s="18" t="s">
        <v>1290</v>
      </c>
      <c r="G235" s="8"/>
      <c r="H235" s="18" t="s">
        <v>209</v>
      </c>
      <c r="I235" s="8" t="b">
        <f>COUNTIF(Employees[Employee Name],Employees[[#This Row],[Employee Name]])&gt;1</f>
        <v>0</v>
      </c>
    </row>
    <row r="236" spans="1:9" ht="30" hidden="1" customHeight="1" x14ac:dyDescent="0.3">
      <c r="A236" s="44">
        <f>IF(ISBLANK(Employees[[#This Row],[Employee Name]]),"",A235+1)</f>
        <v>232</v>
      </c>
      <c r="B236" s="8" t="str">
        <f>CONCATENATE(Employees[[#This Row],[Lastname]]," ",Employees[[#This Row],[Firstname]], " ",LEFT(Employees[[#This Row],[Middlename]],1),IF(ISBLANK(Employees[[#This Row],[Middlename]])," ","."))</f>
        <v>DESINGAŃO PURIFICACION A.</v>
      </c>
      <c r="C236" s="8" t="s">
        <v>1472</v>
      </c>
      <c r="D236" s="8" t="s">
        <v>1473</v>
      </c>
      <c r="E236" s="8" t="s">
        <v>1474</v>
      </c>
      <c r="F236" s="8" t="s">
        <v>1290</v>
      </c>
      <c r="G236" s="18" t="s">
        <v>1290</v>
      </c>
      <c r="H236" s="8" t="s">
        <v>361</v>
      </c>
      <c r="I236" s="8" t="b">
        <f>COUNTIF(Employees[Employee Name],Employees[[#This Row],[Employee Name]])&gt;1</f>
        <v>0</v>
      </c>
    </row>
    <row r="237" spans="1:9" ht="30" hidden="1" customHeight="1" x14ac:dyDescent="0.3">
      <c r="A237" s="44">
        <f>IF(ISBLANK(Employees[[#This Row],[Employee Name]]),"",A236+1)</f>
        <v>233</v>
      </c>
      <c r="B237" s="8" t="str">
        <f>CONCATENATE(Employees[[#This Row],[Lastname]]," ",Employees[[#This Row],[Firstname]], " ",LEFT(Employees[[#This Row],[Middlename]],1),IF(ISBLANK(Employees[[#This Row],[Middlename]])," ","."))</f>
        <v xml:space="preserve">DESIPEDA ALDWIN  </v>
      </c>
      <c r="C237" s="18" t="s">
        <v>1475</v>
      </c>
      <c r="D237" s="18" t="s">
        <v>2098</v>
      </c>
      <c r="E237" s="8"/>
      <c r="F237" s="18" t="s">
        <v>1290</v>
      </c>
      <c r="G237" s="18"/>
      <c r="H237" s="18" t="s">
        <v>289</v>
      </c>
      <c r="I237" s="8" t="b">
        <f>COUNTIF(Employees[Employee Name],Employees[[#This Row],[Employee Name]])&gt;1</f>
        <v>0</v>
      </c>
    </row>
    <row r="238" spans="1:9" ht="30" hidden="1" customHeight="1" x14ac:dyDescent="0.3">
      <c r="A238" s="44">
        <f>IF(ISBLANK(Employees[[#This Row],[Employee Name]]),"",A237+1)</f>
        <v>234</v>
      </c>
      <c r="B238" s="8" t="str">
        <f>CONCATENATE(Employees[[#This Row],[Lastname]]," ",Employees[[#This Row],[Firstname]], " ",LEFT(Employees[[#This Row],[Middlename]],1),IF(ISBLANK(Employees[[#This Row],[Middlename]])," ","."))</f>
        <v>DEVILLA ALICE P.</v>
      </c>
      <c r="C238" s="18" t="s">
        <v>2094</v>
      </c>
      <c r="D238" s="18" t="s">
        <v>2095</v>
      </c>
      <c r="E238" s="18" t="s">
        <v>124</v>
      </c>
      <c r="F238" s="18" t="s">
        <v>1290</v>
      </c>
      <c r="G238" s="8"/>
      <c r="H238" s="18" t="s">
        <v>2051</v>
      </c>
      <c r="I238" s="8" t="b">
        <f>COUNTIF(Employees[Employee Name],Employees[[#This Row],[Employee Name]])&gt;1</f>
        <v>0</v>
      </c>
    </row>
    <row r="239" spans="1:9" s="8" customFormat="1" ht="30" hidden="1" customHeight="1" x14ac:dyDescent="0.3">
      <c r="A239" s="44">
        <f>IF(ISBLANK(Employees[[#This Row],[Employee Name]]),"",A238+1)</f>
        <v>235</v>
      </c>
      <c r="B239" s="8" t="str">
        <f>CONCATENATE(Employees[[#This Row],[Lastname]]," ",Employees[[#This Row],[Firstname]], " ",LEFT(Employees[[#This Row],[Middlename]],1),IF(ISBLANK(Employees[[#This Row],[Middlename]])," ","."))</f>
        <v>DIAZ CAROLINA P.</v>
      </c>
      <c r="C239" s="8" t="s">
        <v>1287</v>
      </c>
      <c r="D239" s="8" t="s">
        <v>542</v>
      </c>
      <c r="E239" s="8" t="s">
        <v>124</v>
      </c>
      <c r="F239" s="8" t="s">
        <v>1290</v>
      </c>
      <c r="G239" s="18" t="s">
        <v>1290</v>
      </c>
      <c r="H239" s="8" t="s">
        <v>361</v>
      </c>
      <c r="I239" s="8" t="b">
        <f>COUNTIF(Employees[Employee Name],Employees[[#This Row],[Employee Name]])&gt;1</f>
        <v>0</v>
      </c>
    </row>
    <row r="240" spans="1:9" s="8" customFormat="1" ht="30" hidden="1" customHeight="1" x14ac:dyDescent="0.3">
      <c r="A240" s="44">
        <f>IF(ISBLANK(Employees[[#This Row],[Employee Name]]),"",A239+1)</f>
        <v>236</v>
      </c>
      <c r="B240" s="8" t="str">
        <f>CONCATENATE(Employees[[#This Row],[Lastname]]," ",Employees[[#This Row],[Firstname]], " ",LEFT(Employees[[#This Row],[Middlename]],1),IF(ISBLANK(Employees[[#This Row],[Middlename]])," ","."))</f>
        <v xml:space="preserve">DIGNO DANILO  </v>
      </c>
      <c r="C240" s="8" t="s">
        <v>1478</v>
      </c>
      <c r="D240" s="8" t="s">
        <v>306</v>
      </c>
      <c r="F240" s="8" t="s">
        <v>1290</v>
      </c>
      <c r="G240" s="18" t="s">
        <v>1290</v>
      </c>
      <c r="H240" s="8" t="s">
        <v>289</v>
      </c>
      <c r="I240" s="8" t="b">
        <f>COUNTIF(Employees[Employee Name],Employees[[#This Row],[Employee Name]])&gt;1</f>
        <v>0</v>
      </c>
    </row>
    <row r="241" spans="1:9" s="8" customFormat="1" ht="30" hidden="1" customHeight="1" x14ac:dyDescent="0.3">
      <c r="A241" s="44">
        <f>IF(ISBLANK(Employees[[#This Row],[Employee Name]]),"",A240+1)</f>
        <v>237</v>
      </c>
      <c r="B241" s="8" t="str">
        <f>CONCATENATE(Employees[[#This Row],[Lastname]]," ",Employees[[#This Row],[Firstname]], " ",LEFT(Employees[[#This Row],[Middlename]],1),IF(ISBLANK(Employees[[#This Row],[Middlename]])," ","."))</f>
        <v xml:space="preserve">DIGO MANUEL  </v>
      </c>
      <c r="C241" s="8" t="s">
        <v>291</v>
      </c>
      <c r="D241" s="8" t="s">
        <v>292</v>
      </c>
      <c r="F241" s="18" t="s">
        <v>2000</v>
      </c>
      <c r="G241" s="18" t="s">
        <v>1994</v>
      </c>
      <c r="H241" s="8" t="s">
        <v>199</v>
      </c>
      <c r="I241" s="8" t="b">
        <f>COUNTIF(Employees[Employee Name],Employees[[#This Row],[Employee Name]])&gt;1</f>
        <v>0</v>
      </c>
    </row>
    <row r="242" spans="1:9" ht="30" hidden="1" customHeight="1" x14ac:dyDescent="0.3">
      <c r="A242" s="44">
        <f>IF(ISBLANK(Employees[[#This Row],[Employee Name]]),"",A241+1)</f>
        <v>238</v>
      </c>
      <c r="B242" s="8" t="str">
        <f>CONCATENATE(Employees[[#This Row],[Lastname]]," ",Employees[[#This Row],[Firstname]], " ",LEFT(Employees[[#This Row],[Middlename]],1),IF(ISBLANK(Employees[[#This Row],[Middlename]])," ","."))</f>
        <v>DIGO MARIE BERNADETTE C.</v>
      </c>
      <c r="C242" s="8" t="s">
        <v>291</v>
      </c>
      <c r="D242" s="8" t="s">
        <v>1479</v>
      </c>
      <c r="E242" s="8" t="s">
        <v>1480</v>
      </c>
      <c r="F242" s="8" t="s">
        <v>1290</v>
      </c>
      <c r="G242" s="18" t="s">
        <v>1290</v>
      </c>
      <c r="H242" s="8" t="s">
        <v>97</v>
      </c>
      <c r="I242" s="8" t="b">
        <f>COUNTIF(Employees[Employee Name],Employees[[#This Row],[Employee Name]])&gt;1</f>
        <v>0</v>
      </c>
    </row>
    <row r="243" spans="1:9" ht="30" hidden="1" customHeight="1" x14ac:dyDescent="0.3">
      <c r="A243" s="44">
        <f>IF(ISBLANK(Employees[[#This Row],[Employee Name]]),"",A242+1)</f>
        <v>239</v>
      </c>
      <c r="B243" s="8" t="str">
        <f>CONCATENATE(Employees[[#This Row],[Lastname]]," ",Employees[[#This Row],[Firstname]], " ",LEFT(Employees[[#This Row],[Middlename]],1),IF(ISBLANK(Employees[[#This Row],[Middlename]])," ","."))</f>
        <v>DIGO VIRGILIO M.</v>
      </c>
      <c r="C243" s="18" t="s">
        <v>291</v>
      </c>
      <c r="D243" s="18" t="s">
        <v>1130</v>
      </c>
      <c r="E243" s="18" t="s">
        <v>84</v>
      </c>
      <c r="F243" s="18" t="s">
        <v>198</v>
      </c>
      <c r="G243" s="8"/>
      <c r="H243" s="18" t="s">
        <v>1066</v>
      </c>
      <c r="I243" s="8" t="b">
        <f>COUNTIF(Employees[Employee Name],Employees[[#This Row],[Employee Name]])&gt;1</f>
        <v>0</v>
      </c>
    </row>
    <row r="244" spans="1:9" ht="30" hidden="1" customHeight="1" x14ac:dyDescent="0.3">
      <c r="A244" s="44">
        <f>IF(ISBLANK(Employees[[#This Row],[Employee Name]]),"",A243+1)</f>
        <v>240</v>
      </c>
      <c r="B244" s="8" t="str">
        <f>CONCATENATE(Employees[[#This Row],[Lastname]]," ",Employees[[#This Row],[Firstname]], " ",LEFT(Employees[[#This Row],[Middlename]],1),IF(ISBLANK(Employees[[#This Row],[Middlename]])," ","."))</f>
        <v>DILIDILI AIREEN M.</v>
      </c>
      <c r="C244" s="8" t="s">
        <v>1481</v>
      </c>
      <c r="D244" s="8" t="s">
        <v>1482</v>
      </c>
      <c r="E244" s="8" t="s">
        <v>806</v>
      </c>
      <c r="F244" s="8" t="s">
        <v>1290</v>
      </c>
      <c r="G244" s="18" t="s">
        <v>1290</v>
      </c>
      <c r="H244" s="8" t="s">
        <v>1704</v>
      </c>
      <c r="I244" s="8" t="b">
        <f>COUNTIF(Employees[Employee Name],Employees[[#This Row],[Employee Name]])&gt;1</f>
        <v>0</v>
      </c>
    </row>
    <row r="245" spans="1:9" ht="30" hidden="1" customHeight="1" x14ac:dyDescent="0.3">
      <c r="A245" s="44">
        <f>IF(ISBLANK(Employees[[#This Row],[Employee Name]]),"",A244+1)</f>
        <v>241</v>
      </c>
      <c r="B245" s="8" t="str">
        <f>CONCATENATE(Employees[[#This Row],[Lastname]]," ",Employees[[#This Row],[Firstname]], " ",LEFT(Employees[[#This Row],[Middlename]],1),IF(ISBLANK(Employees[[#This Row],[Middlename]])," ","."))</f>
        <v>DIMAANO LEOVIGILDA A.</v>
      </c>
      <c r="C245" s="8" t="s">
        <v>1483</v>
      </c>
      <c r="D245" s="8" t="s">
        <v>1484</v>
      </c>
      <c r="E245" s="8" t="s">
        <v>284</v>
      </c>
      <c r="F245" s="8" t="s">
        <v>1290</v>
      </c>
      <c r="G245" s="18" t="s">
        <v>1290</v>
      </c>
      <c r="H245" s="8" t="s">
        <v>1706</v>
      </c>
      <c r="I245" s="8" t="b">
        <f>COUNTIF(Employees[Employee Name],Employees[[#This Row],[Employee Name]])&gt;1</f>
        <v>0</v>
      </c>
    </row>
    <row r="246" spans="1:9" ht="30" hidden="1" customHeight="1" x14ac:dyDescent="0.3">
      <c r="A246" s="44">
        <f>IF(ISBLANK(Employees[[#This Row],[Employee Name]]),"",A245+1)</f>
        <v>242</v>
      </c>
      <c r="B246" s="8" t="str">
        <f>CONCATENATE(Employees[[#This Row],[Lastname]]," ",Employees[[#This Row],[Firstname]], " ",LEFT(Employees[[#This Row],[Middlename]],1),IF(ISBLANK(Employees[[#This Row],[Middlename]])," ","."))</f>
        <v>DIMAILIG ARLYN R.</v>
      </c>
      <c r="C246" s="8" t="s">
        <v>1485</v>
      </c>
      <c r="D246" s="8" t="s">
        <v>1486</v>
      </c>
      <c r="E246" s="8" t="s">
        <v>330</v>
      </c>
      <c r="F246" s="8" t="s">
        <v>1290</v>
      </c>
      <c r="G246" s="18" t="s">
        <v>1290</v>
      </c>
      <c r="H246" s="8" t="s">
        <v>590</v>
      </c>
      <c r="I246" s="8" t="b">
        <f>COUNTIF(Employees[Employee Name],Employees[[#This Row],[Employee Name]])&gt;1</f>
        <v>0</v>
      </c>
    </row>
    <row r="247" spans="1:9" ht="30" hidden="1" customHeight="1" x14ac:dyDescent="0.3">
      <c r="A247" s="44">
        <f>IF(ISBLANK(Employees[[#This Row],[Employee Name]]),"",A246+1)</f>
        <v>243</v>
      </c>
      <c r="B247" s="8" t="str">
        <f>CONCATENATE(Employees[[#This Row],[Lastname]]," ",Employees[[#This Row],[Firstname]], " ",LEFT(Employees[[#This Row],[Middlename]],1),IF(ISBLANK(Employees[[#This Row],[Middlename]])," ","."))</f>
        <v>DIMAPILIS ALFREDO C.</v>
      </c>
      <c r="C247" s="8" t="s">
        <v>100</v>
      </c>
      <c r="D247" s="8" t="s">
        <v>180</v>
      </c>
      <c r="E247" s="8" t="s">
        <v>134</v>
      </c>
      <c r="F247" s="8" t="s">
        <v>181</v>
      </c>
      <c r="G247" s="18" t="s">
        <v>1994</v>
      </c>
      <c r="H247" s="8" t="s">
        <v>182</v>
      </c>
      <c r="I247" s="8" t="b">
        <f>COUNTIF(Employees[Employee Name],Employees[[#This Row],[Employee Name]])&gt;1</f>
        <v>0</v>
      </c>
    </row>
    <row r="248" spans="1:9" ht="30" hidden="1" customHeight="1" x14ac:dyDescent="0.3">
      <c r="A248" s="44">
        <f>IF(ISBLANK(Employees[[#This Row],[Employee Name]]),"",A247+1)</f>
        <v>244</v>
      </c>
      <c r="B248" s="8" t="str">
        <f>CONCATENATE(Employees[[#This Row],[Lastname]]," ",Employees[[#This Row],[Firstname]], " ",LEFT(Employees[[#This Row],[Middlename]],1),IF(ISBLANK(Employees[[#This Row],[Middlename]])," ","."))</f>
        <v>DIMAPILIS ANTHONY A.</v>
      </c>
      <c r="C248" s="8" t="s">
        <v>100</v>
      </c>
      <c r="D248" s="8" t="s">
        <v>101</v>
      </c>
      <c r="E248" s="8" t="s">
        <v>88</v>
      </c>
      <c r="F248" s="8" t="s">
        <v>102</v>
      </c>
      <c r="G248" s="8" t="s">
        <v>1994</v>
      </c>
      <c r="H248" s="8" t="s">
        <v>103</v>
      </c>
      <c r="I248" s="8" t="b">
        <f>COUNTIF(Employees[Employee Name],Employees[[#This Row],[Employee Name]])&gt;1</f>
        <v>0</v>
      </c>
    </row>
    <row r="249" spans="1:9" ht="30" hidden="1" customHeight="1" x14ac:dyDescent="0.3">
      <c r="A249" s="44">
        <f>IF(ISBLANK(Employees[[#This Row],[Employee Name]]),"",A248+1)</f>
        <v>245</v>
      </c>
      <c r="B249" s="8" t="str">
        <f>CONCATENATE(Employees[[#This Row],[Lastname]]," ",Employees[[#This Row],[Firstname]], " ",LEFT(Employees[[#This Row],[Middlename]],1),IF(ISBLANK(Employees[[#This Row],[Middlename]])," ","."))</f>
        <v>DIMAPILIS ARIEL M.</v>
      </c>
      <c r="C249" s="8" t="s">
        <v>100</v>
      </c>
      <c r="D249" s="8" t="s">
        <v>400</v>
      </c>
      <c r="E249" s="8" t="s">
        <v>320</v>
      </c>
      <c r="F249" s="8" t="s">
        <v>401</v>
      </c>
      <c r="G249" s="8" t="s">
        <v>1994</v>
      </c>
      <c r="H249" s="8" t="s">
        <v>103</v>
      </c>
      <c r="I249" s="8" t="b">
        <f>COUNTIF(Employees[Employee Name],Employees[[#This Row],[Employee Name]])&gt;1</f>
        <v>0</v>
      </c>
    </row>
    <row r="250" spans="1:9" ht="30" hidden="1" customHeight="1" x14ac:dyDescent="0.3">
      <c r="A250" s="44">
        <f>IF(ISBLANK(Employees[[#This Row],[Employee Name]]),"",A249+1)</f>
        <v>246</v>
      </c>
      <c r="B250" s="8" t="str">
        <f>CONCATENATE(Employees[[#This Row],[Lastname]]," ",Employees[[#This Row],[Firstname]], " ",LEFT(Employees[[#This Row],[Middlename]],1),IF(ISBLANK(Employees[[#This Row],[Middlename]])," ","."))</f>
        <v>DIMAPILIS DENNIS C.</v>
      </c>
      <c r="C250" s="8" t="s">
        <v>100</v>
      </c>
      <c r="D250" s="8" t="s">
        <v>300</v>
      </c>
      <c r="E250" s="8" t="s">
        <v>134</v>
      </c>
      <c r="F250" s="8" t="s">
        <v>301</v>
      </c>
      <c r="G250" s="18" t="s">
        <v>1994</v>
      </c>
      <c r="H250" s="8" t="s">
        <v>296</v>
      </c>
      <c r="I250" s="8" t="b">
        <f>COUNTIF(Employees[Employee Name],Employees[[#This Row],[Employee Name]])&gt;1</f>
        <v>0</v>
      </c>
    </row>
    <row r="251" spans="1:9" ht="30" hidden="1" customHeight="1" x14ac:dyDescent="0.3">
      <c r="A251" s="44">
        <f>IF(ISBLANK(Employees[[#This Row],[Employee Name]]),"",A250+1)</f>
        <v>247</v>
      </c>
      <c r="B251" s="8" t="str">
        <f>CONCATENATE(Employees[[#This Row],[Lastname]]," ",Employees[[#This Row],[Firstname]], " ",LEFT(Employees[[#This Row],[Middlename]],1),IF(ISBLANK(Employees[[#This Row],[Middlename]])," ","."))</f>
        <v>DIMAPILIS ELIZABETH A.</v>
      </c>
      <c r="C251" s="8" t="s">
        <v>100</v>
      </c>
      <c r="D251" s="8" t="s">
        <v>211</v>
      </c>
      <c r="E251" s="8" t="s">
        <v>616</v>
      </c>
      <c r="F251" s="8" t="s">
        <v>212</v>
      </c>
      <c r="G251" s="18" t="s">
        <v>1994</v>
      </c>
      <c r="H251" s="8" t="s">
        <v>213</v>
      </c>
      <c r="I251" s="8" t="b">
        <f>COUNTIF(Employees[Employee Name],Employees[[#This Row],[Employee Name]])&gt;1</f>
        <v>0</v>
      </c>
    </row>
    <row r="252" spans="1:9" ht="30" hidden="1" customHeight="1" x14ac:dyDescent="0.3">
      <c r="A252" s="44">
        <f>IF(ISBLANK(Employees[[#This Row],[Employee Name]]),"",A251+1)</f>
        <v>248</v>
      </c>
      <c r="B252" s="8" t="str">
        <f>CONCATENATE(Employees[[#This Row],[Lastname]]," ",Employees[[#This Row],[Firstname]], " ",LEFT(Employees[[#This Row],[Middlename]],1),IF(ISBLANK(Employees[[#This Row],[Middlename]])," ","."))</f>
        <v>DIMAPILIS ELVIRA S.</v>
      </c>
      <c r="C252" s="8" t="s">
        <v>100</v>
      </c>
      <c r="D252" s="8" t="s">
        <v>499</v>
      </c>
      <c r="E252" s="8" t="s">
        <v>161</v>
      </c>
      <c r="F252" s="8" t="s">
        <v>125</v>
      </c>
      <c r="G252" s="18" t="s">
        <v>1994</v>
      </c>
      <c r="H252" s="8" t="s">
        <v>103</v>
      </c>
      <c r="I252" s="8" t="b">
        <f>COUNTIF(Employees[Employee Name],Employees[[#This Row],[Employee Name]])&gt;1</f>
        <v>0</v>
      </c>
    </row>
    <row r="253" spans="1:9" ht="30" hidden="1" customHeight="1" x14ac:dyDescent="0.3">
      <c r="A253" s="44">
        <f>IF(ISBLANK(Employees[[#This Row],[Employee Name]]),"",A252+1)</f>
        <v>249</v>
      </c>
      <c r="B253" s="8" t="str">
        <f>CONCATENATE(Employees[[#This Row],[Lastname]]," ",Employees[[#This Row],[Firstname]], " ",LEFT(Employees[[#This Row],[Middlename]],1),IF(ISBLANK(Employees[[#This Row],[Middlename]])," ","."))</f>
        <v>DIMAPILIS JONNA T.</v>
      </c>
      <c r="C253" s="8" t="s">
        <v>100</v>
      </c>
      <c r="D253" s="8" t="s">
        <v>106</v>
      </c>
      <c r="E253" s="8" t="s">
        <v>107</v>
      </c>
      <c r="F253" s="8" t="s">
        <v>108</v>
      </c>
      <c r="G253" s="18" t="s">
        <v>1994</v>
      </c>
      <c r="H253" s="8" t="s">
        <v>109</v>
      </c>
      <c r="I253" s="8" t="b">
        <f>COUNTIF(Employees[Employee Name],Employees[[#This Row],[Employee Name]])&gt;1</f>
        <v>0</v>
      </c>
    </row>
    <row r="254" spans="1:9" ht="30" hidden="1" customHeight="1" x14ac:dyDescent="0.3">
      <c r="A254" s="44">
        <f>IF(ISBLANK(Employees[[#This Row],[Employee Name]]),"",A253+1)</f>
        <v>250</v>
      </c>
      <c r="B254" s="8" t="str">
        <f>CONCATENATE(Employees[[#This Row],[Lastname]]," ",Employees[[#This Row],[Firstname]], " ",LEFT(Employees[[#This Row],[Middlename]],1),IF(ISBLANK(Employees[[#This Row],[Middlename]])," ","."))</f>
        <v>DIMAPILIS JOSEPHINE P.</v>
      </c>
      <c r="C254" s="8" t="s">
        <v>100</v>
      </c>
      <c r="D254" s="8" t="s">
        <v>406</v>
      </c>
      <c r="E254" s="8" t="s">
        <v>124</v>
      </c>
      <c r="F254" s="8" t="s">
        <v>125</v>
      </c>
      <c r="G254" s="18" t="s">
        <v>1994</v>
      </c>
      <c r="H254" s="8" t="s">
        <v>103</v>
      </c>
      <c r="I254" s="8" t="b">
        <f>COUNTIF(Employees[Employee Name],Employees[[#This Row],[Employee Name]])&gt;1</f>
        <v>0</v>
      </c>
    </row>
    <row r="255" spans="1:9" ht="30" hidden="1" customHeight="1" x14ac:dyDescent="0.3">
      <c r="A255" s="44">
        <f>IF(ISBLANK(Employees[[#This Row],[Employee Name]]),"",A254+1)</f>
        <v>251</v>
      </c>
      <c r="B255" s="8" t="str">
        <f>CONCATENATE(Employees[[#This Row],[Lastname]]," ",Employees[[#This Row],[Firstname]], " ",LEFT(Employees[[#This Row],[Middlename]],1),IF(ISBLANK(Employees[[#This Row],[Middlename]])," ","."))</f>
        <v>DIMAPILIS MA. TRINIDAD S.</v>
      </c>
      <c r="C255" s="8" t="s">
        <v>100</v>
      </c>
      <c r="D255" s="8" t="s">
        <v>259</v>
      </c>
      <c r="E255" s="8" t="s">
        <v>161</v>
      </c>
      <c r="F255" s="8" t="s">
        <v>198</v>
      </c>
      <c r="G255" s="18" t="s">
        <v>1994</v>
      </c>
      <c r="H255" s="8" t="s">
        <v>260</v>
      </c>
      <c r="I255" s="8" t="b">
        <f>COUNTIF(Employees[Employee Name],Employees[[#This Row],[Employee Name]])&gt;1</f>
        <v>0</v>
      </c>
    </row>
    <row r="256" spans="1:9" ht="30" hidden="1" customHeight="1" x14ac:dyDescent="0.3">
      <c r="A256" s="44">
        <f>IF(ISBLANK(Employees[[#This Row],[Employee Name]]),"",A255+1)</f>
        <v>252</v>
      </c>
      <c r="B256" s="8" t="str">
        <f>CONCATENATE(Employees[[#This Row],[Lastname]]," ",Employees[[#This Row],[Firstname]], " ",LEFT(Employees[[#This Row],[Middlename]],1),IF(ISBLANK(Employees[[#This Row],[Middlename]])," ","."))</f>
        <v>DIMAPILIS VILMA T.</v>
      </c>
      <c r="C256" s="8" t="s">
        <v>100</v>
      </c>
      <c r="D256" s="8" t="s">
        <v>524</v>
      </c>
      <c r="E256" s="8" t="s">
        <v>879</v>
      </c>
      <c r="F256" s="8" t="s">
        <v>198</v>
      </c>
      <c r="G256" s="18" t="s">
        <v>1994</v>
      </c>
      <c r="H256" s="8" t="s">
        <v>209</v>
      </c>
      <c r="I256" s="8" t="b">
        <f>COUNTIF(Employees[Employee Name],Employees[[#This Row],[Employee Name]])&gt;1</f>
        <v>0</v>
      </c>
    </row>
    <row r="257" spans="1:9" ht="30" hidden="1" customHeight="1" x14ac:dyDescent="0.3">
      <c r="A257" s="44">
        <f>IF(ISBLANK(Employees[[#This Row],[Employee Name]]),"",A256+1)</f>
        <v>253</v>
      </c>
      <c r="B257" s="8" t="str">
        <f>CONCATENATE(Employees[[#This Row],[Lastname]]," ",Employees[[#This Row],[Firstname]], " ",LEFT(Employees[[#This Row],[Middlename]],1),IF(ISBLANK(Employees[[#This Row],[Middlename]])," ","."))</f>
        <v>DIMAPILIS VINCE BENEDICT R.</v>
      </c>
      <c r="C257" s="8" t="s">
        <v>100</v>
      </c>
      <c r="D257" s="8" t="s">
        <v>1487</v>
      </c>
      <c r="E257" s="8" t="s">
        <v>1488</v>
      </c>
      <c r="F257" s="8" t="s">
        <v>1703</v>
      </c>
      <c r="G257" s="18" t="s">
        <v>1703</v>
      </c>
      <c r="H257" s="8" t="s">
        <v>135</v>
      </c>
      <c r="I257" s="8" t="b">
        <f>COUNTIF(Employees[Employee Name],Employees[[#This Row],[Employee Name]])&gt;1</f>
        <v>0</v>
      </c>
    </row>
    <row r="258" spans="1:9" ht="30" hidden="1" customHeight="1" x14ac:dyDescent="0.3">
      <c r="A258" s="44">
        <f>IF(ISBLANK(Employees[[#This Row],[Employee Name]]),"",A257+1)</f>
        <v>254</v>
      </c>
      <c r="B258" s="8" t="str">
        <f>CONCATENATE(Employees[[#This Row],[Lastname]]," ",Employees[[#This Row],[Firstname]], " ",LEFT(Employees[[#This Row],[Middlename]],1),IF(ISBLANK(Employees[[#This Row],[Middlename]])," ","."))</f>
        <v>DIMARANAN ANNA P.</v>
      </c>
      <c r="C258" s="8" t="s">
        <v>168</v>
      </c>
      <c r="D258" s="8" t="s">
        <v>1489</v>
      </c>
      <c r="E258" s="8" t="s">
        <v>1490</v>
      </c>
      <c r="F258" s="8" t="s">
        <v>1703</v>
      </c>
      <c r="G258" s="18" t="s">
        <v>1703</v>
      </c>
      <c r="H258" s="8" t="s">
        <v>1716</v>
      </c>
      <c r="I258" s="8" t="b">
        <f>COUNTIF(Employees[Employee Name],Employees[[#This Row],[Employee Name]])&gt;1</f>
        <v>0</v>
      </c>
    </row>
    <row r="259" spans="1:9" ht="30" hidden="1" customHeight="1" x14ac:dyDescent="0.3">
      <c r="A259" s="44">
        <f>IF(ISBLANK(Employees[[#This Row],[Employee Name]]),"",A258+1)</f>
        <v>255</v>
      </c>
      <c r="B259" s="8" t="str">
        <f>CONCATENATE(Employees[[#This Row],[Lastname]]," ",Employees[[#This Row],[Firstname]], " ",LEFT(Employees[[#This Row],[Middlename]],1),IF(ISBLANK(Employees[[#This Row],[Middlename]])," ","."))</f>
        <v>DIMARANAN GREGORIA C.</v>
      </c>
      <c r="C259" s="8" t="s">
        <v>168</v>
      </c>
      <c r="D259" s="8" t="s">
        <v>862</v>
      </c>
      <c r="E259" s="8" t="s">
        <v>652</v>
      </c>
      <c r="F259" s="8" t="s">
        <v>312</v>
      </c>
      <c r="G259" s="18" t="s">
        <v>1994</v>
      </c>
      <c r="H259" s="8" t="s">
        <v>439</v>
      </c>
      <c r="I259" s="8" t="b">
        <f>COUNTIF(Employees[Employee Name],Employees[[#This Row],[Employee Name]])&gt;1</f>
        <v>0</v>
      </c>
    </row>
    <row r="260" spans="1:9" ht="30" hidden="1" customHeight="1" x14ac:dyDescent="0.3">
      <c r="A260" s="44">
        <f>IF(ISBLANK(Employees[[#This Row],[Employee Name]]),"",A259+1)</f>
        <v>256</v>
      </c>
      <c r="B260" s="8" t="str">
        <f>CONCATENATE(Employees[[#This Row],[Lastname]]," ",Employees[[#This Row],[Firstname]], " ",LEFT(Employees[[#This Row],[Middlename]],1),IF(ISBLANK(Employees[[#This Row],[Middlename]])," ","."))</f>
        <v>DIMARANAN JENELIN B.</v>
      </c>
      <c r="C260" s="18" t="s">
        <v>168</v>
      </c>
      <c r="D260" s="18" t="s">
        <v>2035</v>
      </c>
      <c r="E260" s="18" t="s">
        <v>145</v>
      </c>
      <c r="F260" s="18" t="s">
        <v>1288</v>
      </c>
      <c r="G260" s="18" t="s">
        <v>1290</v>
      </c>
      <c r="H260" s="18" t="s">
        <v>361</v>
      </c>
      <c r="I260" s="8" t="b">
        <f>COUNTIF(Employees[Employee Name],Employees[[#This Row],[Employee Name]])&gt;1</f>
        <v>0</v>
      </c>
    </row>
    <row r="261" spans="1:9" ht="30" hidden="1" customHeight="1" x14ac:dyDescent="0.3">
      <c r="A261" s="44">
        <f>IF(ISBLANK(Employees[[#This Row],[Employee Name]]),"",A260+1)</f>
        <v>257</v>
      </c>
      <c r="B261" s="8" t="str">
        <f>CONCATENATE(Employees[[#This Row],[Lastname]]," ",Employees[[#This Row],[Firstname]], " ",LEFT(Employees[[#This Row],[Middlename]],1),IF(ISBLANK(Employees[[#This Row],[Middlename]])," ","."))</f>
        <v>DIMARANAN JOEL M.</v>
      </c>
      <c r="C261" s="8" t="s">
        <v>168</v>
      </c>
      <c r="D261" s="8" t="s">
        <v>790</v>
      </c>
      <c r="E261" s="8" t="s">
        <v>84</v>
      </c>
      <c r="F261" s="8" t="s">
        <v>1703</v>
      </c>
      <c r="G261" s="18" t="s">
        <v>1703</v>
      </c>
      <c r="H261" s="8" t="s">
        <v>1704</v>
      </c>
      <c r="I261" s="8" t="b">
        <f>COUNTIF(Employees[Employee Name],Employees[[#This Row],[Employee Name]])&gt;1</f>
        <v>0</v>
      </c>
    </row>
    <row r="262" spans="1:9" ht="30" hidden="1" customHeight="1" x14ac:dyDescent="0.3">
      <c r="A262" s="44">
        <f>IF(ISBLANK(Employees[[#This Row],[Employee Name]]),"",A261+1)</f>
        <v>258</v>
      </c>
      <c r="B262" s="8" t="str">
        <f>CONCATENATE(Employees[[#This Row],[Lastname]]," ",Employees[[#This Row],[Firstname]], " ",LEFT(Employees[[#This Row],[Middlename]],1),IF(ISBLANK(Employees[[#This Row],[Middlename]])," ","."))</f>
        <v>DIMARANAN KHRISSELLE E.</v>
      </c>
      <c r="C262" s="8" t="s">
        <v>168</v>
      </c>
      <c r="D262" s="8" t="s">
        <v>1491</v>
      </c>
      <c r="E262" s="8" t="s">
        <v>1492</v>
      </c>
      <c r="F262" s="8" t="s">
        <v>1710</v>
      </c>
      <c r="G262" s="8" t="s">
        <v>1703</v>
      </c>
      <c r="H262" s="8" t="s">
        <v>1708</v>
      </c>
      <c r="I262" s="8" t="b">
        <f>COUNTIF(Employees[Employee Name],Employees[[#This Row],[Employee Name]])&gt;1</f>
        <v>0</v>
      </c>
    </row>
    <row r="263" spans="1:9" ht="30" hidden="1" customHeight="1" x14ac:dyDescent="0.3">
      <c r="A263" s="44">
        <f>IF(ISBLANK(Employees[[#This Row],[Employee Name]]),"",A262+1)</f>
        <v>259</v>
      </c>
      <c r="B263" s="8" t="str">
        <f>CONCATENATE(Employees[[#This Row],[Lastname]]," ",Employees[[#This Row],[Firstname]], " ",LEFT(Employees[[#This Row],[Middlename]],1),IF(ISBLANK(Employees[[#This Row],[Middlename]])," ","."))</f>
        <v>DIMARANAN PERPETUA F.</v>
      </c>
      <c r="C263" s="8" t="s">
        <v>168</v>
      </c>
      <c r="D263" s="8" t="s">
        <v>526</v>
      </c>
      <c r="E263" s="8" t="s">
        <v>237</v>
      </c>
      <c r="F263" s="8" t="s">
        <v>120</v>
      </c>
      <c r="G263" s="18" t="s">
        <v>1994</v>
      </c>
      <c r="H263" s="8" t="s">
        <v>527</v>
      </c>
      <c r="I263" s="8" t="b">
        <f>COUNTIF(Employees[Employee Name],Employees[[#This Row],[Employee Name]])&gt;1</f>
        <v>0</v>
      </c>
    </row>
    <row r="264" spans="1:9" ht="30" hidden="1" customHeight="1" x14ac:dyDescent="0.3">
      <c r="A264" s="44">
        <f>IF(ISBLANK(Employees[[#This Row],[Employee Name]]),"",A263+1)</f>
        <v>260</v>
      </c>
      <c r="B264" s="8" t="str">
        <f>CONCATENATE(Employees[[#This Row],[Lastname]]," ",Employees[[#This Row],[Firstname]], " ",LEFT(Employees[[#This Row],[Middlename]],1),IF(ISBLANK(Employees[[#This Row],[Middlename]])," ","."))</f>
        <v>DIMARANAN REYNALDO R.</v>
      </c>
      <c r="C264" s="8" t="s">
        <v>168</v>
      </c>
      <c r="D264" s="8" t="s">
        <v>598</v>
      </c>
      <c r="E264" s="8" t="s">
        <v>330</v>
      </c>
      <c r="F264" s="8" t="s">
        <v>198</v>
      </c>
      <c r="G264" s="18" t="s">
        <v>1994</v>
      </c>
      <c r="H264" s="8" t="s">
        <v>286</v>
      </c>
      <c r="I264" s="8" t="b">
        <f>COUNTIF(Employees[Employee Name],Employees[[#This Row],[Employee Name]])&gt;1</f>
        <v>0</v>
      </c>
    </row>
    <row r="265" spans="1:9" ht="30" hidden="1" customHeight="1" x14ac:dyDescent="0.3">
      <c r="A265" s="44">
        <f>IF(ISBLANK(Employees[[#This Row],[Employee Name]]),"",A264+1)</f>
        <v>261</v>
      </c>
      <c r="B265" s="8" t="str">
        <f>CONCATENATE(Employees[[#This Row],[Lastname]]," ",Employees[[#This Row],[Firstname]], " ",LEFT(Employees[[#This Row],[Middlename]],1),IF(ISBLANK(Employees[[#This Row],[Middlename]])," ","."))</f>
        <v>DIMARANAN RODORA G.</v>
      </c>
      <c r="C265" s="8" t="s">
        <v>168</v>
      </c>
      <c r="D265" s="8" t="s">
        <v>169</v>
      </c>
      <c r="E265" s="8" t="s">
        <v>166</v>
      </c>
      <c r="F265" s="8" t="s">
        <v>170</v>
      </c>
      <c r="G265" s="18" t="s">
        <v>1994</v>
      </c>
      <c r="H265" s="8" t="s">
        <v>89</v>
      </c>
      <c r="I265" s="8" t="b">
        <f>COUNTIF(Employees[Employee Name],Employees[[#This Row],[Employee Name]])&gt;1</f>
        <v>0</v>
      </c>
    </row>
    <row r="266" spans="1:9" ht="30" hidden="1" customHeight="1" x14ac:dyDescent="0.3">
      <c r="A266" s="44">
        <f>IF(ISBLANK(Employees[[#This Row],[Employee Name]]),"",A265+1)</f>
        <v>262</v>
      </c>
      <c r="B266" s="8" t="str">
        <f>CONCATENATE(Employees[[#This Row],[Lastname]]," ",Employees[[#This Row],[Firstname]], " ",LEFT(Employees[[#This Row],[Middlename]],1),IF(ISBLANK(Employees[[#This Row],[Middlename]])," ","."))</f>
        <v>DIOKNO FRANCISCA A.</v>
      </c>
      <c r="C266" s="18" t="s">
        <v>2446</v>
      </c>
      <c r="D266" s="18" t="s">
        <v>2447</v>
      </c>
      <c r="E266" s="18" t="s">
        <v>510</v>
      </c>
      <c r="F266" s="18" t="s">
        <v>2059</v>
      </c>
      <c r="G266" s="18" t="s">
        <v>1290</v>
      </c>
      <c r="H266" s="18" t="s">
        <v>1066</v>
      </c>
      <c r="I266" s="8" t="b">
        <f>COUNTIF(Employees[Employee Name],Employees[[#This Row],[Employee Name]])&gt;1</f>
        <v>0</v>
      </c>
    </row>
    <row r="267" spans="1:9" ht="30" hidden="1" customHeight="1" x14ac:dyDescent="0.3">
      <c r="A267" s="44">
        <f>IF(ISBLANK(Employees[[#This Row],[Employee Name]]),"",A266+1)</f>
        <v>263</v>
      </c>
      <c r="B267" s="8" t="str">
        <f>CONCATENATE(Employees[[#This Row],[Lastname]]," ",Employees[[#This Row],[Firstname]], " ",LEFT(Employees[[#This Row],[Middlename]],1),IF(ISBLANK(Employees[[#This Row],[Middlename]])," ","."))</f>
        <v xml:space="preserve">DISEPEDA ALDWIN  </v>
      </c>
      <c r="C267" s="18" t="s">
        <v>293</v>
      </c>
      <c r="D267" s="18" t="s">
        <v>2098</v>
      </c>
      <c r="E267" s="8"/>
      <c r="F267" s="18" t="s">
        <v>1290</v>
      </c>
      <c r="G267" s="18"/>
      <c r="H267" s="18" t="s">
        <v>289</v>
      </c>
      <c r="I267" s="8" t="b">
        <f>COUNTIF(Employees[Employee Name],Employees[[#This Row],[Employee Name]])&gt;1</f>
        <v>0</v>
      </c>
    </row>
    <row r="268" spans="1:9" ht="30" hidden="1" customHeight="1" x14ac:dyDescent="0.3">
      <c r="A268" s="44">
        <f>IF(ISBLANK(Employees[[#This Row],[Employee Name]]),"",A267+1)</f>
        <v>264</v>
      </c>
      <c r="B268" s="8" t="str">
        <f>CONCATENATE(Employees[[#This Row],[Lastname]]," ",Employees[[#This Row],[Firstname]], " ",LEFT(Employees[[#This Row],[Middlename]],1),IF(ISBLANK(Employees[[#This Row],[Middlename]])," ","."))</f>
        <v>DISEPEDA MACARIA P.</v>
      </c>
      <c r="C268" s="8" t="s">
        <v>293</v>
      </c>
      <c r="D268" s="8" t="s">
        <v>1476</v>
      </c>
      <c r="E268" s="8" t="s">
        <v>1477</v>
      </c>
      <c r="F268" s="8" t="s">
        <v>1290</v>
      </c>
      <c r="G268" s="18" t="s">
        <v>1290</v>
      </c>
      <c r="H268" s="8" t="s">
        <v>1704</v>
      </c>
      <c r="I268" s="8" t="b">
        <f>COUNTIF(Employees[Employee Name],Employees[[#This Row],[Employee Name]])&gt;1</f>
        <v>0</v>
      </c>
    </row>
    <row r="269" spans="1:9" ht="30" hidden="1" customHeight="1" x14ac:dyDescent="0.3">
      <c r="A269" s="44">
        <f>IF(ISBLANK(Employees[[#This Row],[Employee Name]]),"",A268+1)</f>
        <v>265</v>
      </c>
      <c r="B269" s="8" t="str">
        <f>CONCATENATE(Employees[[#This Row],[Lastname]]," ",Employees[[#This Row],[Firstname]], " ",LEFT(Employees[[#This Row],[Middlename]],1),IF(ISBLANK(Employees[[#This Row],[Middlename]])," ","."))</f>
        <v xml:space="preserve">DISEPEDA ROMELITO  </v>
      </c>
      <c r="C269" s="8" t="s">
        <v>293</v>
      </c>
      <c r="D269" s="8" t="s">
        <v>294</v>
      </c>
      <c r="E269" s="8"/>
      <c r="F269" s="8" t="s">
        <v>295</v>
      </c>
      <c r="G269" s="8" t="s">
        <v>1994</v>
      </c>
      <c r="H269" s="8" t="s">
        <v>296</v>
      </c>
      <c r="I269" s="8" t="b">
        <f>COUNTIF(Employees[Employee Name],Employees[[#This Row],[Employee Name]])&gt;1</f>
        <v>0</v>
      </c>
    </row>
    <row r="270" spans="1:9" ht="30" hidden="1" customHeight="1" x14ac:dyDescent="0.3">
      <c r="A270" s="44">
        <f>IF(ISBLANK(Employees[[#This Row],[Employee Name]]),"",A269+1)</f>
        <v>266</v>
      </c>
      <c r="B270" s="8" t="str">
        <f>CONCATENATE(Employees[[#This Row],[Lastname]]," ",Employees[[#This Row],[Firstname]], " ",LEFT(Employees[[#This Row],[Middlename]],1),IF(ISBLANK(Employees[[#This Row],[Middlename]])," ","."))</f>
        <v xml:space="preserve">DOCTORA ZENAIDA  </v>
      </c>
      <c r="C270" s="8" t="s">
        <v>288</v>
      </c>
      <c r="D270" s="8" t="s">
        <v>160</v>
      </c>
      <c r="E270" s="8"/>
      <c r="F270" s="18" t="s">
        <v>198</v>
      </c>
      <c r="G270" s="18" t="s">
        <v>1994</v>
      </c>
      <c r="H270" s="8" t="s">
        <v>289</v>
      </c>
      <c r="I270" s="8" t="b">
        <f>COUNTIF(Employees[Employee Name],Employees[[#This Row],[Employee Name]])&gt;1</f>
        <v>0</v>
      </c>
    </row>
    <row r="271" spans="1:9" ht="30" hidden="1" customHeight="1" x14ac:dyDescent="0.3">
      <c r="A271" s="44">
        <f>IF(ISBLANK(Employees[[#This Row],[Employee Name]]),"",A270+1)</f>
        <v>267</v>
      </c>
      <c r="B271" s="8" t="str">
        <f>CONCATENATE(Employees[[#This Row],[Lastname]]," ",Employees[[#This Row],[Firstname]], " ",LEFT(Employees[[#This Row],[Middlename]],1),IF(ISBLANK(Employees[[#This Row],[Middlename]])," ","."))</f>
        <v>DOGELIO CHRISTIAN B.</v>
      </c>
      <c r="C271" s="8" t="s">
        <v>533</v>
      </c>
      <c r="D271" s="8" t="s">
        <v>1493</v>
      </c>
      <c r="E271" s="8" t="s">
        <v>145</v>
      </c>
      <c r="F271" s="8" t="s">
        <v>1290</v>
      </c>
      <c r="G271" s="18" t="s">
        <v>1290</v>
      </c>
      <c r="H271" s="8" t="s">
        <v>326</v>
      </c>
      <c r="I271" s="8" t="b">
        <f>COUNTIF(Employees[Employee Name],Employees[[#This Row],[Employee Name]])&gt;1</f>
        <v>0</v>
      </c>
    </row>
    <row r="272" spans="1:9" ht="30" hidden="1" customHeight="1" x14ac:dyDescent="0.3">
      <c r="A272" s="44">
        <f>IF(ISBLANK(Employees[[#This Row],[Employee Name]]),"",A271+1)</f>
        <v>268</v>
      </c>
      <c r="B272" s="8" t="str">
        <f>CONCATENATE(Employees[[#This Row],[Lastname]]," ",Employees[[#This Row],[Firstname]], " ",LEFT(Employees[[#This Row],[Middlename]],1),IF(ISBLANK(Employees[[#This Row],[Middlename]])," ","."))</f>
        <v>DOGELIO DANNA MARIZ V.</v>
      </c>
      <c r="C272" s="18" t="s">
        <v>533</v>
      </c>
      <c r="D272" s="18" t="s">
        <v>2105</v>
      </c>
      <c r="E272" s="18" t="s">
        <v>150</v>
      </c>
      <c r="F272" s="18" t="s">
        <v>2106</v>
      </c>
      <c r="G272" s="18"/>
      <c r="H272" s="18" t="s">
        <v>439</v>
      </c>
      <c r="I272" s="8" t="b">
        <f>COUNTIF(Employees[Employee Name],Employees[[#This Row],[Employee Name]])&gt;1</f>
        <v>0</v>
      </c>
    </row>
    <row r="273" spans="1:9" ht="30" hidden="1" customHeight="1" x14ac:dyDescent="0.3">
      <c r="A273" s="44">
        <f>IF(ISBLANK(Employees[[#This Row],[Employee Name]]),"",A272+1)</f>
        <v>269</v>
      </c>
      <c r="B273" s="8" t="str">
        <f>CONCATENATE(Employees[[#This Row],[Lastname]]," ",Employees[[#This Row],[Firstname]], " ",LEFT(Employees[[#This Row],[Middlename]],1),IF(ISBLANK(Employees[[#This Row],[Middlename]])," ","."))</f>
        <v>DOGELIO JEAN MELODY M.</v>
      </c>
      <c r="C273" s="8" t="s">
        <v>533</v>
      </c>
      <c r="D273" s="8" t="s">
        <v>1494</v>
      </c>
      <c r="E273" s="8" t="s">
        <v>1495</v>
      </c>
      <c r="F273" s="8" t="s">
        <v>1703</v>
      </c>
      <c r="G273" s="18" t="s">
        <v>1703</v>
      </c>
      <c r="H273" s="8" t="s">
        <v>103</v>
      </c>
      <c r="I273" s="8" t="b">
        <f>COUNTIF(Employees[Employee Name],Employees[[#This Row],[Employee Name]])&gt;1</f>
        <v>0</v>
      </c>
    </row>
    <row r="274" spans="1:9" ht="30" hidden="1" customHeight="1" x14ac:dyDescent="0.3">
      <c r="A274" s="44">
        <f>IF(ISBLANK(Employees[[#This Row],[Employee Name]]),"",A273+1)</f>
        <v>270</v>
      </c>
      <c r="B274" s="8" t="str">
        <f>CONCATENATE(Employees[[#This Row],[Lastname]]," ",Employees[[#This Row],[Firstname]], " ",LEFT(Employees[[#This Row],[Middlename]],1),IF(ISBLANK(Employees[[#This Row],[Middlename]])," ","."))</f>
        <v>DOGELIO RONNEL D.</v>
      </c>
      <c r="C274" s="8" t="s">
        <v>533</v>
      </c>
      <c r="D274" s="8" t="s">
        <v>1309</v>
      </c>
      <c r="E274" s="8" t="s">
        <v>1310</v>
      </c>
      <c r="F274" s="8" t="s">
        <v>272</v>
      </c>
      <c r="G274" s="18" t="s">
        <v>1994</v>
      </c>
      <c r="H274" s="8" t="s">
        <v>271</v>
      </c>
      <c r="I274" s="8" t="b">
        <f>COUNTIF(Employees[Employee Name],Employees[[#This Row],[Employee Name]])&gt;1</f>
        <v>0</v>
      </c>
    </row>
    <row r="275" spans="1:9" ht="30" hidden="1" customHeight="1" x14ac:dyDescent="0.3">
      <c r="A275" s="44">
        <f>IF(ISBLANK(Employees[[#This Row],[Employee Name]]),"",A274+1)</f>
        <v>271</v>
      </c>
      <c r="B275" s="8" t="str">
        <f>CONCATENATE(Employees[[#This Row],[Lastname]]," ",Employees[[#This Row],[Firstname]], " ",LEFT(Employees[[#This Row],[Middlename]],1),IF(ISBLANK(Employees[[#This Row],[Middlename]])," ","."))</f>
        <v>DOGNIDON MARLYN P.</v>
      </c>
      <c r="C275" s="8" t="s">
        <v>700</v>
      </c>
      <c r="D275" s="8" t="s">
        <v>701</v>
      </c>
      <c r="E275" s="8" t="s">
        <v>124</v>
      </c>
      <c r="F275" s="8" t="s">
        <v>96</v>
      </c>
      <c r="G275" s="8" t="s">
        <v>1994</v>
      </c>
      <c r="H275" s="8" t="s">
        <v>97</v>
      </c>
      <c r="I275" s="8" t="b">
        <f>COUNTIF(Employees[Employee Name],Employees[[#This Row],[Employee Name]])&gt;1</f>
        <v>0</v>
      </c>
    </row>
    <row r="276" spans="1:9" ht="30" hidden="1" customHeight="1" x14ac:dyDescent="0.3">
      <c r="A276" s="44">
        <f>IF(ISBLANK(Employees[[#This Row],[Employee Name]]),"",A275+1)</f>
        <v>272</v>
      </c>
      <c r="B276" s="8" t="str">
        <f>CONCATENATE(Employees[[#This Row],[Lastname]]," ",Employees[[#This Row],[Firstname]], " ",LEFT(Employees[[#This Row],[Middlename]],1),IF(ISBLANK(Employees[[#This Row],[Middlename]])," ","."))</f>
        <v>DOLOT JESUS JR. D.</v>
      </c>
      <c r="C276" s="8" t="s">
        <v>1047</v>
      </c>
      <c r="D276" s="8" t="s">
        <v>1048</v>
      </c>
      <c r="E276" s="8" t="s">
        <v>119</v>
      </c>
      <c r="F276" s="8" t="s">
        <v>125</v>
      </c>
      <c r="G276" s="18" t="s">
        <v>1994</v>
      </c>
      <c r="H276" s="8" t="s">
        <v>156</v>
      </c>
      <c r="I276" s="8" t="b">
        <f>COUNTIF(Employees[Employee Name],Employees[[#This Row],[Employee Name]])&gt;1</f>
        <v>0</v>
      </c>
    </row>
    <row r="277" spans="1:9" ht="30" hidden="1" customHeight="1" x14ac:dyDescent="0.3">
      <c r="A277" s="44">
        <f>IF(ISBLANK(Employees[[#This Row],[Employee Name]]),"",A276+1)</f>
        <v>273</v>
      </c>
      <c r="B277" s="8" t="str">
        <f>CONCATENATE(Employees[[#This Row],[Lastname]]," ",Employees[[#This Row],[Firstname]], " ",LEFT(Employees[[#This Row],[Middlename]],1),IF(ISBLANK(Employees[[#This Row],[Middlename]])," ","."))</f>
        <v>DOMINGO RACHEL L.</v>
      </c>
      <c r="C277" s="8" t="s">
        <v>1231</v>
      </c>
      <c r="D277" s="8" t="s">
        <v>1232</v>
      </c>
      <c r="E277" s="8" t="s">
        <v>227</v>
      </c>
      <c r="F277" s="8" t="s">
        <v>1284</v>
      </c>
      <c r="G277" s="18" t="s">
        <v>1994</v>
      </c>
      <c r="H277" s="8" t="s">
        <v>199</v>
      </c>
      <c r="I277" s="8" t="b">
        <f>COUNTIF(Employees[Employee Name],Employees[[#This Row],[Employee Name]])&gt;1</f>
        <v>0</v>
      </c>
    </row>
    <row r="278" spans="1:9" ht="30" hidden="1" customHeight="1" x14ac:dyDescent="0.3">
      <c r="A278" s="44">
        <f>IF(ISBLANK(Employees[[#This Row],[Employee Name]]),"",A277+1)</f>
        <v>274</v>
      </c>
      <c r="B278" s="8" t="str">
        <f>CONCATENATE(Employees[[#This Row],[Lastname]]," ",Employees[[#This Row],[Firstname]], " ",LEFT(Employees[[#This Row],[Middlename]],1),IF(ISBLANK(Employees[[#This Row],[Middlename]])," ","."))</f>
        <v>DORADO JULAIDA M.</v>
      </c>
      <c r="C278" s="18" t="s">
        <v>2221</v>
      </c>
      <c r="D278" s="18" t="s">
        <v>2222</v>
      </c>
      <c r="E278" s="18" t="s">
        <v>84</v>
      </c>
      <c r="F278" s="18" t="s">
        <v>2223</v>
      </c>
      <c r="G278" s="8"/>
      <c r="H278" s="18" t="s">
        <v>289</v>
      </c>
      <c r="I278" s="8" t="b">
        <f>COUNTIF(Employees[Employee Name],Employees[[#This Row],[Employee Name]])&gt;1</f>
        <v>0</v>
      </c>
    </row>
    <row r="279" spans="1:9" ht="30" hidden="1" customHeight="1" x14ac:dyDescent="0.3">
      <c r="A279" s="44">
        <f>IF(ISBLANK(Employees[[#This Row],[Employee Name]]),"",A278+1)</f>
        <v>275</v>
      </c>
      <c r="B279" s="8" t="str">
        <f>CONCATENATE(Employees[[#This Row],[Lastname]]," ",Employees[[#This Row],[Firstname]], " ",LEFT(Employees[[#This Row],[Middlename]],1),IF(ISBLANK(Employees[[#This Row],[Middlename]])," ","."))</f>
        <v>DUNGO PURISIMA CORAZON E.</v>
      </c>
      <c r="C279" s="8" t="s">
        <v>1020</v>
      </c>
      <c r="D279" s="8" t="s">
        <v>408</v>
      </c>
      <c r="E279" s="8" t="s">
        <v>378</v>
      </c>
      <c r="F279" s="8" t="s">
        <v>390</v>
      </c>
      <c r="G279" s="8" t="s">
        <v>1994</v>
      </c>
      <c r="H279" s="8" t="s">
        <v>103</v>
      </c>
      <c r="I279" s="8" t="b">
        <f>COUNTIF(Employees[Employee Name],Employees[[#This Row],[Employee Name]])&gt;1</f>
        <v>0</v>
      </c>
    </row>
    <row r="280" spans="1:9" ht="30" hidden="1" customHeight="1" x14ac:dyDescent="0.3">
      <c r="A280" s="44">
        <f>IF(ISBLANK(Employees[[#This Row],[Employee Name]]),"",A279+1)</f>
        <v>276</v>
      </c>
      <c r="B280" s="8" t="str">
        <f>CONCATENATE(Employees[[#This Row],[Lastname]]," ",Employees[[#This Row],[Firstname]], " ",LEFT(Employees[[#This Row],[Middlename]],1),IF(ISBLANK(Employees[[#This Row],[Middlename]])," ","."))</f>
        <v>EGASAN DELIA J.</v>
      </c>
      <c r="C280" s="8" t="s">
        <v>820</v>
      </c>
      <c r="D280" s="8" t="s">
        <v>821</v>
      </c>
      <c r="E280" s="8" t="s">
        <v>193</v>
      </c>
      <c r="F280" s="18" t="s">
        <v>198</v>
      </c>
      <c r="G280" s="18" t="s">
        <v>1994</v>
      </c>
      <c r="H280" s="8" t="s">
        <v>135</v>
      </c>
      <c r="I280" s="8" t="b">
        <f>COUNTIF(Employees[Employee Name],Employees[[#This Row],[Employee Name]])&gt;1</f>
        <v>0</v>
      </c>
    </row>
    <row r="281" spans="1:9" ht="30" hidden="1" customHeight="1" x14ac:dyDescent="0.3">
      <c r="A281" s="44">
        <f>IF(ISBLANK(Employees[[#This Row],[Employee Name]]),"",A280+1)</f>
        <v>277</v>
      </c>
      <c r="B281" s="8" t="str">
        <f>CONCATENATE(Employees[[#This Row],[Lastname]]," ",Employees[[#This Row],[Firstname]], " ",LEFT(Employees[[#This Row],[Middlename]],1),IF(ISBLANK(Employees[[#This Row],[Middlename]])," ","."))</f>
        <v>EMELO MARXIANE T.</v>
      </c>
      <c r="C281" s="8" t="s">
        <v>926</v>
      </c>
      <c r="D281" s="8" t="s">
        <v>927</v>
      </c>
      <c r="E281" s="8" t="s">
        <v>107</v>
      </c>
      <c r="F281" s="8" t="s">
        <v>813</v>
      </c>
      <c r="G281" s="8" t="s">
        <v>1994</v>
      </c>
      <c r="H281" s="8" t="s">
        <v>97</v>
      </c>
      <c r="I281" s="8" t="b">
        <f>COUNTIF(Employees[Employee Name],Employees[[#This Row],[Employee Name]])&gt;1</f>
        <v>0</v>
      </c>
    </row>
    <row r="282" spans="1:9" ht="30" hidden="1" customHeight="1" x14ac:dyDescent="0.3">
      <c r="A282" s="44">
        <f>IF(ISBLANK(Employees[[#This Row],[Employee Name]]),"",A281+1)</f>
        <v>278</v>
      </c>
      <c r="B282" s="8" t="str">
        <f>CONCATENATE(Employees[[#This Row],[Lastname]]," ",Employees[[#This Row],[Firstname]], " ",LEFT(Employees[[#This Row],[Middlename]],1),IF(ISBLANK(Employees[[#This Row],[Middlename]])," ","."))</f>
        <v>EMELO MARYJANE T.</v>
      </c>
      <c r="C282" s="8" t="s">
        <v>926</v>
      </c>
      <c r="D282" s="8" t="s">
        <v>1043</v>
      </c>
      <c r="E282" s="8" t="s">
        <v>107</v>
      </c>
      <c r="F282" s="8" t="s">
        <v>813</v>
      </c>
      <c r="G282" s="8" t="s">
        <v>1994</v>
      </c>
      <c r="H282" s="8" t="s">
        <v>97</v>
      </c>
      <c r="I282" s="8" t="b">
        <f>COUNTIF(Employees[Employee Name],Employees[[#This Row],[Employee Name]])&gt;1</f>
        <v>0</v>
      </c>
    </row>
    <row r="283" spans="1:9" ht="30" hidden="1" customHeight="1" x14ac:dyDescent="0.3">
      <c r="A283" s="44">
        <f>IF(ISBLANK(Employees[[#This Row],[Employee Name]]),"",A282+1)</f>
        <v>279</v>
      </c>
      <c r="B283" s="8" t="str">
        <f>CONCATENATE(Employees[[#This Row],[Lastname]]," ",Employees[[#This Row],[Firstname]], " ",LEFT(Employees[[#This Row],[Middlename]],1),IF(ISBLANK(Employees[[#This Row],[Middlename]])," ","."))</f>
        <v>ENMACIO LEILA A.</v>
      </c>
      <c r="C283" s="8" t="s">
        <v>516</v>
      </c>
      <c r="D283" s="8" t="s">
        <v>517</v>
      </c>
      <c r="E283" s="8" t="s">
        <v>284</v>
      </c>
      <c r="F283" s="8" t="s">
        <v>518</v>
      </c>
      <c r="G283" s="18" t="s">
        <v>1994</v>
      </c>
      <c r="H283" s="8" t="s">
        <v>439</v>
      </c>
      <c r="I283" s="8" t="b">
        <f>COUNTIF(Employees[Employee Name],Employees[[#This Row],[Employee Name]])&gt;1</f>
        <v>0</v>
      </c>
    </row>
    <row r="284" spans="1:9" ht="30" hidden="1" customHeight="1" x14ac:dyDescent="0.3">
      <c r="A284" s="44">
        <f>IF(ISBLANK(Employees[[#This Row],[Employee Name]]),"",A283+1)</f>
        <v>280</v>
      </c>
      <c r="B284" s="8" t="str">
        <f>CONCATENATE(Employees[[#This Row],[Lastname]]," ",Employees[[#This Row],[Firstname]], " ",LEFT(Employees[[#This Row],[Middlename]],1),IF(ISBLANK(Employees[[#This Row],[Middlename]])," ","."))</f>
        <v>ENRIQUEZ ANABEL O.</v>
      </c>
      <c r="C284" s="8" t="s">
        <v>122</v>
      </c>
      <c r="D284" s="8" t="s">
        <v>389</v>
      </c>
      <c r="E284" s="8" t="s">
        <v>1497</v>
      </c>
      <c r="F284" s="8" t="s">
        <v>1290</v>
      </c>
      <c r="G284" s="18" t="s">
        <v>1290</v>
      </c>
      <c r="H284" s="8" t="s">
        <v>135</v>
      </c>
      <c r="I284" s="8" t="b">
        <f>COUNTIF(Employees[Employee Name],Employees[[#This Row],[Employee Name]])&gt;1</f>
        <v>0</v>
      </c>
    </row>
    <row r="285" spans="1:9" ht="30" hidden="1" customHeight="1" x14ac:dyDescent="0.3">
      <c r="A285" s="44">
        <f>IF(ISBLANK(Employees[[#This Row],[Employee Name]]),"",A284+1)</f>
        <v>281</v>
      </c>
      <c r="B285" s="8" t="str">
        <f>CONCATENATE(Employees[[#This Row],[Lastname]]," ",Employees[[#This Row],[Firstname]], " ",LEFT(Employees[[#This Row],[Middlename]],1),IF(ISBLANK(Employees[[#This Row],[Middlename]])," ","."))</f>
        <v>ENRIQUEZ EDGAR P.</v>
      </c>
      <c r="C285" s="8" t="s">
        <v>122</v>
      </c>
      <c r="D285" s="8" t="s">
        <v>123</v>
      </c>
      <c r="E285" s="8" t="s">
        <v>124</v>
      </c>
      <c r="F285" s="8" t="s">
        <v>125</v>
      </c>
      <c r="G285" s="18" t="s">
        <v>1994</v>
      </c>
      <c r="H285" s="8" t="s">
        <v>126</v>
      </c>
      <c r="I285" s="8" t="b">
        <f>COUNTIF(Employees[Employee Name],Employees[[#This Row],[Employee Name]])&gt;1</f>
        <v>0</v>
      </c>
    </row>
    <row r="286" spans="1:9" ht="30" hidden="1" customHeight="1" x14ac:dyDescent="0.3">
      <c r="A286" s="44">
        <f>IF(ISBLANK(Employees[[#This Row],[Employee Name]]),"",A285+1)</f>
        <v>282</v>
      </c>
      <c r="B286" s="8" t="str">
        <f>CONCATENATE(Employees[[#This Row],[Lastname]]," ",Employees[[#This Row],[Firstname]], " ",LEFT(Employees[[#This Row],[Middlename]],1),IF(ISBLANK(Employees[[#This Row],[Middlename]])," ","."))</f>
        <v xml:space="preserve">ENRIQUEZ ERIBERTO  </v>
      </c>
      <c r="C286" s="18" t="s">
        <v>122</v>
      </c>
      <c r="D286" s="18" t="s">
        <v>2112</v>
      </c>
      <c r="E286" s="8"/>
      <c r="F286" s="18" t="s">
        <v>1290</v>
      </c>
      <c r="G286" s="8"/>
      <c r="H286" s="18" t="s">
        <v>289</v>
      </c>
      <c r="I286" s="8" t="b">
        <f>COUNTIF(Employees[Employee Name],Employees[[#This Row],[Employee Name]])&gt;1</f>
        <v>0</v>
      </c>
    </row>
    <row r="287" spans="1:9" ht="30" hidden="1" customHeight="1" x14ac:dyDescent="0.3">
      <c r="A287" s="44">
        <f>IF(ISBLANK(Employees[[#This Row],[Employee Name]]),"",A286+1)</f>
        <v>283</v>
      </c>
      <c r="B287" s="8" t="str">
        <f>CONCATENATE(Employees[[#This Row],[Lastname]]," ",Employees[[#This Row],[Firstname]], " ",LEFT(Employees[[#This Row],[Middlename]],1),IF(ISBLANK(Employees[[#This Row],[Middlename]])," ","."))</f>
        <v>EREÑO MELANIE B.</v>
      </c>
      <c r="C287" s="18" t="s">
        <v>2135</v>
      </c>
      <c r="D287" s="18" t="s">
        <v>705</v>
      </c>
      <c r="E287" s="18" t="s">
        <v>145</v>
      </c>
      <c r="F287" s="18" t="s">
        <v>125</v>
      </c>
      <c r="G287" s="8"/>
      <c r="H287" s="18" t="s">
        <v>152</v>
      </c>
      <c r="I287" s="8" t="b">
        <f>COUNTIF(Employees[Employee Name],Employees[[#This Row],[Employee Name]])&gt;1</f>
        <v>0</v>
      </c>
    </row>
    <row r="288" spans="1:9" ht="30" hidden="1" customHeight="1" x14ac:dyDescent="0.3">
      <c r="A288" s="44">
        <f>IF(ISBLANK(Employees[[#This Row],[Employee Name]]),"",A287+1)</f>
        <v>284</v>
      </c>
      <c r="B288" s="8" t="str">
        <f>CONCATENATE(Employees[[#This Row],[Lastname]]," ",Employees[[#This Row],[Firstname]], " ",LEFT(Employees[[#This Row],[Middlename]],1),IF(ISBLANK(Employees[[#This Row],[Middlename]])," ","."))</f>
        <v>ERIDAO ROSALINDA P.</v>
      </c>
      <c r="C288" s="8" t="s">
        <v>230</v>
      </c>
      <c r="D288" s="8" t="s">
        <v>229</v>
      </c>
      <c r="E288" s="8" t="s">
        <v>124</v>
      </c>
      <c r="F288" s="8" t="s">
        <v>223</v>
      </c>
      <c r="G288" s="8" t="s">
        <v>1994</v>
      </c>
      <c r="H288" s="8" t="s">
        <v>213</v>
      </c>
      <c r="I288" s="8" t="b">
        <f>COUNTIF(Employees[Employee Name],Employees[[#This Row],[Employee Name]])&gt;1</f>
        <v>0</v>
      </c>
    </row>
    <row r="289" spans="1:9" ht="30" hidden="1" customHeight="1" x14ac:dyDescent="0.3">
      <c r="A289" s="44">
        <f>IF(ISBLANK(Employees[[#This Row],[Employee Name]]),"",A288+1)</f>
        <v>285</v>
      </c>
      <c r="B289" s="8" t="str">
        <f>CONCATENATE(Employees[[#This Row],[Lastname]]," ",Employees[[#This Row],[Firstname]], " ",LEFT(Employees[[#This Row],[Middlename]],1),IF(ISBLANK(Employees[[#This Row],[Middlename]])," ","."))</f>
        <v xml:space="preserve">ERNI RANDY  </v>
      </c>
      <c r="C289" s="18" t="s">
        <v>1523</v>
      </c>
      <c r="D289" s="18" t="s">
        <v>2253</v>
      </c>
      <c r="E289" s="8"/>
      <c r="F289" s="18" t="s">
        <v>2254</v>
      </c>
      <c r="G289" s="8"/>
      <c r="H289" s="18" t="s">
        <v>1715</v>
      </c>
      <c r="I289" s="8" t="b">
        <f>COUNTIF(Employees[Employee Name],Employees[[#This Row],[Employee Name]])&gt;1</f>
        <v>0</v>
      </c>
    </row>
    <row r="290" spans="1:9" ht="30" hidden="1" customHeight="1" x14ac:dyDescent="0.3">
      <c r="A290" s="44">
        <f>IF(ISBLANK(Employees[[#This Row],[Employee Name]]),"",A289+1)</f>
        <v>286</v>
      </c>
      <c r="B290" s="8" t="str">
        <f>CONCATENATE(Employees[[#This Row],[Lastname]]," ",Employees[[#This Row],[Firstname]], " ",LEFT(Employees[[#This Row],[Middlename]],1),IF(ISBLANK(Employees[[#This Row],[Middlename]])," ","."))</f>
        <v>ESCAMILLAS EVELYN M.</v>
      </c>
      <c r="C290" s="8" t="s">
        <v>412</v>
      </c>
      <c r="D290" s="8" t="s">
        <v>413</v>
      </c>
      <c r="E290" s="8" t="s">
        <v>84</v>
      </c>
      <c r="F290" s="8" t="s">
        <v>414</v>
      </c>
      <c r="G290" s="8" t="s">
        <v>1994</v>
      </c>
      <c r="H290" s="8" t="s">
        <v>103</v>
      </c>
      <c r="I290" s="8" t="b">
        <f>COUNTIF(Employees[Employee Name],Employees[[#This Row],[Employee Name]])&gt;1</f>
        <v>0</v>
      </c>
    </row>
    <row r="291" spans="1:9" ht="30" hidden="1" customHeight="1" x14ac:dyDescent="0.3">
      <c r="A291" s="44">
        <f>IF(ISBLANK(Employees[[#This Row],[Employee Name]]),"",A290+1)</f>
        <v>287</v>
      </c>
      <c r="B291" s="8" t="str">
        <f>CONCATENATE(Employees[[#This Row],[Lastname]]," ",Employees[[#This Row],[Firstname]], " ",LEFT(Employees[[#This Row],[Middlename]],1),IF(ISBLANK(Employees[[#This Row],[Middlename]])," ","."))</f>
        <v xml:space="preserve">ESMAEL EMRAN  </v>
      </c>
      <c r="C291" s="8" t="s">
        <v>1498</v>
      </c>
      <c r="D291" s="8" t="s">
        <v>1499</v>
      </c>
      <c r="E291" s="8"/>
      <c r="F291" s="8" t="s">
        <v>1290</v>
      </c>
      <c r="G291" s="18" t="s">
        <v>1290</v>
      </c>
      <c r="H291" s="8" t="s">
        <v>289</v>
      </c>
      <c r="I291" s="8" t="b">
        <f>COUNTIF(Employees[Employee Name],Employees[[#This Row],[Employee Name]])&gt;1</f>
        <v>0</v>
      </c>
    </row>
    <row r="292" spans="1:9" ht="30" hidden="1" customHeight="1" x14ac:dyDescent="0.3">
      <c r="A292" s="44">
        <f>IF(ISBLANK(Employees[[#This Row],[Employee Name]]),"",A291+1)</f>
        <v>288</v>
      </c>
      <c r="B292" s="8" t="str">
        <f>CONCATENATE(Employees[[#This Row],[Lastname]]," ",Employees[[#This Row],[Firstname]], " ",LEFT(Employees[[#This Row],[Middlename]],1),IF(ISBLANK(Employees[[#This Row],[Middlename]])," ","."))</f>
        <v>ESPINELI LORETA N.</v>
      </c>
      <c r="C292" s="18" t="s">
        <v>2239</v>
      </c>
      <c r="D292" s="18" t="s">
        <v>2240</v>
      </c>
      <c r="E292" s="18" t="s">
        <v>334</v>
      </c>
      <c r="F292" s="18" t="s">
        <v>1290</v>
      </c>
      <c r="G292" s="8"/>
      <c r="H292" s="18" t="s">
        <v>199</v>
      </c>
      <c r="I292" s="8" t="b">
        <f>COUNTIF(Employees[Employee Name],Employees[[#This Row],[Employee Name]])&gt;1</f>
        <v>0</v>
      </c>
    </row>
    <row r="293" spans="1:9" ht="30" hidden="1" customHeight="1" x14ac:dyDescent="0.3">
      <c r="A293" s="44">
        <f>IF(ISBLANK(Employees[[#This Row],[Employee Name]]),"",A292+1)</f>
        <v>289</v>
      </c>
      <c r="B293" s="8" t="str">
        <f>CONCATENATE(Employees[[#This Row],[Lastname]]," ",Employees[[#This Row],[Firstname]], " ",LEFT(Employees[[#This Row],[Middlename]],1),IF(ISBLANK(Employees[[#This Row],[Middlename]])," ","."))</f>
        <v>ESPINOSA RUBY ANN V.</v>
      </c>
      <c r="C293" s="8" t="s">
        <v>1500</v>
      </c>
      <c r="D293" s="8" t="s">
        <v>1501</v>
      </c>
      <c r="E293" s="8" t="s">
        <v>723</v>
      </c>
      <c r="F293" s="8" t="s">
        <v>1290</v>
      </c>
      <c r="G293" s="18" t="s">
        <v>1290</v>
      </c>
      <c r="H293" s="8" t="s">
        <v>97</v>
      </c>
      <c r="I293" s="8" t="b">
        <f>COUNTIF(Employees[Employee Name],Employees[[#This Row],[Employee Name]])&gt;1</f>
        <v>0</v>
      </c>
    </row>
    <row r="294" spans="1:9" ht="30" hidden="1" customHeight="1" x14ac:dyDescent="0.3">
      <c r="A294" s="44">
        <f>IF(ISBLANK(Employees[[#This Row],[Employee Name]]),"",A293+1)</f>
        <v>290</v>
      </c>
      <c r="B294" s="8" t="str">
        <f>CONCATENATE(Employees[[#This Row],[Lastname]]," ",Employees[[#This Row],[Firstname]], " ",LEFT(Employees[[#This Row],[Middlename]],1),IF(ISBLANK(Employees[[#This Row],[Middlename]])," ","."))</f>
        <v>ESPIRITU RONALD M.</v>
      </c>
      <c r="C294" s="8" t="s">
        <v>622</v>
      </c>
      <c r="D294" s="8" t="s">
        <v>623</v>
      </c>
      <c r="E294" s="8" t="s">
        <v>84</v>
      </c>
      <c r="F294" s="8" t="s">
        <v>125</v>
      </c>
      <c r="G294" s="18" t="s">
        <v>1994</v>
      </c>
      <c r="H294" s="8" t="s">
        <v>103</v>
      </c>
      <c r="I294" s="8" t="b">
        <f>COUNTIF(Employees[Employee Name],Employees[[#This Row],[Employee Name]])&gt;1</f>
        <v>0</v>
      </c>
    </row>
    <row r="295" spans="1:9" ht="30" hidden="1" customHeight="1" x14ac:dyDescent="0.3">
      <c r="A295" s="44">
        <f>IF(ISBLANK(Employees[[#This Row],[Employee Name]]),"",A294+1)</f>
        <v>291</v>
      </c>
      <c r="B295" s="8" t="str">
        <f>CONCATENATE(Employees[[#This Row],[Lastname]]," ",Employees[[#This Row],[Firstname]], " ",LEFT(Employees[[#This Row],[Middlename]],1),IF(ISBLANK(Employees[[#This Row],[Middlename]])," ","."))</f>
        <v>ESTABILLO JUSTINE CARL G.</v>
      </c>
      <c r="C295" s="8" t="s">
        <v>1405</v>
      </c>
      <c r="D295" s="8" t="s">
        <v>1502</v>
      </c>
      <c r="E295" s="8" t="s">
        <v>1503</v>
      </c>
      <c r="F295" s="8" t="s">
        <v>1703</v>
      </c>
      <c r="G295" s="18" t="s">
        <v>1703</v>
      </c>
      <c r="H295" s="8" t="s">
        <v>135</v>
      </c>
      <c r="I295" s="8" t="b">
        <f>COUNTIF(Employees[Employee Name],Employees[[#This Row],[Employee Name]])&gt;1</f>
        <v>0</v>
      </c>
    </row>
    <row r="296" spans="1:9" ht="30" hidden="1" customHeight="1" x14ac:dyDescent="0.3">
      <c r="A296" s="44">
        <f>IF(ISBLANK(Employees[[#This Row],[Employee Name]]),"",A295+1)</f>
        <v>292</v>
      </c>
      <c r="B296" s="8" t="str">
        <f>CONCATENATE(Employees[[#This Row],[Lastname]]," ",Employees[[#This Row],[Firstname]], " ",LEFT(Employees[[#This Row],[Middlename]],1),IF(ISBLANK(Employees[[#This Row],[Middlename]])," ","."))</f>
        <v>ESTALE JOCELYN M.</v>
      </c>
      <c r="C296" s="8" t="s">
        <v>1504</v>
      </c>
      <c r="D296" s="8" t="s">
        <v>1505</v>
      </c>
      <c r="E296" s="8" t="s">
        <v>132</v>
      </c>
      <c r="F296" s="8" t="s">
        <v>1290</v>
      </c>
      <c r="G296" s="18" t="s">
        <v>1290</v>
      </c>
      <c r="H296" s="8" t="s">
        <v>1706</v>
      </c>
      <c r="I296" s="8" t="b">
        <f>COUNTIF(Employees[Employee Name],Employees[[#This Row],[Employee Name]])&gt;1</f>
        <v>0</v>
      </c>
    </row>
    <row r="297" spans="1:9" ht="30" hidden="1" customHeight="1" x14ac:dyDescent="0.3">
      <c r="A297" s="44">
        <f>IF(ISBLANK(Employees[[#This Row],[Employee Name]]),"",A296+1)</f>
        <v>293</v>
      </c>
      <c r="B297" s="8" t="str">
        <f>CONCATENATE(Employees[[#This Row],[Lastname]]," ",Employees[[#This Row],[Firstname]], " ",LEFT(Employees[[#This Row],[Middlename]],1),IF(ISBLANK(Employees[[#This Row],[Middlename]])," ","."))</f>
        <v>ESTIEBAR ARISTOTLE B.</v>
      </c>
      <c r="C297" s="18" t="s">
        <v>2343</v>
      </c>
      <c r="D297" s="8" t="s">
        <v>1506</v>
      </c>
      <c r="E297" s="8" t="s">
        <v>145</v>
      </c>
      <c r="F297" s="8" t="s">
        <v>1290</v>
      </c>
      <c r="G297" s="18" t="s">
        <v>1290</v>
      </c>
      <c r="H297" s="8" t="s">
        <v>289</v>
      </c>
      <c r="I297" s="8" t="b">
        <f>COUNTIF(Employees[Employee Name],Employees[[#This Row],[Employee Name]])&gt;1</f>
        <v>0</v>
      </c>
    </row>
    <row r="298" spans="1:9" ht="30" hidden="1" customHeight="1" x14ac:dyDescent="0.3">
      <c r="A298" s="44">
        <f>IF(ISBLANK(Employees[[#This Row],[Employee Name]]),"",A297+1)</f>
        <v>294</v>
      </c>
      <c r="B298" s="8" t="str">
        <f>CONCATENATE(Employees[[#This Row],[Lastname]]," ",Employees[[#This Row],[Firstname]], " ",LEFT(Employees[[#This Row],[Middlename]],1),IF(ISBLANK(Employees[[#This Row],[Middlename]])," ","."))</f>
        <v>ESTIGOY BEVERLY ANNE P.</v>
      </c>
      <c r="C298" s="8" t="s">
        <v>383</v>
      </c>
      <c r="D298" s="8" t="s">
        <v>384</v>
      </c>
      <c r="E298" s="8" t="s">
        <v>124</v>
      </c>
      <c r="F298" s="8" t="s">
        <v>96</v>
      </c>
      <c r="G298" s="8" t="s">
        <v>1994</v>
      </c>
      <c r="H298" s="8" t="s">
        <v>97</v>
      </c>
      <c r="I298" s="8" t="b">
        <f>COUNTIF(Employees[Employee Name],Employees[[#This Row],[Employee Name]])&gt;1</f>
        <v>0</v>
      </c>
    </row>
    <row r="299" spans="1:9" ht="30" hidden="1" customHeight="1" x14ac:dyDescent="0.3">
      <c r="A299" s="44">
        <f>IF(ISBLANK(Employees[[#This Row],[Employee Name]]),"",A298+1)</f>
        <v>295</v>
      </c>
      <c r="B299" s="8" t="str">
        <f>CONCATENATE(Employees[[#This Row],[Lastname]]," ",Employees[[#This Row],[Firstname]], " ",LEFT(Employees[[#This Row],[Middlename]],1),IF(ISBLANK(Employees[[#This Row],[Middlename]])," ","."))</f>
        <v>ESTOLE JOCELYN D.</v>
      </c>
      <c r="C299" s="8" t="s">
        <v>1507</v>
      </c>
      <c r="D299" s="8" t="s">
        <v>1505</v>
      </c>
      <c r="E299" s="8" t="s">
        <v>119</v>
      </c>
      <c r="F299" s="8" t="s">
        <v>1290</v>
      </c>
      <c r="G299" s="18" t="s">
        <v>1290</v>
      </c>
      <c r="H299" s="8" t="s">
        <v>366</v>
      </c>
      <c r="I299" s="8" t="b">
        <f>COUNTIF(Employees[Employee Name],Employees[[#This Row],[Employee Name]])&gt;1</f>
        <v>0</v>
      </c>
    </row>
    <row r="300" spans="1:9" ht="30" hidden="1" customHeight="1" x14ac:dyDescent="0.3">
      <c r="A300" s="44">
        <f>IF(ISBLANK(Employees[[#This Row],[Employee Name]]),"",A299+1)</f>
        <v>296</v>
      </c>
      <c r="B300" s="8" t="str">
        <f>CONCATENATE(Employees[[#This Row],[Lastname]]," ",Employees[[#This Row],[Firstname]], " ",LEFT(Employees[[#This Row],[Middlename]],1),IF(ISBLANK(Employees[[#This Row],[Middlename]])," ","."))</f>
        <v>ESTRANGCO MERCY U.</v>
      </c>
      <c r="C300" s="8" t="s">
        <v>592</v>
      </c>
      <c r="D300" s="8" t="s">
        <v>593</v>
      </c>
      <c r="E300" s="8" t="s">
        <v>594</v>
      </c>
      <c r="F300" s="8" t="s">
        <v>198</v>
      </c>
      <c r="G300" s="18" t="s">
        <v>1994</v>
      </c>
      <c r="H300" s="8" t="s">
        <v>590</v>
      </c>
      <c r="I300" s="8" t="b">
        <f>COUNTIF(Employees[Employee Name],Employees[[#This Row],[Employee Name]])&gt;1</f>
        <v>0</v>
      </c>
    </row>
    <row r="301" spans="1:9" ht="30" hidden="1" customHeight="1" x14ac:dyDescent="0.3">
      <c r="A301" s="44">
        <f>IF(ISBLANK(Employees[[#This Row],[Employee Name]]),"",A300+1)</f>
        <v>297</v>
      </c>
      <c r="B301" s="8" t="str">
        <f>CONCATENATE(Employees[[#This Row],[Lastname]]," ",Employees[[#This Row],[Firstname]], " ",LEFT(Employees[[#This Row],[Middlename]],1),IF(ISBLANK(Employees[[#This Row],[Middlename]])," ","."))</f>
        <v>EVANGELISTA NORENA S.</v>
      </c>
      <c r="C301" s="8" t="s">
        <v>764</v>
      </c>
      <c r="D301" s="8" t="s">
        <v>765</v>
      </c>
      <c r="E301" s="8" t="s">
        <v>161</v>
      </c>
      <c r="F301" s="8" t="s">
        <v>766</v>
      </c>
      <c r="G301" s="18" t="s">
        <v>1994</v>
      </c>
      <c r="H301" s="8" t="s">
        <v>103</v>
      </c>
      <c r="I301" s="8" t="b">
        <f>COUNTIF(Employees[Employee Name],Employees[[#This Row],[Employee Name]])&gt;1</f>
        <v>0</v>
      </c>
    </row>
    <row r="302" spans="1:9" ht="30" hidden="1" customHeight="1" x14ac:dyDescent="0.3">
      <c r="A302" s="44">
        <f>IF(ISBLANK(Employees[[#This Row],[Employee Name]]),"",A301+1)</f>
        <v>298</v>
      </c>
      <c r="B302" s="8" t="str">
        <f>CONCATENATE(Employees[[#This Row],[Lastname]]," ",Employees[[#This Row],[Firstname]], " ",LEFT(Employees[[#This Row],[Middlename]],1),IF(ISBLANK(Employees[[#This Row],[Middlename]])," ","."))</f>
        <v>FELICIDARIO PAMELA C.</v>
      </c>
      <c r="C302" s="8" t="s">
        <v>1262</v>
      </c>
      <c r="D302" s="8" t="s">
        <v>1263</v>
      </c>
      <c r="E302" s="8" t="s">
        <v>1264</v>
      </c>
      <c r="F302" s="8" t="s">
        <v>125</v>
      </c>
      <c r="G302" s="18" t="s">
        <v>1994</v>
      </c>
      <c r="H302" s="8" t="s">
        <v>1198</v>
      </c>
      <c r="I302" s="8" t="b">
        <f>COUNTIF(Employees[Employee Name],Employees[[#This Row],[Employee Name]])&gt;1</f>
        <v>0</v>
      </c>
    </row>
    <row r="303" spans="1:9" ht="30" hidden="1" customHeight="1" x14ac:dyDescent="0.3">
      <c r="A303" s="44">
        <f>IF(ISBLANK(Employees[[#This Row],[Employee Name]]),"",A302+1)</f>
        <v>299</v>
      </c>
      <c r="B303" s="8" t="str">
        <f>CONCATENATE(Employees[[#This Row],[Lastname]]," ",Employees[[#This Row],[Firstname]], " ",LEFT(Employees[[#This Row],[Middlename]],1),IF(ISBLANK(Employees[[#This Row],[Middlename]])," ","."))</f>
        <v>FELLO VIRGILIO O.</v>
      </c>
      <c r="C303" s="8" t="s">
        <v>1129</v>
      </c>
      <c r="D303" s="8" t="s">
        <v>1130</v>
      </c>
      <c r="E303" s="8" t="s">
        <v>581</v>
      </c>
      <c r="F303" s="8" t="s">
        <v>1290</v>
      </c>
      <c r="G303" s="18" t="s">
        <v>1290</v>
      </c>
      <c r="H303" s="8" t="s">
        <v>199</v>
      </c>
      <c r="I303" s="8" t="b">
        <f>COUNTIF(Employees[Employee Name],Employees[[#This Row],[Employee Name]])&gt;1</f>
        <v>0</v>
      </c>
    </row>
    <row r="304" spans="1:9" ht="30" hidden="1" customHeight="1" x14ac:dyDescent="0.3">
      <c r="A304" s="44">
        <f>IF(ISBLANK(Employees[[#This Row],[Employee Name]]),"",A303+1)</f>
        <v>300</v>
      </c>
      <c r="B304" s="8" t="str">
        <f>CONCATENATE(Employees[[#This Row],[Lastname]]," ",Employees[[#This Row],[Firstname]], " ",LEFT(Employees[[#This Row],[Middlename]],1),IF(ISBLANK(Employees[[#This Row],[Middlename]])," ","."))</f>
        <v>FERMA AMELITA V.</v>
      </c>
      <c r="C304" s="8" t="s">
        <v>430</v>
      </c>
      <c r="D304" s="8" t="s">
        <v>770</v>
      </c>
      <c r="E304" s="8" t="s">
        <v>723</v>
      </c>
      <c r="F304" s="18" t="s">
        <v>2001</v>
      </c>
      <c r="G304" s="18" t="s">
        <v>1994</v>
      </c>
      <c r="H304" s="18" t="s">
        <v>1065</v>
      </c>
      <c r="I304" s="8" t="b">
        <f>COUNTIF(Employees[Employee Name],Employees[[#This Row],[Employee Name]])&gt;1</f>
        <v>0</v>
      </c>
    </row>
    <row r="305" spans="1:9" ht="30" hidden="1" customHeight="1" x14ac:dyDescent="0.3">
      <c r="A305" s="44">
        <f>IF(ISBLANK(Employees[[#This Row],[Employee Name]]),"",A304+1)</f>
        <v>301</v>
      </c>
      <c r="B305" s="8" t="str">
        <f>CONCATENATE(Employees[[#This Row],[Lastname]]," ",Employees[[#This Row],[Firstname]], " ",LEFT(Employees[[#This Row],[Middlename]],1),IF(ISBLANK(Employees[[#This Row],[Middlename]])," ","."))</f>
        <v>FERMA ARCELI C.</v>
      </c>
      <c r="C305" s="8" t="s">
        <v>430</v>
      </c>
      <c r="D305" s="8" t="s">
        <v>431</v>
      </c>
      <c r="E305" s="8" t="s">
        <v>134</v>
      </c>
      <c r="F305" s="8" t="s">
        <v>125</v>
      </c>
      <c r="G305" s="18" t="s">
        <v>1994</v>
      </c>
      <c r="H305" s="8" t="s">
        <v>331</v>
      </c>
      <c r="I305" s="8" t="b">
        <f>COUNTIF(Employees[Employee Name],Employees[[#This Row],[Employee Name]])&gt;1</f>
        <v>0</v>
      </c>
    </row>
    <row r="306" spans="1:9" ht="30" hidden="1" customHeight="1" x14ac:dyDescent="0.3">
      <c r="A306" s="44">
        <f>IF(ISBLANK(Employees[[#This Row],[Employee Name]]),"",A305+1)</f>
        <v>302</v>
      </c>
      <c r="B306" s="8" t="str">
        <f>CONCATENATE(Employees[[#This Row],[Lastname]]," ",Employees[[#This Row],[Firstname]], " ",LEFT(Employees[[#This Row],[Middlename]],1),IF(ISBLANK(Employees[[#This Row],[Middlename]])," ","."))</f>
        <v>FERMA ELIZA C.</v>
      </c>
      <c r="C306" s="18" t="s">
        <v>430</v>
      </c>
      <c r="D306" s="18" t="s">
        <v>2128</v>
      </c>
      <c r="E306" s="18" t="s">
        <v>134</v>
      </c>
      <c r="F306" s="18" t="s">
        <v>2129</v>
      </c>
      <c r="G306" s="8"/>
      <c r="H306" s="18" t="s">
        <v>2130</v>
      </c>
      <c r="I306" s="8" t="b">
        <f>COUNTIF(Employees[Employee Name],Employees[[#This Row],[Employee Name]])&gt;1</f>
        <v>0</v>
      </c>
    </row>
    <row r="307" spans="1:9" ht="30" hidden="1" customHeight="1" x14ac:dyDescent="0.3">
      <c r="A307" s="44">
        <f>IF(ISBLANK(Employees[[#This Row],[Employee Name]]),"",A306+1)</f>
        <v>303</v>
      </c>
      <c r="B307" s="8" t="str">
        <f>CONCATENATE(Employees[[#This Row],[Lastname]]," ",Employees[[#This Row],[Firstname]], " ",LEFT(Employees[[#This Row],[Middlename]],1),IF(ISBLANK(Employees[[#This Row],[Middlename]])," ","."))</f>
        <v>FERMA ERIC N.</v>
      </c>
      <c r="C307" s="8" t="s">
        <v>430</v>
      </c>
      <c r="D307" s="8" t="s">
        <v>1508</v>
      </c>
      <c r="E307" s="8" t="s">
        <v>1509</v>
      </c>
      <c r="F307" s="8" t="s">
        <v>1290</v>
      </c>
      <c r="G307" s="18" t="s">
        <v>1290</v>
      </c>
      <c r="H307" s="8" t="s">
        <v>209</v>
      </c>
      <c r="I307" s="8" t="b">
        <f>COUNTIF(Employees[Employee Name],Employees[[#This Row],[Employee Name]])&gt;1</f>
        <v>0</v>
      </c>
    </row>
    <row r="308" spans="1:9" ht="30" hidden="1" customHeight="1" x14ac:dyDescent="0.3">
      <c r="A308" s="44">
        <f>IF(ISBLANK(Employees[[#This Row],[Employee Name]]),"",A307+1)</f>
        <v>304</v>
      </c>
      <c r="B308" s="8" t="str">
        <f>CONCATENATE(Employees[[#This Row],[Lastname]]," ",Employees[[#This Row],[Firstname]], " ",LEFT(Employees[[#This Row],[Middlename]],1),IF(ISBLANK(Employees[[#This Row],[Middlename]])," ","."))</f>
        <v>FERMA ETHEL GRACE N.</v>
      </c>
      <c r="C308" s="8" t="s">
        <v>430</v>
      </c>
      <c r="D308" s="8" t="s">
        <v>1510</v>
      </c>
      <c r="E308" s="8" t="s">
        <v>1511</v>
      </c>
      <c r="F308" s="8" t="s">
        <v>1290</v>
      </c>
      <c r="G308" s="18" t="s">
        <v>1290</v>
      </c>
      <c r="H308" s="8" t="s">
        <v>97</v>
      </c>
      <c r="I308" s="8" t="b">
        <f>COUNTIF(Employees[Employee Name],Employees[[#This Row],[Employee Name]])&gt;1</f>
        <v>0</v>
      </c>
    </row>
    <row r="309" spans="1:9" ht="30" hidden="1" customHeight="1" x14ac:dyDescent="0.3">
      <c r="A309" s="44">
        <f>IF(ISBLANK(Employees[[#This Row],[Employee Name]]),"",A308+1)</f>
        <v>305</v>
      </c>
      <c r="B309" s="8" t="str">
        <f>CONCATENATE(Employees[[#This Row],[Lastname]]," ",Employees[[#This Row],[Firstname]], " ",LEFT(Employees[[#This Row],[Middlename]],1),IF(ISBLANK(Employees[[#This Row],[Middlename]])," ","."))</f>
        <v>FERMA JOSEFA O.</v>
      </c>
      <c r="C309" s="8" t="s">
        <v>430</v>
      </c>
      <c r="D309" s="8" t="s">
        <v>1096</v>
      </c>
      <c r="E309" s="8" t="s">
        <v>838</v>
      </c>
      <c r="F309" s="8" t="s">
        <v>867</v>
      </c>
      <c r="G309" s="18" t="s">
        <v>1994</v>
      </c>
      <c r="H309" s="18" t="s">
        <v>109</v>
      </c>
      <c r="I309" s="8" t="b">
        <f>COUNTIF(Employees[Employee Name],Employees[[#This Row],[Employee Name]])&gt;1</f>
        <v>0</v>
      </c>
    </row>
    <row r="310" spans="1:9" ht="30" hidden="1" customHeight="1" x14ac:dyDescent="0.3">
      <c r="A310" s="44">
        <f>IF(ISBLANK(Employees[[#This Row],[Employee Name]]),"",A309+1)</f>
        <v>306</v>
      </c>
      <c r="B310" s="8" t="str">
        <f>CONCATENATE(Employees[[#This Row],[Lastname]]," ",Employees[[#This Row],[Firstname]], " ",LEFT(Employees[[#This Row],[Middlename]],1),IF(ISBLANK(Employees[[#This Row],[Middlename]])," ","."))</f>
        <v>FERMA MARIA I.</v>
      </c>
      <c r="C310" s="8" t="s">
        <v>430</v>
      </c>
      <c r="D310" s="8" t="s">
        <v>721</v>
      </c>
      <c r="E310" s="8" t="s">
        <v>957</v>
      </c>
      <c r="F310" s="8" t="s">
        <v>125</v>
      </c>
      <c r="G310" s="18" t="s">
        <v>1994</v>
      </c>
      <c r="H310" s="8" t="s">
        <v>537</v>
      </c>
      <c r="I310" s="8" t="b">
        <f>COUNTIF(Employees[Employee Name],Employees[[#This Row],[Employee Name]])&gt;1</f>
        <v>0</v>
      </c>
    </row>
    <row r="311" spans="1:9" ht="30" hidden="1" customHeight="1" x14ac:dyDescent="0.3">
      <c r="A311" s="44">
        <f>IF(ISBLANK(Employees[[#This Row],[Employee Name]]),"",A310+1)</f>
        <v>307</v>
      </c>
      <c r="B311" s="8" t="str">
        <f>CONCATENATE(Employees[[#This Row],[Lastname]]," ",Employees[[#This Row],[Firstname]], " ",LEFT(Employees[[#This Row],[Middlename]],1),IF(ISBLANK(Employees[[#This Row],[Middlename]])," ","."))</f>
        <v>FERMA MARIA VICTORIA D.</v>
      </c>
      <c r="C311" s="8" t="s">
        <v>430</v>
      </c>
      <c r="D311" s="8" t="s">
        <v>573</v>
      </c>
      <c r="E311" s="8" t="s">
        <v>119</v>
      </c>
      <c r="F311" s="8" t="s">
        <v>125</v>
      </c>
      <c r="G311" s="18" t="s">
        <v>1994</v>
      </c>
      <c r="H311" s="8" t="s">
        <v>366</v>
      </c>
      <c r="I311" s="8" t="b">
        <f>COUNTIF(Employees[Employee Name],Employees[[#This Row],[Employee Name]])&gt;1</f>
        <v>0</v>
      </c>
    </row>
    <row r="312" spans="1:9" ht="30" hidden="1" customHeight="1" x14ac:dyDescent="0.3">
      <c r="A312" s="44">
        <f>IF(ISBLANK(Employees[[#This Row],[Employee Name]]),"",A311+1)</f>
        <v>308</v>
      </c>
      <c r="B312" s="8" t="str">
        <f>CONCATENATE(Employees[[#This Row],[Lastname]]," ",Employees[[#This Row],[Firstname]], " ",LEFT(Employees[[#This Row],[Middlename]],1),IF(ISBLANK(Employees[[#This Row],[Middlename]])," ","."))</f>
        <v xml:space="preserve">FERMA RAYMOND  </v>
      </c>
      <c r="C312" s="8" t="s">
        <v>430</v>
      </c>
      <c r="D312" s="8" t="s">
        <v>1512</v>
      </c>
      <c r="E312" s="8"/>
      <c r="F312" s="8" t="s">
        <v>1290</v>
      </c>
      <c r="G312" s="18" t="s">
        <v>1290</v>
      </c>
      <c r="H312" s="8" t="s">
        <v>289</v>
      </c>
      <c r="I312" s="8" t="b">
        <f>COUNTIF(Employees[Employee Name],Employees[[#This Row],[Employee Name]])&gt;1</f>
        <v>0</v>
      </c>
    </row>
    <row r="313" spans="1:9" ht="30" hidden="1" customHeight="1" x14ac:dyDescent="0.3">
      <c r="A313" s="44">
        <f>IF(ISBLANK(Employees[[#This Row],[Employee Name]]),"",A312+1)</f>
        <v>309</v>
      </c>
      <c r="B313" s="8" t="str">
        <f>CONCATENATE(Employees[[#This Row],[Lastname]]," ",Employees[[#This Row],[Firstname]], " ",LEFT(Employees[[#This Row],[Middlename]],1),IF(ISBLANK(Employees[[#This Row],[Middlename]])," ","."))</f>
        <v xml:space="preserve">FERMA ROMEO  </v>
      </c>
      <c r="C313" s="8" t="s">
        <v>430</v>
      </c>
      <c r="D313" s="8" t="s">
        <v>792</v>
      </c>
      <c r="E313" s="8"/>
      <c r="F313" s="18" t="s">
        <v>125</v>
      </c>
      <c r="G313" s="18" t="s">
        <v>1994</v>
      </c>
      <c r="H313" s="8" t="s">
        <v>289</v>
      </c>
      <c r="I313" s="8" t="b">
        <f>COUNTIF(Employees[Employee Name],Employees[[#This Row],[Employee Name]])&gt;1</f>
        <v>0</v>
      </c>
    </row>
    <row r="314" spans="1:9" ht="30" hidden="1" customHeight="1" x14ac:dyDescent="0.3">
      <c r="A314" s="44">
        <f>IF(ISBLANK(Employees[[#This Row],[Employee Name]]),"",A313+1)</f>
        <v>310</v>
      </c>
      <c r="B314" s="8" t="str">
        <f>CONCATENATE(Employees[[#This Row],[Lastname]]," ",Employees[[#This Row],[Firstname]], " ",LEFT(Employees[[#This Row],[Middlename]],1),IF(ISBLANK(Employees[[#This Row],[Middlename]])," ","."))</f>
        <v>FERNANDEZ MILAGROS C.</v>
      </c>
      <c r="C314" s="8" t="s">
        <v>784</v>
      </c>
      <c r="D314" s="8" t="s">
        <v>1077</v>
      </c>
      <c r="E314" s="8" t="s">
        <v>652</v>
      </c>
      <c r="F314" s="8" t="s">
        <v>198</v>
      </c>
      <c r="G314" s="18" t="s">
        <v>1994</v>
      </c>
      <c r="H314" s="8" t="s">
        <v>103</v>
      </c>
      <c r="I314" s="8" t="b">
        <f>COUNTIF(Employees[Employee Name],Employees[[#This Row],[Employee Name]])&gt;1</f>
        <v>0</v>
      </c>
    </row>
    <row r="315" spans="1:9" ht="30" hidden="1" customHeight="1" x14ac:dyDescent="0.3">
      <c r="A315" s="44">
        <f>IF(ISBLANK(Employees[[#This Row],[Employee Name]]),"",A314+1)</f>
        <v>311</v>
      </c>
      <c r="B315" s="8" t="str">
        <f>CONCATENATE(Employees[[#This Row],[Lastname]]," ",Employees[[#This Row],[Firstname]], " ",LEFT(Employees[[#This Row],[Middlename]],1),IF(ISBLANK(Employees[[#This Row],[Middlename]])," ","."))</f>
        <v>FERRY FRANCIS R.</v>
      </c>
      <c r="C315" s="18" t="s">
        <v>2305</v>
      </c>
      <c r="D315" s="18" t="s">
        <v>600</v>
      </c>
      <c r="E315" s="18" t="s">
        <v>2306</v>
      </c>
      <c r="F315" s="18" t="s">
        <v>96</v>
      </c>
      <c r="G315" s="8"/>
      <c r="H315" s="18" t="s">
        <v>97</v>
      </c>
      <c r="I315" s="8" t="b">
        <f>COUNTIF(Employees[Employee Name],Employees[[#This Row],[Employee Name]])&gt;1</f>
        <v>0</v>
      </c>
    </row>
    <row r="316" spans="1:9" ht="30" hidden="1" customHeight="1" x14ac:dyDescent="0.3">
      <c r="A316" s="44">
        <f>IF(ISBLANK(Employees[[#This Row],[Employee Name]]),"",A315+1)</f>
        <v>312</v>
      </c>
      <c r="B316" s="8" t="str">
        <f>CONCATENATE(Employees[[#This Row],[Lastname]]," ",Employees[[#This Row],[Firstname]], " ",LEFT(Employees[[#This Row],[Middlename]],1),IF(ISBLANK(Employees[[#This Row],[Middlename]])," ","."))</f>
        <v xml:space="preserve">FLAVIER ADORACION  </v>
      </c>
      <c r="C316" s="8" t="s">
        <v>474</v>
      </c>
      <c r="D316" s="8" t="s">
        <v>475</v>
      </c>
      <c r="E316" s="8"/>
      <c r="F316" s="8" t="s">
        <v>476</v>
      </c>
      <c r="G316" s="18" t="s">
        <v>1994</v>
      </c>
      <c r="H316" s="8" t="s">
        <v>109</v>
      </c>
      <c r="I316" s="8" t="b">
        <f>COUNTIF(Employees[Employee Name],Employees[[#This Row],[Employee Name]])&gt;1</f>
        <v>0</v>
      </c>
    </row>
    <row r="317" spans="1:9" ht="30" hidden="1" customHeight="1" x14ac:dyDescent="0.3">
      <c r="A317" s="44">
        <f>IF(ISBLANK(Employees[[#This Row],[Employee Name]]),"",A316+1)</f>
        <v>313</v>
      </c>
      <c r="B317" s="8" t="str">
        <f>CONCATENATE(Employees[[#This Row],[Lastname]]," ",Employees[[#This Row],[Firstname]], " ",LEFT(Employees[[#This Row],[Middlename]],1),IF(ISBLANK(Employees[[#This Row],[Middlename]])," ","."))</f>
        <v>FLORES CHRIZELLE MAE M.</v>
      </c>
      <c r="C317" s="18" t="s">
        <v>1513</v>
      </c>
      <c r="D317" s="18" t="s">
        <v>2213</v>
      </c>
      <c r="E317" s="18" t="s">
        <v>143</v>
      </c>
      <c r="F317" s="18" t="s">
        <v>2214</v>
      </c>
      <c r="G317" s="8"/>
      <c r="H317" s="18" t="s">
        <v>213</v>
      </c>
      <c r="I317" s="8" t="b">
        <f>COUNTIF(Employees[Employee Name],Employees[[#This Row],[Employee Name]])&gt;1</f>
        <v>0</v>
      </c>
    </row>
    <row r="318" spans="1:9" ht="30" hidden="1" customHeight="1" x14ac:dyDescent="0.3">
      <c r="A318" s="44">
        <f>IF(ISBLANK(Employees[[#This Row],[Employee Name]]),"",A317+1)</f>
        <v>314</v>
      </c>
      <c r="B318" s="8" t="str">
        <f>CONCATENATE(Employees[[#This Row],[Lastname]]," ",Employees[[#This Row],[Firstname]], " ",LEFT(Employees[[#This Row],[Middlename]],1),IF(ISBLANK(Employees[[#This Row],[Middlename]])," ","."))</f>
        <v xml:space="preserve">FLORES EDERLYN  </v>
      </c>
      <c r="C318" s="8" t="s">
        <v>1513</v>
      </c>
      <c r="D318" s="8" t="s">
        <v>1514</v>
      </c>
      <c r="E318" s="8"/>
      <c r="F318" s="8" t="s">
        <v>1290</v>
      </c>
      <c r="G318" s="18" t="s">
        <v>1290</v>
      </c>
      <c r="H318" s="8" t="s">
        <v>289</v>
      </c>
      <c r="I318" s="8" t="b">
        <f>COUNTIF(Employees[Employee Name],Employees[[#This Row],[Employee Name]])&gt;1</f>
        <v>0</v>
      </c>
    </row>
    <row r="319" spans="1:9" ht="30" hidden="1" customHeight="1" x14ac:dyDescent="0.3">
      <c r="A319" s="44">
        <f>IF(ISBLANK(Employees[[#This Row],[Employee Name]]),"",A318+1)</f>
        <v>315</v>
      </c>
      <c r="B319" s="8" t="str">
        <f>CONCATENATE(Employees[[#This Row],[Lastname]]," ",Employees[[#This Row],[Firstname]], " ",LEFT(Employees[[#This Row],[Middlename]],1),IF(ISBLANK(Employees[[#This Row],[Middlename]])," ","."))</f>
        <v>FLORES MARIA PATRICIA NICOLE C.</v>
      </c>
      <c r="C319" s="8" t="s">
        <v>1513</v>
      </c>
      <c r="D319" s="8" t="s">
        <v>1515</v>
      </c>
      <c r="E319" s="8" t="s">
        <v>1516</v>
      </c>
      <c r="F319" s="8" t="s">
        <v>1290</v>
      </c>
      <c r="G319" s="18" t="s">
        <v>1290</v>
      </c>
      <c r="H319" s="8" t="s">
        <v>97</v>
      </c>
      <c r="I319" s="8" t="b">
        <f>COUNTIF(Employees[Employee Name],Employees[[#This Row],[Employee Name]])&gt;1</f>
        <v>0</v>
      </c>
    </row>
    <row r="320" spans="1:9" ht="30" hidden="1" customHeight="1" x14ac:dyDescent="0.3">
      <c r="A320" s="44">
        <f>IF(ISBLANK(Employees[[#This Row],[Employee Name]]),"",A319+1)</f>
        <v>316</v>
      </c>
      <c r="B320" s="8" t="str">
        <f>CONCATENATE(Employees[[#This Row],[Lastname]]," ",Employees[[#This Row],[Firstname]], " ",LEFT(Employees[[#This Row],[Middlename]],1),IF(ISBLANK(Employees[[#This Row],[Middlename]])," ","."))</f>
        <v xml:space="preserve">FLORES RICHARD  </v>
      </c>
      <c r="C320" s="8" t="s">
        <v>1513</v>
      </c>
      <c r="D320" s="8" t="s">
        <v>1376</v>
      </c>
      <c r="E320" s="8"/>
      <c r="F320" s="8" t="s">
        <v>1290</v>
      </c>
      <c r="G320" s="18" t="s">
        <v>1290</v>
      </c>
      <c r="H320" s="8" t="s">
        <v>289</v>
      </c>
      <c r="I320" s="8" t="b">
        <f>COUNTIF(Employees[Employee Name],Employees[[#This Row],[Employee Name]])&gt;1</f>
        <v>0</v>
      </c>
    </row>
    <row r="321" spans="1:9" ht="30" hidden="1" customHeight="1" x14ac:dyDescent="0.3">
      <c r="A321" s="44">
        <f>IF(ISBLANK(Employees[[#This Row],[Employee Name]]),"",A320+1)</f>
        <v>317</v>
      </c>
      <c r="B321" s="8" t="str">
        <f>CONCATENATE(Employees[[#This Row],[Lastname]]," ",Employees[[#This Row],[Firstname]], " ",LEFT(Employees[[#This Row],[Middlename]],1),IF(ISBLANK(Employees[[#This Row],[Middlename]])," ","."))</f>
        <v>FRONDOZO AILEEN D.</v>
      </c>
      <c r="C321" s="8" t="s">
        <v>1517</v>
      </c>
      <c r="D321" s="8" t="s">
        <v>118</v>
      </c>
      <c r="E321" s="8" t="s">
        <v>119</v>
      </c>
      <c r="F321" s="8" t="s">
        <v>1290</v>
      </c>
      <c r="G321" s="18" t="s">
        <v>1290</v>
      </c>
      <c r="H321" s="8" t="s">
        <v>436</v>
      </c>
      <c r="I321" s="8" t="b">
        <f>COUNTIF(Employees[Employee Name],Employees[[#This Row],[Employee Name]])&gt;1</f>
        <v>0</v>
      </c>
    </row>
    <row r="322" spans="1:9" ht="30" hidden="1" customHeight="1" x14ac:dyDescent="0.3">
      <c r="A322" s="44">
        <f>IF(ISBLANK(Employees[[#This Row],[Employee Name]]),"",A321+1)</f>
        <v>318</v>
      </c>
      <c r="B322" s="8" t="str">
        <f>CONCATENATE(Employees[[#This Row],[Lastname]]," ",Employees[[#This Row],[Firstname]], " ",LEFT(Employees[[#This Row],[Middlename]],1),IF(ISBLANK(Employees[[#This Row],[Middlename]])," ","."))</f>
        <v xml:space="preserve">GABAC INOCENCIO  </v>
      </c>
      <c r="C322" s="18" t="s">
        <v>2353</v>
      </c>
      <c r="D322" s="18" t="s">
        <v>1978</v>
      </c>
      <c r="E322" s="8"/>
      <c r="F322" s="18" t="s">
        <v>1290</v>
      </c>
      <c r="G322" s="18" t="s">
        <v>1290</v>
      </c>
      <c r="H322" s="18" t="s">
        <v>1105</v>
      </c>
      <c r="I322" s="8" t="b">
        <f>COUNTIF(Employees[Employee Name],Employees[[#This Row],[Employee Name]])&gt;1</f>
        <v>0</v>
      </c>
    </row>
    <row r="323" spans="1:9" ht="30" hidden="1" customHeight="1" x14ac:dyDescent="0.3">
      <c r="A323" s="44">
        <f>IF(ISBLANK(Employees[[#This Row],[Employee Name]]),"",A322+1)</f>
        <v>319</v>
      </c>
      <c r="B323" s="8" t="str">
        <f>CONCATENATE(Employees[[#This Row],[Lastname]]," ",Employees[[#This Row],[Firstname]], " ",LEFT(Employees[[#This Row],[Middlename]],1),IF(ISBLANK(Employees[[#This Row],[Middlename]])," ","."))</f>
        <v>GABEJA MHAR G.</v>
      </c>
      <c r="C323" s="8" t="s">
        <v>602</v>
      </c>
      <c r="D323" s="8" t="s">
        <v>603</v>
      </c>
      <c r="E323" s="8" t="s">
        <v>166</v>
      </c>
      <c r="F323" s="8" t="s">
        <v>604</v>
      </c>
      <c r="G323" s="18" t="s">
        <v>1994</v>
      </c>
      <c r="H323" s="8" t="s">
        <v>590</v>
      </c>
      <c r="I323" s="8" t="b">
        <f>COUNTIF(Employees[Employee Name],Employees[[#This Row],[Employee Name]])&gt;1</f>
        <v>0</v>
      </c>
    </row>
    <row r="324" spans="1:9" ht="30" hidden="1" customHeight="1" x14ac:dyDescent="0.3">
      <c r="A324" s="44">
        <f>IF(ISBLANK(Employees[[#This Row],[Employee Name]]),"",A323+1)</f>
        <v>320</v>
      </c>
      <c r="B324" s="8" t="str">
        <f>CONCATENATE(Employees[[#This Row],[Lastname]]," ",Employees[[#This Row],[Firstname]], " ",LEFT(Employees[[#This Row],[Middlename]],1),IF(ISBLANK(Employees[[#This Row],[Middlename]])," ","."))</f>
        <v>GALANG JULIET B.</v>
      </c>
      <c r="C324" s="8" t="s">
        <v>933</v>
      </c>
      <c r="D324" s="8" t="s">
        <v>934</v>
      </c>
      <c r="E324" s="8" t="s">
        <v>935</v>
      </c>
      <c r="F324" s="8" t="s">
        <v>1996</v>
      </c>
      <c r="G324" s="18" t="s">
        <v>1995</v>
      </c>
      <c r="H324" s="8" t="s">
        <v>357</v>
      </c>
      <c r="I324" s="8" t="b">
        <f>COUNTIF(Employees[Employee Name],Employees[[#This Row],[Employee Name]])&gt;1</f>
        <v>0</v>
      </c>
    </row>
    <row r="325" spans="1:9" ht="30" hidden="1" customHeight="1" x14ac:dyDescent="0.3">
      <c r="A325" s="44">
        <f>IF(ISBLANK(Employees[[#This Row],[Employee Name]]),"",A324+1)</f>
        <v>321</v>
      </c>
      <c r="B325" s="8" t="str">
        <f>CONCATENATE(Employees[[#This Row],[Lastname]]," ",Employees[[#This Row],[Firstname]], " ",LEFT(Employees[[#This Row],[Middlename]],1),IF(ISBLANK(Employees[[#This Row],[Middlename]])," ","."))</f>
        <v>GALARDE DELFIN A.</v>
      </c>
      <c r="C325" s="8" t="s">
        <v>1518</v>
      </c>
      <c r="D325" s="8" t="s">
        <v>1519</v>
      </c>
      <c r="E325" s="8" t="s">
        <v>88</v>
      </c>
      <c r="F325" s="8" t="s">
        <v>1290</v>
      </c>
      <c r="G325" s="18" t="s">
        <v>1290</v>
      </c>
      <c r="H325" s="8" t="s">
        <v>1717</v>
      </c>
      <c r="I325" s="8" t="b">
        <f>COUNTIF(Employees[Employee Name],Employees[[#This Row],[Employee Name]])&gt;1</f>
        <v>0</v>
      </c>
    </row>
    <row r="326" spans="1:9" ht="30" hidden="1" customHeight="1" x14ac:dyDescent="0.3">
      <c r="A326" s="44">
        <f>IF(ISBLANK(Employees[[#This Row],[Employee Name]]),"",A325+1)</f>
        <v>322</v>
      </c>
      <c r="B326" s="8" t="str">
        <f>CONCATENATE(Employees[[#This Row],[Lastname]]," ",Employees[[#This Row],[Firstname]], " ",LEFT(Employees[[#This Row],[Middlename]],1),IF(ISBLANK(Employees[[#This Row],[Middlename]])," ","."))</f>
        <v>GARCIA HAIZEL M.</v>
      </c>
      <c r="C326" s="8" t="s">
        <v>363</v>
      </c>
      <c r="D326" s="8" t="s">
        <v>364</v>
      </c>
      <c r="E326" s="8" t="s">
        <v>806</v>
      </c>
      <c r="F326" s="8" t="s">
        <v>365</v>
      </c>
      <c r="G326" s="18" t="s">
        <v>1994</v>
      </c>
      <c r="H326" s="8" t="s">
        <v>366</v>
      </c>
      <c r="I326" s="8" t="b">
        <f>COUNTIF(Employees[Employee Name],Employees[[#This Row],[Employee Name]])&gt;1</f>
        <v>0</v>
      </c>
    </row>
    <row r="327" spans="1:9" ht="30" hidden="1" customHeight="1" x14ac:dyDescent="0.3">
      <c r="A327" s="44">
        <f>IF(ISBLANK(Employees[[#This Row],[Employee Name]]),"",A326+1)</f>
        <v>323</v>
      </c>
      <c r="B327" s="8" t="str">
        <f>CONCATENATE(Employees[[#This Row],[Lastname]]," ",Employees[[#This Row],[Firstname]], " ",LEFT(Employees[[#This Row],[Middlename]],1),IF(ISBLANK(Employees[[#This Row],[Middlename]])," ","."))</f>
        <v>GARCIA JINKY A.</v>
      </c>
      <c r="C327" s="18" t="s">
        <v>363</v>
      </c>
      <c r="D327" s="18" t="s">
        <v>2284</v>
      </c>
      <c r="E327" s="18" t="s">
        <v>510</v>
      </c>
      <c r="F327" s="18" t="s">
        <v>1288</v>
      </c>
      <c r="G327" s="8"/>
      <c r="H327" s="18" t="s">
        <v>2285</v>
      </c>
      <c r="I327" s="8" t="b">
        <f>COUNTIF(Employees[Employee Name],Employees[[#This Row],[Employee Name]])&gt;1</f>
        <v>0</v>
      </c>
    </row>
    <row r="328" spans="1:9" ht="30" hidden="1" customHeight="1" x14ac:dyDescent="0.3">
      <c r="A328" s="44">
        <f>IF(ISBLANK(Employees[[#This Row],[Employee Name]]),"",A327+1)</f>
        <v>324</v>
      </c>
      <c r="B328" s="8" t="str">
        <f>CONCATENATE(Employees[[#This Row],[Lastname]]," ",Employees[[#This Row],[Firstname]], " ",LEFT(Employees[[#This Row],[Middlename]],1),IF(ISBLANK(Employees[[#This Row],[Middlename]])," ","."))</f>
        <v>GARCIA JOAN B.</v>
      </c>
      <c r="C328" s="8" t="s">
        <v>363</v>
      </c>
      <c r="D328" s="8" t="s">
        <v>1520</v>
      </c>
      <c r="E328" s="8" t="s">
        <v>187</v>
      </c>
      <c r="F328" s="8" t="s">
        <v>1290</v>
      </c>
      <c r="G328" s="18" t="s">
        <v>1290</v>
      </c>
      <c r="H328" s="8" t="s">
        <v>97</v>
      </c>
      <c r="I328" s="8" t="b">
        <f>COUNTIF(Employees[Employee Name],Employees[[#This Row],[Employee Name]])&gt;1</f>
        <v>0</v>
      </c>
    </row>
    <row r="329" spans="1:9" ht="30" hidden="1" customHeight="1" x14ac:dyDescent="0.3">
      <c r="A329" s="44">
        <f>IF(ISBLANK(Employees[[#This Row],[Employee Name]]),"",A328+1)</f>
        <v>325</v>
      </c>
      <c r="B329" s="8" t="str">
        <f>CONCATENATE(Employees[[#This Row],[Lastname]]," ",Employees[[#This Row],[Firstname]], " ",LEFT(Employees[[#This Row],[Middlename]],1),IF(ISBLANK(Employees[[#This Row],[Middlename]])," ","."))</f>
        <v>GATPANDAN DOLORES J.</v>
      </c>
      <c r="C329" s="8" t="s">
        <v>218</v>
      </c>
      <c r="D329" s="8" t="s">
        <v>219</v>
      </c>
      <c r="E329" s="8" t="s">
        <v>139</v>
      </c>
      <c r="F329" s="8" t="s">
        <v>212</v>
      </c>
      <c r="G329" s="18" t="s">
        <v>1994</v>
      </c>
      <c r="H329" s="8" t="s">
        <v>213</v>
      </c>
      <c r="I329" s="8" t="b">
        <f>COUNTIF(Employees[Employee Name],Employees[[#This Row],[Employee Name]])&gt;1</f>
        <v>0</v>
      </c>
    </row>
    <row r="330" spans="1:9" ht="30" hidden="1" customHeight="1" x14ac:dyDescent="0.3">
      <c r="A330" s="44">
        <f>IF(ISBLANK(Employees[[#This Row],[Employee Name]]),"",A329+1)</f>
        <v>326</v>
      </c>
      <c r="B330" s="8" t="str">
        <f>CONCATENATE(Employees[[#This Row],[Lastname]]," ",Employees[[#This Row],[Firstname]], " ",LEFT(Employees[[#This Row],[Middlename]],1),IF(ISBLANK(Employees[[#This Row],[Middlename]])," ","."))</f>
        <v xml:space="preserve">GATPANDAN ETHEL  </v>
      </c>
      <c r="C330" s="8" t="s">
        <v>218</v>
      </c>
      <c r="D330" s="8" t="s">
        <v>1521</v>
      </c>
      <c r="E330" s="8"/>
      <c r="F330" s="8" t="s">
        <v>1290</v>
      </c>
      <c r="G330" s="18" t="s">
        <v>1290</v>
      </c>
      <c r="H330" s="8" t="s">
        <v>97</v>
      </c>
      <c r="I330" s="8" t="b">
        <f>COUNTIF(Employees[Employee Name],Employees[[#This Row],[Employee Name]])&gt;1</f>
        <v>0</v>
      </c>
    </row>
    <row r="331" spans="1:9" ht="30" hidden="1" customHeight="1" x14ac:dyDescent="0.3">
      <c r="A331" s="44">
        <f>IF(ISBLANK(Employees[[#This Row],[Employee Name]]),"",A330+1)</f>
        <v>327</v>
      </c>
      <c r="B331" s="8" t="str">
        <f>CONCATENATE(Employees[[#This Row],[Lastname]]," ",Employees[[#This Row],[Firstname]], " ",LEFT(Employees[[#This Row],[Middlename]],1),IF(ISBLANK(Employees[[#This Row],[Middlename]])," ","."))</f>
        <v>GATPANDAN MICHAEL E.</v>
      </c>
      <c r="C331" s="8" t="s">
        <v>218</v>
      </c>
      <c r="D331" s="8" t="s">
        <v>1522</v>
      </c>
      <c r="E331" s="8" t="s">
        <v>1523</v>
      </c>
      <c r="F331" s="8" t="s">
        <v>1290</v>
      </c>
      <c r="G331" s="18" t="s">
        <v>1290</v>
      </c>
      <c r="H331" s="8" t="s">
        <v>209</v>
      </c>
      <c r="I331" s="8" t="b">
        <f>COUNTIF(Employees[Employee Name],Employees[[#This Row],[Employee Name]])&gt;1</f>
        <v>0</v>
      </c>
    </row>
    <row r="332" spans="1:9" ht="30" hidden="1" customHeight="1" x14ac:dyDescent="0.3">
      <c r="A332" s="44">
        <f>IF(ISBLANK(Employees[[#This Row],[Employee Name]]),"",A331+1)</f>
        <v>328</v>
      </c>
      <c r="B332" s="8" t="str">
        <f>CONCATENATE(Employees[[#This Row],[Lastname]]," ",Employees[[#This Row],[Firstname]], " ",LEFT(Employees[[#This Row],[Middlename]],1),IF(ISBLANK(Employees[[#This Row],[Middlename]])," ","."))</f>
        <v>GATPANDAN NENITA M.</v>
      </c>
      <c r="C332" s="8" t="s">
        <v>218</v>
      </c>
      <c r="D332" s="8" t="s">
        <v>368</v>
      </c>
      <c r="E332" s="8" t="s">
        <v>84</v>
      </c>
      <c r="F332" s="8" t="s">
        <v>631</v>
      </c>
      <c r="G332" s="18" t="s">
        <v>1994</v>
      </c>
      <c r="H332" s="8" t="s">
        <v>369</v>
      </c>
      <c r="I332" s="8" t="b">
        <f>COUNTIF(Employees[Employee Name],Employees[[#This Row],[Employee Name]])&gt;1</f>
        <v>0</v>
      </c>
    </row>
    <row r="333" spans="1:9" ht="30" hidden="1" customHeight="1" x14ac:dyDescent="0.3">
      <c r="A333" s="44">
        <f>IF(ISBLANK(Employees[[#This Row],[Employee Name]]),"",A332+1)</f>
        <v>329</v>
      </c>
      <c r="B333" s="8" t="str">
        <f>CONCATENATE(Employees[[#This Row],[Lastname]]," ",Employees[[#This Row],[Firstname]], " ",LEFT(Employees[[#This Row],[Middlename]],1),IF(ISBLANK(Employees[[#This Row],[Middlename]])," ","."))</f>
        <v>GIBAGA RICA JEAN C.</v>
      </c>
      <c r="C333" s="18" t="s">
        <v>2269</v>
      </c>
      <c r="D333" s="18" t="s">
        <v>2270</v>
      </c>
      <c r="E333" s="18" t="s">
        <v>134</v>
      </c>
      <c r="F333" s="18" t="s">
        <v>1710</v>
      </c>
      <c r="G333" s="8"/>
      <c r="H333" s="8"/>
      <c r="I333" s="8" t="b">
        <f>COUNTIF(Employees[Employee Name],Employees[[#This Row],[Employee Name]])&gt;1</f>
        <v>0</v>
      </c>
    </row>
    <row r="334" spans="1:9" ht="30" hidden="1" customHeight="1" x14ac:dyDescent="0.3">
      <c r="A334" s="44">
        <f>IF(ISBLANK(Employees[[#This Row],[Employee Name]]),"",A333+1)</f>
        <v>330</v>
      </c>
      <c r="B334" s="8" t="str">
        <f>CONCATENATE(Employees[[#This Row],[Lastname]]," ",Employees[[#This Row],[Firstname]], " ",LEFT(Employees[[#This Row],[Middlename]],1),IF(ISBLANK(Employees[[#This Row],[Middlename]])," ","."))</f>
        <v>GOMEZ EMMA M.</v>
      </c>
      <c r="C334" s="8" t="s">
        <v>681</v>
      </c>
      <c r="D334" s="8" t="s">
        <v>484</v>
      </c>
      <c r="E334" s="8" t="s">
        <v>84</v>
      </c>
      <c r="F334" s="8" t="s">
        <v>682</v>
      </c>
      <c r="G334" s="18" t="s">
        <v>1994</v>
      </c>
      <c r="H334" s="8" t="s">
        <v>271</v>
      </c>
      <c r="I334" s="8" t="b">
        <f>COUNTIF(Employees[Employee Name],Employees[[#This Row],[Employee Name]])&gt;1</f>
        <v>0</v>
      </c>
    </row>
    <row r="335" spans="1:9" ht="30" hidden="1" customHeight="1" x14ac:dyDescent="0.3">
      <c r="A335" s="44">
        <f>IF(ISBLANK(Employees[[#This Row],[Employee Name]]),"",A334+1)</f>
        <v>331</v>
      </c>
      <c r="B335" s="8" t="str">
        <f>CONCATENATE(Employees[[#This Row],[Lastname]]," ",Employees[[#This Row],[Firstname]], " ",LEFT(Employees[[#This Row],[Middlename]],1),IF(ISBLANK(Employees[[#This Row],[Middlename]])," ","."))</f>
        <v>GONZALES CHRISTI NERISSE E.</v>
      </c>
      <c r="C335" s="8" t="s">
        <v>856</v>
      </c>
      <c r="D335" s="8" t="s">
        <v>1524</v>
      </c>
      <c r="E335" s="8" t="s">
        <v>378</v>
      </c>
      <c r="F335" s="8" t="s">
        <v>1290</v>
      </c>
      <c r="G335" s="18" t="s">
        <v>1290</v>
      </c>
      <c r="H335" s="8" t="s">
        <v>271</v>
      </c>
      <c r="I335" s="8" t="b">
        <f>COUNTIF(Employees[Employee Name],Employees[[#This Row],[Employee Name]])&gt;1</f>
        <v>0</v>
      </c>
    </row>
    <row r="336" spans="1:9" ht="30" hidden="1" customHeight="1" x14ac:dyDescent="0.3">
      <c r="A336" s="44">
        <f>IF(ISBLANK(Employees[[#This Row],[Employee Name]]),"",A335+1)</f>
        <v>332</v>
      </c>
      <c r="B336" s="8" t="str">
        <f>CONCATENATE(Employees[[#This Row],[Lastname]]," ",Employees[[#This Row],[Firstname]], " ",LEFT(Employees[[#This Row],[Middlename]],1),IF(ISBLANK(Employees[[#This Row],[Middlename]])," ","."))</f>
        <v>GONZALES CRISTI NERISSE E.</v>
      </c>
      <c r="C336" s="18" t="s">
        <v>856</v>
      </c>
      <c r="D336" s="18" t="s">
        <v>2349</v>
      </c>
      <c r="E336" s="18" t="s">
        <v>378</v>
      </c>
      <c r="F336" s="18" t="s">
        <v>1290</v>
      </c>
      <c r="G336" s="18" t="s">
        <v>1290</v>
      </c>
      <c r="H336" s="18" t="s">
        <v>271</v>
      </c>
      <c r="I336" s="8" t="b">
        <f>COUNTIF(Employees[Employee Name],Employees[[#This Row],[Employee Name]])&gt;1</f>
        <v>0</v>
      </c>
    </row>
    <row r="337" spans="1:9" ht="30" hidden="1" customHeight="1" x14ac:dyDescent="0.3">
      <c r="A337" s="44">
        <f>IF(ISBLANK(Employees[[#This Row],[Employee Name]]),"",A336+1)</f>
        <v>333</v>
      </c>
      <c r="B337" s="8" t="str">
        <f>CONCATENATE(Employees[[#This Row],[Lastname]]," ",Employees[[#This Row],[Firstname]], " ",LEFT(Employees[[#This Row],[Middlename]],1),IF(ISBLANK(Employees[[#This Row],[Middlename]])," ","."))</f>
        <v>GONZALES MARIO O.</v>
      </c>
      <c r="C337" s="8" t="s">
        <v>856</v>
      </c>
      <c r="D337" s="8" t="s">
        <v>596</v>
      </c>
      <c r="E337" s="8" t="s">
        <v>1525</v>
      </c>
      <c r="F337" s="8" t="s">
        <v>1290</v>
      </c>
      <c r="G337" s="18" t="s">
        <v>1290</v>
      </c>
      <c r="H337" s="8" t="s">
        <v>209</v>
      </c>
      <c r="I337" s="8" t="b">
        <f>COUNTIF(Employees[Employee Name],Employees[[#This Row],[Employee Name]])&gt;1</f>
        <v>0</v>
      </c>
    </row>
    <row r="338" spans="1:9" ht="30" hidden="1" customHeight="1" x14ac:dyDescent="0.3">
      <c r="A338" s="44">
        <f>IF(ISBLANK(Employees[[#This Row],[Employee Name]]),"",A337+1)</f>
        <v>334</v>
      </c>
      <c r="B338" s="8" t="str">
        <f>CONCATENATE(Employees[[#This Row],[Lastname]]," ",Employees[[#This Row],[Firstname]], " ",LEFT(Employees[[#This Row],[Middlename]],1),IF(ISBLANK(Employees[[#This Row],[Middlename]])," ","."))</f>
        <v>GONZALES MARY JANE D.</v>
      </c>
      <c r="C338" s="8" t="s">
        <v>856</v>
      </c>
      <c r="D338" s="8" t="s">
        <v>1496</v>
      </c>
      <c r="E338" s="8" t="s">
        <v>119</v>
      </c>
      <c r="F338" s="8" t="s">
        <v>1290</v>
      </c>
      <c r="G338" s="18" t="s">
        <v>1290</v>
      </c>
      <c r="H338" s="8" t="s">
        <v>213</v>
      </c>
      <c r="I338" s="8" t="b">
        <f>COUNTIF(Employees[Employee Name],Employees[[#This Row],[Employee Name]])&gt;1</f>
        <v>0</v>
      </c>
    </row>
    <row r="339" spans="1:9" ht="30" hidden="1" customHeight="1" x14ac:dyDescent="0.3">
      <c r="A339" s="44">
        <f>IF(ISBLANK(Employees[[#This Row],[Employee Name]]),"",A338+1)</f>
        <v>335</v>
      </c>
      <c r="B339" s="8" t="str">
        <f>CONCATENATE(Employees[[#This Row],[Lastname]]," ",Employees[[#This Row],[Firstname]], " ",LEFT(Employees[[#This Row],[Middlename]],1),IF(ISBLANK(Employees[[#This Row],[Middlename]])," ","."))</f>
        <v>GUAÑEZO MA. GINA P.</v>
      </c>
      <c r="C339" s="8" t="s">
        <v>760</v>
      </c>
      <c r="D339" s="8" t="s">
        <v>761</v>
      </c>
      <c r="E339" s="8" t="s">
        <v>124</v>
      </c>
      <c r="F339" s="8" t="s">
        <v>390</v>
      </c>
      <c r="G339" s="8" t="s">
        <v>1994</v>
      </c>
      <c r="H339" s="8" t="s">
        <v>103</v>
      </c>
      <c r="I339" s="8" t="b">
        <f>COUNTIF(Employees[Employee Name],Employees[[#This Row],[Employee Name]])&gt;1</f>
        <v>0</v>
      </c>
    </row>
    <row r="340" spans="1:9" ht="30" hidden="1" customHeight="1" x14ac:dyDescent="0.3">
      <c r="A340" s="44">
        <f>IF(ISBLANK(Employees[[#This Row],[Employee Name]]),"",A339+1)</f>
        <v>336</v>
      </c>
      <c r="B340" s="8" t="str">
        <f>CONCATENATE(Employees[[#This Row],[Lastname]]," ",Employees[[#This Row],[Firstname]], " ",LEFT(Employees[[#This Row],[Middlename]],1),IF(ISBLANK(Employees[[#This Row],[Middlename]])," ","."))</f>
        <v>GUAÑEZO MARY ANNE P.</v>
      </c>
      <c r="C340" s="18" t="s">
        <v>760</v>
      </c>
      <c r="D340" s="8" t="s">
        <v>835</v>
      </c>
      <c r="E340" s="8" t="s">
        <v>836</v>
      </c>
      <c r="F340" s="8" t="s">
        <v>125</v>
      </c>
      <c r="G340" s="18" t="s">
        <v>1994</v>
      </c>
      <c r="H340" s="8" t="s">
        <v>103</v>
      </c>
      <c r="I340" s="8" t="b">
        <f>COUNTIF(Employees[Employee Name],Employees[[#This Row],[Employee Name]])&gt;1</f>
        <v>0</v>
      </c>
    </row>
    <row r="341" spans="1:9" ht="30" hidden="1" customHeight="1" x14ac:dyDescent="0.3">
      <c r="A341" s="44">
        <f>IF(ISBLANK(Employees[[#This Row],[Employee Name]]),"",A340+1)</f>
        <v>337</v>
      </c>
      <c r="B341" s="8" t="str">
        <f>CONCATENATE(Employees[[#This Row],[Lastname]]," ",Employees[[#This Row],[Firstname]], " ",LEFT(Employees[[#This Row],[Middlename]],1),IF(ISBLANK(Employees[[#This Row],[Middlename]])," ","."))</f>
        <v xml:space="preserve">GUEVARRA ROLANDO  </v>
      </c>
      <c r="C341" s="8" t="s">
        <v>1526</v>
      </c>
      <c r="D341" s="8" t="s">
        <v>1527</v>
      </c>
      <c r="E341" s="8"/>
      <c r="F341" s="8" t="s">
        <v>1290</v>
      </c>
      <c r="G341" s="18" t="s">
        <v>1290</v>
      </c>
      <c r="H341" s="8" t="s">
        <v>289</v>
      </c>
      <c r="I341" s="8" t="b">
        <f>COUNTIF(Employees[Employee Name],Employees[[#This Row],[Employee Name]])&gt;1</f>
        <v>0</v>
      </c>
    </row>
    <row r="342" spans="1:9" ht="30" hidden="1" customHeight="1" x14ac:dyDescent="0.3">
      <c r="A342" s="44">
        <f>IF(ISBLANK(Employees[[#This Row],[Employee Name]]),"",A341+1)</f>
        <v>338</v>
      </c>
      <c r="B342" s="8" t="str">
        <f>CONCATENATE(Employees[[#This Row],[Lastname]]," ",Employees[[#This Row],[Firstname]], " ",LEFT(Employees[[#This Row],[Middlename]],1),IF(ISBLANK(Employees[[#This Row],[Middlename]])," ","."))</f>
        <v>GUMIRAN HERMINIA A.</v>
      </c>
      <c r="C342" s="8" t="s">
        <v>1528</v>
      </c>
      <c r="D342" s="8" t="s">
        <v>1529</v>
      </c>
      <c r="E342" s="8" t="s">
        <v>1530</v>
      </c>
      <c r="F342" s="8" t="s">
        <v>1290</v>
      </c>
      <c r="G342" s="18" t="s">
        <v>1290</v>
      </c>
      <c r="H342" s="8" t="s">
        <v>1066</v>
      </c>
      <c r="I342" s="8" t="b">
        <f>COUNTIF(Employees[Employee Name],Employees[[#This Row],[Employee Name]])&gt;1</f>
        <v>0</v>
      </c>
    </row>
    <row r="343" spans="1:9" ht="30" hidden="1" customHeight="1" x14ac:dyDescent="0.3">
      <c r="A343" s="44">
        <f>IF(ISBLANK(Employees[[#This Row],[Employee Name]]),"",A342+1)</f>
        <v>339</v>
      </c>
      <c r="B343" s="8" t="str">
        <f>CONCATENATE(Employees[[#This Row],[Lastname]]," ",Employees[[#This Row],[Firstname]], " ",LEFT(Employees[[#This Row],[Middlename]],1),IF(ISBLANK(Employees[[#This Row],[Middlename]])," ","."))</f>
        <v>GUTIERREZ LYDIA C.</v>
      </c>
      <c r="C343" s="8" t="s">
        <v>172</v>
      </c>
      <c r="D343" s="8" t="s">
        <v>173</v>
      </c>
      <c r="E343" s="8" t="s">
        <v>692</v>
      </c>
      <c r="F343" s="8" t="s">
        <v>174</v>
      </c>
      <c r="G343" s="18" t="s">
        <v>1994</v>
      </c>
      <c r="H343" s="8" t="s">
        <v>89</v>
      </c>
      <c r="I343" s="8" t="b">
        <f>COUNTIF(Employees[Employee Name],Employees[[#This Row],[Employee Name]])&gt;1</f>
        <v>0</v>
      </c>
    </row>
    <row r="344" spans="1:9" ht="30" hidden="1" customHeight="1" x14ac:dyDescent="0.3">
      <c r="A344" s="44">
        <f>IF(ISBLANK(Employees[[#This Row],[Employee Name]]),"",A343+1)</f>
        <v>340</v>
      </c>
      <c r="B344" s="8" t="str">
        <f>CONCATENATE(Employees[[#This Row],[Lastname]]," ",Employees[[#This Row],[Firstname]], " ",LEFT(Employees[[#This Row],[Middlename]],1),IF(ISBLANK(Employees[[#This Row],[Middlename]])," ","."))</f>
        <v>GUTIERREZ MARICIS A.</v>
      </c>
      <c r="C344" s="18" t="s">
        <v>172</v>
      </c>
      <c r="D344" s="18" t="s">
        <v>2117</v>
      </c>
      <c r="E344" s="18" t="s">
        <v>88</v>
      </c>
      <c r="F344" s="18" t="s">
        <v>2115</v>
      </c>
      <c r="G344" s="8"/>
      <c r="H344" s="18" t="s">
        <v>141</v>
      </c>
      <c r="I344" s="8" t="b">
        <f>COUNTIF(Employees[Employee Name],Employees[[#This Row],[Employee Name]])&gt;1</f>
        <v>0</v>
      </c>
    </row>
    <row r="345" spans="1:9" ht="30" hidden="1" customHeight="1" x14ac:dyDescent="0.3">
      <c r="A345" s="44">
        <f>IF(ISBLANK(Employees[[#This Row],[Employee Name]]),"",A344+1)</f>
        <v>341</v>
      </c>
      <c r="B345" s="8" t="str">
        <f>CONCATENATE(Employees[[#This Row],[Lastname]]," ",Employees[[#This Row],[Firstname]], " ",LEFT(Employees[[#This Row],[Middlename]],1),IF(ISBLANK(Employees[[#This Row],[Middlename]])," ","."))</f>
        <v>GUTIERREZ RENCELLE LALAINE A.</v>
      </c>
      <c r="C345" s="8" t="s">
        <v>172</v>
      </c>
      <c r="D345" s="8" t="s">
        <v>1531</v>
      </c>
      <c r="E345" s="8" t="s">
        <v>284</v>
      </c>
      <c r="F345" s="8" t="s">
        <v>1290</v>
      </c>
      <c r="G345" s="18" t="s">
        <v>1290</v>
      </c>
      <c r="H345" s="8" t="s">
        <v>126</v>
      </c>
      <c r="I345" s="8" t="b">
        <f>COUNTIF(Employees[Employee Name],Employees[[#This Row],[Employee Name]])&gt;1</f>
        <v>0</v>
      </c>
    </row>
    <row r="346" spans="1:9" ht="30" hidden="1" customHeight="1" x14ac:dyDescent="0.3">
      <c r="A346" s="44">
        <f>IF(ISBLANK(Employees[[#This Row],[Employee Name]]),"",A345+1)</f>
        <v>342</v>
      </c>
      <c r="B346" s="8" t="str">
        <f>CONCATENATE(Employees[[#This Row],[Lastname]]," ",Employees[[#This Row],[Firstname]], " ",LEFT(Employees[[#This Row],[Middlename]],1),IF(ISBLANK(Employees[[#This Row],[Middlename]])," ","."))</f>
        <v>HADAP JONALYN L.</v>
      </c>
      <c r="C346" s="8" t="s">
        <v>232</v>
      </c>
      <c r="D346" s="8" t="s">
        <v>233</v>
      </c>
      <c r="E346" s="8" t="s">
        <v>234</v>
      </c>
      <c r="F346" s="8" t="s">
        <v>212</v>
      </c>
      <c r="G346" s="18" t="s">
        <v>1994</v>
      </c>
      <c r="H346" s="8" t="s">
        <v>213</v>
      </c>
      <c r="I346" s="8" t="b">
        <f>COUNTIF(Employees[Employee Name],Employees[[#This Row],[Employee Name]])&gt;1</f>
        <v>0</v>
      </c>
    </row>
    <row r="347" spans="1:9" ht="30" hidden="1" customHeight="1" x14ac:dyDescent="0.3">
      <c r="A347" s="44">
        <f>IF(ISBLANK(Employees[[#This Row],[Employee Name]]),"",A346+1)</f>
        <v>343</v>
      </c>
      <c r="B347" s="8" t="str">
        <f>CONCATENATE(Employees[[#This Row],[Lastname]]," ",Employees[[#This Row],[Firstname]], " ",LEFT(Employees[[#This Row],[Middlename]],1),IF(ISBLANK(Employees[[#This Row],[Middlename]])," ","."))</f>
        <v>HAPITA MELANIE A.</v>
      </c>
      <c r="C347" s="8" t="s">
        <v>704</v>
      </c>
      <c r="D347" s="8" t="s">
        <v>705</v>
      </c>
      <c r="E347" s="8" t="s">
        <v>1532</v>
      </c>
      <c r="F347" s="8" t="s">
        <v>1290</v>
      </c>
      <c r="G347" s="18" t="s">
        <v>1290</v>
      </c>
      <c r="H347" s="8" t="s">
        <v>97</v>
      </c>
      <c r="I347" s="8" t="b">
        <f>COUNTIF(Employees[Employee Name],Employees[[#This Row],[Employee Name]])&gt;1</f>
        <v>0</v>
      </c>
    </row>
    <row r="348" spans="1:9" ht="30" hidden="1" customHeight="1" x14ac:dyDescent="0.3">
      <c r="A348" s="44">
        <f>IF(ISBLANK(Employees[[#This Row],[Employee Name]]),"",A347+1)</f>
        <v>344</v>
      </c>
      <c r="B348" s="8" t="str">
        <f>CONCATENATE(Employees[[#This Row],[Lastname]]," ",Employees[[#This Row],[Firstname]], " ",LEFT(Employees[[#This Row],[Middlename]],1),IF(ISBLANK(Employees[[#This Row],[Middlename]])," ","."))</f>
        <v>HAYAG JERMAINE JOI D.</v>
      </c>
      <c r="C348" s="8" t="s">
        <v>1266</v>
      </c>
      <c r="D348" s="8" t="s">
        <v>1267</v>
      </c>
      <c r="E348" s="8" t="s">
        <v>447</v>
      </c>
      <c r="F348" s="8" t="s">
        <v>96</v>
      </c>
      <c r="G348" s="8" t="s">
        <v>1994</v>
      </c>
      <c r="H348" s="8" t="s">
        <v>135</v>
      </c>
      <c r="I348" s="8" t="b">
        <f>COUNTIF(Employees[Employee Name],Employees[[#This Row],[Employee Name]])&gt;1</f>
        <v>0</v>
      </c>
    </row>
    <row r="349" spans="1:9" ht="30" hidden="1" customHeight="1" x14ac:dyDescent="0.3">
      <c r="A349" s="44">
        <f>IF(ISBLANK(Employees[[#This Row],[Employee Name]]),"",A348+1)</f>
        <v>345</v>
      </c>
      <c r="B349" s="8" t="str">
        <f>CONCATENATE(Employees[[#This Row],[Lastname]]," ",Employees[[#This Row],[Firstname]], " ",LEFT(Employees[[#This Row],[Middlename]],1),IF(ISBLANK(Employees[[#This Row],[Middlename]])," ","."))</f>
        <v xml:space="preserve">HERNADEZ VICTOR  </v>
      </c>
      <c r="C349" s="8" t="s">
        <v>918</v>
      </c>
      <c r="D349" s="8" t="s">
        <v>248</v>
      </c>
      <c r="E349" s="8"/>
      <c r="F349" s="18" t="s">
        <v>125</v>
      </c>
      <c r="G349" s="18" t="s">
        <v>1994</v>
      </c>
      <c r="H349" s="8" t="s">
        <v>97</v>
      </c>
      <c r="I349" s="8" t="b">
        <f>COUNTIF(Employees[Employee Name],Employees[[#This Row],[Employee Name]])&gt;1</f>
        <v>0</v>
      </c>
    </row>
    <row r="350" spans="1:9" ht="30" hidden="1" customHeight="1" x14ac:dyDescent="0.3">
      <c r="A350" s="44">
        <f>IF(ISBLANK(Employees[[#This Row],[Employee Name]]),"",A349+1)</f>
        <v>346</v>
      </c>
      <c r="B350" s="8" t="str">
        <f>CONCATENATE(Employees[[#This Row],[Lastname]]," ",Employees[[#This Row],[Firstname]], " ",LEFT(Employees[[#This Row],[Middlename]],1),IF(ISBLANK(Employees[[#This Row],[Middlename]])," ","."))</f>
        <v>HERNANDEZ CORNELIO A.</v>
      </c>
      <c r="C350" s="8" t="s">
        <v>128</v>
      </c>
      <c r="D350" s="8" t="s">
        <v>588</v>
      </c>
      <c r="E350" s="8" t="s">
        <v>88</v>
      </c>
      <c r="F350" s="8" t="s">
        <v>198</v>
      </c>
      <c r="G350" s="18" t="s">
        <v>1994</v>
      </c>
      <c r="H350" s="8" t="s">
        <v>366</v>
      </c>
      <c r="I350" s="8" t="b">
        <f>COUNTIF(Employees[Employee Name],Employees[[#This Row],[Employee Name]])&gt;1</f>
        <v>0</v>
      </c>
    </row>
    <row r="351" spans="1:9" ht="30" hidden="1" customHeight="1" x14ac:dyDescent="0.3">
      <c r="A351" s="44">
        <f>IF(ISBLANK(Employees[[#This Row],[Employee Name]]),"",A350+1)</f>
        <v>347</v>
      </c>
      <c r="B351" s="8" t="str">
        <f>CONCATENATE(Employees[[#This Row],[Lastname]]," ",Employees[[#This Row],[Firstname]], " ",LEFT(Employees[[#This Row],[Middlename]],1),IF(ISBLANK(Employees[[#This Row],[Middlename]])," ","."))</f>
        <v>HERNANDEZ DARREL JESUS M.</v>
      </c>
      <c r="C351" s="8" t="s">
        <v>128</v>
      </c>
      <c r="D351" s="8" t="s">
        <v>2329</v>
      </c>
      <c r="E351" s="8" t="s">
        <v>689</v>
      </c>
      <c r="F351" s="8" t="s">
        <v>96</v>
      </c>
      <c r="G351" s="8" t="s">
        <v>1994</v>
      </c>
      <c r="H351" s="8" t="s">
        <v>135</v>
      </c>
      <c r="I351" s="8" t="b">
        <f>COUNTIF(Employees[Employee Name],Employees[[#This Row],[Employee Name]])&gt;1</f>
        <v>0</v>
      </c>
    </row>
    <row r="352" spans="1:9" ht="30" hidden="1" customHeight="1" x14ac:dyDescent="0.3">
      <c r="A352" s="44">
        <f>IF(ISBLANK(Employees[[#This Row],[Employee Name]]),"",A351+1)</f>
        <v>348</v>
      </c>
      <c r="B352" s="8" t="str">
        <f>CONCATENATE(Employees[[#This Row],[Lastname]]," ",Employees[[#This Row],[Firstname]], " ",LEFT(Employees[[#This Row],[Middlename]],1),IF(ISBLANK(Employees[[#This Row],[Middlename]])," ","."))</f>
        <v>HERNANDEZ DONATO Q.</v>
      </c>
      <c r="C352" s="8" t="s">
        <v>128</v>
      </c>
      <c r="D352" s="8" t="s">
        <v>381</v>
      </c>
      <c r="E352" s="8" t="s">
        <v>277</v>
      </c>
      <c r="F352" s="8" t="s">
        <v>96</v>
      </c>
      <c r="G352" s="8" t="s">
        <v>1994</v>
      </c>
      <c r="H352" s="8" t="s">
        <v>97</v>
      </c>
      <c r="I352" s="8" t="b">
        <f>COUNTIF(Employees[Employee Name],Employees[[#This Row],[Employee Name]])&gt;1</f>
        <v>0</v>
      </c>
    </row>
    <row r="353" spans="1:9" ht="30" hidden="1" customHeight="1" x14ac:dyDescent="0.3">
      <c r="A353" s="44">
        <f>IF(ISBLANK(Employees[[#This Row],[Employee Name]]),"",A352+1)</f>
        <v>349</v>
      </c>
      <c r="B353" s="8" t="str">
        <f>CONCATENATE(Employees[[#This Row],[Lastname]]," ",Employees[[#This Row],[Firstname]], " ",LEFT(Employees[[#This Row],[Middlename]],1),IF(ISBLANK(Employees[[#This Row],[Middlename]])," ","."))</f>
        <v>HERNANDEZ JANINE Q.</v>
      </c>
      <c r="C353" s="18" t="s">
        <v>128</v>
      </c>
      <c r="D353" s="18" t="s">
        <v>1563</v>
      </c>
      <c r="E353" s="18" t="s">
        <v>1107</v>
      </c>
      <c r="F353" s="18" t="s">
        <v>1710</v>
      </c>
      <c r="G353" s="18" t="s">
        <v>1703</v>
      </c>
      <c r="H353" s="18" t="s">
        <v>2459</v>
      </c>
      <c r="I353" s="8" t="b">
        <f>COUNTIF(Employees[Employee Name],Employees[[#This Row],[Employee Name]])&gt;1</f>
        <v>0</v>
      </c>
    </row>
    <row r="354" spans="1:9" ht="30" hidden="1" customHeight="1" x14ac:dyDescent="0.3">
      <c r="A354" s="44">
        <f>IF(ISBLANK(Employees[[#This Row],[Employee Name]]),"",A353+1)</f>
        <v>350</v>
      </c>
      <c r="B354" s="8" t="str">
        <f>CONCATENATE(Employees[[#This Row],[Lastname]]," ",Employees[[#This Row],[Firstname]], " ",LEFT(Employees[[#This Row],[Middlename]],1),IF(ISBLANK(Employees[[#This Row],[Middlename]])," ","."))</f>
        <v>HERNANDEZ MARIO A.</v>
      </c>
      <c r="C354" s="8" t="s">
        <v>128</v>
      </c>
      <c r="D354" s="8" t="s">
        <v>596</v>
      </c>
      <c r="E354" s="8" t="s">
        <v>88</v>
      </c>
      <c r="F354" s="8" t="s">
        <v>198</v>
      </c>
      <c r="G354" s="18" t="s">
        <v>1994</v>
      </c>
      <c r="H354" s="8" t="s">
        <v>590</v>
      </c>
      <c r="I354" s="8" t="b">
        <f>COUNTIF(Employees[Employee Name],Employees[[#This Row],[Employee Name]])&gt;1</f>
        <v>0</v>
      </c>
    </row>
    <row r="355" spans="1:9" ht="30" hidden="1" customHeight="1" x14ac:dyDescent="0.3">
      <c r="A355" s="44">
        <f>IF(ISBLANK(Employees[[#This Row],[Employee Name]]),"",A354+1)</f>
        <v>351</v>
      </c>
      <c r="B355" s="8" t="str">
        <f>CONCATENATE(Employees[[#This Row],[Lastname]]," ",Employees[[#This Row],[Firstname]], " ",LEFT(Employees[[#This Row],[Middlename]],1),IF(ISBLANK(Employees[[#This Row],[Middlename]])," ","."))</f>
        <v>HERNANDEZ ROBERTO M.</v>
      </c>
      <c r="C355" s="8" t="s">
        <v>128</v>
      </c>
      <c r="D355" s="8" t="s">
        <v>129</v>
      </c>
      <c r="E355" s="8" t="s">
        <v>84</v>
      </c>
      <c r="F355" s="8" t="s">
        <v>125</v>
      </c>
      <c r="G355" s="18" t="s">
        <v>1994</v>
      </c>
      <c r="H355" s="8" t="s">
        <v>130</v>
      </c>
      <c r="I355" s="8" t="b">
        <f>COUNTIF(Employees[Employee Name],Employees[[#This Row],[Employee Name]])&gt;1</f>
        <v>0</v>
      </c>
    </row>
    <row r="356" spans="1:9" ht="30" hidden="1" customHeight="1" x14ac:dyDescent="0.3">
      <c r="A356" s="44">
        <f>IF(ISBLANK(Employees[[#This Row],[Employee Name]]),"",A355+1)</f>
        <v>352</v>
      </c>
      <c r="B356" s="8" t="str">
        <f>CONCATENATE(Employees[[#This Row],[Lastname]]," ",Employees[[#This Row],[Firstname]], " ",LEFT(Employees[[#This Row],[Middlename]],1),IF(ISBLANK(Employees[[#This Row],[Middlename]])," ","."))</f>
        <v>HERNANDEZ RODERICK M.</v>
      </c>
      <c r="C356" s="8" t="s">
        <v>128</v>
      </c>
      <c r="D356" s="8" t="s">
        <v>1533</v>
      </c>
      <c r="E356" s="8" t="s">
        <v>84</v>
      </c>
      <c r="F356" s="8" t="s">
        <v>1290</v>
      </c>
      <c r="G356" s="18" t="s">
        <v>1290</v>
      </c>
      <c r="H356" s="8" t="s">
        <v>1706</v>
      </c>
      <c r="I356" s="8" t="b">
        <f>COUNTIF(Employees[Employee Name],Employees[[#This Row],[Employee Name]])&gt;1</f>
        <v>0</v>
      </c>
    </row>
    <row r="357" spans="1:9" ht="30" hidden="1" customHeight="1" x14ac:dyDescent="0.3">
      <c r="A357" s="44">
        <f>IF(ISBLANK(Employees[[#This Row],[Employee Name]]),"",A356+1)</f>
        <v>353</v>
      </c>
      <c r="B357" s="8" t="str">
        <f>CONCATENATE(Employees[[#This Row],[Lastname]]," ",Employees[[#This Row],[Firstname]], " ",LEFT(Employees[[#This Row],[Middlename]],1),IF(ISBLANK(Employees[[#This Row],[Middlename]])," ","."))</f>
        <v>HERNANDO BENILDA S.</v>
      </c>
      <c r="C357" s="8" t="s">
        <v>619</v>
      </c>
      <c r="D357" s="8" t="s">
        <v>1339</v>
      </c>
      <c r="E357" s="8" t="s">
        <v>1340</v>
      </c>
      <c r="F357" s="8" t="s">
        <v>125</v>
      </c>
      <c r="G357" s="18" t="s">
        <v>1994</v>
      </c>
      <c r="H357" s="8" t="s">
        <v>361</v>
      </c>
      <c r="I357" s="8" t="b">
        <f>COUNTIF(Employees[Employee Name],Employees[[#This Row],[Employee Name]])&gt;1</f>
        <v>0</v>
      </c>
    </row>
    <row r="358" spans="1:9" ht="30" hidden="1" customHeight="1" x14ac:dyDescent="0.3">
      <c r="A358" s="44">
        <f>IF(ISBLANK(Employees[[#This Row],[Employee Name]]),"",A357+1)</f>
        <v>354</v>
      </c>
      <c r="B358" s="8" t="str">
        <f>CONCATENATE(Employees[[#This Row],[Lastname]]," ",Employees[[#This Row],[Firstname]], " ",LEFT(Employees[[#This Row],[Middlename]],1),IF(ISBLANK(Employees[[#This Row],[Middlename]])," ","."))</f>
        <v>HERNANDO MERIC B.</v>
      </c>
      <c r="C358" s="8" t="s">
        <v>619</v>
      </c>
      <c r="D358" s="8" t="s">
        <v>620</v>
      </c>
      <c r="E358" s="8" t="s">
        <v>145</v>
      </c>
      <c r="F358" s="8" t="s">
        <v>322</v>
      </c>
      <c r="G358" s="18" t="s">
        <v>1994</v>
      </c>
      <c r="H358" s="8" t="s">
        <v>182</v>
      </c>
      <c r="I358" s="8" t="b">
        <f>COUNTIF(Employees[Employee Name],Employees[[#This Row],[Employee Name]])&gt;1</f>
        <v>0</v>
      </c>
    </row>
    <row r="359" spans="1:9" ht="30" hidden="1" customHeight="1" x14ac:dyDescent="0.3">
      <c r="A359" s="44">
        <f>IF(ISBLANK(Employees[[#This Row],[Employee Name]]),"",A358+1)</f>
        <v>355</v>
      </c>
      <c r="B359" s="8" t="str">
        <f>CONCATENATE(Employees[[#This Row],[Lastname]]," ",Employees[[#This Row],[Firstname]], " ",LEFT(Employees[[#This Row],[Middlename]],1),IF(ISBLANK(Employees[[#This Row],[Middlename]])," ","."))</f>
        <v>HERNANDO MERLE B.</v>
      </c>
      <c r="C359" s="8" t="s">
        <v>619</v>
      </c>
      <c r="D359" s="8" t="s">
        <v>1196</v>
      </c>
      <c r="E359" s="8" t="s">
        <v>145</v>
      </c>
      <c r="F359" s="8" t="s">
        <v>1197</v>
      </c>
      <c r="G359" s="8" t="s">
        <v>1994</v>
      </c>
      <c r="H359" s="18" t="s">
        <v>1198</v>
      </c>
      <c r="I359" s="8" t="b">
        <f>COUNTIF(Employees[Employee Name],Employees[[#This Row],[Employee Name]])&gt;1</f>
        <v>0</v>
      </c>
    </row>
    <row r="360" spans="1:9" ht="30" hidden="1" customHeight="1" x14ac:dyDescent="0.3">
      <c r="A360" s="44">
        <f>IF(ISBLANK(Employees[[#This Row],[Employee Name]]),"",A359+1)</f>
        <v>356</v>
      </c>
      <c r="B360" s="8" t="str">
        <f>CONCATENATE(Employees[[#This Row],[Lastname]]," ",Employees[[#This Row],[Firstname]], " ",LEFT(Employees[[#This Row],[Middlename]],1),IF(ISBLANK(Employees[[#This Row],[Middlename]])," ","."))</f>
        <v>HILARIO CRISTY U.</v>
      </c>
      <c r="C360" s="18" t="s">
        <v>279</v>
      </c>
      <c r="D360" s="18" t="s">
        <v>2441</v>
      </c>
      <c r="E360" s="18" t="s">
        <v>1320</v>
      </c>
      <c r="F360" s="18" t="s">
        <v>2442</v>
      </c>
      <c r="G360" s="18" t="s">
        <v>1290</v>
      </c>
      <c r="H360" s="18" t="s">
        <v>2298</v>
      </c>
      <c r="I360" s="8" t="b">
        <f>COUNTIF(Employees[Employee Name],Employees[[#This Row],[Employee Name]])&gt;1</f>
        <v>0</v>
      </c>
    </row>
    <row r="361" spans="1:9" ht="30" hidden="1" customHeight="1" x14ac:dyDescent="0.3">
      <c r="A361" s="44">
        <f>IF(ISBLANK(Employees[[#This Row],[Employee Name]]),"",A360+1)</f>
        <v>357</v>
      </c>
      <c r="B361" s="8" t="str">
        <f>CONCATENATE(Employees[[#This Row],[Lastname]]," ",Employees[[#This Row],[Firstname]], " ",LEFT(Employees[[#This Row],[Middlename]],1),IF(ISBLANK(Employees[[#This Row],[Middlename]])," ","."))</f>
        <v>IGNO CRISTINA M.</v>
      </c>
      <c r="C361" s="8" t="s">
        <v>83</v>
      </c>
      <c r="D361" s="8" t="s">
        <v>429</v>
      </c>
      <c r="E361" s="8" t="s">
        <v>84</v>
      </c>
      <c r="F361" s="18" t="s">
        <v>125</v>
      </c>
      <c r="G361" s="18" t="s">
        <v>1994</v>
      </c>
      <c r="H361" s="8" t="s">
        <v>89</v>
      </c>
      <c r="I361" s="8" t="b">
        <f>COUNTIF(Employees[Employee Name],Employees[[#This Row],[Employee Name]])&gt;1</f>
        <v>0</v>
      </c>
    </row>
    <row r="362" spans="1:9" ht="30" hidden="1" customHeight="1" x14ac:dyDescent="0.3">
      <c r="A362" s="44">
        <f>IF(ISBLANK(Employees[[#This Row],[Employee Name]]),"",A361+1)</f>
        <v>358</v>
      </c>
      <c r="B362" s="8" t="str">
        <f>CONCATENATE(Employees[[#This Row],[Lastname]]," ",Employees[[#This Row],[Firstname]], " ",LEFT(Employees[[#This Row],[Middlename]],1),IF(ISBLANK(Employees[[#This Row],[Middlename]])," ","."))</f>
        <v>INOCENCIO MARY AILINE S.</v>
      </c>
      <c r="C362" s="18" t="s">
        <v>1978</v>
      </c>
      <c r="D362" s="18" t="s">
        <v>2374</v>
      </c>
      <c r="E362" s="18" t="s">
        <v>2375</v>
      </c>
      <c r="F362" s="18" t="s">
        <v>1710</v>
      </c>
      <c r="G362" s="18"/>
      <c r="H362" s="18" t="s">
        <v>2280</v>
      </c>
      <c r="I362" s="8" t="b">
        <f>COUNTIF(Employees[Employee Name],Employees[[#This Row],[Employee Name]])&gt;1</f>
        <v>0</v>
      </c>
    </row>
    <row r="363" spans="1:9" ht="30" hidden="1" customHeight="1" x14ac:dyDescent="0.3">
      <c r="A363" s="44">
        <f>IF(ISBLANK(Employees[[#This Row],[Employee Name]]),"",A362+1)</f>
        <v>359</v>
      </c>
      <c r="B363" s="8" t="str">
        <f>CONCATENATE(Employees[[#This Row],[Lastname]]," ",Employees[[#This Row],[Firstname]], " ",LEFT(Employees[[#This Row],[Middlename]],1),IF(ISBLANK(Employees[[#This Row],[Middlename]])," ","."))</f>
        <v>JABINES MARIA SHELLY D.</v>
      </c>
      <c r="C363" s="8" t="s">
        <v>1534</v>
      </c>
      <c r="D363" s="8" t="s">
        <v>1535</v>
      </c>
      <c r="E363" s="8" t="s">
        <v>119</v>
      </c>
      <c r="F363" s="8" t="s">
        <v>1290</v>
      </c>
      <c r="G363" s="18" t="s">
        <v>1290</v>
      </c>
      <c r="H363" s="8" t="s">
        <v>369</v>
      </c>
      <c r="I363" s="8" t="b">
        <f>COUNTIF(Employees[Employee Name],Employees[[#This Row],[Employee Name]])&gt;1</f>
        <v>0</v>
      </c>
    </row>
    <row r="364" spans="1:9" ht="30" hidden="1" customHeight="1" x14ac:dyDescent="0.3">
      <c r="A364" s="44">
        <f>IF(ISBLANK(Employees[[#This Row],[Employee Name]]),"",A363+1)</f>
        <v>360</v>
      </c>
      <c r="B364" s="8" t="str">
        <f>CONCATENATE(Employees[[#This Row],[Lastname]]," ",Employees[[#This Row],[Firstname]], " ",LEFT(Employees[[#This Row],[Middlename]],1),IF(ISBLANK(Employees[[#This Row],[Middlename]])," ","."))</f>
        <v>JAVIER CARMELITA M.</v>
      </c>
      <c r="C364" s="8" t="s">
        <v>193</v>
      </c>
      <c r="D364" s="8" t="s">
        <v>194</v>
      </c>
      <c r="E364" s="8" t="s">
        <v>84</v>
      </c>
      <c r="F364" s="18" t="s">
        <v>198</v>
      </c>
      <c r="G364" s="18" t="s">
        <v>1994</v>
      </c>
      <c r="H364" s="18" t="s">
        <v>366</v>
      </c>
      <c r="I364" s="8" t="b">
        <f>COUNTIF(Employees[Employee Name],Employees[[#This Row],[Employee Name]])&gt;1</f>
        <v>0</v>
      </c>
    </row>
    <row r="365" spans="1:9" ht="30" hidden="1" customHeight="1" x14ac:dyDescent="0.3">
      <c r="A365" s="44">
        <f>IF(ISBLANK(Employees[[#This Row],[Employee Name]]),"",A364+1)</f>
        <v>361</v>
      </c>
      <c r="B365" s="8" t="str">
        <f>CONCATENATE(Employees[[#This Row],[Lastname]]," ",Employees[[#This Row],[Firstname]], " ",LEFT(Employees[[#This Row],[Middlename]],1),IF(ISBLANK(Employees[[#This Row],[Middlename]])," ","."))</f>
        <v>JAVIER CRISTY U.</v>
      </c>
      <c r="C365" s="18" t="s">
        <v>193</v>
      </c>
      <c r="D365" s="18" t="s">
        <v>2441</v>
      </c>
      <c r="E365" s="18" t="s">
        <v>1320</v>
      </c>
      <c r="F365" s="18" t="s">
        <v>2442</v>
      </c>
      <c r="G365" s="18" t="s">
        <v>1290</v>
      </c>
      <c r="H365" s="18" t="s">
        <v>2298</v>
      </c>
      <c r="I365" s="8" t="b">
        <f>COUNTIF(Employees[Employee Name],Employees[[#This Row],[Employee Name]])&gt;1</f>
        <v>0</v>
      </c>
    </row>
    <row r="366" spans="1:9" ht="30" hidden="1" customHeight="1" x14ac:dyDescent="0.3">
      <c r="A366" s="44">
        <f>IF(ISBLANK(Employees[[#This Row],[Employee Name]]),"",A365+1)</f>
        <v>362</v>
      </c>
      <c r="B366" s="8" t="str">
        <f>CONCATENATE(Employees[[#This Row],[Lastname]]," ",Employees[[#This Row],[Firstname]], " ",LEFT(Employees[[#This Row],[Middlename]],1),IF(ISBLANK(Employees[[#This Row],[Middlename]])," ","."))</f>
        <v>JAVIER ELISEO B.</v>
      </c>
      <c r="C366" s="8" t="s">
        <v>193</v>
      </c>
      <c r="D366" s="8" t="s">
        <v>715</v>
      </c>
      <c r="E366" s="8" t="s">
        <v>145</v>
      </c>
      <c r="F366" s="8" t="s">
        <v>716</v>
      </c>
      <c r="G366" s="8" t="s">
        <v>1994</v>
      </c>
      <c r="H366" s="8" t="s">
        <v>537</v>
      </c>
      <c r="I366" s="8" t="b">
        <f>COUNTIF(Employees[Employee Name],Employees[[#This Row],[Employee Name]])&gt;1</f>
        <v>0</v>
      </c>
    </row>
    <row r="367" spans="1:9" ht="30" hidden="1" customHeight="1" x14ac:dyDescent="0.3">
      <c r="A367" s="44">
        <f>IF(ISBLANK(Employees[[#This Row],[Employee Name]]),"",A366+1)</f>
        <v>363</v>
      </c>
      <c r="B367" s="8" t="str">
        <f>CONCATENATE(Employees[[#This Row],[Lastname]]," ",Employees[[#This Row],[Firstname]], " ",LEFT(Employees[[#This Row],[Middlename]],1),IF(ISBLANK(Employees[[#This Row],[Middlename]])," ","."))</f>
        <v>JAVIER EMMA R.</v>
      </c>
      <c r="C367" s="8" t="s">
        <v>193</v>
      </c>
      <c r="D367" s="8" t="s">
        <v>484</v>
      </c>
      <c r="E367" s="8" t="s">
        <v>330</v>
      </c>
      <c r="F367" s="8" t="s">
        <v>108</v>
      </c>
      <c r="G367" s="18" t="s">
        <v>1994</v>
      </c>
      <c r="H367" s="8" t="s">
        <v>97</v>
      </c>
      <c r="I367" s="8" t="b">
        <f>COUNTIF(Employees[Employee Name],Employees[[#This Row],[Employee Name]])&gt;1</f>
        <v>0</v>
      </c>
    </row>
    <row r="368" spans="1:9" ht="30" hidden="1" customHeight="1" x14ac:dyDescent="0.3">
      <c r="A368" s="44">
        <f>IF(ISBLANK(Employees[[#This Row],[Employee Name]]),"",A367+1)</f>
        <v>364</v>
      </c>
      <c r="B368" s="8" t="str">
        <f>CONCATENATE(Employees[[#This Row],[Lastname]]," ",Employees[[#This Row],[Firstname]], " ",LEFT(Employees[[#This Row],[Middlename]],1),IF(ISBLANK(Employees[[#This Row],[Middlename]])," ","."))</f>
        <v xml:space="preserve">JAVIER HILARIO  </v>
      </c>
      <c r="C368" s="8" t="s">
        <v>193</v>
      </c>
      <c r="D368" s="8" t="s">
        <v>279</v>
      </c>
      <c r="E368" s="8"/>
      <c r="F368" s="18" t="s">
        <v>880</v>
      </c>
      <c r="G368" s="18" t="s">
        <v>1994</v>
      </c>
      <c r="H368" s="8" t="s">
        <v>199</v>
      </c>
      <c r="I368" s="8" t="b">
        <f>COUNTIF(Employees[Employee Name],Employees[[#This Row],[Employee Name]])&gt;1</f>
        <v>0</v>
      </c>
    </row>
    <row r="369" spans="1:9" ht="30" hidden="1" customHeight="1" x14ac:dyDescent="0.3">
      <c r="A369" s="44">
        <f>IF(ISBLANK(Employees[[#This Row],[Employee Name]]),"",A368+1)</f>
        <v>365</v>
      </c>
      <c r="B369" s="8" t="str">
        <f>CONCATENATE(Employees[[#This Row],[Lastname]]," ",Employees[[#This Row],[Firstname]], " ",LEFT(Employees[[#This Row],[Middlename]],1),IF(ISBLANK(Employees[[#This Row],[Middlename]])," ","."))</f>
        <v>JAVIER MARIANNE V.</v>
      </c>
      <c r="C369" s="18" t="s">
        <v>193</v>
      </c>
      <c r="D369" s="18" t="s">
        <v>2468</v>
      </c>
      <c r="E369" s="18" t="s">
        <v>2469</v>
      </c>
      <c r="F369" s="18" t="s">
        <v>2470</v>
      </c>
      <c r="G369" s="18" t="s">
        <v>1703</v>
      </c>
      <c r="H369" s="18" t="s">
        <v>2471</v>
      </c>
      <c r="I369" s="8" t="b">
        <f>COUNTIF(Employees[Employee Name],Employees[[#This Row],[Employee Name]])&gt;1</f>
        <v>0</v>
      </c>
    </row>
    <row r="370" spans="1:9" ht="30" hidden="1" customHeight="1" x14ac:dyDescent="0.3">
      <c r="A370" s="44">
        <f>IF(ISBLANK(Employees[[#This Row],[Employee Name]]),"",A369+1)</f>
        <v>366</v>
      </c>
      <c r="B370" s="8" t="str">
        <f>CONCATENATE(Employees[[#This Row],[Lastname]]," ",Employees[[#This Row],[Firstname]], " ",LEFT(Employees[[#This Row],[Middlename]],1),IF(ISBLANK(Employees[[#This Row],[Middlename]])," ","."))</f>
        <v>JAVIER MYLENE M.</v>
      </c>
      <c r="C370" s="8" t="s">
        <v>193</v>
      </c>
      <c r="D370" s="8" t="s">
        <v>907</v>
      </c>
      <c r="E370" s="8" t="s">
        <v>908</v>
      </c>
      <c r="F370" s="8" t="s">
        <v>108</v>
      </c>
      <c r="G370" s="18" t="s">
        <v>1994</v>
      </c>
      <c r="H370" s="8" t="s">
        <v>141</v>
      </c>
      <c r="I370" s="8" t="b">
        <f>COUNTIF(Employees[Employee Name],Employees[[#This Row],[Employee Name]])&gt;1</f>
        <v>0</v>
      </c>
    </row>
    <row r="371" spans="1:9" ht="30" hidden="1" customHeight="1" x14ac:dyDescent="0.3">
      <c r="A371" s="44">
        <f>IF(ISBLANK(Employees[[#This Row],[Employee Name]]),"",A370+1)</f>
        <v>367</v>
      </c>
      <c r="B371" s="8" t="str">
        <f>CONCATENATE(Employees[[#This Row],[Lastname]]," ",Employees[[#This Row],[Firstname]], " ",LEFT(Employees[[#This Row],[Middlename]],1),IF(ISBLANK(Employees[[#This Row],[Middlename]])," ","."))</f>
        <v>JAVIER NOEL D.</v>
      </c>
      <c r="C371" s="18" t="s">
        <v>193</v>
      </c>
      <c r="D371" s="18" t="s">
        <v>2148</v>
      </c>
      <c r="E371" s="18" t="s">
        <v>999</v>
      </c>
      <c r="F371" s="18" t="s">
        <v>2393</v>
      </c>
      <c r="G371" s="18" t="s">
        <v>1994</v>
      </c>
      <c r="H371" s="18" t="s">
        <v>199</v>
      </c>
      <c r="I371" s="8" t="b">
        <f>COUNTIF(Employees[Employee Name],Employees[[#This Row],[Employee Name]])&gt;1</f>
        <v>0</v>
      </c>
    </row>
    <row r="372" spans="1:9" ht="30" hidden="1" customHeight="1" x14ac:dyDescent="0.3">
      <c r="A372" s="44">
        <f>IF(ISBLANK(Employees[[#This Row],[Employee Name]]),"",A371+1)</f>
        <v>368</v>
      </c>
      <c r="B372" s="8" t="str">
        <f>CONCATENATE(Employees[[#This Row],[Lastname]]," ",Employees[[#This Row],[Firstname]], " ",LEFT(Employees[[#This Row],[Middlename]],1),IF(ISBLANK(Employees[[#This Row],[Middlename]])," ","."))</f>
        <v>JAVIER OLIVER T.</v>
      </c>
      <c r="C372" s="18" t="s">
        <v>193</v>
      </c>
      <c r="D372" s="18" t="s">
        <v>1421</v>
      </c>
      <c r="E372" s="18" t="s">
        <v>2235</v>
      </c>
      <c r="F372" s="18" t="s">
        <v>120</v>
      </c>
      <c r="G372" s="8" t="s">
        <v>1994</v>
      </c>
      <c r="H372" s="18" t="s">
        <v>463</v>
      </c>
      <c r="I372" s="8" t="b">
        <f>COUNTIF(Employees[Employee Name],Employees[[#This Row],[Employee Name]])&gt;1</f>
        <v>0</v>
      </c>
    </row>
    <row r="373" spans="1:9" ht="30" hidden="1" customHeight="1" x14ac:dyDescent="0.3">
      <c r="A373" s="44">
        <f>IF(ISBLANK(Employees[[#This Row],[Employee Name]]),"",A372+1)</f>
        <v>369</v>
      </c>
      <c r="B373" s="8" t="str">
        <f>CONCATENATE(Employees[[#This Row],[Lastname]]," ",Employees[[#This Row],[Firstname]], " ",LEFT(Employees[[#This Row],[Middlename]],1),IF(ISBLANK(Employees[[#This Row],[Middlename]])," ","."))</f>
        <v>JIMENO CHARITY D.</v>
      </c>
      <c r="C373" s="18" t="s">
        <v>1986</v>
      </c>
      <c r="D373" s="18" t="s">
        <v>2486</v>
      </c>
      <c r="E373" s="18" t="s">
        <v>337</v>
      </c>
      <c r="F373" s="18" t="s">
        <v>1290</v>
      </c>
      <c r="G373" s="18" t="s">
        <v>1290</v>
      </c>
      <c r="H373" s="18" t="s">
        <v>2487</v>
      </c>
      <c r="I373" s="8" t="b">
        <f>COUNTIF(Employees[Employee Name],Employees[[#This Row],[Employee Name]])&gt;1</f>
        <v>0</v>
      </c>
    </row>
    <row r="374" spans="1:9" ht="30" hidden="1" customHeight="1" x14ac:dyDescent="0.3">
      <c r="A374" s="44">
        <f>IF(ISBLANK(Employees[[#This Row],[Employee Name]]),"",A373+1)</f>
        <v>370</v>
      </c>
      <c r="B374" s="8" t="str">
        <f>CONCATENATE(Employees[[#This Row],[Lastname]]," ",Employees[[#This Row],[Firstname]], " ",LEFT(Employees[[#This Row],[Middlename]],1),IF(ISBLANK(Employees[[#This Row],[Middlename]])," ","."))</f>
        <v>JIMENO EDWARD J.</v>
      </c>
      <c r="C374" s="18" t="s">
        <v>1986</v>
      </c>
      <c r="D374" s="18" t="s">
        <v>1678</v>
      </c>
      <c r="E374" s="18" t="s">
        <v>139</v>
      </c>
      <c r="F374" s="18" t="s">
        <v>969</v>
      </c>
      <c r="G374" s="8"/>
      <c r="H374" s="18" t="s">
        <v>2072</v>
      </c>
      <c r="I374" s="8" t="b">
        <f>COUNTIF(Employees[Employee Name],Employees[[#This Row],[Employee Name]])&gt;1</f>
        <v>0</v>
      </c>
    </row>
    <row r="375" spans="1:9" ht="30" hidden="1" customHeight="1" x14ac:dyDescent="0.3">
      <c r="A375" s="44">
        <f>IF(ISBLANK(Employees[[#This Row],[Employee Name]]),"",A374+1)</f>
        <v>371</v>
      </c>
      <c r="B375" s="8" t="str">
        <f>CONCATENATE(Employees[[#This Row],[Lastname]]," ",Employees[[#This Row],[Firstname]], " ",LEFT(Employees[[#This Row],[Middlename]],1),IF(ISBLANK(Employees[[#This Row],[Middlename]])," ","."))</f>
        <v>JORGE CAROLINA M.</v>
      </c>
      <c r="C375" s="8" t="s">
        <v>758</v>
      </c>
      <c r="D375" s="8" t="s">
        <v>542</v>
      </c>
      <c r="E375" s="8" t="s">
        <v>143</v>
      </c>
      <c r="F375" s="8" t="s">
        <v>170</v>
      </c>
      <c r="G375" s="18" t="s">
        <v>1994</v>
      </c>
      <c r="H375" s="8" t="s">
        <v>103</v>
      </c>
      <c r="I375" s="8" t="b">
        <f>COUNTIF(Employees[Employee Name],Employees[[#This Row],[Employee Name]])&gt;1</f>
        <v>0</v>
      </c>
    </row>
    <row r="376" spans="1:9" ht="30" hidden="1" customHeight="1" x14ac:dyDescent="0.3">
      <c r="A376" s="44">
        <f>IF(ISBLANK(Employees[[#This Row],[Employee Name]]),"",A375+1)</f>
        <v>372</v>
      </c>
      <c r="B376" s="8" t="str">
        <f>CONCATENATE(Employees[[#This Row],[Lastname]]," ",Employees[[#This Row],[Firstname]], " ",LEFT(Employees[[#This Row],[Middlename]],1),IF(ISBLANK(Employees[[#This Row],[Middlename]])," ","."))</f>
        <v>JUMARANG AIME A.</v>
      </c>
      <c r="C376" s="8" t="s">
        <v>852</v>
      </c>
      <c r="D376" s="8" t="s">
        <v>891</v>
      </c>
      <c r="E376" s="8" t="s">
        <v>912</v>
      </c>
      <c r="F376" s="8" t="s">
        <v>892</v>
      </c>
      <c r="G376" s="8" t="s">
        <v>1994</v>
      </c>
      <c r="H376" s="8" t="s">
        <v>97</v>
      </c>
      <c r="I376" s="8" t="b">
        <f>COUNTIF(Employees[Employee Name],Employees[[#This Row],[Employee Name]])&gt;1</f>
        <v>0</v>
      </c>
    </row>
    <row r="377" spans="1:9" ht="30" hidden="1" customHeight="1" x14ac:dyDescent="0.3">
      <c r="A377" s="44">
        <f>IF(ISBLANK(Employees[[#This Row],[Employee Name]]),"",A376+1)</f>
        <v>373</v>
      </c>
      <c r="B377" s="8" t="str">
        <f>CONCATENATE(Employees[[#This Row],[Lastname]]," ",Employees[[#This Row],[Firstname]], " ",LEFT(Employees[[#This Row],[Middlename]],1),IF(ISBLANK(Employees[[#This Row],[Middlename]])," ","."))</f>
        <v>JUNILLER ALTHEA JANINE A.</v>
      </c>
      <c r="C377" s="18" t="s">
        <v>2109</v>
      </c>
      <c r="D377" s="18" t="s">
        <v>2110</v>
      </c>
      <c r="E377" s="18" t="s">
        <v>88</v>
      </c>
      <c r="F377" s="18" t="s">
        <v>1290</v>
      </c>
      <c r="G377" s="18"/>
      <c r="H377" s="18" t="s">
        <v>152</v>
      </c>
      <c r="I377" s="8" t="b">
        <f>COUNTIF(Employees[Employee Name],Employees[[#This Row],[Employee Name]])&gt;1</f>
        <v>0</v>
      </c>
    </row>
    <row r="378" spans="1:9" ht="30" hidden="1" customHeight="1" x14ac:dyDescent="0.3">
      <c r="A378" s="44">
        <f>IF(ISBLANK(Employees[[#This Row],[Employee Name]]),"",A377+1)</f>
        <v>374</v>
      </c>
      <c r="B378" s="8" t="str">
        <f>CONCATENATE(Employees[[#This Row],[Lastname]]," ",Employees[[#This Row],[Firstname]], " ",LEFT(Employees[[#This Row],[Middlename]],1),IF(ISBLANK(Employees[[#This Row],[Middlename]])," ","."))</f>
        <v>LABANANCIA TEDDY BOY N.</v>
      </c>
      <c r="C378" s="8" t="s">
        <v>1536</v>
      </c>
      <c r="D378" s="8" t="s">
        <v>1537</v>
      </c>
      <c r="E378" s="8" t="s">
        <v>1538</v>
      </c>
      <c r="F378" s="8" t="s">
        <v>1290</v>
      </c>
      <c r="G378" s="18" t="s">
        <v>1290</v>
      </c>
      <c r="H378" s="8" t="s">
        <v>1718</v>
      </c>
      <c r="I378" s="8" t="b">
        <f>COUNTIF(Employees[Employee Name],Employees[[#This Row],[Employee Name]])&gt;1</f>
        <v>0</v>
      </c>
    </row>
    <row r="379" spans="1:9" ht="30" hidden="1" customHeight="1" x14ac:dyDescent="0.3">
      <c r="A379" s="44">
        <f>IF(ISBLANK(Employees[[#This Row],[Employee Name]]),"",A378+1)</f>
        <v>375</v>
      </c>
      <c r="B379" s="8" t="str">
        <f>CONCATENATE(Employees[[#This Row],[Lastname]]," ",Employees[[#This Row],[Firstname]], " ",LEFT(Employees[[#This Row],[Middlename]],1),IF(ISBLANK(Employees[[#This Row],[Middlename]])," ","."))</f>
        <v>LABARDA GEMEL N.</v>
      </c>
      <c r="C379" s="18" t="s">
        <v>544</v>
      </c>
      <c r="D379" s="18" t="s">
        <v>2495</v>
      </c>
      <c r="E379" s="18" t="s">
        <v>2496</v>
      </c>
      <c r="F379" s="18" t="s">
        <v>1290</v>
      </c>
      <c r="G379" s="18" t="s">
        <v>1290</v>
      </c>
      <c r="H379" s="18" t="s">
        <v>2497</v>
      </c>
      <c r="I379" s="8" t="b">
        <f>COUNTIF(Employees[Employee Name],Employees[[#This Row],[Employee Name]])&gt;1</f>
        <v>0</v>
      </c>
    </row>
    <row r="380" spans="1:9" ht="30" hidden="1" customHeight="1" x14ac:dyDescent="0.3">
      <c r="A380" s="44">
        <f>IF(ISBLANK(Employees[[#This Row],[Employee Name]]),"",A379+1)</f>
        <v>376</v>
      </c>
      <c r="B380" s="8" t="str">
        <f>CONCATENATE(Employees[[#This Row],[Lastname]]," ",Employees[[#This Row],[Firstname]], " ",LEFT(Employees[[#This Row],[Middlename]],1),IF(ISBLANK(Employees[[#This Row],[Middlename]])," ","."))</f>
        <v>LABARDA GINA L.</v>
      </c>
      <c r="C380" s="8" t="s">
        <v>544</v>
      </c>
      <c r="D380" s="8" t="s">
        <v>545</v>
      </c>
      <c r="E380" s="8" t="s">
        <v>234</v>
      </c>
      <c r="F380" s="8" t="s">
        <v>198</v>
      </c>
      <c r="G380" s="18" t="s">
        <v>1994</v>
      </c>
      <c r="H380" s="8" t="s">
        <v>199</v>
      </c>
      <c r="I380" s="8" t="b">
        <f>COUNTIF(Employees[Employee Name],Employees[[#This Row],[Employee Name]])&gt;1</f>
        <v>0</v>
      </c>
    </row>
    <row r="381" spans="1:9" ht="30" hidden="1" customHeight="1" x14ac:dyDescent="0.3">
      <c r="A381" s="44">
        <f>IF(ISBLANK(Employees[[#This Row],[Employee Name]]),"",A380+1)</f>
        <v>377</v>
      </c>
      <c r="B381" s="8" t="str">
        <f>CONCATENATE(Employees[[#This Row],[Lastname]]," ",Employees[[#This Row],[Firstname]], " ",LEFT(Employees[[#This Row],[Middlename]],1),IF(ISBLANK(Employees[[#This Row],[Middlename]])," ","."))</f>
        <v>LACIBAL RYAN G.</v>
      </c>
      <c r="C381" s="8" t="s">
        <v>2143</v>
      </c>
      <c r="D381" s="8" t="s">
        <v>2144</v>
      </c>
      <c r="E381" s="8" t="s">
        <v>166</v>
      </c>
      <c r="F381" s="8" t="s">
        <v>1290</v>
      </c>
      <c r="G381" s="8"/>
      <c r="H381" s="8" t="s">
        <v>1065</v>
      </c>
      <c r="I381" s="8" t="b">
        <f>COUNTIF(Employees[Employee Name],Employees[[#This Row],[Employee Name]])&gt;1</f>
        <v>0</v>
      </c>
    </row>
    <row r="382" spans="1:9" ht="30" hidden="1" customHeight="1" x14ac:dyDescent="0.3">
      <c r="A382" s="44">
        <f>IF(ISBLANK(Employees[[#This Row],[Employee Name]]),"",A381+1)</f>
        <v>378</v>
      </c>
      <c r="B382" s="8" t="str">
        <f>CONCATENATE(Employees[[#This Row],[Lastname]]," ",Employees[[#This Row],[Firstname]], " ",LEFT(Employees[[#This Row],[Middlename]],1),IF(ISBLANK(Employees[[#This Row],[Middlename]])," ","."))</f>
        <v xml:space="preserve">LAGREO ELVER  </v>
      </c>
      <c r="C382" s="18" t="s">
        <v>2185</v>
      </c>
      <c r="D382" s="18" t="s">
        <v>2186</v>
      </c>
      <c r="E382" s="8"/>
      <c r="F382" s="18" t="s">
        <v>974</v>
      </c>
      <c r="G382" s="8"/>
      <c r="H382" s="18" t="s">
        <v>974</v>
      </c>
      <c r="I382" s="8" t="b">
        <f>COUNTIF(Employees[Employee Name],Employees[[#This Row],[Employee Name]])&gt;1</f>
        <v>0</v>
      </c>
    </row>
    <row r="383" spans="1:9" ht="30" hidden="1" customHeight="1" x14ac:dyDescent="0.3">
      <c r="A383" s="44">
        <f>IF(ISBLANK(Employees[[#This Row],[Employee Name]]),"",A382+1)</f>
        <v>379</v>
      </c>
      <c r="B383" s="8" t="str">
        <f>CONCATENATE(Employees[[#This Row],[Lastname]]," ",Employees[[#This Row],[Firstname]], " ",LEFT(Employees[[#This Row],[Middlename]],1),IF(ISBLANK(Employees[[#This Row],[Middlename]])," ","."))</f>
        <v>LAGUARDIA JOSELITO R.</v>
      </c>
      <c r="C383" s="8" t="s">
        <v>639</v>
      </c>
      <c r="D383" s="8" t="s">
        <v>640</v>
      </c>
      <c r="E383" s="8" t="s">
        <v>330</v>
      </c>
      <c r="F383" s="8" t="s">
        <v>641</v>
      </c>
      <c r="G383" s="8" t="s">
        <v>1994</v>
      </c>
      <c r="H383" s="8" t="s">
        <v>642</v>
      </c>
      <c r="I383" s="8" t="b">
        <f>COUNTIF(Employees[Employee Name],Employees[[#This Row],[Employee Name]])&gt;1</f>
        <v>0</v>
      </c>
    </row>
    <row r="384" spans="1:9" ht="30" hidden="1" customHeight="1" x14ac:dyDescent="0.3">
      <c r="A384" s="44">
        <f>IF(ISBLANK(Employees[[#This Row],[Employee Name]]),"",A383+1)</f>
        <v>380</v>
      </c>
      <c r="B384" s="8" t="str">
        <f>CONCATENATE(Employees[[#This Row],[Lastname]]," ",Employees[[#This Row],[Firstname]], " ",LEFT(Employees[[#This Row],[Middlename]],1),IF(ISBLANK(Employees[[#This Row],[Middlename]])," ","."))</f>
        <v>LANDICHO CHARLENE R.</v>
      </c>
      <c r="C384" s="8" t="s">
        <v>1539</v>
      </c>
      <c r="D384" s="8" t="s">
        <v>1540</v>
      </c>
      <c r="E384" s="8" t="s">
        <v>1541</v>
      </c>
      <c r="F384" s="8" t="s">
        <v>1290</v>
      </c>
      <c r="G384" s="18" t="s">
        <v>1290</v>
      </c>
      <c r="H384" s="8" t="s">
        <v>209</v>
      </c>
      <c r="I384" s="8" t="b">
        <f>COUNTIF(Employees[Employee Name],Employees[[#This Row],[Employee Name]])&gt;1</f>
        <v>0</v>
      </c>
    </row>
    <row r="385" spans="1:9" ht="30" hidden="1" customHeight="1" x14ac:dyDescent="0.3">
      <c r="A385" s="44">
        <f>IF(ISBLANK(Employees[[#This Row],[Employee Name]]),"",A384+1)</f>
        <v>381</v>
      </c>
      <c r="B385" s="8" t="str">
        <f>CONCATENATE(Employees[[#This Row],[Lastname]]," ",Employees[[#This Row],[Firstname]], " ",LEFT(Employees[[#This Row],[Middlename]],1),IF(ISBLANK(Employees[[#This Row],[Middlename]])," ","."))</f>
        <v>LANDICHO ELEANOR S.</v>
      </c>
      <c r="C385" s="18" t="s">
        <v>1539</v>
      </c>
      <c r="D385" s="18" t="s">
        <v>2088</v>
      </c>
      <c r="E385" s="18" t="s">
        <v>2089</v>
      </c>
      <c r="F385" s="18" t="s">
        <v>2086</v>
      </c>
      <c r="G385" s="8"/>
      <c r="H385" s="18" t="s">
        <v>2051</v>
      </c>
      <c r="I385" s="8" t="b">
        <f>COUNTIF(Employees[Employee Name],Employees[[#This Row],[Employee Name]])&gt;1</f>
        <v>0</v>
      </c>
    </row>
    <row r="386" spans="1:9" ht="30" hidden="1" customHeight="1" x14ac:dyDescent="0.3">
      <c r="A386" s="44">
        <f>IF(ISBLANK(Employees[[#This Row],[Employee Name]]),"",A385+1)</f>
        <v>382</v>
      </c>
      <c r="B386" s="8" t="str">
        <f>CONCATENATE(Employees[[#This Row],[Lastname]]," ",Employees[[#This Row],[Firstname]], " ",LEFT(Employees[[#This Row],[Middlename]],1),IF(ISBLANK(Employees[[#This Row],[Middlename]])," ","."))</f>
        <v>LANDICHO ROSALINA B.</v>
      </c>
      <c r="C386" s="8" t="s">
        <v>1539</v>
      </c>
      <c r="D386" s="8" t="s">
        <v>1542</v>
      </c>
      <c r="E386" s="8" t="s">
        <v>187</v>
      </c>
      <c r="F386" s="8" t="s">
        <v>1290</v>
      </c>
      <c r="G386" s="18" t="s">
        <v>1290</v>
      </c>
      <c r="H386" s="8" t="s">
        <v>1706</v>
      </c>
      <c r="I386" s="8" t="b">
        <f>COUNTIF(Employees[Employee Name],Employees[[#This Row],[Employee Name]])&gt;1</f>
        <v>0</v>
      </c>
    </row>
    <row r="387" spans="1:9" ht="30" hidden="1" customHeight="1" x14ac:dyDescent="0.3">
      <c r="A387" s="44">
        <f>IF(ISBLANK(Employees[[#This Row],[Employee Name]]),"",A386+1)</f>
        <v>383</v>
      </c>
      <c r="B387" s="8" t="str">
        <f>CONCATENATE(Employees[[#This Row],[Lastname]]," ",Employees[[#This Row],[Firstname]], " ",LEFT(Employees[[#This Row],[Middlename]],1),IF(ISBLANK(Employees[[#This Row],[Middlename]])," ","."))</f>
        <v>LANTING AILEEN D.</v>
      </c>
      <c r="C387" s="8" t="s">
        <v>117</v>
      </c>
      <c r="D387" s="8" t="s">
        <v>118</v>
      </c>
      <c r="E387" s="8" t="s">
        <v>119</v>
      </c>
      <c r="F387" s="8" t="s">
        <v>120</v>
      </c>
      <c r="G387" s="18" t="s">
        <v>1994</v>
      </c>
      <c r="H387" s="8" t="s">
        <v>115</v>
      </c>
      <c r="I387" s="8" t="b">
        <f>COUNTIF(Employees[Employee Name],Employees[[#This Row],[Employee Name]])&gt;1</f>
        <v>0</v>
      </c>
    </row>
    <row r="388" spans="1:9" ht="30" hidden="1" customHeight="1" x14ac:dyDescent="0.3">
      <c r="A388" s="44">
        <f>IF(ISBLANK(Employees[[#This Row],[Employee Name]]),"",A387+1)</f>
        <v>384</v>
      </c>
      <c r="B388" s="8" t="str">
        <f>CONCATENATE(Employees[[#This Row],[Lastname]]," ",Employees[[#This Row],[Firstname]], " ",LEFT(Employees[[#This Row],[Middlename]],1),IF(ISBLANK(Employees[[#This Row],[Middlename]])," ","."))</f>
        <v>LARIOSA ALBERT R.</v>
      </c>
      <c r="C388" s="8" t="s">
        <v>1543</v>
      </c>
      <c r="D388" s="8" t="s">
        <v>1544</v>
      </c>
      <c r="E388" s="8" t="s">
        <v>557</v>
      </c>
      <c r="F388" s="8" t="s">
        <v>1290</v>
      </c>
      <c r="G388" s="18" t="s">
        <v>1290</v>
      </c>
      <c r="H388" s="8" t="s">
        <v>209</v>
      </c>
      <c r="I388" s="8" t="b">
        <f>COUNTIF(Employees[Employee Name],Employees[[#This Row],[Employee Name]])&gt;1</f>
        <v>0</v>
      </c>
    </row>
    <row r="389" spans="1:9" ht="30" hidden="1" customHeight="1" x14ac:dyDescent="0.3">
      <c r="A389" s="44">
        <f>IF(ISBLANK(Employees[[#This Row],[Employee Name]]),"",A388+1)</f>
        <v>385</v>
      </c>
      <c r="B389" s="8" t="str">
        <f>CONCATENATE(Employees[[#This Row],[Lastname]]," ",Employees[[#This Row],[Firstname]], " ",LEFT(Employees[[#This Row],[Middlename]],1),IF(ISBLANK(Employees[[#This Row],[Middlename]])," ","."))</f>
        <v>LAROZA KIM VINCENT L.</v>
      </c>
      <c r="C389" s="8" t="s">
        <v>915</v>
      </c>
      <c r="D389" s="8" t="s">
        <v>916</v>
      </c>
      <c r="E389" s="8" t="s">
        <v>227</v>
      </c>
      <c r="F389" s="8" t="s">
        <v>96</v>
      </c>
      <c r="G389" s="8" t="s">
        <v>1994</v>
      </c>
      <c r="H389" s="8" t="s">
        <v>97</v>
      </c>
      <c r="I389" s="8" t="b">
        <f>COUNTIF(Employees[Employee Name],Employees[[#This Row],[Employee Name]])&gt;1</f>
        <v>0</v>
      </c>
    </row>
    <row r="390" spans="1:9" ht="30" hidden="1" customHeight="1" x14ac:dyDescent="0.3">
      <c r="A390" s="44">
        <f>IF(ISBLANK(Employees[[#This Row],[Employee Name]]),"",A389+1)</f>
        <v>386</v>
      </c>
      <c r="B390" s="8" t="str">
        <f>CONCATENATE(Employees[[#This Row],[Lastname]]," ",Employees[[#This Row],[Firstname]], " ",LEFT(Employees[[#This Row],[Middlename]],1),IF(ISBLANK(Employees[[#This Row],[Middlename]])," ","."))</f>
        <v>LAVINA FLORINDA E.</v>
      </c>
      <c r="C390" s="18" t="s">
        <v>2120</v>
      </c>
      <c r="D390" s="18" t="s">
        <v>2121</v>
      </c>
      <c r="E390" s="18" t="s">
        <v>378</v>
      </c>
      <c r="F390" s="18" t="s">
        <v>1290</v>
      </c>
      <c r="G390" s="8"/>
      <c r="H390" s="18" t="s">
        <v>199</v>
      </c>
      <c r="I390" s="8" t="b">
        <f>COUNTIF(Employees[Employee Name],Employees[[#This Row],[Employee Name]])&gt;1</f>
        <v>0</v>
      </c>
    </row>
    <row r="391" spans="1:9" ht="30" hidden="1" customHeight="1" x14ac:dyDescent="0.3">
      <c r="A391" s="44">
        <f>IF(ISBLANK(Employees[[#This Row],[Employee Name]]),"",A390+1)</f>
        <v>387</v>
      </c>
      <c r="B391" s="8" t="str">
        <f>CONCATENATE(Employees[[#This Row],[Lastname]]," ",Employees[[#This Row],[Firstname]], " ",LEFT(Employees[[#This Row],[Middlename]],1),IF(ISBLANK(Employees[[#This Row],[Middlename]])," ","."))</f>
        <v>LEGASPI DOLORES B.</v>
      </c>
      <c r="C391" s="8" t="s">
        <v>808</v>
      </c>
      <c r="D391" s="8" t="s">
        <v>219</v>
      </c>
      <c r="E391" s="8" t="s">
        <v>145</v>
      </c>
      <c r="F391" s="8" t="s">
        <v>162</v>
      </c>
      <c r="G391" s="8" t="s">
        <v>1994</v>
      </c>
      <c r="H391" s="8" t="s">
        <v>135</v>
      </c>
      <c r="I391" s="8" t="b">
        <f>COUNTIF(Employees[Employee Name],Employees[[#This Row],[Employee Name]])&gt;1</f>
        <v>0</v>
      </c>
    </row>
    <row r="392" spans="1:9" ht="30" hidden="1" customHeight="1" x14ac:dyDescent="0.3">
      <c r="A392" s="44">
        <f>IF(ISBLANK(Employees[[#This Row],[Employee Name]]),"",A391+1)</f>
        <v>388</v>
      </c>
      <c r="B392" s="8" t="str">
        <f>CONCATENATE(Employees[[#This Row],[Lastname]]," ",Employees[[#This Row],[Firstname]], " ",LEFT(Employees[[#This Row],[Middlename]],1),IF(ISBLANK(Employees[[#This Row],[Middlename]])," ","."))</f>
        <v>LEPARDO ROWENA R.</v>
      </c>
      <c r="C392" s="8" t="s">
        <v>627</v>
      </c>
      <c r="D392" s="8" t="s">
        <v>628</v>
      </c>
      <c r="E392" s="8" t="s">
        <v>801</v>
      </c>
      <c r="F392" s="8" t="s">
        <v>629</v>
      </c>
      <c r="G392" s="18" t="s">
        <v>1994</v>
      </c>
      <c r="H392" s="8" t="s">
        <v>366</v>
      </c>
      <c r="I392" s="8" t="b">
        <f>COUNTIF(Employees[Employee Name],Employees[[#This Row],[Employee Name]])&gt;1</f>
        <v>0</v>
      </c>
    </row>
    <row r="393" spans="1:9" ht="30" hidden="1" customHeight="1" x14ac:dyDescent="0.3">
      <c r="A393" s="44">
        <f>IF(ISBLANK(Employees[[#This Row],[Employee Name]]),"",A392+1)</f>
        <v>389</v>
      </c>
      <c r="B393" s="8" t="str">
        <f>CONCATENATE(Employees[[#This Row],[Lastname]]," ",Employees[[#This Row],[Firstname]], " ",LEFT(Employees[[#This Row],[Middlename]],1),IF(ISBLANK(Employees[[#This Row],[Middlename]])," ","."))</f>
        <v>LERIO ROSEMARIE V.</v>
      </c>
      <c r="C393" s="8" t="s">
        <v>1088</v>
      </c>
      <c r="D393" s="8" t="s">
        <v>1089</v>
      </c>
      <c r="E393" s="8" t="s">
        <v>723</v>
      </c>
      <c r="F393" s="8" t="s">
        <v>1090</v>
      </c>
      <c r="G393" s="18" t="s">
        <v>1994</v>
      </c>
      <c r="H393" s="8" t="s">
        <v>439</v>
      </c>
      <c r="I393" s="8" t="b">
        <f>COUNTIF(Employees[Employee Name],Employees[[#This Row],[Employee Name]])&gt;1</f>
        <v>0</v>
      </c>
    </row>
    <row r="394" spans="1:9" ht="30" hidden="1" customHeight="1" x14ac:dyDescent="0.3">
      <c r="A394" s="44">
        <f>IF(ISBLANK(Employees[[#This Row],[Employee Name]]),"",A393+1)</f>
        <v>390</v>
      </c>
      <c r="B394" s="8" t="str">
        <f>CONCATENATE(Employees[[#This Row],[Lastname]]," ",Employees[[#This Row],[Firstname]], " ",LEFT(Employees[[#This Row],[Middlename]],1),IF(ISBLANK(Employees[[#This Row],[Middlename]])," ","."))</f>
        <v>LIMBOC FLORDELIZA J.</v>
      </c>
      <c r="C394" s="8" t="s">
        <v>352</v>
      </c>
      <c r="D394" s="8" t="s">
        <v>353</v>
      </c>
      <c r="E394" s="8" t="s">
        <v>852</v>
      </c>
      <c r="F394" s="8" t="s">
        <v>354</v>
      </c>
      <c r="G394" s="18" t="s">
        <v>1994</v>
      </c>
      <c r="H394" s="8" t="s">
        <v>537</v>
      </c>
      <c r="I394" s="8" t="b">
        <f>COUNTIF(Employees[Employee Name],Employees[[#This Row],[Employee Name]])&gt;1</f>
        <v>0</v>
      </c>
    </row>
    <row r="395" spans="1:9" ht="30" hidden="1" customHeight="1" x14ac:dyDescent="0.3">
      <c r="A395" s="44">
        <f>IF(ISBLANK(Employees[[#This Row],[Employee Name]]),"",A394+1)</f>
        <v>391</v>
      </c>
      <c r="B395" s="8" t="str">
        <f>CONCATENATE(Employees[[#This Row],[Lastname]]," ",Employees[[#This Row],[Firstname]], " ",LEFT(Employees[[#This Row],[Middlename]],1),IF(ISBLANK(Employees[[#This Row],[Middlename]])," ","."))</f>
        <v>LLRENA JANEEN V.</v>
      </c>
      <c r="C395" s="18" t="s">
        <v>2249</v>
      </c>
      <c r="D395" s="18" t="s">
        <v>2250</v>
      </c>
      <c r="E395" s="18" t="s">
        <v>345</v>
      </c>
      <c r="F395" s="18" t="s">
        <v>1290</v>
      </c>
      <c r="G395" s="8"/>
      <c r="H395" s="18" t="s">
        <v>2051</v>
      </c>
      <c r="I395" s="8" t="b">
        <f>COUNTIF(Employees[Employee Name],Employees[[#This Row],[Employee Name]])&gt;1</f>
        <v>0</v>
      </c>
    </row>
    <row r="396" spans="1:9" ht="30" hidden="1" customHeight="1" x14ac:dyDescent="0.3">
      <c r="A396" s="44">
        <f>IF(ISBLANK(Employees[[#This Row],[Employee Name]]),"",A395+1)</f>
        <v>392</v>
      </c>
      <c r="B396" s="8" t="str">
        <f>CONCATENATE(Employees[[#This Row],[Lastname]]," ",Employees[[#This Row],[Firstname]], " ",LEFT(Employees[[#This Row],[Middlename]],1),IF(ISBLANK(Employees[[#This Row],[Middlename]])," ","."))</f>
        <v>LOGROÑO JONATHAN C.</v>
      </c>
      <c r="C396" s="8" t="s">
        <v>1545</v>
      </c>
      <c r="D396" s="8" t="s">
        <v>1546</v>
      </c>
      <c r="E396" s="8" t="s">
        <v>1547</v>
      </c>
      <c r="F396" s="8" t="s">
        <v>1703</v>
      </c>
      <c r="G396" s="18" t="s">
        <v>1703</v>
      </c>
      <c r="H396" s="8" t="s">
        <v>1706</v>
      </c>
      <c r="I396" s="8" t="b">
        <f>COUNTIF(Employees[Employee Name],Employees[[#This Row],[Employee Name]])&gt;1</f>
        <v>0</v>
      </c>
    </row>
    <row r="397" spans="1:9" ht="30" hidden="1" customHeight="1" x14ac:dyDescent="0.3">
      <c r="A397" s="44">
        <f>IF(ISBLANK(Employees[[#This Row],[Employee Name]]),"",A396+1)</f>
        <v>393</v>
      </c>
      <c r="B397" s="8" t="str">
        <f>CONCATENATE(Employees[[#This Row],[Lastname]]," ",Employees[[#This Row],[Firstname]], " ",LEFT(Employees[[#This Row],[Middlename]],1),IF(ISBLANK(Employees[[#This Row],[Middlename]])," ","."))</f>
        <v>LORENZO JERWIN A.</v>
      </c>
      <c r="C397" s="18" t="s">
        <v>2188</v>
      </c>
      <c r="D397" s="18" t="s">
        <v>2189</v>
      </c>
      <c r="E397" s="18" t="s">
        <v>88</v>
      </c>
      <c r="F397" s="18" t="s">
        <v>1703</v>
      </c>
      <c r="G397" s="8"/>
      <c r="H397" s="18" t="s">
        <v>2190</v>
      </c>
      <c r="I397" s="8" t="b">
        <f>COUNTIF(Employees[Employee Name],Employees[[#This Row],[Employee Name]])&gt;1</f>
        <v>0</v>
      </c>
    </row>
    <row r="398" spans="1:9" ht="30" hidden="1" customHeight="1" x14ac:dyDescent="0.3">
      <c r="A398" s="44">
        <f>IF(ISBLANK(Employees[[#This Row],[Employee Name]]),"",A397+1)</f>
        <v>394</v>
      </c>
      <c r="B398" s="8" t="str">
        <f>CONCATENATE(Employees[[#This Row],[Lastname]]," ",Employees[[#This Row],[Firstname]], " ",LEFT(Employees[[#This Row],[Middlename]],1),IF(ISBLANK(Employees[[#This Row],[Middlename]])," ","."))</f>
        <v>LORILLA LOIDA P.</v>
      </c>
      <c r="C398" s="8" t="s">
        <v>1548</v>
      </c>
      <c r="D398" s="8" t="s">
        <v>1549</v>
      </c>
      <c r="E398" s="8" t="s">
        <v>457</v>
      </c>
      <c r="F398" s="8" t="s">
        <v>1290</v>
      </c>
      <c r="G398" s="18" t="s">
        <v>1290</v>
      </c>
      <c r="H398" s="8" t="s">
        <v>1719</v>
      </c>
      <c r="I398" s="8" t="b">
        <f>COUNTIF(Employees[Employee Name],Employees[[#This Row],[Employee Name]])&gt;1</f>
        <v>0</v>
      </c>
    </row>
    <row r="399" spans="1:9" ht="30" hidden="1" customHeight="1" x14ac:dyDescent="0.3">
      <c r="A399" s="44">
        <f>IF(ISBLANK(Employees[[#This Row],[Employee Name]]),"",A398+1)</f>
        <v>395</v>
      </c>
      <c r="B399" s="8" t="str">
        <f>CONCATENATE(Employees[[#This Row],[Lastname]]," ",Employees[[#This Row],[Firstname]], " ",LEFT(Employees[[#This Row],[Middlename]],1),IF(ISBLANK(Employees[[#This Row],[Middlename]])," ","."))</f>
        <v>LOYOLA JANE A.</v>
      </c>
      <c r="C399" s="8" t="s">
        <v>910</v>
      </c>
      <c r="D399" s="8" t="s">
        <v>911</v>
      </c>
      <c r="E399" s="8" t="s">
        <v>912</v>
      </c>
      <c r="F399" s="8" t="s">
        <v>913</v>
      </c>
      <c r="G399" s="8" t="s">
        <v>1994</v>
      </c>
      <c r="H399" s="8" t="s">
        <v>141</v>
      </c>
      <c r="I399" s="8" t="b">
        <f>COUNTIF(Employees[Employee Name],Employees[[#This Row],[Employee Name]])&gt;1</f>
        <v>0</v>
      </c>
    </row>
    <row r="400" spans="1:9" ht="30" hidden="1" customHeight="1" x14ac:dyDescent="0.3">
      <c r="A400" s="44">
        <f>IF(ISBLANK(Employees[[#This Row],[Employee Name]]),"",A399+1)</f>
        <v>396</v>
      </c>
      <c r="B400" s="8" t="str">
        <f>CONCATENATE(Employees[[#This Row],[Lastname]]," ",Employees[[#This Row],[Firstname]], " ",LEFT(Employees[[#This Row],[Middlename]],1),IF(ISBLANK(Employees[[#This Row],[Middlename]])," ","."))</f>
        <v>LUCIANO ADELAIDA C.</v>
      </c>
      <c r="C400" s="8" t="s">
        <v>262</v>
      </c>
      <c r="D400" s="8" t="s">
        <v>263</v>
      </c>
      <c r="E400" s="8" t="s">
        <v>785</v>
      </c>
      <c r="F400" s="8" t="s">
        <v>264</v>
      </c>
      <c r="G400" s="18" t="s">
        <v>1994</v>
      </c>
      <c r="H400" s="8" t="s">
        <v>126</v>
      </c>
      <c r="I400" s="8" t="b">
        <f>COUNTIF(Employees[Employee Name],Employees[[#This Row],[Employee Name]])&gt;1</f>
        <v>0</v>
      </c>
    </row>
    <row r="401" spans="1:9" ht="30" hidden="1" customHeight="1" x14ac:dyDescent="0.3">
      <c r="A401" s="44">
        <f>IF(ISBLANK(Employees[[#This Row],[Employee Name]]),"",A400+1)</f>
        <v>397</v>
      </c>
      <c r="B401" s="8" t="str">
        <f>CONCATENATE(Employees[[#This Row],[Lastname]]," ",Employees[[#This Row],[Firstname]], " ",LEFT(Employees[[#This Row],[Middlename]],1),IF(ISBLANK(Employees[[#This Row],[Middlename]])," ","."))</f>
        <v>LUMENARIO ZARAH A.</v>
      </c>
      <c r="C401" s="18" t="s">
        <v>2045</v>
      </c>
      <c r="D401" s="18" t="s">
        <v>2046</v>
      </c>
      <c r="E401" s="18" t="s">
        <v>88</v>
      </c>
      <c r="F401" s="18" t="s">
        <v>125</v>
      </c>
      <c r="G401" s="8"/>
      <c r="H401" s="18" t="s">
        <v>2047</v>
      </c>
      <c r="I401" s="8" t="b">
        <f>COUNTIF(Employees[Employee Name],Employees[[#This Row],[Employee Name]])&gt;1</f>
        <v>0</v>
      </c>
    </row>
    <row r="402" spans="1:9" ht="30" hidden="1" customHeight="1" x14ac:dyDescent="0.3">
      <c r="A402" s="44">
        <f>IF(ISBLANK(Employees[[#This Row],[Employee Name]]),"",A401+1)</f>
        <v>398</v>
      </c>
      <c r="B402" s="8" t="str">
        <f>CONCATENATE(Employees[[#This Row],[Lastname]]," ",Employees[[#This Row],[Firstname]], " ",LEFT(Employees[[#This Row],[Middlename]],1),IF(ISBLANK(Employees[[#This Row],[Middlename]])," ","."))</f>
        <v xml:space="preserve">LUNA  FERNANDO  </v>
      </c>
      <c r="C402" s="8" t="s">
        <v>1036</v>
      </c>
      <c r="D402" s="8" t="s">
        <v>1037</v>
      </c>
      <c r="E402" s="8"/>
      <c r="F402" s="8" t="s">
        <v>198</v>
      </c>
      <c r="G402" s="18" t="s">
        <v>1994</v>
      </c>
      <c r="H402" s="8" t="s">
        <v>289</v>
      </c>
      <c r="I402" s="8" t="b">
        <f>COUNTIF(Employees[Employee Name],Employees[[#This Row],[Employee Name]])&gt;1</f>
        <v>0</v>
      </c>
    </row>
    <row r="403" spans="1:9" ht="30" hidden="1" customHeight="1" x14ac:dyDescent="0.3">
      <c r="A403" s="44">
        <f>IF(ISBLANK(Employees[[#This Row],[Employee Name]]),"",A402+1)</f>
        <v>399</v>
      </c>
      <c r="B403" s="8" t="str">
        <f>CONCATENATE(Employees[[#This Row],[Lastname]]," ",Employees[[#This Row],[Firstname]], " ",LEFT(Employees[[#This Row],[Middlename]],1),IF(ISBLANK(Employees[[#This Row],[Middlename]])," ","."))</f>
        <v>LUNA  ROBERTO V.</v>
      </c>
      <c r="C403" s="18" t="s">
        <v>1036</v>
      </c>
      <c r="D403" s="18" t="s">
        <v>129</v>
      </c>
      <c r="E403" s="18" t="s">
        <v>150</v>
      </c>
      <c r="F403" s="18" t="s">
        <v>198</v>
      </c>
      <c r="G403" s="8"/>
      <c r="H403" s="18" t="s">
        <v>2176</v>
      </c>
      <c r="I403" s="8" t="b">
        <f>COUNTIF(Employees[Employee Name],Employees[[#This Row],[Employee Name]])&gt;1</f>
        <v>0</v>
      </c>
    </row>
    <row r="404" spans="1:9" ht="30" hidden="1" customHeight="1" x14ac:dyDescent="0.3">
      <c r="A404" s="44">
        <f>IF(ISBLANK(Employees[[#This Row],[Employee Name]]),"",A403+1)</f>
        <v>400</v>
      </c>
      <c r="B404" s="8" t="str">
        <f>CONCATENATE(Employees[[#This Row],[Lastname]]," ",Employees[[#This Row],[Firstname]], " ",LEFT(Employees[[#This Row],[Middlename]],1),IF(ISBLANK(Employees[[#This Row],[Middlename]])," ","."))</f>
        <v>LUNA GUILLERMA J.</v>
      </c>
      <c r="C404" s="18" t="s">
        <v>234</v>
      </c>
      <c r="D404" s="18" t="s">
        <v>713</v>
      </c>
      <c r="E404" s="18" t="s">
        <v>193</v>
      </c>
      <c r="F404" s="18" t="s">
        <v>2050</v>
      </c>
      <c r="G404" s="8"/>
      <c r="H404" s="18" t="s">
        <v>2051</v>
      </c>
      <c r="I404" s="8" t="b">
        <f>COUNTIF(Employees[Employee Name],Employees[[#This Row],[Employee Name]])&gt;1</f>
        <v>0</v>
      </c>
    </row>
    <row r="405" spans="1:9" ht="30" hidden="1" customHeight="1" x14ac:dyDescent="0.3">
      <c r="A405" s="44">
        <f>IF(ISBLANK(Employees[[#This Row],[Employee Name]]),"",A404+1)</f>
        <v>401</v>
      </c>
      <c r="B405" s="8" t="str">
        <f>CONCATENATE(Employees[[#This Row],[Lastname]]," ",Employees[[#This Row],[Firstname]], " ",LEFT(Employees[[#This Row],[Middlename]],1),IF(ISBLANK(Employees[[#This Row],[Middlename]])," ","."))</f>
        <v>LUNA LALAINE D.</v>
      </c>
      <c r="C405" s="8" t="s">
        <v>234</v>
      </c>
      <c r="D405" s="8" t="s">
        <v>1550</v>
      </c>
      <c r="E405" s="18" t="s">
        <v>999</v>
      </c>
      <c r="F405" s="8" t="s">
        <v>1710</v>
      </c>
      <c r="G405" s="8" t="s">
        <v>1703</v>
      </c>
      <c r="H405" s="8" t="s">
        <v>1708</v>
      </c>
      <c r="I405" s="8" t="b">
        <f>COUNTIF(Employees[Employee Name],Employees[[#This Row],[Employee Name]])&gt;1</f>
        <v>0</v>
      </c>
    </row>
    <row r="406" spans="1:9" ht="30" customHeight="1" x14ac:dyDescent="0.3">
      <c r="A406" s="44">
        <f>IF(ISBLANK(Employees[[#This Row],[Employee Name]]),"",A405+1)</f>
        <v>402</v>
      </c>
      <c r="B406" s="8" t="str">
        <f>CONCATENATE(Employees[[#This Row],[Lastname]]," ",Employees[[#This Row],[Firstname]], " ",LEFT(Employees[[#This Row],[Middlename]],1),IF(ISBLANK(Employees[[#This Row],[Middlename]])," ","."))</f>
        <v>MAALA JOSEPHINE D.</v>
      </c>
      <c r="C406" s="18" t="s">
        <v>1686</v>
      </c>
      <c r="D406" s="18" t="s">
        <v>406</v>
      </c>
      <c r="E406" s="18" t="s">
        <v>2395</v>
      </c>
      <c r="F406" s="18" t="s">
        <v>1288</v>
      </c>
      <c r="G406" s="8"/>
      <c r="H406" s="18" t="s">
        <v>2396</v>
      </c>
      <c r="I406" s="8" t="b">
        <f>COUNTIF(Employees[Employee Name],Employees[[#This Row],[Employee Name]])&gt;1</f>
        <v>0</v>
      </c>
    </row>
    <row r="407" spans="1:9" ht="30" hidden="1" customHeight="1" x14ac:dyDescent="0.3">
      <c r="A407" s="44">
        <f>IF(ISBLANK(Employees[[#This Row],[Employee Name]]),"",A406+1)</f>
        <v>403</v>
      </c>
      <c r="B407" s="8" t="str">
        <f>CONCATENATE(Employees[[#This Row],[Lastname]]," ",Employees[[#This Row],[Firstname]], " ",LEFT(Employees[[#This Row],[Middlename]],1),IF(ISBLANK(Employees[[#This Row],[Middlename]])," ","."))</f>
        <v>MABUTI ANA MARIE C.</v>
      </c>
      <c r="C407" s="8" t="s">
        <v>392</v>
      </c>
      <c r="D407" s="8" t="s">
        <v>393</v>
      </c>
      <c r="E407" s="8" t="s">
        <v>134</v>
      </c>
      <c r="F407" s="8" t="s">
        <v>390</v>
      </c>
      <c r="G407" s="8" t="s">
        <v>1994</v>
      </c>
      <c r="H407" s="8" t="s">
        <v>103</v>
      </c>
      <c r="I407" s="8" t="b">
        <f>COUNTIF(Employees[Employee Name],Employees[[#This Row],[Employee Name]])&gt;1</f>
        <v>0</v>
      </c>
    </row>
    <row r="408" spans="1:9" ht="30" hidden="1" customHeight="1" x14ac:dyDescent="0.3">
      <c r="A408" s="44">
        <f>IF(ISBLANK(Employees[[#This Row],[Employee Name]]),"",A407+1)</f>
        <v>404</v>
      </c>
      <c r="B408" s="8" t="str">
        <f>CONCATENATE(Employees[[#This Row],[Lastname]]," ",Employees[[#This Row],[Firstname]], " ",LEFT(Employees[[#This Row],[Middlename]],1),IF(ISBLANK(Employees[[#This Row],[Middlename]])," ","."))</f>
        <v xml:space="preserve">MACAPUNO FELIX  </v>
      </c>
      <c r="C408" s="8" t="s">
        <v>567</v>
      </c>
      <c r="D408" s="8" t="s">
        <v>568</v>
      </c>
      <c r="E408" s="8"/>
      <c r="F408" s="18" t="s">
        <v>198</v>
      </c>
      <c r="G408" s="18" t="s">
        <v>1994</v>
      </c>
      <c r="H408" s="8" t="s">
        <v>289</v>
      </c>
      <c r="I408" s="8" t="b">
        <f>COUNTIF(Employees[Employee Name],Employees[[#This Row],[Employee Name]])&gt;1</f>
        <v>0</v>
      </c>
    </row>
    <row r="409" spans="1:9" ht="30" hidden="1" customHeight="1" x14ac:dyDescent="0.3">
      <c r="A409" s="44">
        <f>IF(ISBLANK(Employees[[#This Row],[Employee Name]]),"",A408+1)</f>
        <v>405</v>
      </c>
      <c r="B409" s="8" t="str">
        <f>CONCATENATE(Employees[[#This Row],[Lastname]]," ",Employees[[#This Row],[Firstname]], " ",LEFT(Employees[[#This Row],[Middlename]],1),IF(ISBLANK(Employees[[#This Row],[Middlename]])," ","."))</f>
        <v>MACARIO GLENN B.</v>
      </c>
      <c r="C409" s="18" t="s">
        <v>2377</v>
      </c>
      <c r="D409" s="18" t="s">
        <v>1589</v>
      </c>
      <c r="E409" s="18" t="s">
        <v>145</v>
      </c>
      <c r="F409" s="18" t="s">
        <v>2223</v>
      </c>
      <c r="G409" s="8"/>
      <c r="H409" s="8"/>
      <c r="I409" s="8" t="b">
        <f>COUNTIF(Employees[Employee Name],Employees[[#This Row],[Employee Name]])&gt;1</f>
        <v>0</v>
      </c>
    </row>
    <row r="410" spans="1:9" ht="30" hidden="1" customHeight="1" x14ac:dyDescent="0.3">
      <c r="A410" s="44">
        <f>IF(ISBLANK(Employees[[#This Row],[Employee Name]]),"",A409+1)</f>
        <v>406</v>
      </c>
      <c r="B410" s="8" t="str">
        <f>CONCATENATE(Employees[[#This Row],[Lastname]]," ",Employees[[#This Row],[Firstname]], " ",LEFT(Employees[[#This Row],[Middlename]],1),IF(ISBLANK(Employees[[#This Row],[Middlename]])," ","."))</f>
        <v>MACASPAC ELVIRA V.</v>
      </c>
      <c r="C410" s="8" t="s">
        <v>498</v>
      </c>
      <c r="D410" s="8" t="s">
        <v>499</v>
      </c>
      <c r="E410" s="8" t="s">
        <v>783</v>
      </c>
      <c r="F410" s="8" t="s">
        <v>500</v>
      </c>
      <c r="G410" s="8" t="s">
        <v>1994</v>
      </c>
      <c r="H410" s="8" t="s">
        <v>481</v>
      </c>
      <c r="I410" s="8" t="b">
        <f>COUNTIF(Employees[Employee Name],Employees[[#This Row],[Employee Name]])&gt;1</f>
        <v>0</v>
      </c>
    </row>
    <row r="411" spans="1:9" ht="30" hidden="1" customHeight="1" x14ac:dyDescent="0.3">
      <c r="A411" s="44">
        <f>IF(ISBLANK(Employees[[#This Row],[Employee Name]]),"",A410+1)</f>
        <v>407</v>
      </c>
      <c r="B411" s="8" t="str">
        <f>CONCATENATE(Employees[[#This Row],[Lastname]]," ",Employees[[#This Row],[Firstname]], " ",LEFT(Employees[[#This Row],[Middlename]],1),IF(ISBLANK(Employees[[#This Row],[Middlename]])," ","."))</f>
        <v>MACASPAC JOSE VICTOR P.</v>
      </c>
      <c r="C411" s="8" t="s">
        <v>498</v>
      </c>
      <c r="D411" s="8" t="s">
        <v>589</v>
      </c>
      <c r="E411" s="8" t="s">
        <v>124</v>
      </c>
      <c r="F411" s="8" t="s">
        <v>125</v>
      </c>
      <c r="G411" s="18" t="s">
        <v>1994</v>
      </c>
      <c r="H411" s="8" t="s">
        <v>590</v>
      </c>
      <c r="I411" s="8" t="b">
        <f>COUNTIF(Employees[Employee Name],Employees[[#This Row],[Employee Name]])&gt;1</f>
        <v>0</v>
      </c>
    </row>
    <row r="412" spans="1:9" ht="30" hidden="1" customHeight="1" x14ac:dyDescent="0.3">
      <c r="A412" s="44">
        <f>IF(ISBLANK(Employees[[#This Row],[Employee Name]]),"",A411+1)</f>
        <v>408</v>
      </c>
      <c r="B412" s="8" t="str">
        <f>CONCATENATE(Employees[[#This Row],[Lastname]]," ",Employees[[#This Row],[Firstname]], " ",LEFT(Employees[[#This Row],[Middlename]],1),IF(ISBLANK(Employees[[#This Row],[Middlename]])," ","."))</f>
        <v>MADRAZO ALLAN PAUL A.</v>
      </c>
      <c r="C412" s="8" t="s">
        <v>316</v>
      </c>
      <c r="D412" s="8" t="s">
        <v>317</v>
      </c>
      <c r="E412" s="8" t="s">
        <v>841</v>
      </c>
      <c r="F412" s="8" t="s">
        <v>318</v>
      </c>
      <c r="G412" s="8" t="s">
        <v>1994</v>
      </c>
      <c r="H412" s="8" t="s">
        <v>271</v>
      </c>
      <c r="I412" s="8" t="b">
        <f>COUNTIF(Employees[Employee Name],Employees[[#This Row],[Employee Name]])&gt;1</f>
        <v>0</v>
      </c>
    </row>
    <row r="413" spans="1:9" ht="30" hidden="1" customHeight="1" x14ac:dyDescent="0.3">
      <c r="A413" s="44">
        <f>IF(ISBLANK(Employees[[#This Row],[Employee Name]]),"",A412+1)</f>
        <v>409</v>
      </c>
      <c r="B413" s="8" t="str">
        <f>CONCATENATE(Employees[[#This Row],[Lastname]]," ",Employees[[#This Row],[Firstname]], " ",LEFT(Employees[[#This Row],[Middlename]],1),IF(ISBLANK(Employees[[#This Row],[Middlename]])," ","."))</f>
        <v>MAESTRECAMPO LORENA A.</v>
      </c>
      <c r="C413" s="8" t="s">
        <v>606</v>
      </c>
      <c r="D413" s="8" t="s">
        <v>191</v>
      </c>
      <c r="E413" s="8" t="s">
        <v>607</v>
      </c>
      <c r="F413" s="8" t="s">
        <v>476</v>
      </c>
      <c r="G413" s="18" t="s">
        <v>1994</v>
      </c>
      <c r="H413" s="8" t="s">
        <v>89</v>
      </c>
      <c r="I413" s="8" t="b">
        <f>COUNTIF(Employees[Employee Name],Employees[[#This Row],[Employee Name]])&gt;1</f>
        <v>0</v>
      </c>
    </row>
    <row r="414" spans="1:9" ht="30" hidden="1" customHeight="1" x14ac:dyDescent="0.3">
      <c r="A414" s="44">
        <f>IF(ISBLANK(Employees[[#This Row],[Employee Name]]),"",A413+1)</f>
        <v>410</v>
      </c>
      <c r="B414" s="8" t="str">
        <f>CONCATENATE(Employees[[#This Row],[Lastname]]," ",Employees[[#This Row],[Firstname]], " ",LEFT(Employees[[#This Row],[Middlename]],1),IF(ISBLANK(Employees[[#This Row],[Middlename]])," ","."))</f>
        <v>MAGO ROLANDO V.</v>
      </c>
      <c r="C414" s="8" t="s">
        <v>2337</v>
      </c>
      <c r="D414" s="8" t="s">
        <v>1527</v>
      </c>
      <c r="E414" s="8" t="s">
        <v>150</v>
      </c>
      <c r="F414" s="8" t="s">
        <v>2030</v>
      </c>
      <c r="G414" s="8" t="s">
        <v>1290</v>
      </c>
      <c r="H414" s="8" t="s">
        <v>1065</v>
      </c>
      <c r="I414" s="8" t="b">
        <f>COUNTIF(Employees[Employee Name],Employees[[#This Row],[Employee Name]])&gt;1</f>
        <v>0</v>
      </c>
    </row>
    <row r="415" spans="1:9" ht="30" hidden="1" customHeight="1" x14ac:dyDescent="0.3">
      <c r="A415" s="44">
        <f>IF(ISBLANK(Employees[[#This Row],[Employee Name]]),"",A414+1)</f>
        <v>411</v>
      </c>
      <c r="B415" s="8" t="str">
        <f>CONCATENATE(Employees[[#This Row],[Lastname]]," ",Employees[[#This Row],[Firstname]], " ",LEFT(Employees[[#This Row],[Middlename]],1),IF(ISBLANK(Employees[[#This Row],[Middlename]])," ","."))</f>
        <v xml:space="preserve">MAGUINAO GILBERT  </v>
      </c>
      <c r="C415" s="8" t="s">
        <v>872</v>
      </c>
      <c r="D415" s="8" t="s">
        <v>873</v>
      </c>
      <c r="E415" s="8"/>
      <c r="F415" s="8" t="s">
        <v>198</v>
      </c>
      <c r="G415" s="18" t="s">
        <v>1994</v>
      </c>
      <c r="H415" s="8" t="s">
        <v>209</v>
      </c>
      <c r="I415" s="8" t="b">
        <f>COUNTIF(Employees[Employee Name],Employees[[#This Row],[Employee Name]])&gt;1</f>
        <v>0</v>
      </c>
    </row>
    <row r="416" spans="1:9" ht="30" hidden="1" customHeight="1" x14ac:dyDescent="0.3">
      <c r="A416" s="44">
        <f>IF(ISBLANK(Employees[[#This Row],[Employee Name]]),"",A415+1)</f>
        <v>412</v>
      </c>
      <c r="B416" s="8" t="str">
        <f>CONCATENATE(Employees[[#This Row],[Lastname]]," ",Employees[[#This Row],[Firstname]], " ",LEFT(Employees[[#This Row],[Middlename]],1),IF(ISBLANK(Employees[[#This Row],[Middlename]])," ","."))</f>
        <v>MAGUINAO NIÑA F.</v>
      </c>
      <c r="C416" s="8" t="s">
        <v>872</v>
      </c>
      <c r="D416" s="8" t="s">
        <v>1551</v>
      </c>
      <c r="E416" s="8" t="s">
        <v>430</v>
      </c>
      <c r="F416" s="8" t="s">
        <v>1290</v>
      </c>
      <c r="G416" s="18" t="s">
        <v>1290</v>
      </c>
      <c r="H416" s="8" t="s">
        <v>97</v>
      </c>
      <c r="I416" s="8" t="b">
        <f>COUNTIF(Employees[Employee Name],Employees[[#This Row],[Employee Name]])&gt;1</f>
        <v>0</v>
      </c>
    </row>
    <row r="417" spans="1:9" ht="30" hidden="1" customHeight="1" x14ac:dyDescent="0.3">
      <c r="A417" s="44">
        <f>IF(ISBLANK(Employees[[#This Row],[Employee Name]]),"",A416+1)</f>
        <v>413</v>
      </c>
      <c r="B417" s="8" t="str">
        <f>CONCATENATE(Employees[[#This Row],[Lastname]]," ",Employees[[#This Row],[Firstname]], " ",LEFT(Employees[[#This Row],[Middlename]],1),IF(ISBLANK(Employees[[#This Row],[Middlename]])," ","."))</f>
        <v>MALABANAN ALMA A.</v>
      </c>
      <c r="C417" s="8" t="s">
        <v>86</v>
      </c>
      <c r="D417" s="8" t="s">
        <v>87</v>
      </c>
      <c r="E417" s="8" t="s">
        <v>88</v>
      </c>
      <c r="F417" s="8" t="s">
        <v>93</v>
      </c>
      <c r="G417" s="18" t="s">
        <v>1994</v>
      </c>
      <c r="H417" s="8" t="s">
        <v>89</v>
      </c>
      <c r="I417" s="8" t="b">
        <f>COUNTIF(Employees[Employee Name],Employees[[#This Row],[Employee Name]])&gt;1</f>
        <v>0</v>
      </c>
    </row>
    <row r="418" spans="1:9" ht="30" hidden="1" customHeight="1" x14ac:dyDescent="0.3">
      <c r="A418" s="44">
        <f>IF(ISBLANK(Employees[[#This Row],[Employee Name]]),"",A417+1)</f>
        <v>414</v>
      </c>
      <c r="B418" s="8" t="str">
        <f>CONCATENATE(Employees[[#This Row],[Lastname]]," ",Employees[[#This Row],[Firstname]], " ",LEFT(Employees[[#This Row],[Middlename]],1),IF(ISBLANK(Employees[[#This Row],[Middlename]])," ","."))</f>
        <v>MALANAN JENNYLYN R.</v>
      </c>
      <c r="C418" s="8" t="s">
        <v>1552</v>
      </c>
      <c r="D418" s="8" t="s">
        <v>1553</v>
      </c>
      <c r="E418" s="8" t="s">
        <v>672</v>
      </c>
      <c r="F418" s="8" t="s">
        <v>1290</v>
      </c>
      <c r="G418" s="18" t="s">
        <v>1290</v>
      </c>
      <c r="H418" s="8" t="s">
        <v>199</v>
      </c>
      <c r="I418" s="8" t="b">
        <f>COUNTIF(Employees[Employee Name],Employees[[#This Row],[Employee Name]])&gt;1</f>
        <v>0</v>
      </c>
    </row>
    <row r="419" spans="1:9" ht="30" hidden="1" customHeight="1" x14ac:dyDescent="0.3">
      <c r="A419" s="44">
        <f>IF(ISBLANK(Employees[[#This Row],[Employee Name]]),"",A418+1)</f>
        <v>415</v>
      </c>
      <c r="B419" s="8" t="str">
        <f>CONCATENATE(Employees[[#This Row],[Lastname]]," ",Employees[[#This Row],[Firstname]], " ",LEFT(Employees[[#This Row],[Middlename]],1),IF(ISBLANK(Employees[[#This Row],[Middlename]])," ","."))</f>
        <v>MALIGAYA NELITA M.</v>
      </c>
      <c r="C419" s="8" t="s">
        <v>441</v>
      </c>
      <c r="D419" s="8" t="s">
        <v>442</v>
      </c>
      <c r="E419" s="8" t="s">
        <v>84</v>
      </c>
      <c r="F419" s="8" t="s">
        <v>120</v>
      </c>
      <c r="G419" s="18" t="s">
        <v>1994</v>
      </c>
      <c r="H419" s="8" t="s">
        <v>209</v>
      </c>
      <c r="I419" s="8" t="b">
        <f>COUNTIF(Employees[Employee Name],Employees[[#This Row],[Employee Name]])&gt;1</f>
        <v>0</v>
      </c>
    </row>
    <row r="420" spans="1:9" ht="30" hidden="1" customHeight="1" x14ac:dyDescent="0.3">
      <c r="A420" s="44">
        <f>IF(ISBLANK(Employees[[#This Row],[Employee Name]]),"",A419+1)</f>
        <v>416</v>
      </c>
      <c r="B420" s="8" t="str">
        <f>CONCATENATE(Employees[[#This Row],[Lastname]]," ",Employees[[#This Row],[Firstname]], " ",LEFT(Employees[[#This Row],[Middlename]],1),IF(ISBLANK(Employees[[#This Row],[Middlename]])," ","."))</f>
        <v>MALIGAYO YOLANDA D.</v>
      </c>
      <c r="C420" s="8" t="s">
        <v>823</v>
      </c>
      <c r="D420" s="8" t="s">
        <v>824</v>
      </c>
      <c r="E420" s="8" t="s">
        <v>119</v>
      </c>
      <c r="F420" s="8" t="s">
        <v>825</v>
      </c>
      <c r="G420" s="18" t="s">
        <v>1994</v>
      </c>
      <c r="H420" s="8" t="s">
        <v>135</v>
      </c>
      <c r="I420" s="8" t="b">
        <f>COUNTIF(Employees[Employee Name],Employees[[#This Row],[Employee Name]])&gt;1</f>
        <v>0</v>
      </c>
    </row>
    <row r="421" spans="1:9" ht="30" hidden="1" customHeight="1" x14ac:dyDescent="0.3">
      <c r="A421" s="44">
        <f>IF(ISBLANK(Employees[[#This Row],[Employee Name]]),"",A420+1)</f>
        <v>417</v>
      </c>
      <c r="B421" s="8" t="str">
        <f>CONCATENATE(Employees[[#This Row],[Lastname]]," ",Employees[[#This Row],[Firstname]], " ",LEFT(Employees[[#This Row],[Middlename]],1),IF(ISBLANK(Employees[[#This Row],[Middlename]])," ","."))</f>
        <v>MALUBAY MELINDA D.</v>
      </c>
      <c r="C421" s="8" t="s">
        <v>502</v>
      </c>
      <c r="D421" s="8" t="s">
        <v>503</v>
      </c>
      <c r="E421" s="8" t="s">
        <v>119</v>
      </c>
      <c r="F421" s="8" t="s">
        <v>125</v>
      </c>
      <c r="G421" s="18" t="s">
        <v>1994</v>
      </c>
      <c r="H421" s="8" t="s">
        <v>487</v>
      </c>
      <c r="I421" s="8" t="b">
        <f>COUNTIF(Employees[Employee Name],Employees[[#This Row],[Employee Name]])&gt;1</f>
        <v>0</v>
      </c>
    </row>
    <row r="422" spans="1:9" ht="30" hidden="1" customHeight="1" x14ac:dyDescent="0.3">
      <c r="A422" s="44">
        <f>IF(ISBLANK(Employees[[#This Row],[Employee Name]]),"",A421+1)</f>
        <v>418</v>
      </c>
      <c r="B422" s="8" t="str">
        <f>CONCATENATE(Employees[[#This Row],[Lastname]]," ",Employees[[#This Row],[Firstname]], " ",LEFT(Employees[[#This Row],[Middlename]],1),IF(ISBLANK(Employees[[#This Row],[Middlename]])," ","."))</f>
        <v>MAMARIL JOSEFINA P.</v>
      </c>
      <c r="C422" s="8" t="s">
        <v>1554</v>
      </c>
      <c r="D422" s="8" t="s">
        <v>1555</v>
      </c>
      <c r="E422" s="8" t="s">
        <v>579</v>
      </c>
      <c r="F422" s="8" t="s">
        <v>1290</v>
      </c>
      <c r="G422" s="18" t="s">
        <v>1290</v>
      </c>
      <c r="H422" s="8" t="s">
        <v>1704</v>
      </c>
      <c r="I422" s="8" t="b">
        <f>COUNTIF(Employees[Employee Name],Employees[[#This Row],[Employee Name]])&gt;1</f>
        <v>0</v>
      </c>
    </row>
    <row r="423" spans="1:9" ht="30" hidden="1" customHeight="1" x14ac:dyDescent="0.3">
      <c r="A423" s="44">
        <f>IF(ISBLANK(Employees[[#This Row],[Employee Name]]),"",A422+1)</f>
        <v>419</v>
      </c>
      <c r="B423" s="8" t="str">
        <f>CONCATENATE(Employees[[#This Row],[Lastname]]," ",Employees[[#This Row],[Firstname]], " ",LEFT(Employees[[#This Row],[Middlename]],1),IF(ISBLANK(Employees[[#This Row],[Middlename]])," ","."))</f>
        <v>MANALO ABEGAIL T.</v>
      </c>
      <c r="C423" s="18" t="s">
        <v>143</v>
      </c>
      <c r="D423" s="18" t="s">
        <v>1299</v>
      </c>
      <c r="E423" s="18" t="s">
        <v>1298</v>
      </c>
      <c r="F423" s="18" t="s">
        <v>1714</v>
      </c>
      <c r="G423" s="8"/>
      <c r="H423" s="18" t="s">
        <v>2051</v>
      </c>
      <c r="I423" s="8" t="b">
        <f>COUNTIF(Employees[Employee Name],Employees[[#This Row],[Employee Name]])&gt;1</f>
        <v>0</v>
      </c>
    </row>
    <row r="424" spans="1:9" ht="30" hidden="1" customHeight="1" x14ac:dyDescent="0.3">
      <c r="A424" s="44">
        <f>IF(ISBLANK(Employees[[#This Row],[Employee Name]]),"",A423+1)</f>
        <v>420</v>
      </c>
      <c r="B424" s="8" t="str">
        <f>CONCATENATE(Employees[[#This Row],[Lastname]]," ",Employees[[#This Row],[Firstname]], " ",LEFT(Employees[[#This Row],[Middlename]],1),IF(ISBLANK(Employees[[#This Row],[Middlename]])," ","."))</f>
        <v xml:space="preserve">MANALO CATALINA  </v>
      </c>
      <c r="C424" s="18" t="s">
        <v>143</v>
      </c>
      <c r="D424" s="18" t="s">
        <v>2313</v>
      </c>
      <c r="E424" s="8"/>
      <c r="F424" s="18" t="s">
        <v>1290</v>
      </c>
      <c r="G424" s="8"/>
      <c r="H424" s="18" t="s">
        <v>199</v>
      </c>
      <c r="I424" s="8" t="b">
        <f>COUNTIF(Employees[Employee Name],Employees[[#This Row],[Employee Name]])&gt;1</f>
        <v>0</v>
      </c>
    </row>
    <row r="425" spans="1:9" ht="30" hidden="1" customHeight="1" x14ac:dyDescent="0.3">
      <c r="A425" s="44">
        <f>IF(ISBLANK(Employees[[#This Row],[Employee Name]]),"",A424+1)</f>
        <v>421</v>
      </c>
      <c r="B425" s="8" t="str">
        <f>CONCATENATE(Employees[[#This Row],[Lastname]]," ",Employees[[#This Row],[Firstname]], " ",LEFT(Employees[[#This Row],[Middlename]],1),IF(ISBLANK(Employees[[#This Row],[Middlename]])," ","."))</f>
        <v>MANALO CELSA B.</v>
      </c>
      <c r="C425" s="8" t="s">
        <v>143</v>
      </c>
      <c r="D425" s="8" t="s">
        <v>144</v>
      </c>
      <c r="E425" s="8" t="s">
        <v>342</v>
      </c>
      <c r="F425" s="8" t="s">
        <v>146</v>
      </c>
      <c r="G425" s="8" t="s">
        <v>1994</v>
      </c>
      <c r="H425" s="8" t="s">
        <v>141</v>
      </c>
      <c r="I425" s="8" t="b">
        <f>COUNTIF(Employees[Employee Name],Employees[[#This Row],[Employee Name]])&gt;1</f>
        <v>0</v>
      </c>
    </row>
    <row r="426" spans="1:9" ht="30" hidden="1" customHeight="1" x14ac:dyDescent="0.3">
      <c r="A426" s="44">
        <f>IF(ISBLANK(Employees[[#This Row],[Employee Name]]),"",A425+1)</f>
        <v>422</v>
      </c>
      <c r="B426" s="8" t="str">
        <f>CONCATENATE(Employees[[#This Row],[Lastname]]," ",Employees[[#This Row],[Firstname]], " ",LEFT(Employees[[#This Row],[Middlename]],1),IF(ISBLANK(Employees[[#This Row],[Middlename]])," ","."))</f>
        <v>MANALO CYNTHIA D.</v>
      </c>
      <c r="C426" s="8" t="s">
        <v>143</v>
      </c>
      <c r="D426" s="8" t="s">
        <v>920</v>
      </c>
      <c r="E426" s="8" t="s">
        <v>1195</v>
      </c>
      <c r="F426" s="8" t="s">
        <v>921</v>
      </c>
      <c r="G426" s="18" t="s">
        <v>1994</v>
      </c>
      <c r="H426" s="8" t="s">
        <v>97</v>
      </c>
      <c r="I426" s="8" t="b">
        <f>COUNTIF(Employees[Employee Name],Employees[[#This Row],[Employee Name]])&gt;1</f>
        <v>0</v>
      </c>
    </row>
    <row r="427" spans="1:9" ht="30" hidden="1" customHeight="1" x14ac:dyDescent="0.3">
      <c r="A427" s="44">
        <f>IF(ISBLANK(Employees[[#This Row],[Employee Name]]),"",A426+1)</f>
        <v>423</v>
      </c>
      <c r="B427" s="8" t="str">
        <f>CONCATENATE(Employees[[#This Row],[Lastname]]," ",Employees[[#This Row],[Firstname]], " ",LEFT(Employees[[#This Row],[Middlename]],1),IF(ISBLANK(Employees[[#This Row],[Middlename]])," ","."))</f>
        <v>MANALO EDITHA V.</v>
      </c>
      <c r="C427" s="8" t="s">
        <v>143</v>
      </c>
      <c r="D427" s="8" t="s">
        <v>507</v>
      </c>
      <c r="E427" s="8" t="s">
        <v>861</v>
      </c>
      <c r="F427" s="8" t="s">
        <v>508</v>
      </c>
      <c r="G427" s="18" t="s">
        <v>1994</v>
      </c>
      <c r="H427" s="8" t="s">
        <v>439</v>
      </c>
      <c r="I427" s="8" t="b">
        <f>COUNTIF(Employees[Employee Name],Employees[[#This Row],[Employee Name]])&gt;1</f>
        <v>0</v>
      </c>
    </row>
    <row r="428" spans="1:9" ht="30" hidden="1" customHeight="1" x14ac:dyDescent="0.3">
      <c r="A428" s="44">
        <f>IF(ISBLANK(Employees[[#This Row],[Employee Name]]),"",A427+1)</f>
        <v>424</v>
      </c>
      <c r="B428" s="8" t="str">
        <f>CONCATENATE(Employees[[#This Row],[Lastname]]," ",Employees[[#This Row],[Firstname]], " ",LEFT(Employees[[#This Row],[Middlename]],1),IF(ISBLANK(Employees[[#This Row],[Middlename]])," ","."))</f>
        <v>MANALO ELIADA F.</v>
      </c>
      <c r="C428" s="8" t="s">
        <v>143</v>
      </c>
      <c r="D428" s="8" t="s">
        <v>670</v>
      </c>
      <c r="E428" s="8" t="s">
        <v>237</v>
      </c>
      <c r="F428" s="8" t="s">
        <v>198</v>
      </c>
      <c r="G428" s="18" t="s">
        <v>1994</v>
      </c>
      <c r="H428" s="8" t="s">
        <v>361</v>
      </c>
      <c r="I428" s="8" t="b">
        <f>COUNTIF(Employees[Employee Name],Employees[[#This Row],[Employee Name]])&gt;1</f>
        <v>0</v>
      </c>
    </row>
    <row r="429" spans="1:9" ht="30" hidden="1" customHeight="1" x14ac:dyDescent="0.3">
      <c r="A429" s="44">
        <f>IF(ISBLANK(Employees[[#This Row],[Employee Name]]),"",A428+1)</f>
        <v>425</v>
      </c>
      <c r="B429" s="8" t="str">
        <f>CONCATENATE(Employees[[#This Row],[Lastname]]," ",Employees[[#This Row],[Firstname]], " ",LEFT(Employees[[#This Row],[Middlename]],1),IF(ISBLANK(Employees[[#This Row],[Middlename]])," ","."))</f>
        <v>MANALO FERNANDO G.</v>
      </c>
      <c r="C429" s="8" t="s">
        <v>143</v>
      </c>
      <c r="D429" s="8" t="s">
        <v>1037</v>
      </c>
      <c r="E429" s="8" t="s">
        <v>218</v>
      </c>
      <c r="F429" s="8" t="s">
        <v>1290</v>
      </c>
      <c r="G429" s="18" t="s">
        <v>1290</v>
      </c>
      <c r="H429" s="8" t="s">
        <v>97</v>
      </c>
      <c r="I429" s="8" t="b">
        <f>COUNTIF(Employees[Employee Name],Employees[[#This Row],[Employee Name]])&gt;1</f>
        <v>0</v>
      </c>
    </row>
    <row r="430" spans="1:9" ht="30" hidden="1" customHeight="1" x14ac:dyDescent="0.3">
      <c r="A430" s="44">
        <f>IF(ISBLANK(Employees[[#This Row],[Employee Name]]),"",A429+1)</f>
        <v>426</v>
      </c>
      <c r="B430" s="8" t="str">
        <f>CONCATENATE(Employees[[#This Row],[Lastname]]," ",Employees[[#This Row],[Firstname]], " ",LEFT(Employees[[#This Row],[Middlename]],1),IF(ISBLANK(Employees[[#This Row],[Middlename]])," ","."))</f>
        <v>MANALO JENNY R.</v>
      </c>
      <c r="C430" s="18" t="s">
        <v>143</v>
      </c>
      <c r="D430" s="18" t="s">
        <v>2054</v>
      </c>
      <c r="E430" s="18" t="s">
        <v>2055</v>
      </c>
      <c r="F430" s="18" t="s">
        <v>1710</v>
      </c>
      <c r="G430" s="8"/>
      <c r="H430" s="18" t="s">
        <v>2056</v>
      </c>
      <c r="I430" s="8" t="b">
        <f>COUNTIF(Employees[Employee Name],Employees[[#This Row],[Employee Name]])&gt;1</f>
        <v>0</v>
      </c>
    </row>
    <row r="431" spans="1:9" ht="30" hidden="1" customHeight="1" x14ac:dyDescent="0.3">
      <c r="A431" s="44">
        <f>IF(ISBLANK(Employees[[#This Row],[Employee Name]]),"",A430+1)</f>
        <v>427</v>
      </c>
      <c r="B431" s="18" t="s">
        <v>2373</v>
      </c>
      <c r="C431" s="18" t="s">
        <v>143</v>
      </c>
      <c r="D431" s="18" t="s">
        <v>2371</v>
      </c>
      <c r="E431" s="18" t="s">
        <v>2372</v>
      </c>
      <c r="F431" s="18" t="s">
        <v>1710</v>
      </c>
      <c r="G431" s="8"/>
      <c r="H431" s="18"/>
      <c r="I431" s="8" t="b">
        <f>COUNTIF(Employees[Employee Name],Employees[[#This Row],[Employee Name]])&gt;1</f>
        <v>0</v>
      </c>
    </row>
    <row r="432" spans="1:9" ht="30" hidden="1" customHeight="1" x14ac:dyDescent="0.3">
      <c r="A432" s="44">
        <f>IF(ISBLANK(Employees[[#This Row],[Employee Name]]),"",A431+1)</f>
        <v>428</v>
      </c>
      <c r="B432" s="8" t="str">
        <f>CONCATENATE(Employees[[#This Row],[Lastname]]," ",Employees[[#This Row],[Firstname]], " ",LEFT(Employees[[#This Row],[Middlename]],1),IF(ISBLANK(Employees[[#This Row],[Middlename]])," ","."))</f>
        <v>MANALO STEPHANIE C.</v>
      </c>
      <c r="C432" s="18" t="s">
        <v>143</v>
      </c>
      <c r="D432" s="18" t="s">
        <v>2209</v>
      </c>
      <c r="E432" s="18" t="s">
        <v>134</v>
      </c>
      <c r="F432" s="18" t="s">
        <v>1720</v>
      </c>
      <c r="G432" s="8"/>
      <c r="H432" s="18" t="s">
        <v>2051</v>
      </c>
      <c r="I432" s="8" t="b">
        <f>COUNTIF(Employees[Employee Name],Employees[[#This Row],[Employee Name]])&gt;1</f>
        <v>0</v>
      </c>
    </row>
    <row r="433" spans="1:9" ht="30" hidden="1" customHeight="1" x14ac:dyDescent="0.3">
      <c r="A433" s="44">
        <f>A431+1</f>
        <v>428</v>
      </c>
      <c r="B433" s="8" t="str">
        <f>CONCATENATE(Employees[[#This Row],[Lastname]]," ",Employees[[#This Row],[Firstname]], " ",LEFT(Employees[[#This Row],[Middlename]],1),IF(ISBLANK(Employees[[#This Row],[Middlename]])," ","."))</f>
        <v>MANGUINAO JOVELYN A.</v>
      </c>
      <c r="C433" s="18" t="s">
        <v>963</v>
      </c>
      <c r="D433" s="18" t="s">
        <v>2516</v>
      </c>
      <c r="E433" s="18" t="s">
        <v>1055</v>
      </c>
      <c r="F433" s="18" t="s">
        <v>766</v>
      </c>
      <c r="G433" s="18" t="s">
        <v>1994</v>
      </c>
      <c r="H433" s="18" t="s">
        <v>2517</v>
      </c>
      <c r="I433" s="8" t="b">
        <f>COUNTIF(Employees[Employee Name],Employees[[#This Row],[Employee Name]])&gt;1</f>
        <v>0</v>
      </c>
    </row>
    <row r="434" spans="1:9" ht="30" hidden="1" customHeight="1" x14ac:dyDescent="0.3">
      <c r="A434" s="44">
        <f>IF(ISBLANK(Employees[[#This Row],[Employee Name]]),"",A432+1)</f>
        <v>429</v>
      </c>
      <c r="B434" s="8" t="str">
        <f>CONCATENATE(Employees[[#This Row],[Lastname]]," ",Employees[[#This Row],[Firstname]], " ",LEFT(Employees[[#This Row],[Middlename]],1),IF(ISBLANK(Employees[[#This Row],[Middlename]])," ","."))</f>
        <v xml:space="preserve">MANGUINAO GILBERT  </v>
      </c>
      <c r="C434" s="8" t="s">
        <v>963</v>
      </c>
      <c r="D434" s="8" t="s">
        <v>873</v>
      </c>
      <c r="E434" s="8"/>
      <c r="F434" s="8" t="s">
        <v>964</v>
      </c>
      <c r="G434" s="18" t="s">
        <v>1994</v>
      </c>
      <c r="H434" s="8" t="s">
        <v>209</v>
      </c>
      <c r="I434" s="8" t="b">
        <f>COUNTIF(Employees[Employee Name],Employees[[#This Row],[Employee Name]])&gt;1</f>
        <v>0</v>
      </c>
    </row>
    <row r="435" spans="1:9" ht="30" hidden="1" customHeight="1" x14ac:dyDescent="0.3">
      <c r="A435" s="44">
        <f>IF(ISBLANK(Employees[[#This Row],[Employee Name]]),"",A434+1)</f>
        <v>430</v>
      </c>
      <c r="B435" s="8" t="str">
        <f>CONCATENATE(Employees[[#This Row],[Lastname]]," ",Employees[[#This Row],[Firstname]], " ",LEFT(Employees[[#This Row],[Middlename]],1),IF(ISBLANK(Employees[[#This Row],[Middlename]])," ","."))</f>
        <v>MANGUINAO NIÑA P.</v>
      </c>
      <c r="C435" s="8" t="s">
        <v>963</v>
      </c>
      <c r="D435" s="18" t="s">
        <v>1551</v>
      </c>
      <c r="E435" s="18" t="s">
        <v>124</v>
      </c>
      <c r="F435" s="18" t="s">
        <v>685</v>
      </c>
      <c r="G435" s="8"/>
      <c r="H435" s="18" t="s">
        <v>2051</v>
      </c>
      <c r="I435" s="8" t="b">
        <f>COUNTIF(Employees[Employee Name],Employees[[#This Row],[Employee Name]])&gt;1</f>
        <v>0</v>
      </c>
    </row>
    <row r="436" spans="1:9" ht="30" hidden="1" customHeight="1" x14ac:dyDescent="0.3">
      <c r="A436" s="44">
        <f>IF(ISBLANK(Employees[[#This Row],[Employee Name]]),"",A435+1)</f>
        <v>431</v>
      </c>
      <c r="B436" s="8" t="str">
        <f>CONCATENATE(Employees[[#This Row],[Lastname]]," ",Employees[[#This Row],[Firstname]], " ",LEFT(Employees[[#This Row],[Middlename]],1),IF(ISBLANK(Employees[[#This Row],[Middlename]])," ","."))</f>
        <v>MANIMTIM JOJIT A.</v>
      </c>
      <c r="C436" s="18" t="s">
        <v>1375</v>
      </c>
      <c r="D436" s="18" t="s">
        <v>2015</v>
      </c>
      <c r="E436" s="18" t="s">
        <v>1592</v>
      </c>
      <c r="F436" s="18" t="s">
        <v>2016</v>
      </c>
      <c r="G436" s="18" t="s">
        <v>1994</v>
      </c>
      <c r="H436" s="18" t="s">
        <v>89</v>
      </c>
      <c r="I436" s="8" t="b">
        <f>COUNTIF(Employees[Employee Name],Employees[[#This Row],[Employee Name]])&gt;1</f>
        <v>0</v>
      </c>
    </row>
    <row r="437" spans="1:9" ht="30" hidden="1" customHeight="1" x14ac:dyDescent="0.3">
      <c r="A437" s="44">
        <f>IF(ISBLANK(Employees[[#This Row],[Employee Name]]),"",A436+1)</f>
        <v>432</v>
      </c>
      <c r="B437" s="8" t="str">
        <f>CONCATENATE(Employees[[#This Row],[Lastname]]," ",Employees[[#This Row],[Firstname]], " ",LEFT(Employees[[#This Row],[Middlename]],1),IF(ISBLANK(Employees[[#This Row],[Middlename]])," ","."))</f>
        <v>MANLANGIT LEONILA R.</v>
      </c>
      <c r="C437" s="8" t="s">
        <v>1556</v>
      </c>
      <c r="D437" s="8" t="s">
        <v>1386</v>
      </c>
      <c r="E437" s="8" t="s">
        <v>1557</v>
      </c>
      <c r="F437" s="8" t="s">
        <v>1290</v>
      </c>
      <c r="G437" s="18" t="s">
        <v>1290</v>
      </c>
      <c r="H437" s="8" t="s">
        <v>1704</v>
      </c>
      <c r="I437" s="8" t="b">
        <f>COUNTIF(Employees[Employee Name],Employees[[#This Row],[Employee Name]])&gt;1</f>
        <v>0</v>
      </c>
    </row>
    <row r="438" spans="1:9" ht="30" hidden="1" customHeight="1" x14ac:dyDescent="0.3">
      <c r="A438" s="44">
        <f>IF(ISBLANK(Employees[[#This Row],[Employee Name]]),"",A437+1)</f>
        <v>433</v>
      </c>
      <c r="B438" s="8" t="str">
        <f>CONCATENATE(Employees[[#This Row],[Lastname]]," ",Employees[[#This Row],[Firstname]], " ",LEFT(Employees[[#This Row],[Middlename]],1),IF(ISBLANK(Employees[[#This Row],[Middlename]])," ","."))</f>
        <v>MANLAPAZ ROSALINDA R.</v>
      </c>
      <c r="C438" s="18" t="s">
        <v>2347</v>
      </c>
      <c r="D438" s="18" t="s">
        <v>229</v>
      </c>
      <c r="E438" s="18" t="s">
        <v>817</v>
      </c>
      <c r="F438" s="18" t="s">
        <v>1290</v>
      </c>
      <c r="G438" s="18" t="s">
        <v>1290</v>
      </c>
      <c r="H438" s="18" t="s">
        <v>103</v>
      </c>
      <c r="I438" s="8" t="b">
        <f>COUNTIF(Employees[Employee Name],Employees[[#This Row],[Employee Name]])&gt;1</f>
        <v>0</v>
      </c>
    </row>
    <row r="439" spans="1:9" ht="30" hidden="1" customHeight="1" x14ac:dyDescent="0.3">
      <c r="A439" s="44">
        <f>IF(ISBLANK(Employees[[#This Row],[Employee Name]]),"",A438+1)</f>
        <v>434</v>
      </c>
      <c r="B439" s="8" t="str">
        <f>CONCATENATE(Employees[[#This Row],[Lastname]]," ",Employees[[#This Row],[Firstname]], " ",LEFT(Employees[[#This Row],[Middlename]],1),IF(ISBLANK(Employees[[#This Row],[Middlename]])," ","."))</f>
        <v>MARAÑON AMY LOU T.</v>
      </c>
      <c r="C439" s="18" t="s">
        <v>1558</v>
      </c>
      <c r="D439" s="8" t="s">
        <v>1559</v>
      </c>
      <c r="E439" s="8" t="s">
        <v>1560</v>
      </c>
      <c r="F439" s="8" t="s">
        <v>1290</v>
      </c>
      <c r="G439" s="18" t="s">
        <v>1290</v>
      </c>
      <c r="H439" s="8" t="s">
        <v>1705</v>
      </c>
      <c r="I439" s="8" t="b">
        <f>COUNTIF(Employees[Employee Name],Employees[[#This Row],[Employee Name]])&gt;1</f>
        <v>0</v>
      </c>
    </row>
    <row r="440" spans="1:9" ht="30" hidden="1" customHeight="1" x14ac:dyDescent="0.3">
      <c r="A440" s="44">
        <f>IF(ISBLANK(Employees[[#This Row],[Employee Name]]),"",A439+1)</f>
        <v>435</v>
      </c>
      <c r="B440" s="8" t="str">
        <f>CONCATENATE(Employees[[#This Row],[Lastname]]," ",Employees[[#This Row],[Firstname]], " ",LEFT(Employees[[#This Row],[Middlename]],1),IF(ISBLANK(Employees[[#This Row],[Middlename]])," ","."))</f>
        <v>MARASIGAN  YOLANDA A.</v>
      </c>
      <c r="C440" s="18" t="s">
        <v>2416</v>
      </c>
      <c r="D440" s="18" t="s">
        <v>824</v>
      </c>
      <c r="E440" s="18" t="s">
        <v>1335</v>
      </c>
      <c r="F440" s="18" t="s">
        <v>2365</v>
      </c>
      <c r="G440" s="18"/>
      <c r="H440" s="8"/>
      <c r="I440" s="8" t="b">
        <f>COUNTIF(Employees[Employee Name],Employees[[#This Row],[Employee Name]])&gt;1</f>
        <v>0</v>
      </c>
    </row>
    <row r="441" spans="1:9" ht="30" hidden="1" customHeight="1" x14ac:dyDescent="0.3">
      <c r="A441" s="44">
        <f>IF(ISBLANK(Employees[[#This Row],[Employee Name]]),"",A440+1)</f>
        <v>436</v>
      </c>
      <c r="B441" s="8" t="str">
        <f>CONCATENATE(Employees[[#This Row],[Lastname]]," ",Employees[[#This Row],[Firstname]], " ",LEFT(Employees[[#This Row],[Middlename]],1),IF(ISBLANK(Employees[[#This Row],[Middlename]])," ","."))</f>
        <v>MARASIGAN AGUINO D.</v>
      </c>
      <c r="C441" s="8" t="s">
        <v>554</v>
      </c>
      <c r="D441" s="8" t="s">
        <v>1561</v>
      </c>
      <c r="E441" s="8" t="s">
        <v>119</v>
      </c>
      <c r="F441" s="8" t="s">
        <v>1290</v>
      </c>
      <c r="G441" s="18" t="s">
        <v>1290</v>
      </c>
      <c r="H441" s="8" t="s">
        <v>1715</v>
      </c>
      <c r="I441" s="8" t="b">
        <f>COUNTIF(Employees[Employee Name],Employees[[#This Row],[Employee Name]])&gt;1</f>
        <v>0</v>
      </c>
    </row>
    <row r="442" spans="1:9" ht="30" hidden="1" customHeight="1" x14ac:dyDescent="0.3">
      <c r="A442" s="44">
        <f>IF(ISBLANK(Employees[[#This Row],[Employee Name]]),"",A441+1)</f>
        <v>437</v>
      </c>
      <c r="B442" s="8" t="str">
        <f>CONCATENATE(Employees[[#This Row],[Lastname]]," ",Employees[[#This Row],[Firstname]], " ",LEFT(Employees[[#This Row],[Middlename]],1),IF(ISBLANK(Employees[[#This Row],[Middlename]])," ","."))</f>
        <v>MARASIGAN ARIEL M.</v>
      </c>
      <c r="C442" s="18" t="s">
        <v>554</v>
      </c>
      <c r="D442" s="18" t="s">
        <v>400</v>
      </c>
      <c r="E442" s="18" t="s">
        <v>84</v>
      </c>
      <c r="F442" s="8"/>
      <c r="G442" s="8"/>
      <c r="H442" s="8"/>
      <c r="I442" s="8" t="b">
        <f>COUNTIF(Employees[Employee Name],Employees[[#This Row],[Employee Name]])&gt;1</f>
        <v>0</v>
      </c>
    </row>
    <row r="443" spans="1:9" ht="30" hidden="1" customHeight="1" x14ac:dyDescent="0.3">
      <c r="A443" s="44">
        <f>IF(ISBLANK(Employees[[#This Row],[Employee Name]]),"",A442+1)</f>
        <v>438</v>
      </c>
      <c r="B443" s="8" t="str">
        <f>CONCATENATE(Employees[[#This Row],[Lastname]]," ",Employees[[#This Row],[Firstname]], " ",LEFT(Employees[[#This Row],[Middlename]],1),IF(ISBLANK(Employees[[#This Row],[Middlename]])," ","."))</f>
        <v>MARASIGAN BIENVENIDO E.</v>
      </c>
      <c r="C443" s="8" t="s">
        <v>554</v>
      </c>
      <c r="D443" s="8" t="s">
        <v>1562</v>
      </c>
      <c r="E443" s="8" t="s">
        <v>1523</v>
      </c>
      <c r="F443" s="8" t="s">
        <v>1290</v>
      </c>
      <c r="G443" s="18" t="s">
        <v>1290</v>
      </c>
      <c r="H443" s="8" t="s">
        <v>209</v>
      </c>
      <c r="I443" s="8" t="b">
        <f>COUNTIF(Employees[Employee Name],Employees[[#This Row],[Employee Name]])&gt;1</f>
        <v>0</v>
      </c>
    </row>
    <row r="444" spans="1:9" ht="30" hidden="1" customHeight="1" x14ac:dyDescent="0.3">
      <c r="A444" s="44">
        <f>IF(ISBLANK(Employees[[#This Row],[Employee Name]]),"",A443+1)</f>
        <v>439</v>
      </c>
      <c r="B444" s="8" t="str">
        <f>CONCATENATE(Employees[[#This Row],[Lastname]]," ",Employees[[#This Row],[Firstname]], " ",LEFT(Employees[[#This Row],[Middlename]],1),IF(ISBLANK(Employees[[#This Row],[Middlename]])," ","."))</f>
        <v>MARASIGAN CHRISTIAN M.</v>
      </c>
      <c r="C444" s="8" t="s">
        <v>554</v>
      </c>
      <c r="D444" s="8" t="s">
        <v>1493</v>
      </c>
      <c r="E444" s="8" t="s">
        <v>84</v>
      </c>
      <c r="F444" s="8" t="s">
        <v>1290</v>
      </c>
      <c r="G444" s="18" t="s">
        <v>1290</v>
      </c>
      <c r="H444" s="8" t="s">
        <v>126</v>
      </c>
      <c r="I444" s="8" t="b">
        <f>COUNTIF(Employees[Employee Name],Employees[[#This Row],[Employee Name]])&gt;1</f>
        <v>0</v>
      </c>
    </row>
    <row r="445" spans="1:9" ht="30" hidden="1" customHeight="1" x14ac:dyDescent="0.3">
      <c r="A445" s="44">
        <f>IF(ISBLANK(Employees[[#This Row],[Employee Name]]),"",A444+1)</f>
        <v>440</v>
      </c>
      <c r="B445" s="8" t="str">
        <f>CONCATENATE(Employees[[#This Row],[Lastname]]," ",Employees[[#This Row],[Firstname]], " ",LEFT(Employees[[#This Row],[Middlename]],1),IF(ISBLANK(Employees[[#This Row],[Middlename]])," ","."))</f>
        <v xml:space="preserve">MARASIGAN DANIEL  </v>
      </c>
      <c r="C445" s="8" t="s">
        <v>554</v>
      </c>
      <c r="D445" s="8" t="s">
        <v>555</v>
      </c>
      <c r="E445" s="8"/>
      <c r="F445" s="18" t="s">
        <v>198</v>
      </c>
      <c r="G445" s="18" t="s">
        <v>1994</v>
      </c>
      <c r="H445" s="8" t="s">
        <v>289</v>
      </c>
      <c r="I445" s="8" t="b">
        <f>COUNTIF(Employees[Employee Name],Employees[[#This Row],[Employee Name]])&gt;1</f>
        <v>0</v>
      </c>
    </row>
    <row r="446" spans="1:9" ht="30" hidden="1" customHeight="1" x14ac:dyDescent="0.3">
      <c r="A446" s="44">
        <f>IF(ISBLANK(Employees[[#This Row],[Employee Name]]),"",A445+1)</f>
        <v>441</v>
      </c>
      <c r="B446" s="8" t="str">
        <f>CONCATENATE(Employees[[#This Row],[Lastname]]," ",Employees[[#This Row],[Firstname]], " ",LEFT(Employees[[#This Row],[Middlename]],1),IF(ISBLANK(Employees[[#This Row],[Middlename]])," ","."))</f>
        <v>MARASIGAN GINALYN D.</v>
      </c>
      <c r="C446" s="8" t="s">
        <v>554</v>
      </c>
      <c r="D446" s="8" t="s">
        <v>1081</v>
      </c>
      <c r="E446" s="8" t="s">
        <v>1082</v>
      </c>
      <c r="F446" s="8" t="s">
        <v>125</v>
      </c>
      <c r="G446" s="18" t="s">
        <v>1994</v>
      </c>
      <c r="H446" s="8" t="s">
        <v>439</v>
      </c>
      <c r="I446" s="8" t="b">
        <f>COUNTIF(Employees[Employee Name],Employees[[#This Row],[Employee Name]])&gt;1</f>
        <v>0</v>
      </c>
    </row>
    <row r="447" spans="1:9" ht="30" hidden="1" customHeight="1" x14ac:dyDescent="0.3">
      <c r="A447" s="44">
        <f>IF(ISBLANK(Employees[[#This Row],[Employee Name]]),"",A446+1)</f>
        <v>442</v>
      </c>
      <c r="B447" s="8" t="str">
        <f>CONCATENATE(Employees[[#This Row],[Lastname]]," ",Employees[[#This Row],[Firstname]], " ",LEFT(Employees[[#This Row],[Middlename]],1),IF(ISBLANK(Employees[[#This Row],[Middlename]])," ","."))</f>
        <v>MARASIGAN INOCENCIA P.</v>
      </c>
      <c r="C447" s="8" t="s">
        <v>554</v>
      </c>
      <c r="D447" s="8" t="s">
        <v>1018</v>
      </c>
      <c r="E447" s="8" t="s">
        <v>712</v>
      </c>
      <c r="F447" s="8" t="s">
        <v>212</v>
      </c>
      <c r="G447" s="18" t="s">
        <v>1994</v>
      </c>
      <c r="H447" s="8" t="s">
        <v>213</v>
      </c>
      <c r="I447" s="8" t="b">
        <f>COUNTIF(Employees[Employee Name],Employees[[#This Row],[Employee Name]])&gt;1</f>
        <v>0</v>
      </c>
    </row>
    <row r="448" spans="1:9" ht="30" hidden="1" customHeight="1" x14ac:dyDescent="0.3">
      <c r="A448" s="44">
        <f>IF(ISBLANK(Employees[[#This Row],[Employee Name]]),"",A447+1)</f>
        <v>443</v>
      </c>
      <c r="B448" s="8" t="str">
        <f>CONCATENATE(Employees[[#This Row],[Lastname]]," ",Employees[[#This Row],[Firstname]], " ",LEFT(Employees[[#This Row],[Middlename]],1),IF(ISBLANK(Employees[[#This Row],[Middlename]])," ","."))</f>
        <v>MARASIGAN JANINE C.</v>
      </c>
      <c r="C448" s="8" t="s">
        <v>554</v>
      </c>
      <c r="D448" s="8" t="s">
        <v>1563</v>
      </c>
      <c r="E448" s="8" t="s">
        <v>1564</v>
      </c>
      <c r="F448" s="8" t="s">
        <v>1720</v>
      </c>
      <c r="G448" s="8" t="s">
        <v>1994</v>
      </c>
      <c r="H448" s="8" t="s">
        <v>97</v>
      </c>
      <c r="I448" s="8" t="b">
        <f>COUNTIF(Employees[Employee Name],Employees[[#This Row],[Employee Name]])&gt;1</f>
        <v>0</v>
      </c>
    </row>
    <row r="449" spans="1:9" ht="30" hidden="1" customHeight="1" x14ac:dyDescent="0.3">
      <c r="A449" s="44">
        <f>IF(ISBLANK(Employees[[#This Row],[Employee Name]]),"",A448+1)</f>
        <v>444</v>
      </c>
      <c r="B449" s="8" t="str">
        <f>CONCATENATE(Employees[[#This Row],[Lastname]]," ",Employees[[#This Row],[Firstname]], " ",LEFT(Employees[[#This Row],[Middlename]],1),IF(ISBLANK(Employees[[#This Row],[Middlename]])," ","."))</f>
        <v>MARASIGAN MARIFE C.</v>
      </c>
      <c r="C449" s="18" t="s">
        <v>554</v>
      </c>
      <c r="D449" s="18" t="s">
        <v>2357</v>
      </c>
      <c r="E449" s="18" t="s">
        <v>1516</v>
      </c>
      <c r="F449" s="18" t="s">
        <v>1703</v>
      </c>
      <c r="G449" s="18" t="s">
        <v>1703</v>
      </c>
      <c r="H449" s="18" t="s">
        <v>103</v>
      </c>
      <c r="I449" s="8" t="b">
        <f>COUNTIF(Employees[Employee Name],Employees[[#This Row],[Employee Name]])&gt;1</f>
        <v>0</v>
      </c>
    </row>
    <row r="450" spans="1:9" ht="30" hidden="1" customHeight="1" x14ac:dyDescent="0.3">
      <c r="A450" s="44">
        <f>IF(ISBLANK(Employees[[#This Row],[Employee Name]]),"",A449+1)</f>
        <v>445</v>
      </c>
      <c r="B450" s="8" t="str">
        <f>CONCATENATE(Employees[[#This Row],[Lastname]]," ",Employees[[#This Row],[Firstname]], " ",LEFT(Employees[[#This Row],[Middlename]],1),IF(ISBLANK(Employees[[#This Row],[Middlename]])," ","."))</f>
        <v>MARCIAL RUSTICO B.</v>
      </c>
      <c r="C450" s="8" t="s">
        <v>976</v>
      </c>
      <c r="D450" s="8" t="s">
        <v>977</v>
      </c>
      <c r="E450" s="8" t="s">
        <v>145</v>
      </c>
      <c r="F450" s="8" t="s">
        <v>969</v>
      </c>
      <c r="G450" s="8" t="s">
        <v>1994</v>
      </c>
      <c r="H450" s="8" t="s">
        <v>296</v>
      </c>
      <c r="I450" s="8" t="b">
        <f>COUNTIF(Employees[Employee Name],Employees[[#This Row],[Employee Name]])&gt;1</f>
        <v>0</v>
      </c>
    </row>
    <row r="451" spans="1:9" ht="30" hidden="1" customHeight="1" x14ac:dyDescent="0.3">
      <c r="A451" s="44">
        <f>IF(ISBLANK(Employees[[#This Row],[Employee Name]]),"",A450+1)</f>
        <v>446</v>
      </c>
      <c r="B451" s="8" t="str">
        <f>CONCATENATE(Employees[[#This Row],[Lastname]]," ",Employees[[#This Row],[Firstname]], " ",LEFT(Employees[[#This Row],[Middlename]],1),IF(ISBLANK(Employees[[#This Row],[Middlename]])," ","."))</f>
        <v>MARDO MELINDA E.</v>
      </c>
      <c r="C451" s="18" t="s">
        <v>1565</v>
      </c>
      <c r="D451" s="18" t="s">
        <v>503</v>
      </c>
      <c r="E451" s="18" t="s">
        <v>378</v>
      </c>
      <c r="F451" s="18" t="s">
        <v>1290</v>
      </c>
      <c r="G451" s="8"/>
      <c r="H451" s="18" t="s">
        <v>289</v>
      </c>
      <c r="I451" s="8" t="b">
        <f>COUNTIF(Employees[Employee Name],Employees[[#This Row],[Employee Name]])&gt;1</f>
        <v>0</v>
      </c>
    </row>
    <row r="452" spans="1:9" ht="30" hidden="1" customHeight="1" x14ac:dyDescent="0.3">
      <c r="A452" s="44">
        <f>IF(ISBLANK(Employees[[#This Row],[Employee Name]]),"",A451+1)</f>
        <v>447</v>
      </c>
      <c r="B452" s="8" t="str">
        <f>CONCATENATE(Employees[[#This Row],[Lastname]]," ",Employees[[#This Row],[Firstname]], " ",LEFT(Employees[[#This Row],[Middlename]],1),IF(ISBLANK(Employees[[#This Row],[Middlename]])," ","."))</f>
        <v>MARINDUQUE ANNE RENELYN P.</v>
      </c>
      <c r="C452" s="8" t="s">
        <v>132</v>
      </c>
      <c r="D452" s="8" t="s">
        <v>356</v>
      </c>
      <c r="E452" s="8" t="s">
        <v>124</v>
      </c>
      <c r="F452" s="8" t="s">
        <v>125</v>
      </c>
      <c r="G452" s="18" t="s">
        <v>1994</v>
      </c>
      <c r="H452" s="8" t="s">
        <v>357</v>
      </c>
      <c r="I452" s="8" t="b">
        <f>COUNTIF(Employees[Employee Name],Employees[[#This Row],[Employee Name]])&gt;1</f>
        <v>0</v>
      </c>
    </row>
    <row r="453" spans="1:9" ht="30" hidden="1" customHeight="1" x14ac:dyDescent="0.3">
      <c r="A453" s="44">
        <f>IF(ISBLANK(Employees[[#This Row],[Employee Name]]),"",A452+1)</f>
        <v>448</v>
      </c>
      <c r="B453" s="8" t="str">
        <f>CONCATENATE(Employees[[#This Row],[Lastname]]," ",Employees[[#This Row],[Firstname]], " ",LEFT(Employees[[#This Row],[Middlename]],1),IF(ISBLANK(Employees[[#This Row],[Middlename]])," ","."))</f>
        <v>MARINDUQUE AURORA A.</v>
      </c>
      <c r="C453" s="8" t="s">
        <v>132</v>
      </c>
      <c r="D453" s="8" t="s">
        <v>1093</v>
      </c>
      <c r="E453" s="8" t="s">
        <v>903</v>
      </c>
      <c r="F453" s="8" t="s">
        <v>1094</v>
      </c>
      <c r="G453" s="8" t="s">
        <v>1994</v>
      </c>
      <c r="H453" s="8" t="s">
        <v>357</v>
      </c>
      <c r="I453" s="8" t="b">
        <f>COUNTIF(Employees[Employee Name],Employees[[#This Row],[Employee Name]])&gt;1</f>
        <v>0</v>
      </c>
    </row>
    <row r="454" spans="1:9" ht="30" hidden="1" customHeight="1" x14ac:dyDescent="0.3">
      <c r="A454" s="44">
        <f>IF(ISBLANK(Employees[[#This Row],[Employee Name]]),"",A453+1)</f>
        <v>449</v>
      </c>
      <c r="B454" s="8" t="str">
        <f>CONCATENATE(Employees[[#This Row],[Lastname]]," ",Employees[[#This Row],[Firstname]], " ",LEFT(Employees[[#This Row],[Middlename]],1),IF(ISBLANK(Employees[[#This Row],[Middlename]])," ","."))</f>
        <v>MARINDUQUE ERNESTO P.</v>
      </c>
      <c r="C454" s="8" t="s">
        <v>132</v>
      </c>
      <c r="D454" s="8" t="s">
        <v>905</v>
      </c>
      <c r="E454" s="8" t="s">
        <v>866</v>
      </c>
      <c r="F454" s="8" t="s">
        <v>198</v>
      </c>
      <c r="G454" s="18" t="s">
        <v>1994</v>
      </c>
      <c r="H454" s="8" t="s">
        <v>271</v>
      </c>
      <c r="I454" s="8" t="b">
        <f>COUNTIF(Employees[Employee Name],Employees[[#This Row],[Employee Name]])&gt;1</f>
        <v>0</v>
      </c>
    </row>
    <row r="455" spans="1:9" ht="30" hidden="1" customHeight="1" x14ac:dyDescent="0.3">
      <c r="A455" s="44">
        <f>IF(ISBLANK(Employees[[#This Row],[Employee Name]]),"",A454+1)</f>
        <v>450</v>
      </c>
      <c r="B455" s="8" t="str">
        <f>CONCATENATE(Employees[[#This Row],[Lastname]]," ",Employees[[#This Row],[Firstname]], " ",LEFT(Employees[[#This Row],[Middlename]],1),IF(ISBLANK(Employees[[#This Row],[Middlename]])," ","."))</f>
        <v>MARINDUQUE GERRY C.</v>
      </c>
      <c r="C455" s="8" t="s">
        <v>132</v>
      </c>
      <c r="D455" s="8" t="s">
        <v>133</v>
      </c>
      <c r="E455" s="8" t="s">
        <v>134</v>
      </c>
      <c r="F455" s="8" t="s">
        <v>198</v>
      </c>
      <c r="G455" s="18" t="s">
        <v>1994</v>
      </c>
      <c r="H455" s="8" t="s">
        <v>135</v>
      </c>
      <c r="I455" s="8" t="b">
        <f>COUNTIF(Employees[Employee Name],Employees[[#This Row],[Employee Name]])&gt;1</f>
        <v>0</v>
      </c>
    </row>
    <row r="456" spans="1:9" ht="30" hidden="1" customHeight="1" x14ac:dyDescent="0.3">
      <c r="A456" s="44">
        <f>IF(ISBLANK(Employees[[#This Row],[Employee Name]]),"",A455+1)</f>
        <v>451</v>
      </c>
      <c r="B456" s="8" t="str">
        <f>CONCATENATE(Employees[[#This Row],[Lastname]]," ",Employees[[#This Row],[Firstname]], " ",LEFT(Employees[[#This Row],[Middlename]],1),IF(ISBLANK(Employees[[#This Row],[Middlename]])," ","."))</f>
        <v>MARINDUQUE MARISSA M.</v>
      </c>
      <c r="C456" s="8" t="s">
        <v>132</v>
      </c>
      <c r="D456" s="8" t="s">
        <v>185</v>
      </c>
      <c r="E456" s="8" t="s">
        <v>84</v>
      </c>
      <c r="F456" s="8" t="s">
        <v>465</v>
      </c>
      <c r="G456" s="18" t="s">
        <v>1994</v>
      </c>
      <c r="H456" s="8" t="s">
        <v>463</v>
      </c>
      <c r="I456" s="8" t="b">
        <f>COUNTIF(Employees[Employee Name],Employees[[#This Row],[Employee Name]])&gt;1</f>
        <v>0</v>
      </c>
    </row>
    <row r="457" spans="1:9" ht="30" hidden="1" customHeight="1" x14ac:dyDescent="0.3">
      <c r="A457" s="44">
        <f>IF(ISBLANK(Employees[[#This Row],[Employee Name]]),"",A456+1)</f>
        <v>452</v>
      </c>
      <c r="B457" s="8" t="str">
        <f>CONCATENATE(Employees[[#This Row],[Lastname]]," ",Employees[[#This Row],[Firstname]], " ",LEFT(Employees[[#This Row],[Middlename]],1),IF(ISBLANK(Employees[[#This Row],[Middlename]])," ","."))</f>
        <v>MARINDUQUE ROWENA G.</v>
      </c>
      <c r="C457" s="8" t="s">
        <v>132</v>
      </c>
      <c r="D457" s="8" t="s">
        <v>628</v>
      </c>
      <c r="E457" s="8" t="s">
        <v>166</v>
      </c>
      <c r="F457" s="8" t="s">
        <v>1290</v>
      </c>
      <c r="G457" s="18" t="s">
        <v>1290</v>
      </c>
      <c r="H457" s="8" t="s">
        <v>361</v>
      </c>
      <c r="I457" s="8" t="b">
        <f>COUNTIF(Employees[Employee Name],Employees[[#This Row],[Employee Name]])&gt;1</f>
        <v>0</v>
      </c>
    </row>
    <row r="458" spans="1:9" ht="30" hidden="1" customHeight="1" x14ac:dyDescent="0.3">
      <c r="A458" s="44">
        <f>IF(ISBLANK(Employees[[#This Row],[Employee Name]]),"",A457+1)</f>
        <v>453</v>
      </c>
      <c r="B458" s="8" t="str">
        <f>CONCATENATE(Employees[[#This Row],[Lastname]]," ",Employees[[#This Row],[Firstname]], " ",LEFT(Employees[[#This Row],[Middlename]],1),IF(ISBLANK(Employees[[#This Row],[Middlename]])," ","."))</f>
        <v>MARQUEZ HENSLEY B.</v>
      </c>
      <c r="C458" s="18" t="s">
        <v>328</v>
      </c>
      <c r="D458" s="18" t="s">
        <v>2242</v>
      </c>
      <c r="E458" s="18" t="s">
        <v>187</v>
      </c>
      <c r="F458" s="18" t="s">
        <v>1288</v>
      </c>
      <c r="G458" s="8"/>
      <c r="H458" s="18" t="s">
        <v>2243</v>
      </c>
      <c r="I458" s="8" t="b">
        <f>COUNTIF(Employees[Employee Name],Employees[[#This Row],[Employee Name]])&gt;1</f>
        <v>0</v>
      </c>
    </row>
    <row r="459" spans="1:9" ht="30" hidden="1" customHeight="1" x14ac:dyDescent="0.3">
      <c r="A459" s="44">
        <f>IF(ISBLANK(Employees[[#This Row],[Employee Name]]),"",A458+1)</f>
        <v>454</v>
      </c>
      <c r="B459" s="8" t="str">
        <f>CONCATENATE(Employees[[#This Row],[Lastname]]," ",Employees[[#This Row],[Firstname]], " ",LEFT(Employees[[#This Row],[Middlename]],1),IF(ISBLANK(Employees[[#This Row],[Middlename]])," ","."))</f>
        <v>MARQUEZ LOLITA R.</v>
      </c>
      <c r="C459" s="8" t="s">
        <v>328</v>
      </c>
      <c r="D459" s="8" t="s">
        <v>329</v>
      </c>
      <c r="E459" s="8" t="s">
        <v>330</v>
      </c>
      <c r="F459" s="8" t="s">
        <v>125</v>
      </c>
      <c r="G459" s="18" t="s">
        <v>1994</v>
      </c>
      <c r="H459" s="8" t="s">
        <v>331</v>
      </c>
      <c r="I459" s="8" t="b">
        <f>COUNTIF(Employees[Employee Name],Employees[[#This Row],[Employee Name]])&gt;1</f>
        <v>0</v>
      </c>
    </row>
    <row r="460" spans="1:9" ht="30" hidden="1" customHeight="1" x14ac:dyDescent="0.3">
      <c r="A460" s="44">
        <f>IF(ISBLANK(Employees[[#This Row],[Employee Name]]),"",A459+1)</f>
        <v>455</v>
      </c>
      <c r="B460" s="8" t="str">
        <f>CONCATENATE(Employees[[#This Row],[Lastname]]," ",Employees[[#This Row],[Firstname]], " ",LEFT(Employees[[#This Row],[Middlename]],1),IF(ISBLANK(Employees[[#This Row],[Middlename]])," ","."))</f>
        <v>MARTINEZ BELEN B.</v>
      </c>
      <c r="C460" s="8" t="s">
        <v>148</v>
      </c>
      <c r="D460" s="8" t="s">
        <v>706</v>
      </c>
      <c r="E460" s="8" t="s">
        <v>187</v>
      </c>
      <c r="F460" s="8" t="s">
        <v>707</v>
      </c>
      <c r="G460" s="18" t="s">
        <v>1994</v>
      </c>
      <c r="H460" s="8" t="s">
        <v>182</v>
      </c>
      <c r="I460" s="8" t="b">
        <f>COUNTIF(Employees[Employee Name],Employees[[#This Row],[Employee Name]])&gt;1</f>
        <v>0</v>
      </c>
    </row>
    <row r="461" spans="1:9" ht="30" hidden="1" customHeight="1" x14ac:dyDescent="0.3">
      <c r="A461" s="44">
        <f>IF(ISBLANK(Employees[[#This Row],[Employee Name]]),"",A460+1)</f>
        <v>456</v>
      </c>
      <c r="B461" s="8" t="str">
        <f>CONCATENATE(Employees[[#This Row],[Lastname]]," ",Employees[[#This Row],[Firstname]], " ",LEFT(Employees[[#This Row],[Middlename]],1),IF(ISBLANK(Employees[[#This Row],[Middlename]])," ","."))</f>
        <v>MARTINEZ EMER V.</v>
      </c>
      <c r="C461" s="8" t="s">
        <v>148</v>
      </c>
      <c r="D461" s="8" t="s">
        <v>149</v>
      </c>
      <c r="E461" s="8" t="s">
        <v>150</v>
      </c>
      <c r="F461" s="8" t="s">
        <v>151</v>
      </c>
      <c r="G461" s="18" t="s">
        <v>1994</v>
      </c>
      <c r="H461" s="8" t="s">
        <v>152</v>
      </c>
      <c r="I461" s="8" t="b">
        <f>COUNTIF(Employees[Employee Name],Employees[[#This Row],[Employee Name]])&gt;1</f>
        <v>0</v>
      </c>
    </row>
    <row r="462" spans="1:9" ht="30" hidden="1" customHeight="1" x14ac:dyDescent="0.3">
      <c r="A462" s="44">
        <f>IF(ISBLANK(Employees[[#This Row],[Employee Name]]),"",A461+1)</f>
        <v>457</v>
      </c>
      <c r="B462" s="8" t="str">
        <f>CONCATENATE(Employees[[#This Row],[Lastname]]," ",Employees[[#This Row],[Firstname]], " ",LEFT(Employees[[#This Row],[Middlename]],1),IF(ISBLANK(Employees[[#This Row],[Middlename]])," ","."))</f>
        <v>MARUNDAN MARIA FLOR M.</v>
      </c>
      <c r="C462" s="8" t="s">
        <v>94</v>
      </c>
      <c r="D462" s="8" t="s">
        <v>95</v>
      </c>
      <c r="E462" s="8" t="s">
        <v>84</v>
      </c>
      <c r="F462" s="8" t="s">
        <v>96</v>
      </c>
      <c r="G462" s="8" t="s">
        <v>1994</v>
      </c>
      <c r="H462" s="8" t="s">
        <v>97</v>
      </c>
      <c r="I462" s="8" t="b">
        <f>COUNTIF(Employees[Employee Name],Employees[[#This Row],[Employee Name]])&gt;1</f>
        <v>0</v>
      </c>
    </row>
    <row r="463" spans="1:9" ht="30" hidden="1" customHeight="1" x14ac:dyDescent="0.3">
      <c r="A463" s="44">
        <f>IF(ISBLANK(Employees[[#This Row],[Employee Name]]),"",A462+1)</f>
        <v>458</v>
      </c>
      <c r="B463" s="8" t="str">
        <f>CONCATENATE(Employees[[#This Row],[Lastname]]," ",Employees[[#This Row],[Firstname]], " ",LEFT(Employees[[#This Row],[Middlename]],1),IF(ISBLANK(Employees[[#This Row],[Middlename]])," ","."))</f>
        <v>MATIENZO NORMITA S.</v>
      </c>
      <c r="C463" s="8" t="s">
        <v>718</v>
      </c>
      <c r="D463" s="8" t="s">
        <v>719</v>
      </c>
      <c r="E463" s="8" t="s">
        <v>951</v>
      </c>
      <c r="F463" s="8" t="s">
        <v>125</v>
      </c>
      <c r="G463" s="18" t="s">
        <v>1994</v>
      </c>
      <c r="H463" s="8" t="s">
        <v>537</v>
      </c>
      <c r="I463" s="8" t="b">
        <f>COUNTIF(Employees[Employee Name],Employees[[#This Row],[Employee Name]])&gt;1</f>
        <v>0</v>
      </c>
    </row>
    <row r="464" spans="1:9" ht="30" hidden="1" customHeight="1" x14ac:dyDescent="0.3">
      <c r="A464" s="44">
        <f>IF(ISBLANK(Employees[[#This Row],[Employee Name]]),"",A463+1)</f>
        <v>459</v>
      </c>
      <c r="B464" s="8" t="str">
        <f>CONCATENATE(Employees[[#This Row],[Lastname]]," ",Employees[[#This Row],[Firstname]], " ",LEFT(Employees[[#This Row],[Middlename]],1),IF(ISBLANK(Employees[[#This Row],[Middlename]])," ","."))</f>
        <v>MAULLON JAENA F.</v>
      </c>
      <c r="C464" s="8" t="s">
        <v>1566</v>
      </c>
      <c r="D464" s="8" t="s">
        <v>1567</v>
      </c>
      <c r="E464" s="8" t="s">
        <v>237</v>
      </c>
      <c r="F464" s="8" t="s">
        <v>1290</v>
      </c>
      <c r="G464" s="18" t="s">
        <v>1290</v>
      </c>
      <c r="H464" s="8" t="s">
        <v>361</v>
      </c>
      <c r="I464" s="8" t="b">
        <f>COUNTIF(Employees[Employee Name],Employees[[#This Row],[Employee Name]])&gt;1</f>
        <v>0</v>
      </c>
    </row>
    <row r="465" spans="1:9" ht="30" hidden="1" customHeight="1" x14ac:dyDescent="0.3">
      <c r="A465" s="44">
        <f>IF(ISBLANK(Employees[[#This Row],[Employee Name]]),"",A464+1)</f>
        <v>460</v>
      </c>
      <c r="B465" s="8" t="str">
        <f>CONCATENATE(Employees[[#This Row],[Lastname]]," ",Employees[[#This Row],[Firstname]], " ",LEFT(Employees[[#This Row],[Middlename]],1),IF(ISBLANK(Employees[[#This Row],[Middlename]])," ","."))</f>
        <v>MAURICIO MARIZIEL M.</v>
      </c>
      <c r="C465" s="8" t="s">
        <v>1291</v>
      </c>
      <c r="D465" s="8" t="s">
        <v>1292</v>
      </c>
      <c r="E465" s="8" t="s">
        <v>84</v>
      </c>
      <c r="F465" s="8" t="s">
        <v>1290</v>
      </c>
      <c r="G465" s="18" t="s">
        <v>1290</v>
      </c>
      <c r="H465" s="8" t="s">
        <v>361</v>
      </c>
      <c r="I465" s="8" t="b">
        <f>COUNTIF(Employees[Employee Name],Employees[[#This Row],[Employee Name]])&gt;1</f>
        <v>0</v>
      </c>
    </row>
    <row r="466" spans="1:9" ht="30" hidden="1" customHeight="1" x14ac:dyDescent="0.3">
      <c r="A466" s="44">
        <f>IF(ISBLANK(Employees[[#This Row],[Employee Name]]),"",A465+1)</f>
        <v>461</v>
      </c>
      <c r="B466" s="8" t="str">
        <f>CONCATENATE(Employees[[#This Row],[Lastname]]," ",Employees[[#This Row],[Firstname]], " ",LEFT(Employees[[#This Row],[Middlename]],1),IF(ISBLANK(Employees[[#This Row],[Middlename]])," ","."))</f>
        <v>MAWAK MIA PAULEEN B.</v>
      </c>
      <c r="C466" s="8" t="s">
        <v>1005</v>
      </c>
      <c r="D466" s="8" t="s">
        <v>1006</v>
      </c>
      <c r="E466" s="8" t="s">
        <v>1007</v>
      </c>
      <c r="F466" s="8" t="s">
        <v>120</v>
      </c>
      <c r="G466" s="18" t="s">
        <v>1994</v>
      </c>
      <c r="H466" s="8" t="s">
        <v>439</v>
      </c>
      <c r="I466" s="8" t="b">
        <f>COUNTIF(Employees[Employee Name],Employees[[#This Row],[Employee Name]])&gt;1</f>
        <v>0</v>
      </c>
    </row>
    <row r="467" spans="1:9" ht="30" hidden="1" customHeight="1" x14ac:dyDescent="0.3">
      <c r="A467" s="44">
        <f>IF(ISBLANK(Employees[[#This Row],[Employee Name]]),"",A466+1)</f>
        <v>462</v>
      </c>
      <c r="B467" s="8" t="str">
        <f>CONCATENATE(Employees[[#This Row],[Lastname]]," ",Employees[[#This Row],[Firstname]], " ",LEFT(Employees[[#This Row],[Middlename]],1),IF(ISBLANK(Employees[[#This Row],[Middlename]])," ","."))</f>
        <v>MEJIA MENERIZA M.</v>
      </c>
      <c r="C467" s="18" t="s">
        <v>2432</v>
      </c>
      <c r="D467" s="18" t="s">
        <v>2433</v>
      </c>
      <c r="E467" s="18" t="s">
        <v>84</v>
      </c>
      <c r="F467" s="18" t="s">
        <v>212</v>
      </c>
      <c r="G467" s="18" t="s">
        <v>1994</v>
      </c>
      <c r="H467" s="18" t="s">
        <v>213</v>
      </c>
      <c r="I467" s="8" t="b">
        <f>COUNTIF(Employees[Employee Name],Employees[[#This Row],[Employee Name]])&gt;1</f>
        <v>0</v>
      </c>
    </row>
    <row r="468" spans="1:9" ht="30" hidden="1" customHeight="1" x14ac:dyDescent="0.3">
      <c r="A468" s="44">
        <f>IF(ISBLANK(Employees[[#This Row],[Employee Name]]),"",A467+1)</f>
        <v>463</v>
      </c>
      <c r="B468" s="8" t="str">
        <f>CONCATENATE(Employees[[#This Row],[Lastname]]," ",Employees[[#This Row],[Firstname]], " ",LEFT(Employees[[#This Row],[Middlename]],1),IF(ISBLANK(Employees[[#This Row],[Middlename]])," ","."))</f>
        <v>MELADO LEONILA JR P.</v>
      </c>
      <c r="C468" s="8" t="s">
        <v>1568</v>
      </c>
      <c r="D468" s="8" t="s">
        <v>1569</v>
      </c>
      <c r="E468" s="8" t="s">
        <v>1570</v>
      </c>
      <c r="F468" s="8" t="s">
        <v>1703</v>
      </c>
      <c r="G468" s="18" t="s">
        <v>1703</v>
      </c>
      <c r="H468" s="8" t="s">
        <v>1704</v>
      </c>
      <c r="I468" s="8" t="b">
        <f>COUNTIF(Employees[Employee Name],Employees[[#This Row],[Employee Name]])&gt;1</f>
        <v>0</v>
      </c>
    </row>
    <row r="469" spans="1:9" ht="30" hidden="1" customHeight="1" x14ac:dyDescent="0.3">
      <c r="A469" s="44">
        <f>IF(ISBLANK(Employees[[#This Row],[Employee Name]]),"",A468+1)</f>
        <v>464</v>
      </c>
      <c r="B469" s="8" t="str">
        <f>CONCATENATE(Employees[[#This Row],[Lastname]]," ",Employees[[#This Row],[Firstname]], " ",LEFT(Employees[[#This Row],[Middlename]],1),IF(ISBLANK(Employees[[#This Row],[Middlename]])," ","."))</f>
        <v>MELADO LEONILO JR. P.</v>
      </c>
      <c r="C469" s="18" t="s">
        <v>1568</v>
      </c>
      <c r="D469" s="18" t="s">
        <v>2317</v>
      </c>
      <c r="E469" s="18" t="s">
        <v>124</v>
      </c>
      <c r="F469" s="18" t="s">
        <v>1290</v>
      </c>
      <c r="G469" s="8"/>
      <c r="H469" s="18" t="s">
        <v>1704</v>
      </c>
      <c r="I469" s="8" t="b">
        <f>COUNTIF(Employees[Employee Name],Employees[[#This Row],[Employee Name]])&gt;1</f>
        <v>0</v>
      </c>
    </row>
    <row r="470" spans="1:9" ht="30" hidden="1" customHeight="1" x14ac:dyDescent="0.3">
      <c r="A470" s="44">
        <f>IF(ISBLANK(Employees[[#This Row],[Employee Name]]),"",A469+1)</f>
        <v>465</v>
      </c>
      <c r="B470" s="8" t="str">
        <f>CONCATENATE(Employees[[#This Row],[Lastname]]," ",Employees[[#This Row],[Firstname]], " ",LEFT(Employees[[#This Row],[Middlename]],1),IF(ISBLANK(Employees[[#This Row],[Middlename]])," ","."))</f>
        <v>MENDOZA ANALUS A.</v>
      </c>
      <c r="C470" s="18" t="s">
        <v>320</v>
      </c>
      <c r="D470" s="18" t="s">
        <v>2454</v>
      </c>
      <c r="E470" s="18" t="s">
        <v>284</v>
      </c>
      <c r="F470" s="18" t="s">
        <v>2174</v>
      </c>
      <c r="G470" s="18" t="s">
        <v>1994</v>
      </c>
      <c r="H470" s="18" t="s">
        <v>2455</v>
      </c>
      <c r="I470" s="8" t="b">
        <f>COUNTIF(Employees[Employee Name],Employees[[#This Row],[Employee Name]])&gt;1</f>
        <v>0</v>
      </c>
    </row>
    <row r="471" spans="1:9" ht="30" hidden="1" customHeight="1" x14ac:dyDescent="0.3">
      <c r="A471" s="44">
        <f>IF(ISBLANK(Employees[[#This Row],[Employee Name]]),"",A470+1)</f>
        <v>466</v>
      </c>
      <c r="B471" s="8" t="str">
        <f>CONCATENATE(Employees[[#This Row],[Lastname]]," ",Employees[[#This Row],[Firstname]], " ",LEFT(Employees[[#This Row],[Middlename]],1),IF(ISBLANK(Employees[[#This Row],[Middlename]])," ","."))</f>
        <v>MENDOZA ARRIES N.</v>
      </c>
      <c r="C471" s="8" t="s">
        <v>320</v>
      </c>
      <c r="D471" s="8" t="s">
        <v>333</v>
      </c>
      <c r="E471" s="8" t="s">
        <v>334</v>
      </c>
      <c r="F471" s="8" t="s">
        <v>125</v>
      </c>
      <c r="G471" s="18" t="s">
        <v>1994</v>
      </c>
      <c r="H471" s="8" t="s">
        <v>335</v>
      </c>
      <c r="I471" s="8" t="b">
        <f>COUNTIF(Employees[Employee Name],Employees[[#This Row],[Employee Name]])&gt;1</f>
        <v>0</v>
      </c>
    </row>
    <row r="472" spans="1:9" ht="30" hidden="1" customHeight="1" x14ac:dyDescent="0.3">
      <c r="A472" s="44">
        <f>IF(ISBLANK(Employees[[#This Row],[Employee Name]]),"",A471+1)</f>
        <v>467</v>
      </c>
      <c r="B472" s="8" t="str">
        <f>CONCATENATE(Employees[[#This Row],[Lastname]]," ",Employees[[#This Row],[Firstname]], " ",LEFT(Employees[[#This Row],[Middlename]],1),IF(ISBLANK(Employees[[#This Row],[Middlename]])," ","."))</f>
        <v>MENDOZA ARTHUR D.</v>
      </c>
      <c r="C472" s="18" t="s">
        <v>320</v>
      </c>
      <c r="D472" s="18" t="s">
        <v>1470</v>
      </c>
      <c r="E472" s="18" t="s">
        <v>119</v>
      </c>
      <c r="F472" s="18" t="s">
        <v>1290</v>
      </c>
      <c r="G472" s="18" t="s">
        <v>1290</v>
      </c>
      <c r="H472" s="18" t="s">
        <v>199</v>
      </c>
      <c r="I472" s="8" t="b">
        <f>COUNTIF(Employees[Employee Name],Employees[[#This Row],[Employee Name]])&gt;1</f>
        <v>0</v>
      </c>
    </row>
    <row r="473" spans="1:9" ht="30" hidden="1" customHeight="1" x14ac:dyDescent="0.3">
      <c r="A473" s="44">
        <f>IF(ISBLANK(Employees[[#This Row],[Employee Name]]),"",A472+1)</f>
        <v>468</v>
      </c>
      <c r="B473" s="8" t="str">
        <f>CONCATENATE(Employees[[#This Row],[Lastname]]," ",Employees[[#This Row],[Firstname]], " ",LEFT(Employees[[#This Row],[Middlename]],1),IF(ISBLANK(Employees[[#This Row],[Middlename]])," ","."))</f>
        <v>MENDOZA ERNESTO JR R.</v>
      </c>
      <c r="C473" s="18" t="s">
        <v>320</v>
      </c>
      <c r="D473" s="18" t="s">
        <v>2071</v>
      </c>
      <c r="E473" s="18" t="s">
        <v>330</v>
      </c>
      <c r="F473" s="18" t="s">
        <v>1290</v>
      </c>
      <c r="G473" s="8"/>
      <c r="H473" s="18" t="s">
        <v>2072</v>
      </c>
      <c r="I473" s="8" t="b">
        <f>COUNTIF(Employees[Employee Name],Employees[[#This Row],[Employee Name]])&gt;1</f>
        <v>0</v>
      </c>
    </row>
    <row r="474" spans="1:9" ht="30" hidden="1" customHeight="1" x14ac:dyDescent="0.3">
      <c r="A474" s="44">
        <f>IF(ISBLANK(Employees[[#This Row],[Employee Name]]),"",A473+1)</f>
        <v>469</v>
      </c>
      <c r="B474" s="8" t="str">
        <f>CONCATENATE(Employees[[#This Row],[Lastname]]," ",Employees[[#This Row],[Firstname]], " ",LEFT(Employees[[#This Row],[Middlename]],1),IF(ISBLANK(Employees[[#This Row],[Middlename]])," ","."))</f>
        <v>MENDOZA JUANITO N.</v>
      </c>
      <c r="C474" s="8" t="s">
        <v>320</v>
      </c>
      <c r="D474" s="8" t="s">
        <v>548</v>
      </c>
      <c r="E474" s="8" t="s">
        <v>334</v>
      </c>
      <c r="F474" s="8" t="s">
        <v>198</v>
      </c>
      <c r="G474" s="18" t="s">
        <v>1994</v>
      </c>
      <c r="H474" s="8" t="s">
        <v>199</v>
      </c>
      <c r="I474" s="8" t="b">
        <f>COUNTIF(Employees[Employee Name],Employees[[#This Row],[Employee Name]])&gt;1</f>
        <v>0</v>
      </c>
    </row>
    <row r="475" spans="1:9" ht="30" hidden="1" customHeight="1" x14ac:dyDescent="0.3">
      <c r="A475" s="44">
        <f>IF(ISBLANK(Employees[[#This Row],[Employee Name]]),"",A474+1)</f>
        <v>470</v>
      </c>
      <c r="B475" s="8" t="str">
        <f>CONCATENATE(Employees[[#This Row],[Lastname]]," ",Employees[[#This Row],[Firstname]], " ",LEFT(Employees[[#This Row],[Middlename]],1),IF(ISBLANK(Employees[[#This Row],[Middlename]])," ","."))</f>
        <v>MENDOZA LELISA L.</v>
      </c>
      <c r="C475" s="8" t="s">
        <v>320</v>
      </c>
      <c r="D475" s="8" t="s">
        <v>1337</v>
      </c>
      <c r="E475" s="8" t="s">
        <v>544</v>
      </c>
      <c r="F475" s="8" t="s">
        <v>476</v>
      </c>
      <c r="G475" s="18" t="s">
        <v>1994</v>
      </c>
      <c r="H475" s="8" t="s">
        <v>361</v>
      </c>
      <c r="I475" s="8" t="b">
        <f>COUNTIF(Employees[Employee Name],Employees[[#This Row],[Employee Name]])&gt;1</f>
        <v>0</v>
      </c>
    </row>
    <row r="476" spans="1:9" ht="30" hidden="1" customHeight="1" x14ac:dyDescent="0.3">
      <c r="A476" s="44">
        <f>IF(ISBLANK(Employees[[#This Row],[Employee Name]]),"",A475+1)</f>
        <v>471</v>
      </c>
      <c r="B476" s="8" t="str">
        <f>CONCATENATE(Employees[[#This Row],[Lastname]]," ",Employees[[#This Row],[Firstname]], " ",LEFT(Employees[[#This Row],[Middlename]],1),IF(ISBLANK(Employees[[#This Row],[Middlename]])," ","."))</f>
        <v>MENDOZA LOURDES G.</v>
      </c>
      <c r="C476" s="8" t="s">
        <v>320</v>
      </c>
      <c r="D476" s="8" t="s">
        <v>276</v>
      </c>
      <c r="E476" s="8" t="s">
        <v>166</v>
      </c>
      <c r="F476" s="8" t="s">
        <v>125</v>
      </c>
      <c r="G476" s="18" t="s">
        <v>1994</v>
      </c>
      <c r="H476" s="8" t="s">
        <v>156</v>
      </c>
      <c r="I476" s="8" t="b">
        <f>COUNTIF(Employees[Employee Name],Employees[[#This Row],[Employee Name]])&gt;1</f>
        <v>0</v>
      </c>
    </row>
    <row r="477" spans="1:9" ht="30" hidden="1" customHeight="1" x14ac:dyDescent="0.3">
      <c r="A477" s="44">
        <f>IF(ISBLANK(Employees[[#This Row],[Employee Name]]),"",A476+1)</f>
        <v>472</v>
      </c>
      <c r="B477" s="8" t="str">
        <f>CONCATENATE(Employees[[#This Row],[Lastname]]," ",Employees[[#This Row],[Firstname]], " ",LEFT(Employees[[#This Row],[Middlename]],1),IF(ISBLANK(Employees[[#This Row],[Middlename]])," ","."))</f>
        <v>MENDOZA MARIA ABIGAIL A.</v>
      </c>
      <c r="C477" s="8" t="s">
        <v>320</v>
      </c>
      <c r="D477" s="8" t="s">
        <v>1571</v>
      </c>
      <c r="E477" s="8" t="s">
        <v>1040</v>
      </c>
      <c r="F477" s="8" t="s">
        <v>685</v>
      </c>
      <c r="G477" s="8" t="s">
        <v>1994</v>
      </c>
      <c r="H477" s="8" t="s">
        <v>135</v>
      </c>
      <c r="I477" s="8" t="b">
        <f>COUNTIF(Employees[Employee Name],Employees[[#This Row],[Employee Name]])&gt;1</f>
        <v>0</v>
      </c>
    </row>
    <row r="478" spans="1:9" ht="30" hidden="1" customHeight="1" x14ac:dyDescent="0.3">
      <c r="A478" s="44">
        <f>IF(ISBLANK(Employees[[#This Row],[Employee Name]]),"",A477+1)</f>
        <v>473</v>
      </c>
      <c r="B478" s="8" t="str">
        <f>CONCATENATE(Employees[[#This Row],[Lastname]]," ",Employees[[#This Row],[Firstname]], " ",LEFT(Employees[[#This Row],[Middlename]],1),IF(ISBLANK(Employees[[#This Row],[Middlename]])," ","."))</f>
        <v>MENDOZA MARICEL C.</v>
      </c>
      <c r="C478" s="8" t="s">
        <v>320</v>
      </c>
      <c r="D478" s="8" t="s">
        <v>1572</v>
      </c>
      <c r="E478" s="8" t="s">
        <v>1573</v>
      </c>
      <c r="F478" s="8" t="s">
        <v>1290</v>
      </c>
      <c r="G478" s="18" t="s">
        <v>1290</v>
      </c>
      <c r="H478" s="8" t="s">
        <v>97</v>
      </c>
      <c r="I478" s="8" t="b">
        <f>COUNTIF(Employees[Employee Name],Employees[[#This Row],[Employee Name]])&gt;1</f>
        <v>0</v>
      </c>
    </row>
    <row r="479" spans="1:9" ht="30" hidden="1" customHeight="1" x14ac:dyDescent="0.3">
      <c r="A479" s="44">
        <f>IF(ISBLANK(Employees[[#This Row],[Employee Name]]),"",A478+1)</f>
        <v>474</v>
      </c>
      <c r="B479" s="8" t="str">
        <f>CONCATENATE(Employees[[#This Row],[Lastname]]," ",Employees[[#This Row],[Firstname]], " ",LEFT(Employees[[#This Row],[Middlename]],1),IF(ISBLANK(Employees[[#This Row],[Middlename]])," ","."))</f>
        <v>MENDOZA MARVIC M.</v>
      </c>
      <c r="C479" s="8" t="s">
        <v>320</v>
      </c>
      <c r="D479" s="8" t="s">
        <v>1574</v>
      </c>
      <c r="E479" s="8" t="s">
        <v>1575</v>
      </c>
      <c r="F479" s="8" t="s">
        <v>685</v>
      </c>
      <c r="G479" s="8" t="s">
        <v>1994</v>
      </c>
      <c r="H479" s="8" t="s">
        <v>97</v>
      </c>
      <c r="I479" s="8" t="b">
        <f>COUNTIF(Employees[Employee Name],Employees[[#This Row],[Employee Name]])&gt;1</f>
        <v>0</v>
      </c>
    </row>
    <row r="480" spans="1:9" ht="30" hidden="1" customHeight="1" x14ac:dyDescent="0.3">
      <c r="A480" s="44">
        <f>IF(ISBLANK(Employees[[#This Row],[Employee Name]]),"",A479+1)</f>
        <v>475</v>
      </c>
      <c r="B480" s="8" t="str">
        <f>CONCATENATE(Employees[[#This Row],[Lastname]]," ",Employees[[#This Row],[Firstname]], " ",LEFT(Employees[[#This Row],[Middlename]],1),IF(ISBLANK(Employees[[#This Row],[Middlename]])," ","."))</f>
        <v>MENDOZA NORA A.</v>
      </c>
      <c r="C480" s="8" t="s">
        <v>320</v>
      </c>
      <c r="D480" s="8" t="s">
        <v>505</v>
      </c>
      <c r="E480" s="8" t="s">
        <v>221</v>
      </c>
      <c r="F480" s="8" t="s">
        <v>125</v>
      </c>
      <c r="G480" s="18" t="s">
        <v>1994</v>
      </c>
      <c r="H480" s="8" t="s">
        <v>439</v>
      </c>
      <c r="I480" s="8" t="b">
        <f>COUNTIF(Employees[Employee Name],Employees[[#This Row],[Employee Name]])&gt;1</f>
        <v>0</v>
      </c>
    </row>
    <row r="481" spans="1:9" ht="30" hidden="1" customHeight="1" x14ac:dyDescent="0.3">
      <c r="A481" s="44">
        <f>IF(ISBLANK(Employees[[#This Row],[Employee Name]]),"",A480+1)</f>
        <v>476</v>
      </c>
      <c r="B481" s="8" t="str">
        <f>CONCATENATE(Employees[[#This Row],[Lastname]]," ",Employees[[#This Row],[Firstname]], " ",LEFT(Employees[[#This Row],[Middlename]],1),IF(ISBLANK(Employees[[#This Row],[Middlename]])," ","."))</f>
        <v>MENDOZA PATRICK O.</v>
      </c>
      <c r="C481" s="8" t="s">
        <v>320</v>
      </c>
      <c r="D481" s="8" t="s">
        <v>1576</v>
      </c>
      <c r="E481" s="8" t="s">
        <v>1577</v>
      </c>
      <c r="F481" s="8" t="s">
        <v>1703</v>
      </c>
      <c r="G481" s="18" t="s">
        <v>1703</v>
      </c>
      <c r="H481" s="8" t="s">
        <v>1704</v>
      </c>
      <c r="I481" s="8" t="b">
        <f>COUNTIF(Employees[Employee Name],Employees[[#This Row],[Employee Name]])&gt;1</f>
        <v>0</v>
      </c>
    </row>
    <row r="482" spans="1:9" ht="30" hidden="1" customHeight="1" x14ac:dyDescent="0.3">
      <c r="A482" s="44">
        <f>IF(ISBLANK(Employees[[#This Row],[Employee Name]]),"",A481+1)</f>
        <v>477</v>
      </c>
      <c r="B482" s="8" t="str">
        <f>CONCATENATE(Employees[[#This Row],[Lastname]]," ",Employees[[#This Row],[Firstname]], " ",LEFT(Employees[[#This Row],[Middlename]],1),IF(ISBLANK(Employees[[#This Row],[Middlename]])," ","."))</f>
        <v>MENDOZA PRESCILA S.</v>
      </c>
      <c r="C482" s="8" t="s">
        <v>320</v>
      </c>
      <c r="D482" s="8" t="s">
        <v>321</v>
      </c>
      <c r="E482" s="8" t="s">
        <v>161</v>
      </c>
      <c r="F482" s="8" t="s">
        <v>322</v>
      </c>
      <c r="G482" s="18" t="s">
        <v>1994</v>
      </c>
      <c r="H482" s="8" t="s">
        <v>271</v>
      </c>
      <c r="I482" s="8" t="b">
        <f>COUNTIF(Employees[Employee Name],Employees[[#This Row],[Employee Name]])&gt;1</f>
        <v>0</v>
      </c>
    </row>
    <row r="483" spans="1:9" ht="30" hidden="1" customHeight="1" x14ac:dyDescent="0.3">
      <c r="A483" s="44">
        <f>IF(ISBLANK(Employees[[#This Row],[Employee Name]]),"",A482+1)</f>
        <v>478</v>
      </c>
      <c r="B483" s="8" t="str">
        <f>CONCATENATE(Employees[[#This Row],[Lastname]]," ",Employees[[#This Row],[Firstname]], " ",LEFT(Employees[[#This Row],[Middlename]],1),IF(ISBLANK(Employees[[#This Row],[Middlename]])," ","."))</f>
        <v>MENDOZA ROMEO B.</v>
      </c>
      <c r="C483" s="8" t="s">
        <v>320</v>
      </c>
      <c r="D483" s="8" t="s">
        <v>792</v>
      </c>
      <c r="E483" s="8" t="s">
        <v>98</v>
      </c>
      <c r="F483" s="8" t="s">
        <v>850</v>
      </c>
      <c r="G483" s="8" t="s">
        <v>1994</v>
      </c>
      <c r="H483" s="8" t="s">
        <v>286</v>
      </c>
      <c r="I483" s="8" t="b">
        <f>COUNTIF(Employees[Employee Name],Employees[[#This Row],[Employee Name]])&gt;1</f>
        <v>0</v>
      </c>
    </row>
    <row r="484" spans="1:9" ht="30" hidden="1" customHeight="1" x14ac:dyDescent="0.3">
      <c r="A484" s="44">
        <f>IF(ISBLANK(Employees[[#This Row],[Employee Name]]),"",A483+1)</f>
        <v>479</v>
      </c>
      <c r="B484" s="8" t="str">
        <f>CONCATENATE(Employees[[#This Row],[Lastname]]," ",Employees[[#This Row],[Firstname]], " ",LEFT(Employees[[#This Row],[Middlename]],1),IF(ISBLANK(Employees[[#This Row],[Middlename]])," ","."))</f>
        <v>MERCADO ARLENNIE D.</v>
      </c>
      <c r="C484" s="8" t="s">
        <v>560</v>
      </c>
      <c r="D484" s="8" t="s">
        <v>1578</v>
      </c>
      <c r="E484" s="8" t="s">
        <v>1579</v>
      </c>
      <c r="F484" s="8" t="s">
        <v>1290</v>
      </c>
      <c r="G484" s="18" t="s">
        <v>1290</v>
      </c>
      <c r="H484" s="8" t="s">
        <v>152</v>
      </c>
      <c r="I484" s="8" t="b">
        <f>COUNTIF(Employees[Employee Name],Employees[[#This Row],[Employee Name]])&gt;1</f>
        <v>0</v>
      </c>
    </row>
    <row r="485" spans="1:9" ht="30" hidden="1" customHeight="1" x14ac:dyDescent="0.3">
      <c r="A485" s="44">
        <f>IF(ISBLANK(Employees[[#This Row],[Employee Name]]),"",A484+1)</f>
        <v>480</v>
      </c>
      <c r="B485" s="8" t="str">
        <f>CONCATENATE(Employees[[#This Row],[Lastname]]," ",Employees[[#This Row],[Firstname]], " ",LEFT(Employees[[#This Row],[Middlename]],1),IF(ISBLANK(Employees[[#This Row],[Middlename]])," ","."))</f>
        <v xml:space="preserve">MERCADO NAZARIO  </v>
      </c>
      <c r="C485" s="8" t="s">
        <v>560</v>
      </c>
      <c r="D485" s="8" t="s">
        <v>561</v>
      </c>
      <c r="E485" s="8"/>
      <c r="F485" s="18" t="s">
        <v>198</v>
      </c>
      <c r="G485" s="18" t="s">
        <v>1994</v>
      </c>
      <c r="H485" s="8" t="s">
        <v>289</v>
      </c>
      <c r="I485" s="8" t="b">
        <f>COUNTIF(Employees[Employee Name],Employees[[#This Row],[Employee Name]])&gt;1</f>
        <v>0</v>
      </c>
    </row>
    <row r="486" spans="1:9" ht="30" hidden="1" customHeight="1" x14ac:dyDescent="0.3">
      <c r="A486" s="44">
        <f>IF(ISBLANK(Employees[[#This Row],[Employee Name]]),"",A485+1)</f>
        <v>481</v>
      </c>
      <c r="B486" s="8" t="str">
        <f>CONCATENATE(Employees[[#This Row],[Lastname]]," ",Employees[[#This Row],[Firstname]], " ",LEFT(Employees[[#This Row],[Middlename]],1),IF(ISBLANK(Employees[[#This Row],[Middlename]])," ","."))</f>
        <v>MERCADO RENGIE M.</v>
      </c>
      <c r="C486" s="18" t="s">
        <v>560</v>
      </c>
      <c r="D486" s="18" t="s">
        <v>1581</v>
      </c>
      <c r="E486" s="18" t="s">
        <v>320</v>
      </c>
      <c r="F486" s="18" t="s">
        <v>1290</v>
      </c>
      <c r="G486" s="18" t="s">
        <v>1290</v>
      </c>
      <c r="H486" s="18" t="s">
        <v>537</v>
      </c>
      <c r="I486" s="8" t="b">
        <f>COUNTIF(Employees[Employee Name],Employees[[#This Row],[Employee Name]])&gt;1</f>
        <v>0</v>
      </c>
    </row>
    <row r="487" spans="1:9" ht="30" hidden="1" customHeight="1" x14ac:dyDescent="0.3">
      <c r="A487" s="44">
        <f>IF(ISBLANK(Employees[[#This Row],[Employee Name]]),"",A486+1)</f>
        <v>482</v>
      </c>
      <c r="B487" s="8" t="str">
        <f>CONCATENATE(Employees[[#This Row],[Lastname]]," ",Employees[[#This Row],[Firstname]], " ",LEFT(Employees[[#This Row],[Middlename]],1),IF(ISBLANK(Employees[[#This Row],[Middlename]])," ","."))</f>
        <v>MERCARDO RENGIE M.</v>
      </c>
      <c r="C487" s="8" t="s">
        <v>1580</v>
      </c>
      <c r="D487" s="8" t="s">
        <v>1581</v>
      </c>
      <c r="E487" s="8" t="s">
        <v>320</v>
      </c>
      <c r="F487" s="8" t="s">
        <v>1290</v>
      </c>
      <c r="G487" s="18" t="s">
        <v>1290</v>
      </c>
      <c r="H487" s="8" t="s">
        <v>537</v>
      </c>
      <c r="I487" s="8" t="b">
        <f>COUNTIF(Employees[Employee Name],Employees[[#This Row],[Employee Name]])&gt;1</f>
        <v>0</v>
      </c>
    </row>
    <row r="488" spans="1:9" ht="30" hidden="1" customHeight="1" x14ac:dyDescent="0.3">
      <c r="A488" s="44">
        <f>IF(ISBLANK(Employees[[#This Row],[Employee Name]]),"",A487+1)</f>
        <v>483</v>
      </c>
      <c r="B488" s="8" t="str">
        <f>CONCATENATE(Employees[[#This Row],[Lastname]]," ",Employees[[#This Row],[Firstname]], " ",LEFT(Employees[[#This Row],[Middlename]],1),IF(ISBLANK(Employees[[#This Row],[Middlename]])," ","."))</f>
        <v xml:space="preserve">MERHAN FRANCISCO  </v>
      </c>
      <c r="C488" s="8" t="s">
        <v>1582</v>
      </c>
      <c r="D488" s="8" t="s">
        <v>1583</v>
      </c>
      <c r="E488" s="8"/>
      <c r="F488" s="8" t="s">
        <v>1290</v>
      </c>
      <c r="G488" s="18" t="s">
        <v>1290</v>
      </c>
      <c r="H488" s="8" t="s">
        <v>289</v>
      </c>
      <c r="I488" s="8" t="b">
        <f>COUNTIF(Employees[Employee Name],Employees[[#This Row],[Employee Name]])&gt;1</f>
        <v>0</v>
      </c>
    </row>
    <row r="489" spans="1:9" ht="30" hidden="1" customHeight="1" x14ac:dyDescent="0.3">
      <c r="A489" s="44">
        <f>IF(ISBLANK(Employees[[#This Row],[Employee Name]]),"",A488+1)</f>
        <v>484</v>
      </c>
      <c r="B489" s="8" t="str">
        <f>CONCATENATE(Employees[[#This Row],[Lastname]]," ",Employees[[#This Row],[Firstname]], " ",LEFT(Employees[[#This Row],[Middlename]],1),IF(ISBLANK(Employees[[#This Row],[Middlename]])," ","."))</f>
        <v>MERJILLA JEANETTE B.</v>
      </c>
      <c r="C489" s="8" t="s">
        <v>1584</v>
      </c>
      <c r="D489" s="8" t="s">
        <v>1585</v>
      </c>
      <c r="E489" s="8" t="s">
        <v>187</v>
      </c>
      <c r="F489" s="8" t="s">
        <v>1290</v>
      </c>
      <c r="G489" s="18" t="s">
        <v>1290</v>
      </c>
      <c r="H489" s="8" t="s">
        <v>1704</v>
      </c>
      <c r="I489" s="8" t="b">
        <f>COUNTIF(Employees[Employee Name],Employees[[#This Row],[Employee Name]])&gt;1</f>
        <v>0</v>
      </c>
    </row>
    <row r="490" spans="1:9" ht="30" hidden="1" customHeight="1" x14ac:dyDescent="0.3">
      <c r="A490" s="44">
        <f>IF(ISBLANK(Employees[[#This Row],[Employee Name]]),"",A489+1)</f>
        <v>485</v>
      </c>
      <c r="B490" s="8" t="str">
        <f>CONCATENATE(Employees[[#This Row],[Lastname]]," ",Employees[[#This Row],[Firstname]], " ",LEFT(Employees[[#This Row],[Middlename]],1),IF(ISBLANK(Employees[[#This Row],[Middlename]])," ","."))</f>
        <v>MIRANDA BIENVENIDO D.</v>
      </c>
      <c r="C490" s="8" t="s">
        <v>689</v>
      </c>
      <c r="D490" s="8" t="s">
        <v>1562</v>
      </c>
      <c r="E490" s="8" t="s">
        <v>119</v>
      </c>
      <c r="F490" s="8" t="s">
        <v>125</v>
      </c>
      <c r="G490" s="8"/>
      <c r="H490" s="8" t="s">
        <v>209</v>
      </c>
      <c r="I490" s="8" t="b">
        <f>COUNTIF(Employees[Employee Name],Employees[[#This Row],[Employee Name]])&gt;1</f>
        <v>0</v>
      </c>
    </row>
    <row r="491" spans="1:9" ht="30" hidden="1" customHeight="1" x14ac:dyDescent="0.3">
      <c r="A491" s="44">
        <f>IF(ISBLANK(Employees[[#This Row],[Employee Name]]),"",A490+1)</f>
        <v>486</v>
      </c>
      <c r="B491" s="8" t="str">
        <f>CONCATENATE(Employees[[#This Row],[Lastname]]," ",Employees[[#This Row],[Firstname]], " ",LEFT(Employees[[#This Row],[Middlename]],1),IF(ISBLANK(Employees[[#This Row],[Middlename]])," ","."))</f>
        <v>MIRANDA MARIA LOIDA M.</v>
      </c>
      <c r="C491" s="8" t="s">
        <v>689</v>
      </c>
      <c r="D491" s="8" t="s">
        <v>869</v>
      </c>
      <c r="E491" s="8" t="s">
        <v>320</v>
      </c>
      <c r="F491" s="8" t="s">
        <v>870</v>
      </c>
      <c r="G491" s="18" t="s">
        <v>1994</v>
      </c>
      <c r="H491" s="8" t="s">
        <v>439</v>
      </c>
      <c r="I491" s="8" t="b">
        <f>COUNTIF(Employees[Employee Name],Employees[[#This Row],[Employee Name]])&gt;1</f>
        <v>0</v>
      </c>
    </row>
    <row r="492" spans="1:9" ht="30" hidden="1" customHeight="1" x14ac:dyDescent="0.3">
      <c r="A492" s="44">
        <f>IF(ISBLANK(Employees[[#This Row],[Employee Name]]),"",A491+1)</f>
        <v>487</v>
      </c>
      <c r="B492" s="8" t="str">
        <f>CONCATENATE(Employees[[#This Row],[Lastname]]," ",Employees[[#This Row],[Firstname]], " ",LEFT(Employees[[#This Row],[Middlename]],1),IF(ISBLANK(Employees[[#This Row],[Middlename]])," ","."))</f>
        <v>MIRANDA NICOLE MAY B.</v>
      </c>
      <c r="C492" s="8" t="s">
        <v>689</v>
      </c>
      <c r="D492" s="8" t="s">
        <v>1296</v>
      </c>
      <c r="E492" s="8" t="s">
        <v>145</v>
      </c>
      <c r="F492" s="8" t="s">
        <v>125</v>
      </c>
      <c r="G492" s="18" t="s">
        <v>1994</v>
      </c>
      <c r="H492" s="8" t="s">
        <v>103</v>
      </c>
      <c r="I492" s="8" t="b">
        <f>COUNTIF(Employees[Employee Name],Employees[[#This Row],[Employee Name]])&gt;1</f>
        <v>0</v>
      </c>
    </row>
    <row r="493" spans="1:9" ht="30" hidden="1" customHeight="1" x14ac:dyDescent="0.3">
      <c r="A493" s="44">
        <f>IF(ISBLANK(Employees[[#This Row],[Employee Name]]),"",A492+1)</f>
        <v>488</v>
      </c>
      <c r="B493" s="8" t="str">
        <f>CONCATENATE(Employees[[#This Row],[Lastname]]," ",Employees[[#This Row],[Firstname]], " ",LEFT(Employees[[#This Row],[Middlename]],1),IF(ISBLANK(Employees[[#This Row],[Middlename]])," ","."))</f>
        <v>MIRANDA ROBERTO D.</v>
      </c>
      <c r="C493" s="8" t="s">
        <v>689</v>
      </c>
      <c r="D493" s="8" t="s">
        <v>129</v>
      </c>
      <c r="E493" s="8" t="s">
        <v>119</v>
      </c>
      <c r="F493" s="8" t="s">
        <v>198</v>
      </c>
      <c r="G493" s="18" t="s">
        <v>1994</v>
      </c>
      <c r="H493" s="8" t="s">
        <v>135</v>
      </c>
      <c r="I493" s="8" t="b">
        <f>COUNTIF(Employees[Employee Name],Employees[[#This Row],[Employee Name]])&gt;1</f>
        <v>0</v>
      </c>
    </row>
    <row r="494" spans="1:9" ht="30" hidden="1" customHeight="1" x14ac:dyDescent="0.3">
      <c r="A494" s="44">
        <f>IF(ISBLANK(Employees[[#This Row],[Employee Name]]),"",A493+1)</f>
        <v>489</v>
      </c>
      <c r="B494" s="8" t="str">
        <f>CONCATENATE(Employees[[#This Row],[Lastname]]," ",Employees[[#This Row],[Firstname]], " ",LEFT(Employees[[#This Row],[Middlename]],1),IF(ISBLANK(Employees[[#This Row],[Middlename]])," ","."))</f>
        <v>MIRANDO EDITH B.</v>
      </c>
      <c r="C494" s="18" t="s">
        <v>687</v>
      </c>
      <c r="D494" s="18" t="s">
        <v>155</v>
      </c>
      <c r="E494" s="18" t="s">
        <v>815</v>
      </c>
      <c r="F494" s="18" t="s">
        <v>192</v>
      </c>
      <c r="G494" s="18" t="s">
        <v>1994</v>
      </c>
      <c r="H494" s="18" t="s">
        <v>2483</v>
      </c>
      <c r="I494" s="8" t="b">
        <f>COUNTIF(Employees[Employee Name],Employees[[#This Row],[Employee Name]])&gt;1</f>
        <v>0</v>
      </c>
    </row>
    <row r="495" spans="1:9" ht="30" hidden="1" customHeight="1" x14ac:dyDescent="0.3">
      <c r="A495" s="44">
        <f>IF(ISBLANK(Employees[[#This Row],[Employee Name]]),"",A494+1)</f>
        <v>490</v>
      </c>
      <c r="B495" s="8" t="str">
        <f>CONCATENATE(Employees[[#This Row],[Lastname]]," ",Employees[[#This Row],[Firstname]], " ",LEFT(Employees[[#This Row],[Middlename]],1),IF(ISBLANK(Employees[[#This Row],[Middlename]])," ","."))</f>
        <v>MOLOD EMMA D.</v>
      </c>
      <c r="C495" s="8" t="s">
        <v>483</v>
      </c>
      <c r="D495" s="8" t="s">
        <v>484</v>
      </c>
      <c r="E495" s="8" t="s">
        <v>485</v>
      </c>
      <c r="F495" s="18" t="s">
        <v>2002</v>
      </c>
      <c r="G495" s="18" t="s">
        <v>1994</v>
      </c>
      <c r="H495" s="8" t="s">
        <v>135</v>
      </c>
      <c r="I495" s="8" t="b">
        <f>COUNTIF(Employees[Employee Name],Employees[[#This Row],[Employee Name]])&gt;1</f>
        <v>0</v>
      </c>
    </row>
    <row r="496" spans="1:9" ht="30" hidden="1" customHeight="1" x14ac:dyDescent="0.3">
      <c r="A496" s="44">
        <f>IF(ISBLANK(Employees[[#This Row],[Employee Name]]),"",A495+1)</f>
        <v>491</v>
      </c>
      <c r="B496" s="8" t="str">
        <f>CONCATENATE(Employees[[#This Row],[Lastname]]," ",Employees[[#This Row],[Firstname]], " ",LEFT(Employees[[#This Row],[Middlename]],1),IF(ISBLANK(Employees[[#This Row],[Middlename]])," ","."))</f>
        <v>MONREAL GREGORIO M.</v>
      </c>
      <c r="C496" s="8" t="s">
        <v>2172</v>
      </c>
      <c r="D496" s="8" t="s">
        <v>558</v>
      </c>
      <c r="E496" s="18" t="s">
        <v>2173</v>
      </c>
      <c r="F496" s="8" t="s">
        <v>2174</v>
      </c>
      <c r="G496" s="8" t="s">
        <v>1995</v>
      </c>
      <c r="H496" s="8" t="s">
        <v>126</v>
      </c>
      <c r="I496" s="8" t="b">
        <f>COUNTIF(Employees[Employee Name],Employees[[#This Row],[Employee Name]])&gt;1</f>
        <v>0</v>
      </c>
    </row>
    <row r="497" spans="1:9" ht="30" hidden="1" customHeight="1" x14ac:dyDescent="0.3">
      <c r="A497" s="44">
        <f>A495+1</f>
        <v>491</v>
      </c>
      <c r="B497" s="8" t="str">
        <f>CONCATENATE(Employees[[#This Row],[Lastname]]," ",Employees[[#This Row],[Firstname]], " ",LEFT(Employees[[#This Row],[Middlename]],1),IF(ISBLANK(Employees[[#This Row],[Middlename]])," ","."))</f>
        <v>MONTEALEGRE GRETEL MAE T.</v>
      </c>
      <c r="C497" s="18" t="s">
        <v>930</v>
      </c>
      <c r="D497" s="18" t="s">
        <v>2519</v>
      </c>
      <c r="E497" s="18" t="s">
        <v>2520</v>
      </c>
      <c r="F497" s="18" t="s">
        <v>685</v>
      </c>
      <c r="G497" s="18" t="s">
        <v>1994</v>
      </c>
      <c r="H497" s="18" t="s">
        <v>2483</v>
      </c>
      <c r="I497" s="8" t="b">
        <f>COUNTIF(Employees[Employee Name],Employees[[#This Row],[Employee Name]])&gt;1</f>
        <v>0</v>
      </c>
    </row>
    <row r="498" spans="1:9" ht="30" hidden="1" customHeight="1" x14ac:dyDescent="0.3">
      <c r="A498" s="44">
        <f>IF(ISBLANK(Employees[[#This Row],[Employee Name]]),"",A496+1)</f>
        <v>492</v>
      </c>
      <c r="B498" s="8" t="str">
        <f>CONCATENATE(Employees[[#This Row],[Lastname]]," ",Employees[[#This Row],[Firstname]], " ",LEFT(Employees[[#This Row],[Middlename]],1),IF(ISBLANK(Employees[[#This Row],[Middlename]])," ","."))</f>
        <v>MONTEALEGRE CHARLIE JR. O.</v>
      </c>
      <c r="C498" s="8" t="s">
        <v>930</v>
      </c>
      <c r="D498" s="8" t="s">
        <v>931</v>
      </c>
      <c r="E498" s="8" t="s">
        <v>581</v>
      </c>
      <c r="F498" s="8" t="s">
        <v>96</v>
      </c>
      <c r="G498" s="8" t="s">
        <v>1994</v>
      </c>
      <c r="H498" s="8" t="s">
        <v>97</v>
      </c>
      <c r="I498" s="8" t="b">
        <f>COUNTIF(Employees[Employee Name],Employees[[#This Row],[Employee Name]])&gt;1</f>
        <v>0</v>
      </c>
    </row>
    <row r="499" spans="1:9" ht="30" hidden="1" customHeight="1" x14ac:dyDescent="0.3">
      <c r="A499" s="44">
        <f>IF(ISBLANK(Employees[[#This Row],[Employee Name]]),"",A498+1)</f>
        <v>493</v>
      </c>
      <c r="B499" s="8" t="str">
        <f>CONCATENATE(Employees[[#This Row],[Lastname]]," ",Employees[[#This Row],[Firstname]], " ",LEFT(Employees[[#This Row],[Middlename]],1),IF(ISBLANK(Employees[[#This Row],[Middlename]])," ","."))</f>
        <v>MONTENEGRO EDWIN D.</v>
      </c>
      <c r="C499" s="8" t="s">
        <v>184</v>
      </c>
      <c r="D499" s="8" t="s">
        <v>250</v>
      </c>
      <c r="E499" s="8" t="s">
        <v>247</v>
      </c>
      <c r="F499" s="18" t="s">
        <v>870</v>
      </c>
      <c r="G499" s="18" t="s">
        <v>1994</v>
      </c>
      <c r="H499" s="8" t="s">
        <v>271</v>
      </c>
      <c r="I499" s="8" t="b">
        <f>COUNTIF(Employees[Employee Name],Employees[[#This Row],[Employee Name]])&gt;1</f>
        <v>0</v>
      </c>
    </row>
    <row r="500" spans="1:9" ht="30" hidden="1" customHeight="1" x14ac:dyDescent="0.3">
      <c r="A500" s="44">
        <f>IF(ISBLANK(Employees[[#This Row],[Employee Name]]),"",A499+1)</f>
        <v>494</v>
      </c>
      <c r="B500" s="8" t="str">
        <f>CONCATENATE(Employees[[#This Row],[Lastname]]," ",Employees[[#This Row],[Firstname]], " ",LEFT(Employees[[#This Row],[Middlename]],1),IF(ISBLANK(Employees[[#This Row],[Middlename]])," ","."))</f>
        <v>MONTENEGRO HELEN L.</v>
      </c>
      <c r="C500" s="8" t="s">
        <v>184</v>
      </c>
      <c r="D500" s="8" t="s">
        <v>303</v>
      </c>
      <c r="E500" s="8" t="s">
        <v>227</v>
      </c>
      <c r="F500" s="8" t="s">
        <v>198</v>
      </c>
      <c r="G500" s="18" t="s">
        <v>1994</v>
      </c>
      <c r="H500" s="8" t="s">
        <v>296</v>
      </c>
      <c r="I500" s="8" t="b">
        <f>COUNTIF(Employees[Employee Name],Employees[[#This Row],[Employee Name]])&gt;1</f>
        <v>0</v>
      </c>
    </row>
    <row r="501" spans="1:9" ht="30" hidden="1" customHeight="1" x14ac:dyDescent="0.3">
      <c r="A501" s="44">
        <f>IF(ISBLANK(Employees[[#This Row],[Employee Name]]),"",A500+1)</f>
        <v>495</v>
      </c>
      <c r="B501" s="8" t="str">
        <f>CONCATENATE(Employees[[#This Row],[Lastname]]," ",Employees[[#This Row],[Firstname]], " ",LEFT(Employees[[#This Row],[Middlename]],1),IF(ISBLANK(Employees[[#This Row],[Middlename]])," ","."))</f>
        <v>MONTENEGRO HENRY S.</v>
      </c>
      <c r="C501" s="8" t="s">
        <v>184</v>
      </c>
      <c r="D501" s="8" t="s">
        <v>725</v>
      </c>
      <c r="E501" s="8" t="s">
        <v>161</v>
      </c>
      <c r="F501" s="8" t="s">
        <v>125</v>
      </c>
      <c r="G501" s="18" t="s">
        <v>1994</v>
      </c>
      <c r="H501" s="8" t="s">
        <v>361</v>
      </c>
      <c r="I501" s="8" t="b">
        <f>COUNTIF(Employees[Employee Name],Employees[[#This Row],[Employee Name]])&gt;1</f>
        <v>0</v>
      </c>
    </row>
    <row r="502" spans="1:9" ht="30" hidden="1" customHeight="1" x14ac:dyDescent="0.3">
      <c r="A502" s="44">
        <f>IF(ISBLANK(Employees[[#This Row],[Employee Name]]),"",A501+1)</f>
        <v>496</v>
      </c>
      <c r="B502" s="8" t="str">
        <f>CONCATENATE(Employees[[#This Row],[Lastname]]," ",Employees[[#This Row],[Firstname]], " ",LEFT(Employees[[#This Row],[Middlename]],1),IF(ISBLANK(Employees[[#This Row],[Middlename]])," ","."))</f>
        <v>MONTENEGRO MARISSA P.</v>
      </c>
      <c r="C502" s="8" t="s">
        <v>184</v>
      </c>
      <c r="D502" s="8" t="s">
        <v>185</v>
      </c>
      <c r="E502" s="8" t="s">
        <v>124</v>
      </c>
      <c r="F502" s="18" t="s">
        <v>870</v>
      </c>
      <c r="G502" s="18" t="s">
        <v>1994</v>
      </c>
      <c r="H502" s="8" t="s">
        <v>182</v>
      </c>
      <c r="I502" s="8" t="b">
        <f>COUNTIF(Employees[Employee Name],Employees[[#This Row],[Employee Name]])&gt;1</f>
        <v>0</v>
      </c>
    </row>
    <row r="503" spans="1:9" ht="30" hidden="1" customHeight="1" x14ac:dyDescent="0.3">
      <c r="A503" s="44">
        <f>IF(ISBLANK(Employees[[#This Row],[Employee Name]]),"",A502+1)</f>
        <v>497</v>
      </c>
      <c r="B503" s="8" t="str">
        <f>CONCATENATE(Employees[[#This Row],[Lastname]]," ",Employees[[#This Row],[Firstname]], " ",LEFT(Employees[[#This Row],[Middlename]],1),IF(ISBLANK(Employees[[#This Row],[Middlename]])," ","."))</f>
        <v>MONTENEGRO RODELIO A.</v>
      </c>
      <c r="C503" s="8" t="s">
        <v>184</v>
      </c>
      <c r="D503" s="8" t="s">
        <v>698</v>
      </c>
      <c r="E503" s="8" t="s">
        <v>88</v>
      </c>
      <c r="F503" s="8" t="s">
        <v>198</v>
      </c>
      <c r="G503" s="18" t="s">
        <v>1994</v>
      </c>
      <c r="H503" s="8" t="s">
        <v>271</v>
      </c>
      <c r="I503" s="8" t="b">
        <f>COUNTIF(Employees[Employee Name],Employees[[#This Row],[Employee Name]])&gt;1</f>
        <v>0</v>
      </c>
    </row>
    <row r="504" spans="1:9" ht="30" hidden="1" customHeight="1" x14ac:dyDescent="0.3">
      <c r="A504" s="44">
        <f>IF(ISBLANK(Employees[[#This Row],[Employee Name]]),"",A503+1)</f>
        <v>498</v>
      </c>
      <c r="B504" s="8" t="str">
        <f>CONCATENATE(Employees[[#This Row],[Lastname]]," ",Employees[[#This Row],[Firstname]], " ",LEFT(Employees[[#This Row],[Middlename]],1),IF(ISBLANK(Employees[[#This Row],[Middlename]])," ","."))</f>
        <v>MULINGTAPANG GUILLERMA O.</v>
      </c>
      <c r="C504" s="8" t="s">
        <v>1586</v>
      </c>
      <c r="D504" s="8" t="s">
        <v>713</v>
      </c>
      <c r="E504" s="8" t="s">
        <v>1587</v>
      </c>
      <c r="F504" s="8" t="s">
        <v>1290</v>
      </c>
      <c r="G504" s="18" t="s">
        <v>1290</v>
      </c>
      <c r="H504" s="8" t="s">
        <v>209</v>
      </c>
      <c r="I504" s="8" t="b">
        <f>COUNTIF(Employees[Employee Name],Employees[[#This Row],[Employee Name]])&gt;1</f>
        <v>0</v>
      </c>
    </row>
    <row r="505" spans="1:9" ht="30" hidden="1" customHeight="1" x14ac:dyDescent="0.3">
      <c r="A505" s="44">
        <f>IF(ISBLANK(Employees[[#This Row],[Employee Name]]),"",A504+1)</f>
        <v>499</v>
      </c>
      <c r="B505" s="8" t="str">
        <f>CONCATENATE(Employees[[#This Row],[Lastname]]," ",Employees[[#This Row],[Firstname]], " ",LEFT(Employees[[#This Row],[Middlename]],1),IF(ISBLANK(Employees[[#This Row],[Middlename]])," ","."))</f>
        <v>NACARIO GLENN B.</v>
      </c>
      <c r="C505" s="8" t="s">
        <v>1588</v>
      </c>
      <c r="D505" s="8" t="s">
        <v>1589</v>
      </c>
      <c r="E505" s="8" t="s">
        <v>342</v>
      </c>
      <c r="F505" s="8" t="s">
        <v>1290</v>
      </c>
      <c r="G505" s="18" t="s">
        <v>1290</v>
      </c>
      <c r="H505" s="8" t="s">
        <v>1302</v>
      </c>
      <c r="I505" s="8" t="b">
        <f>COUNTIF(Employees[Employee Name],Employees[[#This Row],[Employee Name]])&gt;1</f>
        <v>0</v>
      </c>
    </row>
    <row r="506" spans="1:9" ht="30" hidden="1" customHeight="1" x14ac:dyDescent="0.3">
      <c r="A506" s="44">
        <f>IF(ISBLANK(Employees[[#This Row],[Employee Name]]),"",A505+1)</f>
        <v>500</v>
      </c>
      <c r="B506" s="8" t="str">
        <f>CONCATENATE(Employees[[#This Row],[Lastname]]," ",Employees[[#This Row],[Firstname]], " ",LEFT(Employees[[#This Row],[Middlename]],1),IF(ISBLANK(Employees[[#This Row],[Middlename]])," ","."))</f>
        <v>NATANAUAN GILBERTO A.</v>
      </c>
      <c r="C506" s="18" t="s">
        <v>1590</v>
      </c>
      <c r="D506" s="18" t="s">
        <v>2303</v>
      </c>
      <c r="E506" s="18" t="s">
        <v>88</v>
      </c>
      <c r="F506" s="18" t="s">
        <v>198</v>
      </c>
      <c r="G506" s="8"/>
      <c r="H506" s="18" t="s">
        <v>2298</v>
      </c>
      <c r="I506" s="8" t="b">
        <f>COUNTIF(Employees[Employee Name],Employees[[#This Row],[Employee Name]])&gt;1</f>
        <v>0</v>
      </c>
    </row>
    <row r="507" spans="1:9" ht="30" hidden="1" customHeight="1" x14ac:dyDescent="0.3">
      <c r="A507" s="44">
        <f>IF(ISBLANK(Employees[[#This Row],[Employee Name]]),"",A506+1)</f>
        <v>501</v>
      </c>
      <c r="B507" s="8" t="str">
        <f>CONCATENATE(Employees[[#This Row],[Lastname]]," ",Employees[[#This Row],[Firstname]], " ",LEFT(Employees[[#This Row],[Middlename]],1),IF(ISBLANK(Employees[[#This Row],[Middlename]])," ","."))</f>
        <v>NATANAUAN MARY JANE G.</v>
      </c>
      <c r="C507" s="8" t="s">
        <v>1590</v>
      </c>
      <c r="D507" s="8" t="s">
        <v>1496</v>
      </c>
      <c r="E507" s="8" t="s">
        <v>1591</v>
      </c>
      <c r="F507" s="8" t="s">
        <v>1290</v>
      </c>
      <c r="G507" s="18" t="s">
        <v>1290</v>
      </c>
      <c r="H507" s="8" t="s">
        <v>199</v>
      </c>
      <c r="I507" s="8" t="b">
        <f>COUNTIF(Employees[Employee Name],Employees[[#This Row],[Employee Name]])&gt;1</f>
        <v>0</v>
      </c>
    </row>
    <row r="508" spans="1:9" ht="30" hidden="1" customHeight="1" x14ac:dyDescent="0.3">
      <c r="A508" s="44">
        <f>IF(ISBLANK(Employees[[#This Row],[Employee Name]]),"",A507+1)</f>
        <v>502</v>
      </c>
      <c r="B508" s="8" t="str">
        <f>CONCATENATE(Employees[[#This Row],[Lastname]]," ",Employees[[#This Row],[Firstname]], " ",LEFT(Employees[[#This Row],[Middlename]],1),IF(ISBLANK(Employees[[#This Row],[Middlename]])," ","."))</f>
        <v>NATANAUAN SENANDO C.</v>
      </c>
      <c r="C508" s="18" t="s">
        <v>1590</v>
      </c>
      <c r="D508" s="18" t="s">
        <v>2291</v>
      </c>
      <c r="E508" s="18" t="s">
        <v>134</v>
      </c>
      <c r="F508" s="18" t="s">
        <v>1290</v>
      </c>
      <c r="G508" s="8"/>
      <c r="H508" s="18" t="s">
        <v>199</v>
      </c>
      <c r="I508" s="8" t="b">
        <f>COUNTIF(Employees[Employee Name],Employees[[#This Row],[Employee Name]])&gt;1</f>
        <v>0</v>
      </c>
    </row>
    <row r="509" spans="1:9" ht="30" hidden="1" customHeight="1" x14ac:dyDescent="0.3">
      <c r="A509" s="44">
        <f>IF(ISBLANK(Employees[[#This Row],[Employee Name]]),"",A508+1)</f>
        <v>503</v>
      </c>
      <c r="B509" s="8" t="str">
        <f>CONCATENATE(Employees[[#This Row],[Lastname]]," ",Employees[[#This Row],[Firstname]], " ",LEFT(Employees[[#This Row],[Middlename]],1),IF(ISBLANK(Employees[[#This Row],[Middlename]])," ","."))</f>
        <v>NAVARRO JOHNA F.</v>
      </c>
      <c r="C509" s="18" t="s">
        <v>253</v>
      </c>
      <c r="D509" s="18" t="s">
        <v>2192</v>
      </c>
      <c r="E509" s="18" t="s">
        <v>237</v>
      </c>
      <c r="F509" s="18" t="s">
        <v>1703</v>
      </c>
      <c r="G509" s="8"/>
      <c r="H509" s="18" t="s">
        <v>2193</v>
      </c>
      <c r="I509" s="8" t="b">
        <f>COUNTIF(Employees[Employee Name],Employees[[#This Row],[Employee Name]])&gt;1</f>
        <v>0</v>
      </c>
    </row>
    <row r="510" spans="1:9" ht="30" hidden="1" customHeight="1" x14ac:dyDescent="0.3">
      <c r="A510" s="44">
        <f>IF(ISBLANK(Employees[[#This Row],[Employee Name]]),"",A509+1)</f>
        <v>504</v>
      </c>
      <c r="B510" s="8" t="str">
        <f>CONCATENATE(Employees[[#This Row],[Lastname]]," ",Employees[[#This Row],[Firstname]], " ",LEFT(Employees[[#This Row],[Middlename]],1),IF(ISBLANK(Employees[[#This Row],[Middlename]])," ","."))</f>
        <v>NAVARRO RITA A.</v>
      </c>
      <c r="C510" s="8" t="s">
        <v>253</v>
      </c>
      <c r="D510" s="8" t="s">
        <v>254</v>
      </c>
      <c r="E510" s="8" t="s">
        <v>1592</v>
      </c>
      <c r="F510" s="8" t="s">
        <v>198</v>
      </c>
      <c r="G510" s="18" t="s">
        <v>1994</v>
      </c>
      <c r="H510" s="8" t="s">
        <v>1065</v>
      </c>
      <c r="I510" s="8" t="b">
        <f>COUNTIF(Employees[Employee Name],Employees[[#This Row],[Employee Name]])&gt;1</f>
        <v>0</v>
      </c>
    </row>
    <row r="511" spans="1:9" ht="30" hidden="1" customHeight="1" x14ac:dyDescent="0.3">
      <c r="A511" s="44">
        <f>IF(ISBLANK(Employees[[#This Row],[Employee Name]]),"",A510+1)</f>
        <v>505</v>
      </c>
      <c r="B511" s="8" t="str">
        <f>CONCATENATE(Employees[[#This Row],[Lastname]]," ",Employees[[#This Row],[Firstname]], " ",LEFT(Employees[[#This Row],[Middlename]],1),IF(ISBLANK(Employees[[#This Row],[Middlename]])," ","."))</f>
        <v>NELSON CATHERINE L.</v>
      </c>
      <c r="C511" s="8" t="s">
        <v>1331</v>
      </c>
      <c r="D511" s="8" t="s">
        <v>1163</v>
      </c>
      <c r="E511" s="8" t="s">
        <v>234</v>
      </c>
      <c r="F511" s="8" t="s">
        <v>1332</v>
      </c>
      <c r="G511" s="18" t="s">
        <v>1994</v>
      </c>
      <c r="H511" s="8" t="s">
        <v>135</v>
      </c>
      <c r="I511" s="8" t="b">
        <f>COUNTIF(Employees[Employee Name],Employees[[#This Row],[Employee Name]])&gt;1</f>
        <v>0</v>
      </c>
    </row>
    <row r="512" spans="1:9" ht="30" hidden="1" customHeight="1" x14ac:dyDescent="0.3">
      <c r="A512" s="44">
        <f>IF(ISBLANK(Employees[[#This Row],[Employee Name]]),"",A511+1)</f>
        <v>506</v>
      </c>
      <c r="B512" s="8" t="str">
        <f>CONCATENATE(Employees[[#This Row],[Lastname]]," ",Employees[[#This Row],[Firstname]], " ",LEFT(Employees[[#This Row],[Middlename]],1),IF(ISBLANK(Employees[[#This Row],[Middlename]])," ","."))</f>
        <v>NIBAY ELEONOR E.</v>
      </c>
      <c r="C512" s="8" t="s">
        <v>1538</v>
      </c>
      <c r="D512" s="8" t="s">
        <v>1593</v>
      </c>
      <c r="E512" s="8" t="s">
        <v>1594</v>
      </c>
      <c r="F512" s="8" t="s">
        <v>1290</v>
      </c>
      <c r="G512" s="18" t="s">
        <v>1290</v>
      </c>
      <c r="H512" s="8" t="s">
        <v>135</v>
      </c>
      <c r="I512" s="8" t="b">
        <f>COUNTIF(Employees[Employee Name],Employees[[#This Row],[Employee Name]])&gt;1</f>
        <v>0</v>
      </c>
    </row>
    <row r="513" spans="1:9" ht="30" hidden="1" customHeight="1" x14ac:dyDescent="0.3">
      <c r="A513" s="44">
        <f>IF(ISBLANK(Employees[[#This Row],[Employee Name]]),"",A512+1)</f>
        <v>507</v>
      </c>
      <c r="B513" s="8" t="str">
        <f>CONCATENATE(Employees[[#This Row],[Lastname]]," ",Employees[[#This Row],[Firstname]], " ",LEFT(Employees[[#This Row],[Middlename]],1),IF(ISBLANK(Employees[[#This Row],[Middlename]])," ","."))</f>
        <v>NOVICIO PERLITA G.</v>
      </c>
      <c r="C513" s="8" t="s">
        <v>324</v>
      </c>
      <c r="D513" s="8" t="s">
        <v>325</v>
      </c>
      <c r="E513" s="8" t="s">
        <v>166</v>
      </c>
      <c r="F513" s="8" t="s">
        <v>170</v>
      </c>
      <c r="G513" s="18" t="s">
        <v>1994</v>
      </c>
      <c r="H513" s="8" t="s">
        <v>326</v>
      </c>
      <c r="I513" s="8" t="b">
        <f>COUNTIF(Employees[Employee Name],Employees[[#This Row],[Employee Name]])&gt;1</f>
        <v>0</v>
      </c>
    </row>
    <row r="514" spans="1:9" ht="30" hidden="1" customHeight="1" x14ac:dyDescent="0.3">
      <c r="A514" s="44">
        <f>IF(ISBLANK(Employees[[#This Row],[Employee Name]]),"",A513+1)</f>
        <v>508</v>
      </c>
      <c r="B514" s="8" t="str">
        <f>CONCATENATE(Employees[[#This Row],[Lastname]]," ",Employees[[#This Row],[Firstname]], " ",LEFT(Employees[[#This Row],[Middlename]],1),IF(ISBLANK(Employees[[#This Row],[Middlename]])," ","."))</f>
        <v>NUESTRO RICA MAY G.</v>
      </c>
      <c r="C514" s="8" t="s">
        <v>1595</v>
      </c>
      <c r="D514" s="8" t="s">
        <v>1596</v>
      </c>
      <c r="E514" s="8" t="s">
        <v>166</v>
      </c>
      <c r="F514" s="8" t="s">
        <v>1290</v>
      </c>
      <c r="G514" s="18" t="s">
        <v>1290</v>
      </c>
      <c r="H514" s="8" t="s">
        <v>1722</v>
      </c>
      <c r="I514" s="8" t="b">
        <f>COUNTIF(Employees[Employee Name],Employees[[#This Row],[Employee Name]])&gt;1</f>
        <v>0</v>
      </c>
    </row>
    <row r="515" spans="1:9" ht="30" hidden="1" customHeight="1" x14ac:dyDescent="0.3">
      <c r="A515" s="44">
        <f>IF(ISBLANK(Employees[[#This Row],[Employee Name]]),"",A514+1)</f>
        <v>509</v>
      </c>
      <c r="B515" s="8" t="str">
        <f>CONCATENATE(Employees[[#This Row],[Lastname]]," ",Employees[[#This Row],[Firstname]], " ",LEFT(Employees[[#This Row],[Middlename]],1),IF(ISBLANK(Employees[[#This Row],[Middlename]])," ","."))</f>
        <v>NUÑEZ RUBEN JR J.</v>
      </c>
      <c r="C515" s="8" t="s">
        <v>1597</v>
      </c>
      <c r="D515" s="8" t="s">
        <v>1598</v>
      </c>
      <c r="E515" s="8" t="s">
        <v>1599</v>
      </c>
      <c r="F515" s="8" t="s">
        <v>1703</v>
      </c>
      <c r="G515" s="18" t="s">
        <v>1703</v>
      </c>
      <c r="H515" s="8" t="s">
        <v>1704</v>
      </c>
      <c r="I515" s="8" t="b">
        <f>COUNTIF(Employees[Employee Name],Employees[[#This Row],[Employee Name]])&gt;1</f>
        <v>0</v>
      </c>
    </row>
    <row r="516" spans="1:9" ht="30" hidden="1" customHeight="1" x14ac:dyDescent="0.3">
      <c r="A516" s="44">
        <f>IF(ISBLANK(Employees[[#This Row],[Employee Name]]),"",A515+1)</f>
        <v>510</v>
      </c>
      <c r="B516" s="8" t="str">
        <f>CONCATENATE(Employees[[#This Row],[Lastname]]," ",Employees[[#This Row],[Firstname]], " ",LEFT(Employees[[#This Row],[Middlename]],1),IF(ISBLANK(Employees[[#This Row],[Middlename]])," ","."))</f>
        <v>OBINA APOLINARIO B.</v>
      </c>
      <c r="C516" s="8" t="s">
        <v>1600</v>
      </c>
      <c r="D516" s="8" t="s">
        <v>1601</v>
      </c>
      <c r="E516" s="8" t="s">
        <v>1602</v>
      </c>
      <c r="F516" s="8" t="s">
        <v>1290</v>
      </c>
      <c r="G516" s="18" t="s">
        <v>1290</v>
      </c>
      <c r="H516" s="8" t="s">
        <v>289</v>
      </c>
      <c r="I516" s="8" t="b">
        <f>COUNTIF(Employees[Employee Name],Employees[[#This Row],[Employee Name]])&gt;1</f>
        <v>0</v>
      </c>
    </row>
    <row r="517" spans="1:9" ht="30" hidden="1" customHeight="1" x14ac:dyDescent="0.3">
      <c r="A517" s="44">
        <f>IF(ISBLANK(Employees[[#This Row],[Employee Name]]),"",A516+1)</f>
        <v>511</v>
      </c>
      <c r="B517" s="8" t="str">
        <f>CONCATENATE(Employees[[#This Row],[Lastname]]," ",Employees[[#This Row],[Firstname]], " ",LEFT(Employees[[#This Row],[Middlename]],1),IF(ISBLANK(Employees[[#This Row],[Middlename]])," ","."))</f>
        <v xml:space="preserve">OBINA JAIME  </v>
      </c>
      <c r="C517" s="8" t="s">
        <v>1600</v>
      </c>
      <c r="D517" s="8" t="s">
        <v>1368</v>
      </c>
      <c r="E517" s="8"/>
      <c r="F517" s="8" t="s">
        <v>1290</v>
      </c>
      <c r="G517" s="18" t="s">
        <v>1290</v>
      </c>
      <c r="H517" s="8" t="s">
        <v>289</v>
      </c>
      <c r="I517" s="8" t="b">
        <f>COUNTIF(Employees[Employee Name],Employees[[#This Row],[Employee Name]])&gt;1</f>
        <v>0</v>
      </c>
    </row>
    <row r="518" spans="1:9" ht="30" hidden="1" customHeight="1" x14ac:dyDescent="0.3">
      <c r="A518" s="44">
        <f>IF(ISBLANK(Employees[[#This Row],[Employee Name]]),"",A517+1)</f>
        <v>512</v>
      </c>
      <c r="B518" s="8" t="str">
        <f>CONCATENATE(Employees[[#This Row],[Lastname]]," ",Employees[[#This Row],[Firstname]], " ",LEFT(Employees[[#This Row],[Middlename]],1),IF(ISBLANK(Employees[[#This Row],[Middlename]])," ","."))</f>
        <v>OCAMPO EDRALYN B.</v>
      </c>
      <c r="C518" s="18" t="s">
        <v>838</v>
      </c>
      <c r="D518" s="18" t="s">
        <v>2012</v>
      </c>
      <c r="E518" s="18" t="s">
        <v>2013</v>
      </c>
      <c r="F518" s="18" t="s">
        <v>312</v>
      </c>
      <c r="G518" s="18" t="s">
        <v>1994</v>
      </c>
      <c r="H518" s="18" t="s">
        <v>89</v>
      </c>
      <c r="I518" s="8" t="b">
        <f>COUNTIF(Employees[Employee Name],Employees[[#This Row],[Employee Name]])&gt;1</f>
        <v>0</v>
      </c>
    </row>
    <row r="519" spans="1:9" ht="30" hidden="1" customHeight="1" x14ac:dyDescent="0.3">
      <c r="A519" s="44">
        <f>IF(ISBLANK(Employees[[#This Row],[Employee Name]]),"",A518+1)</f>
        <v>513</v>
      </c>
      <c r="B519" s="8" t="str">
        <f>CONCATENATE(Employees[[#This Row],[Lastname]]," ",Employees[[#This Row],[Firstname]], " ",LEFT(Employees[[#This Row],[Middlename]],1),IF(ISBLANK(Employees[[#This Row],[Middlename]])," ","."))</f>
        <v>OCAMPO MERLINDA R.</v>
      </c>
      <c r="C519" s="8" t="s">
        <v>838</v>
      </c>
      <c r="D519" s="8" t="s">
        <v>1603</v>
      </c>
      <c r="E519" s="8" t="s">
        <v>154</v>
      </c>
      <c r="F519" s="8" t="s">
        <v>1290</v>
      </c>
      <c r="G519" s="18" t="s">
        <v>1290</v>
      </c>
      <c r="H519" s="8" t="s">
        <v>97</v>
      </c>
      <c r="I519" s="8" t="b">
        <f>COUNTIF(Employees[Employee Name],Employees[[#This Row],[Employee Name]])&gt;1</f>
        <v>0</v>
      </c>
    </row>
    <row r="520" spans="1:9" ht="30" hidden="1" customHeight="1" x14ac:dyDescent="0.3">
      <c r="A520" s="44">
        <f>IF(ISBLANK(Employees[[#This Row],[Employee Name]]),"",A519+1)</f>
        <v>514</v>
      </c>
      <c r="B520" s="8" t="str">
        <f>CONCATENATE(Employees[[#This Row],[Lastname]]," ",Employees[[#This Row],[Firstname]], " ",LEFT(Employees[[#This Row],[Middlename]],1),IF(ISBLANK(Employees[[#This Row],[Middlename]])," ","."))</f>
        <v>OCAMPO NOVELYN U.</v>
      </c>
      <c r="C520" s="8" t="s">
        <v>838</v>
      </c>
      <c r="D520" s="8" t="s">
        <v>1604</v>
      </c>
      <c r="E520" s="8" t="s">
        <v>1605</v>
      </c>
      <c r="F520" s="8" t="s">
        <v>1290</v>
      </c>
      <c r="G520" s="18" t="s">
        <v>1290</v>
      </c>
      <c r="H520" s="8" t="s">
        <v>213</v>
      </c>
      <c r="I520" s="8" t="b">
        <f>COUNTIF(Employees[Employee Name],Employees[[#This Row],[Employee Name]])&gt;1</f>
        <v>0</v>
      </c>
    </row>
    <row r="521" spans="1:9" ht="30" hidden="1" customHeight="1" x14ac:dyDescent="0.3">
      <c r="A521" s="44">
        <f>IF(ISBLANK(Employees[[#This Row],[Employee Name]]),"",A520+1)</f>
        <v>515</v>
      </c>
      <c r="B521" s="8" t="str">
        <f>CONCATENATE(Employees[[#This Row],[Lastname]]," ",Employees[[#This Row],[Firstname]], " ",LEFT(Employees[[#This Row],[Middlename]],1),IF(ISBLANK(Employees[[#This Row],[Middlename]])," ","."))</f>
        <v>OCAMPO ORLANDO R.</v>
      </c>
      <c r="C521" s="8" t="s">
        <v>838</v>
      </c>
      <c r="D521" s="8" t="s">
        <v>839</v>
      </c>
      <c r="E521" s="8" t="s">
        <v>330</v>
      </c>
      <c r="F521" s="8" t="s">
        <v>198</v>
      </c>
      <c r="G521" s="18" t="s">
        <v>1994</v>
      </c>
      <c r="H521" s="8" t="s">
        <v>271</v>
      </c>
      <c r="I521" s="8" t="b">
        <f>COUNTIF(Employees[Employee Name],Employees[[#This Row],[Employee Name]])&gt;1</f>
        <v>0</v>
      </c>
    </row>
    <row r="522" spans="1:9" ht="30" hidden="1" customHeight="1" x14ac:dyDescent="0.3">
      <c r="A522" s="44">
        <f>IF(ISBLANK(Employees[[#This Row],[Employee Name]]),"",A521+1)</f>
        <v>516</v>
      </c>
      <c r="B522" s="8" t="str">
        <f>CONCATENATE(Employees[[#This Row],[Lastname]]," ",Employees[[#This Row],[Firstname]], " ",LEFT(Employees[[#This Row],[Middlename]],1),IF(ISBLANK(Employees[[#This Row],[Middlename]])," ","."))</f>
        <v>OLARTE GREATCHEL B.</v>
      </c>
      <c r="C522" s="8" t="s">
        <v>437</v>
      </c>
      <c r="D522" s="8" t="s">
        <v>438</v>
      </c>
      <c r="E522" s="8" t="s">
        <v>145</v>
      </c>
      <c r="F522" s="8" t="s">
        <v>174</v>
      </c>
      <c r="G522" s="18" t="s">
        <v>1994</v>
      </c>
      <c r="H522" s="8" t="s">
        <v>439</v>
      </c>
      <c r="I522" s="8" t="b">
        <f>COUNTIF(Employees[Employee Name],Employees[[#This Row],[Employee Name]])&gt;1</f>
        <v>0</v>
      </c>
    </row>
    <row r="523" spans="1:9" ht="30" hidden="1" customHeight="1" x14ac:dyDescent="0.3">
      <c r="A523" s="44">
        <f>IF(ISBLANK(Employees[[#This Row],[Employee Name]]),"",A522+1)</f>
        <v>517</v>
      </c>
      <c r="B523" s="8" t="str">
        <f>CONCATENATE(Employees[[#This Row],[Lastname]]," ",Employees[[#This Row],[Firstname]], " ",LEFT(Employees[[#This Row],[Middlename]],1),IF(ISBLANK(Employees[[#This Row],[Middlename]])," ","."))</f>
        <v>OLAZO LIZA E.</v>
      </c>
      <c r="C523" s="8" t="s">
        <v>1606</v>
      </c>
      <c r="D523" s="8" t="s">
        <v>1607</v>
      </c>
      <c r="E523" s="8" t="s">
        <v>378</v>
      </c>
      <c r="F523" s="8" t="s">
        <v>1703</v>
      </c>
      <c r="G523" s="18" t="s">
        <v>1703</v>
      </c>
      <c r="H523" s="8" t="s">
        <v>436</v>
      </c>
      <c r="I523" s="8" t="b">
        <f>COUNTIF(Employees[Employee Name],Employees[[#This Row],[Employee Name]])&gt;1</f>
        <v>0</v>
      </c>
    </row>
    <row r="524" spans="1:9" ht="30" hidden="1" customHeight="1" x14ac:dyDescent="0.3">
      <c r="A524" s="44">
        <f>IF(ISBLANK(Employees[[#This Row],[Employee Name]]),"",A523+1)</f>
        <v>518</v>
      </c>
      <c r="B524" s="8" t="str">
        <f>CONCATENATE(Employees[[#This Row],[Lastname]]," ",Employees[[#This Row],[Firstname]], " ",LEFT(Employees[[#This Row],[Middlename]],1),IF(ISBLANK(Employees[[#This Row],[Middlename]])," ","."))</f>
        <v>OLEGARIO LEONARD ERIC B.</v>
      </c>
      <c r="C524" s="8" t="s">
        <v>370</v>
      </c>
      <c r="D524" s="8" t="s">
        <v>1000</v>
      </c>
      <c r="E524" s="8" t="s">
        <v>145</v>
      </c>
      <c r="F524" s="8" t="s">
        <v>1001</v>
      </c>
      <c r="G524" s="18" t="s">
        <v>1994</v>
      </c>
      <c r="H524" s="8" t="s">
        <v>271</v>
      </c>
      <c r="I524" s="8" t="b">
        <f>COUNTIF(Employees[Employee Name],Employees[[#This Row],[Employee Name]])&gt;1</f>
        <v>0</v>
      </c>
    </row>
    <row r="525" spans="1:9" ht="30" hidden="1" customHeight="1" x14ac:dyDescent="0.3">
      <c r="A525" s="44">
        <f>IF(ISBLANK(Employees[[#This Row],[Employee Name]]),"",A524+1)</f>
        <v>519</v>
      </c>
      <c r="B525" s="8" t="str">
        <f>CONCATENATE(Employees[[#This Row],[Lastname]]," ",Employees[[#This Row],[Firstname]], " ",LEFT(Employees[[#This Row],[Middlename]],1),IF(ISBLANK(Employees[[#This Row],[Middlename]])," ","."))</f>
        <v>OLEGARIO NENITA A.</v>
      </c>
      <c r="C525" s="8" t="s">
        <v>370</v>
      </c>
      <c r="D525" s="8" t="s">
        <v>368</v>
      </c>
      <c r="E525" s="8" t="s">
        <v>88</v>
      </c>
      <c r="F525" s="8" t="s">
        <v>125</v>
      </c>
      <c r="G525" s="18" t="s">
        <v>1994</v>
      </c>
      <c r="H525" s="8" t="s">
        <v>369</v>
      </c>
      <c r="I525" s="8" t="b">
        <f>COUNTIF(Employees[Employee Name],Employees[[#This Row],[Employee Name]])&gt;1</f>
        <v>0</v>
      </c>
    </row>
    <row r="526" spans="1:9" ht="30" hidden="1" customHeight="1" x14ac:dyDescent="0.3">
      <c r="A526" s="44">
        <f>IF(ISBLANK(Employees[[#This Row],[Employee Name]]),"",A525+1)</f>
        <v>520</v>
      </c>
      <c r="B526" s="8" t="str">
        <f>CONCATENATE(Employees[[#This Row],[Lastname]]," ",Employees[[#This Row],[Firstname]], " ",LEFT(Employees[[#This Row],[Middlename]],1),IF(ISBLANK(Employees[[#This Row],[Middlename]])," ","."))</f>
        <v>OLEGARIO TEOFISTA B.</v>
      </c>
      <c r="C526" s="8" t="s">
        <v>370</v>
      </c>
      <c r="D526" s="8" t="s">
        <v>1079</v>
      </c>
      <c r="E526" s="8" t="s">
        <v>342</v>
      </c>
      <c r="F526" s="8" t="s">
        <v>414</v>
      </c>
      <c r="G526" s="8" t="s">
        <v>1994</v>
      </c>
      <c r="H526" s="8" t="s">
        <v>103</v>
      </c>
      <c r="I526" s="8" t="b">
        <f>COUNTIF(Employees[Employee Name],Employees[[#This Row],[Employee Name]])&gt;1</f>
        <v>0</v>
      </c>
    </row>
    <row r="527" spans="1:9" ht="30" hidden="1" customHeight="1" x14ac:dyDescent="0.3">
      <c r="A527" s="44">
        <f>IF(ISBLANK(Employees[[#This Row],[Employee Name]]),"",A526+1)</f>
        <v>521</v>
      </c>
      <c r="B527" s="8" t="str">
        <f>CONCATENATE(Employees[[#This Row],[Lastname]]," ",Employees[[#This Row],[Firstname]], " ",LEFT(Employees[[#This Row],[Middlename]],1),IF(ISBLANK(Employees[[#This Row],[Middlename]])," ","."))</f>
        <v>OLIGARIO ARLYN MAE C.</v>
      </c>
      <c r="C527" s="18" t="s">
        <v>2411</v>
      </c>
      <c r="D527" s="18" t="s">
        <v>2412</v>
      </c>
      <c r="E527" s="18" t="s">
        <v>2413</v>
      </c>
      <c r="F527" s="18" t="s">
        <v>2414</v>
      </c>
      <c r="G527" s="18"/>
      <c r="H527" s="18" t="s">
        <v>2280</v>
      </c>
      <c r="I527" s="8" t="b">
        <f>COUNTIF(Employees[Employee Name],Employees[[#This Row],[Employee Name]])&gt;1</f>
        <v>0</v>
      </c>
    </row>
    <row r="528" spans="1:9" ht="30" hidden="1" customHeight="1" x14ac:dyDescent="0.3">
      <c r="A528" s="44">
        <f>IF(ISBLANK(Employees[[#This Row],[Employee Name]]),"",A527+1)</f>
        <v>522</v>
      </c>
      <c r="B528" s="8" t="str">
        <f>CONCATENATE(Employees[[#This Row],[Lastname]]," ",Employees[[#This Row],[Firstname]], " ",LEFT(Employees[[#This Row],[Middlename]],1),IF(ISBLANK(Employees[[#This Row],[Middlename]])," ","."))</f>
        <v>OLIMPO SHARIE MAE M.</v>
      </c>
      <c r="C528" s="18" t="s">
        <v>2062</v>
      </c>
      <c r="D528" s="18" t="s">
        <v>2063</v>
      </c>
      <c r="E528" s="18" t="s">
        <v>84</v>
      </c>
      <c r="F528" s="18" t="s">
        <v>1041</v>
      </c>
      <c r="G528" s="8"/>
      <c r="H528" s="18" t="s">
        <v>2051</v>
      </c>
      <c r="I528" s="8" t="b">
        <f>COUNTIF(Employees[Employee Name],Employees[[#This Row],[Employee Name]])&gt;1</f>
        <v>0</v>
      </c>
    </row>
    <row r="529" spans="1:9" ht="30" hidden="1" customHeight="1" x14ac:dyDescent="0.3">
      <c r="A529" s="44">
        <f>IF(ISBLANK(Employees[[#This Row],[Employee Name]]),"",A528+1)</f>
        <v>523</v>
      </c>
      <c r="B529" s="8" t="str">
        <f>CONCATENATE(Employees[[#This Row],[Lastname]]," ",Employees[[#This Row],[Firstname]], " ",LEFT(Employees[[#This Row],[Middlename]],1),IF(ISBLANK(Employees[[#This Row],[Middlename]])," ","."))</f>
        <v>OLINO PRECIOSA A.</v>
      </c>
      <c r="C529" s="8" t="s">
        <v>992</v>
      </c>
      <c r="D529" s="8" t="s">
        <v>993</v>
      </c>
      <c r="E529" s="8" t="s">
        <v>994</v>
      </c>
      <c r="F529" s="8" t="s">
        <v>198</v>
      </c>
      <c r="G529" s="18" t="s">
        <v>1994</v>
      </c>
      <c r="H529" s="8" t="s">
        <v>209</v>
      </c>
      <c r="I529" s="8" t="b">
        <f>COUNTIF(Employees[Employee Name],Employees[[#This Row],[Employee Name]])&gt;1</f>
        <v>0</v>
      </c>
    </row>
    <row r="530" spans="1:9" ht="30" hidden="1" customHeight="1" x14ac:dyDescent="0.3">
      <c r="A530" s="44">
        <f>IF(ISBLANK(Employees[[#This Row],[Employee Name]]),"",A529+1)</f>
        <v>524</v>
      </c>
      <c r="B530" s="8" t="str">
        <f>CONCATENATE(Employees[[#This Row],[Lastname]]," ",Employees[[#This Row],[Firstname]], " ",LEFT(Employees[[#This Row],[Middlename]],1),IF(ISBLANK(Employees[[#This Row],[Middlename]])," ","."))</f>
        <v>OLIVAR MARINA B.</v>
      </c>
      <c r="C530" s="8" t="s">
        <v>492</v>
      </c>
      <c r="D530" s="8" t="s">
        <v>493</v>
      </c>
      <c r="E530" s="8" t="s">
        <v>145</v>
      </c>
      <c r="F530" s="8" t="s">
        <v>125</v>
      </c>
      <c r="G530" s="18" t="s">
        <v>1994</v>
      </c>
      <c r="H530" s="8" t="s">
        <v>481</v>
      </c>
      <c r="I530" s="8" t="b">
        <f>COUNTIF(Employees[Employee Name],Employees[[#This Row],[Employee Name]])&gt;1</f>
        <v>0</v>
      </c>
    </row>
    <row r="531" spans="1:9" ht="30" hidden="1" customHeight="1" x14ac:dyDescent="0.3">
      <c r="A531" s="44">
        <f>IF(ISBLANK(Employees[[#This Row],[Employee Name]]),"",A530+1)</f>
        <v>525</v>
      </c>
      <c r="B531" s="8" t="str">
        <f>CONCATENATE(Employees[[#This Row],[Lastname]]," ",Employees[[#This Row],[Firstname]], " ",LEFT(Employees[[#This Row],[Middlename]],1),IF(ISBLANK(Employees[[#This Row],[Middlename]])," ","."))</f>
        <v>OPO CONEY V.</v>
      </c>
      <c r="C531" s="8" t="s">
        <v>1587</v>
      </c>
      <c r="D531" s="8" t="s">
        <v>1608</v>
      </c>
      <c r="E531" s="8" t="s">
        <v>723</v>
      </c>
      <c r="F531" s="8" t="s">
        <v>1290</v>
      </c>
      <c r="G531" s="18" t="s">
        <v>1290</v>
      </c>
      <c r="H531" s="8" t="s">
        <v>1723</v>
      </c>
      <c r="I531" s="8" t="b">
        <f>COUNTIF(Employees[Employee Name],Employees[[#This Row],[Employee Name]])&gt;1</f>
        <v>0</v>
      </c>
    </row>
    <row r="532" spans="1:9" ht="30" hidden="1" customHeight="1" x14ac:dyDescent="0.3">
      <c r="A532" s="44">
        <f>IF(ISBLANK(Employees[[#This Row],[Employee Name]]),"",A531+1)</f>
        <v>526</v>
      </c>
      <c r="B532" s="8" t="str">
        <f>CONCATENATE(Employees[[#This Row],[Lastname]]," ",Employees[[#This Row],[Firstname]], " ",LEFT(Employees[[#This Row],[Middlename]],1),IF(ISBLANK(Employees[[#This Row],[Middlename]])," ","."))</f>
        <v>OPO CORAZON R.</v>
      </c>
      <c r="C532" s="18" t="s">
        <v>1587</v>
      </c>
      <c r="D532" s="18" t="s">
        <v>1440</v>
      </c>
      <c r="E532" s="18" t="s">
        <v>330</v>
      </c>
      <c r="F532" s="18" t="s">
        <v>1290</v>
      </c>
      <c r="G532" s="8"/>
      <c r="H532" s="18" t="s">
        <v>199</v>
      </c>
      <c r="I532" s="8" t="b">
        <f>COUNTIF(Employees[Employee Name],Employees[[#This Row],[Employee Name]])&gt;1</f>
        <v>0</v>
      </c>
    </row>
    <row r="533" spans="1:9" ht="30" hidden="1" customHeight="1" x14ac:dyDescent="0.3">
      <c r="A533" s="44">
        <f>IF(ISBLANK(Employees[[#This Row],[Employee Name]]),"",A532+1)</f>
        <v>527</v>
      </c>
      <c r="B533" s="8" t="str">
        <f>CONCATENATE(Employees[[#This Row],[Lastname]]," ",Employees[[#This Row],[Firstname]], " ",LEFT(Employees[[#This Row],[Middlename]],1),IF(ISBLANK(Employees[[#This Row],[Middlename]])," ","."))</f>
        <v>ORSAL MARK LESTER B.</v>
      </c>
      <c r="C533" s="8" t="s">
        <v>1101</v>
      </c>
      <c r="D533" s="8" t="s">
        <v>1102</v>
      </c>
      <c r="E533" s="8" t="s">
        <v>815</v>
      </c>
      <c r="F533" s="8" t="s">
        <v>198</v>
      </c>
      <c r="G533" s="18" t="s">
        <v>1994</v>
      </c>
      <c r="H533" s="8" t="s">
        <v>141</v>
      </c>
      <c r="I533" s="8" t="b">
        <f>COUNTIF(Employees[Employee Name],Employees[[#This Row],[Employee Name]])&gt;1</f>
        <v>0</v>
      </c>
    </row>
    <row r="534" spans="1:9" ht="30" hidden="1" customHeight="1" x14ac:dyDescent="0.3">
      <c r="A534" s="44">
        <f>IF(ISBLANK(Employees[[#This Row],[Employee Name]]),"",A533+1)</f>
        <v>528</v>
      </c>
      <c r="B534" s="8" t="str">
        <f>CONCATENATE(Employees[[#This Row],[Lastname]]," ",Employees[[#This Row],[Firstname]], " ",LEFT(Employees[[#This Row],[Middlename]],1),IF(ISBLANK(Employees[[#This Row],[Middlename]])," ","."))</f>
        <v>ORTEGA RODEL R.</v>
      </c>
      <c r="C534" s="18" t="s">
        <v>1497</v>
      </c>
      <c r="D534" s="18" t="s">
        <v>2300</v>
      </c>
      <c r="E534" s="18" t="s">
        <v>330</v>
      </c>
      <c r="F534" s="18" t="s">
        <v>2217</v>
      </c>
      <c r="G534" s="8"/>
      <c r="H534" s="18" t="s">
        <v>2072</v>
      </c>
      <c r="I534" s="8" t="b">
        <f>COUNTIF(Employees[Employee Name],Employees[[#This Row],[Employee Name]])&gt;1</f>
        <v>0</v>
      </c>
    </row>
    <row r="535" spans="1:9" ht="30" hidden="1" customHeight="1" x14ac:dyDescent="0.3">
      <c r="A535" s="44">
        <f>IF(ISBLANK(Employees[[#This Row],[Employee Name]]),"",A534+1)</f>
        <v>529</v>
      </c>
      <c r="B535" s="8" t="str">
        <f>CONCATENATE(Employees[[#This Row],[Lastname]]," ",Employees[[#This Row],[Firstname]], " ",LEFT(Employees[[#This Row],[Middlename]],1),IF(ISBLANK(Employees[[#This Row],[Middlename]])," ","."))</f>
        <v>ORTIZ TRINIDAD D.</v>
      </c>
      <c r="C535" s="8" t="s">
        <v>531</v>
      </c>
      <c r="D535" s="8" t="s">
        <v>532</v>
      </c>
      <c r="E535" s="8" t="s">
        <v>533</v>
      </c>
      <c r="F535" s="8" t="s">
        <v>125</v>
      </c>
      <c r="G535" s="18" t="s">
        <v>1994</v>
      </c>
      <c r="H535" s="8" t="s">
        <v>209</v>
      </c>
      <c r="I535" s="8" t="b">
        <f>COUNTIF(Employees[Employee Name],Employees[[#This Row],[Employee Name]])&gt;1</f>
        <v>0</v>
      </c>
    </row>
    <row r="536" spans="1:9" ht="30" hidden="1" customHeight="1" x14ac:dyDescent="0.3">
      <c r="A536" s="44">
        <f>IF(ISBLANK(Employees[[#This Row],[Employee Name]]),"",A535+1)</f>
        <v>530</v>
      </c>
      <c r="B536" s="8" t="str">
        <f>CONCATENATE(Employees[[#This Row],[Lastname]]," ",Employees[[#This Row],[Firstname]], " ",LEFT(Employees[[#This Row],[Middlename]],1),IF(ISBLANK(Employees[[#This Row],[Middlename]])," ","."))</f>
        <v>OSTONAL IVY S.</v>
      </c>
      <c r="C536" s="8" t="s">
        <v>1024</v>
      </c>
      <c r="D536" s="8" t="s">
        <v>774</v>
      </c>
      <c r="E536" s="8" t="s">
        <v>773</v>
      </c>
      <c r="F536" s="8" t="s">
        <v>96</v>
      </c>
      <c r="G536" s="8" t="s">
        <v>1994</v>
      </c>
      <c r="H536" s="8" t="s">
        <v>97</v>
      </c>
      <c r="I536" s="8" t="b">
        <f>COUNTIF(Employees[Employee Name],Employees[[#This Row],[Employee Name]])&gt;1</f>
        <v>0</v>
      </c>
    </row>
    <row r="537" spans="1:9" ht="30" hidden="1" customHeight="1" x14ac:dyDescent="0.3">
      <c r="A537" s="44">
        <f>IF(ISBLANK(Employees[[#This Row],[Employee Name]]),"",A536+1)</f>
        <v>531</v>
      </c>
      <c r="B537" s="8" t="str">
        <f>CONCATENATE(Employees[[#This Row],[Lastname]]," ",Employees[[#This Row],[Firstname]], " ",LEFT(Employees[[#This Row],[Middlename]],1),IF(ISBLANK(Employees[[#This Row],[Middlename]])," ","."))</f>
        <v xml:space="preserve">OTACAN JAY  </v>
      </c>
      <c r="C537" s="8" t="s">
        <v>1609</v>
      </c>
      <c r="D537" s="8" t="s">
        <v>1610</v>
      </c>
      <c r="E537" s="8"/>
      <c r="F537" s="8" t="s">
        <v>1290</v>
      </c>
      <c r="G537" s="18" t="s">
        <v>1290</v>
      </c>
      <c r="H537" s="8" t="s">
        <v>289</v>
      </c>
      <c r="I537" s="8" t="b">
        <f>COUNTIF(Employees[Employee Name],Employees[[#This Row],[Employee Name]])&gt;1</f>
        <v>0</v>
      </c>
    </row>
    <row r="538" spans="1:9" ht="30" hidden="1" customHeight="1" x14ac:dyDescent="0.3">
      <c r="A538" s="44">
        <f>IF(ISBLANK(Employees[[#This Row],[Employee Name]]),"",A537+1)</f>
        <v>532</v>
      </c>
      <c r="B538" s="8" t="str">
        <f>CONCATENATE(Employees[[#This Row],[Lastname]]," ",Employees[[#This Row],[Firstname]], " ",LEFT(Employees[[#This Row],[Middlename]],1),IF(ISBLANK(Employees[[#This Row],[Middlename]])," ","."))</f>
        <v>PADILLA JANE Z.</v>
      </c>
      <c r="C538" s="8" t="s">
        <v>1611</v>
      </c>
      <c r="D538" s="8" t="s">
        <v>911</v>
      </c>
      <c r="E538" s="8" t="s">
        <v>1612</v>
      </c>
      <c r="F538" s="8" t="s">
        <v>1724</v>
      </c>
      <c r="G538" s="18" t="s">
        <v>1994</v>
      </c>
      <c r="H538" s="8" t="s">
        <v>141</v>
      </c>
      <c r="I538" s="8" t="b">
        <f>COUNTIF(Employees[Employee Name],Employees[[#This Row],[Employee Name]])&gt;1</f>
        <v>0</v>
      </c>
    </row>
    <row r="539" spans="1:9" ht="30" hidden="1" customHeight="1" x14ac:dyDescent="0.3">
      <c r="A539" s="44">
        <f>IF(ISBLANK(Employees[[#This Row],[Employee Name]]),"",A538+1)</f>
        <v>533</v>
      </c>
      <c r="B539" s="8" t="str">
        <f>CONCATENATE(Employees[[#This Row],[Lastname]]," ",Employees[[#This Row],[Firstname]], " ",LEFT(Employees[[#This Row],[Middlename]],1),IF(ISBLANK(Employees[[#This Row],[Middlename]])," ","."))</f>
        <v>PAGLINAWAN JESSIE M.</v>
      </c>
      <c r="C539" s="8" t="s">
        <v>1613</v>
      </c>
      <c r="D539" s="8" t="s">
        <v>1614</v>
      </c>
      <c r="E539" s="8" t="s">
        <v>84</v>
      </c>
      <c r="F539" s="8" t="s">
        <v>1290</v>
      </c>
      <c r="G539" s="18" t="s">
        <v>1290</v>
      </c>
      <c r="H539" s="8" t="s">
        <v>289</v>
      </c>
      <c r="I539" s="8" t="b">
        <f>COUNTIF(Employees[Employee Name],Employees[[#This Row],[Employee Name]])&gt;1</f>
        <v>0</v>
      </c>
    </row>
    <row r="540" spans="1:9" ht="30" hidden="1" customHeight="1" x14ac:dyDescent="0.3">
      <c r="A540" s="44">
        <f>IF(ISBLANK(Employees[[#This Row],[Employee Name]]),"",A539+1)</f>
        <v>534</v>
      </c>
      <c r="B540" s="8" t="str">
        <f>CONCATENATE(Employees[[#This Row],[Lastname]]," ",Employees[[#This Row],[Firstname]], " ",LEFT(Employees[[#This Row],[Middlename]],1),IF(ISBLANK(Employees[[#This Row],[Middlename]])," ","."))</f>
        <v>PAITON MARY ANN M.</v>
      </c>
      <c r="C540" s="8" t="s">
        <v>113</v>
      </c>
      <c r="D540" s="8" t="s">
        <v>114</v>
      </c>
      <c r="E540" s="8" t="s">
        <v>84</v>
      </c>
      <c r="F540" s="18" t="s">
        <v>870</v>
      </c>
      <c r="G540" s="18" t="s">
        <v>1994</v>
      </c>
      <c r="H540" s="8" t="s">
        <v>115</v>
      </c>
      <c r="I540" s="8" t="b">
        <f>COUNTIF(Employees[Employee Name],Employees[[#This Row],[Employee Name]])&gt;1</f>
        <v>0</v>
      </c>
    </row>
    <row r="541" spans="1:9" ht="30" hidden="1" customHeight="1" x14ac:dyDescent="0.3">
      <c r="A541" s="44">
        <f>IF(ISBLANK(Employees[[#This Row],[Employee Name]]),"",A540+1)</f>
        <v>535</v>
      </c>
      <c r="B541" s="8" t="str">
        <f>CONCATENATE(Employees[[#This Row],[Lastname]]," ",Employees[[#This Row],[Firstname]], " ",LEFT(Employees[[#This Row],[Middlename]],1),IF(ISBLANK(Employees[[#This Row],[Middlename]])," ","."))</f>
        <v>PAJENAGO FRANCIS B.</v>
      </c>
      <c r="C541" s="8" t="s">
        <v>1026</v>
      </c>
      <c r="D541" s="8" t="s">
        <v>600</v>
      </c>
      <c r="E541" s="8" t="s">
        <v>145</v>
      </c>
      <c r="F541" s="8" t="s">
        <v>1290</v>
      </c>
      <c r="G541" s="18" t="s">
        <v>1290</v>
      </c>
      <c r="H541" s="8" t="s">
        <v>213</v>
      </c>
      <c r="I541" s="8" t="b">
        <f>COUNTIF(Employees[Employee Name],Employees[[#This Row],[Employee Name]])&gt;1</f>
        <v>0</v>
      </c>
    </row>
    <row r="542" spans="1:9" ht="30" hidden="1" customHeight="1" x14ac:dyDescent="0.3">
      <c r="A542" s="44">
        <f>IF(ISBLANK(Employees[[#This Row],[Employee Name]]),"",A541+1)</f>
        <v>536</v>
      </c>
      <c r="B542" s="8" t="str">
        <f>CONCATENATE(Employees[[#This Row],[Lastname]]," ",Employees[[#This Row],[Firstname]], " ",LEFT(Employees[[#This Row],[Middlename]],1),IF(ISBLANK(Employees[[#This Row],[Middlename]])," ","."))</f>
        <v>PAJENAGO MAIDEN A.</v>
      </c>
      <c r="C542" s="8" t="s">
        <v>1026</v>
      </c>
      <c r="D542" s="8" t="s">
        <v>1027</v>
      </c>
      <c r="E542" s="8" t="s">
        <v>1028</v>
      </c>
      <c r="F542" s="8" t="s">
        <v>1029</v>
      </c>
      <c r="G542" s="18" t="s">
        <v>1290</v>
      </c>
      <c r="H542" s="8" t="s">
        <v>135</v>
      </c>
      <c r="I542" s="8" t="b">
        <f>COUNTIF(Employees[Employee Name],Employees[[#This Row],[Employee Name]])&gt;1</f>
        <v>0</v>
      </c>
    </row>
    <row r="543" spans="1:9" ht="30" hidden="1" customHeight="1" x14ac:dyDescent="0.3">
      <c r="A543" s="44">
        <f>IF(ISBLANK(Employees[[#This Row],[Employee Name]]),"",A542+1)</f>
        <v>537</v>
      </c>
      <c r="B543" s="8" t="str">
        <f>CONCATENATE(Employees[[#This Row],[Lastname]]," ",Employees[[#This Row],[Firstname]], " ",LEFT(Employees[[#This Row],[Middlename]],1),IF(ISBLANK(Employees[[#This Row],[Middlename]])," ","."))</f>
        <v>PALAD EMERSON U.</v>
      </c>
      <c r="C543" s="18" t="s">
        <v>2040</v>
      </c>
      <c r="D543" s="18" t="s">
        <v>2041</v>
      </c>
      <c r="E543" s="18" t="s">
        <v>2042</v>
      </c>
      <c r="F543" s="18" t="s">
        <v>2043</v>
      </c>
      <c r="G543" s="8" t="s">
        <v>1995</v>
      </c>
      <c r="H543" s="18" t="s">
        <v>537</v>
      </c>
      <c r="I543" s="8" t="b">
        <f>COUNTIF(Employees[Employee Name],Employees[[#This Row],[Employee Name]])&gt;1</f>
        <v>0</v>
      </c>
    </row>
    <row r="544" spans="1:9" ht="30" hidden="1" customHeight="1" x14ac:dyDescent="0.3">
      <c r="A544" s="44">
        <f>IF(ISBLANK(Employees[[#This Row],[Employee Name]]),"",A543+1)</f>
        <v>538</v>
      </c>
      <c r="B544" s="8" t="str">
        <f>CONCATENATE(Employees[[#This Row],[Lastname]]," ",Employees[[#This Row],[Firstname]], " ",LEFT(Employees[[#This Row],[Middlename]],1),IF(ISBLANK(Employees[[#This Row],[Middlename]])," ","."))</f>
        <v>PALADAN EMERSON M.</v>
      </c>
      <c r="C544" s="18" t="s">
        <v>551</v>
      </c>
      <c r="D544" s="18" t="s">
        <v>2041</v>
      </c>
      <c r="E544" s="18" t="s">
        <v>84</v>
      </c>
      <c r="F544" s="18" t="s">
        <v>1290</v>
      </c>
      <c r="G544" s="8" t="s">
        <v>1994</v>
      </c>
      <c r="H544" s="18" t="s">
        <v>156</v>
      </c>
      <c r="I544" s="8" t="b">
        <f>COUNTIF(Employees[Employee Name],Employees[[#This Row],[Employee Name]])&gt;1</f>
        <v>0</v>
      </c>
    </row>
    <row r="545" spans="1:9" ht="30" hidden="1" customHeight="1" x14ac:dyDescent="0.3">
      <c r="A545" s="44">
        <f>IF(ISBLANK(Employees[[#This Row],[Employee Name]]),"",A544+1)</f>
        <v>539</v>
      </c>
      <c r="B545" s="8" t="str">
        <f>CONCATENATE(Employees[[#This Row],[Lastname]]," ",Employees[[#This Row],[Firstname]], " ",LEFT(Employees[[#This Row],[Middlename]],1),IF(ISBLANK(Employees[[#This Row],[Middlename]])," ","."))</f>
        <v xml:space="preserve">PALADAN VICENTE  </v>
      </c>
      <c r="C545" s="8" t="s">
        <v>551</v>
      </c>
      <c r="D545" s="8" t="s">
        <v>552</v>
      </c>
      <c r="E545" s="8"/>
      <c r="F545" s="18" t="s">
        <v>870</v>
      </c>
      <c r="G545" s="18" t="s">
        <v>1994</v>
      </c>
      <c r="H545" s="8" t="s">
        <v>289</v>
      </c>
      <c r="I545" s="8" t="b">
        <f>COUNTIF(Employees[Employee Name],Employees[[#This Row],[Employee Name]])&gt;1</f>
        <v>0</v>
      </c>
    </row>
    <row r="546" spans="1:9" ht="30" hidden="1" customHeight="1" x14ac:dyDescent="0.3">
      <c r="A546" s="44">
        <f>IF(ISBLANK(Employees[[#This Row],[Employee Name]]),"",A545+1)</f>
        <v>540</v>
      </c>
      <c r="B546" s="8" t="str">
        <f>CONCATENATE(Employees[[#This Row],[Lastname]]," ",Employees[[#This Row],[Firstname]], " ",LEFT(Employees[[#This Row],[Middlename]],1),IF(ISBLANK(Employees[[#This Row],[Middlename]])," ","."))</f>
        <v>PALOMA ERICKA SHAYNE E.</v>
      </c>
      <c r="C546" s="8" t="s">
        <v>1615</v>
      </c>
      <c r="D546" s="8" t="s">
        <v>1616</v>
      </c>
      <c r="E546" s="8" t="s">
        <v>378</v>
      </c>
      <c r="F546" s="8" t="s">
        <v>1290</v>
      </c>
      <c r="G546" s="18" t="s">
        <v>1290</v>
      </c>
      <c r="H546" s="8" t="s">
        <v>1704</v>
      </c>
      <c r="I546" s="8" t="b">
        <f>COUNTIF(Employees[Employee Name],Employees[[#This Row],[Employee Name]])&gt;1</f>
        <v>0</v>
      </c>
    </row>
    <row r="547" spans="1:9" ht="30" hidden="1" customHeight="1" x14ac:dyDescent="0.3">
      <c r="A547" s="44">
        <f>IF(ISBLANK(Employees[[#This Row],[Employee Name]]),"",A546+1)</f>
        <v>541</v>
      </c>
      <c r="B547" s="8" t="str">
        <f>CONCATENATE(Employees[[#This Row],[Lastname]]," ",Employees[[#This Row],[Firstname]], " ",LEFT(Employees[[#This Row],[Middlename]],1),IF(ISBLANK(Employees[[#This Row],[Middlename]])," ","."))</f>
        <v>PAMAT CELESTINA R.</v>
      </c>
      <c r="C547" s="18" t="s">
        <v>2077</v>
      </c>
      <c r="D547" s="18" t="s">
        <v>2078</v>
      </c>
      <c r="E547" s="18" t="s">
        <v>330</v>
      </c>
      <c r="F547" s="18" t="s">
        <v>1290</v>
      </c>
      <c r="G547" s="8"/>
      <c r="H547" s="18" t="s">
        <v>209</v>
      </c>
      <c r="I547" s="8" t="b">
        <f>COUNTIF(Employees[Employee Name],Employees[[#This Row],[Employee Name]])&gt;1</f>
        <v>0</v>
      </c>
    </row>
    <row r="548" spans="1:9" ht="30" hidden="1" customHeight="1" x14ac:dyDescent="0.3">
      <c r="A548" s="44">
        <f>IF(ISBLANK(Employees[[#This Row],[Employee Name]]),"",A547+1)</f>
        <v>542</v>
      </c>
      <c r="B548" s="8" t="str">
        <f>CONCATENATE(Employees[[#This Row],[Lastname]]," ",Employees[[#This Row],[Firstname]], " ",LEFT(Employees[[#This Row],[Middlename]],1),IF(ISBLANK(Employees[[#This Row],[Middlename]])," ","."))</f>
        <v>PANALIGAN ERICSON R.</v>
      </c>
      <c r="C548" s="8" t="s">
        <v>667</v>
      </c>
      <c r="D548" s="8" t="s">
        <v>1617</v>
      </c>
      <c r="E548" s="8" t="s">
        <v>330</v>
      </c>
      <c r="F548" s="8" t="s">
        <v>1290</v>
      </c>
      <c r="G548" s="18" t="s">
        <v>1290</v>
      </c>
      <c r="H548" s="8" t="s">
        <v>199</v>
      </c>
      <c r="I548" s="8" t="b">
        <f>COUNTIF(Employees[Employee Name],Employees[[#This Row],[Employee Name]])&gt;1</f>
        <v>0</v>
      </c>
    </row>
    <row r="549" spans="1:9" ht="30" hidden="1" customHeight="1" x14ac:dyDescent="0.3">
      <c r="A549" s="44">
        <f>IF(ISBLANK(Employees[[#This Row],[Employee Name]]),"",A548+1)</f>
        <v>543</v>
      </c>
      <c r="B549" s="8" t="str">
        <f>CONCATENATE(Employees[[#This Row],[Lastname]]," ",Employees[[#This Row],[Firstname]], " ",LEFT(Employees[[#This Row],[Middlename]],1),IF(ISBLANK(Employees[[#This Row],[Middlename]])," ","."))</f>
        <v>PANALIGAN GIL L.</v>
      </c>
      <c r="C549" s="8" t="s">
        <v>667</v>
      </c>
      <c r="D549" s="8" t="s">
        <v>668</v>
      </c>
      <c r="E549" s="8" t="s">
        <v>669</v>
      </c>
      <c r="F549" s="8" t="s">
        <v>198</v>
      </c>
      <c r="G549" s="18" t="s">
        <v>1994</v>
      </c>
      <c r="H549" s="8" t="s">
        <v>642</v>
      </c>
      <c r="I549" s="8" t="b">
        <f>COUNTIF(Employees[Employee Name],Employees[[#This Row],[Employee Name]])&gt;1</f>
        <v>0</v>
      </c>
    </row>
    <row r="550" spans="1:9" ht="30" hidden="1" customHeight="1" x14ac:dyDescent="0.3">
      <c r="A550" s="44">
        <f>IF(ISBLANK(Employees[[#This Row],[Employee Name]]),"",A549+1)</f>
        <v>544</v>
      </c>
      <c r="B550" s="8" t="str">
        <f>CONCATENATE(Employees[[#This Row],[Lastname]]," ",Employees[[#This Row],[Firstname]], " ",LEFT(Employees[[#This Row],[Middlename]],1),IF(ISBLANK(Employees[[#This Row],[Middlename]])," ","."))</f>
        <v>PANGANIBAN CAROLINA L.</v>
      </c>
      <c r="C550" s="8" t="s">
        <v>176</v>
      </c>
      <c r="D550" s="8" t="s">
        <v>542</v>
      </c>
      <c r="E550" s="8" t="s">
        <v>227</v>
      </c>
      <c r="F550" s="8" t="s">
        <v>1290</v>
      </c>
      <c r="G550" s="18" t="s">
        <v>1290</v>
      </c>
      <c r="H550" s="8" t="s">
        <v>1704</v>
      </c>
      <c r="I550" s="8" t="b">
        <f>COUNTIF(Employees[Employee Name],Employees[[#This Row],[Employee Name]])&gt;1</f>
        <v>0</v>
      </c>
    </row>
    <row r="551" spans="1:9" ht="30" hidden="1" customHeight="1" x14ac:dyDescent="0.3">
      <c r="A551" s="44">
        <f>IF(ISBLANK(Employees[[#This Row],[Employee Name]]),"",A550+1)</f>
        <v>545</v>
      </c>
      <c r="B551" s="8" t="str">
        <f>CONCATENATE(Employees[[#This Row],[Lastname]]," ",Employees[[#This Row],[Firstname]], " ",LEFT(Employees[[#This Row],[Middlename]],1),IF(ISBLANK(Employees[[#This Row],[Middlename]])," ","."))</f>
        <v>PANGANIBAN CRISTETA M.</v>
      </c>
      <c r="C551" s="8" t="s">
        <v>176</v>
      </c>
      <c r="D551" s="8" t="s">
        <v>177</v>
      </c>
      <c r="E551" s="8" t="s">
        <v>786</v>
      </c>
      <c r="F551" s="8" t="s">
        <v>125</v>
      </c>
      <c r="G551" s="18" t="s">
        <v>1994</v>
      </c>
      <c r="H551" s="8" t="s">
        <v>178</v>
      </c>
      <c r="I551" s="8" t="b">
        <f>COUNTIF(Employees[Employee Name],Employees[[#This Row],[Employee Name]])&gt;1</f>
        <v>0</v>
      </c>
    </row>
    <row r="552" spans="1:9" ht="30" hidden="1" customHeight="1" x14ac:dyDescent="0.3">
      <c r="A552" s="44">
        <f>IF(ISBLANK(Employees[[#This Row],[Employee Name]]),"",A551+1)</f>
        <v>546</v>
      </c>
      <c r="B552" s="8" t="str">
        <f>CONCATENATE(Employees[[#This Row],[Lastname]]," ",Employees[[#This Row],[Firstname]], " ",LEFT(Employees[[#This Row],[Middlename]],1),IF(ISBLANK(Employees[[#This Row],[Middlename]])," ","."))</f>
        <v>PANGHULAN CONRADO C.</v>
      </c>
      <c r="C552" s="8" t="s">
        <v>2139</v>
      </c>
      <c r="D552" s="8" t="s">
        <v>2140</v>
      </c>
      <c r="E552" s="8" t="s">
        <v>652</v>
      </c>
      <c r="F552" s="8" t="s">
        <v>2141</v>
      </c>
      <c r="G552" s="8"/>
      <c r="H552" s="8" t="s">
        <v>156</v>
      </c>
      <c r="I552" s="8" t="b">
        <f>COUNTIF(Employees[Employee Name],Employees[[#This Row],[Employee Name]])&gt;1</f>
        <v>0</v>
      </c>
    </row>
    <row r="553" spans="1:9" ht="30" hidden="1" customHeight="1" x14ac:dyDescent="0.3">
      <c r="A553" s="44">
        <f>IF(ISBLANK(Employees[[#This Row],[Employee Name]]),"",A552+1)</f>
        <v>547</v>
      </c>
      <c r="B553" s="8" t="str">
        <f>CONCATENATE(Employees[[#This Row],[Lastname]]," ",Employees[[#This Row],[Firstname]], " ",LEFT(Employees[[#This Row],[Middlename]],1),IF(ISBLANK(Employees[[#This Row],[Middlename]])," ","."))</f>
        <v>PARAISO MARIA LORENA D.</v>
      </c>
      <c r="C553" s="8" t="s">
        <v>1618</v>
      </c>
      <c r="D553" s="8" t="s">
        <v>1619</v>
      </c>
      <c r="E553" s="8" t="s">
        <v>1620</v>
      </c>
      <c r="F553" s="8" t="s">
        <v>1290</v>
      </c>
      <c r="G553" s="18" t="s">
        <v>1290</v>
      </c>
      <c r="H553" s="8" t="s">
        <v>1706</v>
      </c>
      <c r="I553" s="8" t="b">
        <f>COUNTIF(Employees[Employee Name],Employees[[#This Row],[Employee Name]])&gt;1</f>
        <v>0</v>
      </c>
    </row>
    <row r="554" spans="1:9" ht="30" hidden="1" customHeight="1" x14ac:dyDescent="0.3">
      <c r="A554" s="44">
        <f>IF(ISBLANK(Employees[[#This Row],[Employee Name]]),"",A553+1)</f>
        <v>548</v>
      </c>
      <c r="B554" s="8" t="str">
        <f>CONCATENATE(Employees[[#This Row],[Lastname]]," ",Employees[[#This Row],[Firstname]], " ",LEFT(Employees[[#This Row],[Middlename]],1),IF(ISBLANK(Employees[[#This Row],[Middlename]])," ","."))</f>
        <v>PARAS TEOFILA A.</v>
      </c>
      <c r="C554" s="8" t="s">
        <v>310</v>
      </c>
      <c r="D554" s="8" t="s">
        <v>311</v>
      </c>
      <c r="E554" s="8" t="s">
        <v>88</v>
      </c>
      <c r="F554" s="8" t="s">
        <v>312</v>
      </c>
      <c r="G554" s="18" t="s">
        <v>1994</v>
      </c>
      <c r="H554" s="8" t="s">
        <v>271</v>
      </c>
      <c r="I554" s="8" t="b">
        <f>COUNTIF(Employees[Employee Name],Employees[[#This Row],[Employee Name]])&gt;1</f>
        <v>0</v>
      </c>
    </row>
    <row r="555" spans="1:9" ht="30" hidden="1" customHeight="1" x14ac:dyDescent="0.3">
      <c r="A555" s="44">
        <f>IF(ISBLANK(Employees[[#This Row],[Employee Name]]),"",A554+1)</f>
        <v>549</v>
      </c>
      <c r="B555" s="8" t="str">
        <f>CONCATENATE(Employees[[#This Row],[Lastname]]," ",Employees[[#This Row],[Firstname]], " ",LEFT(Employees[[#This Row],[Middlename]],1),IF(ISBLANK(Employees[[#This Row],[Middlename]])," ","."))</f>
        <v>PARASDAS OFELIA C.</v>
      </c>
      <c r="C555" s="8" t="s">
        <v>1098</v>
      </c>
      <c r="D555" s="8" t="s">
        <v>197</v>
      </c>
      <c r="E555" s="8" t="s">
        <v>1318</v>
      </c>
      <c r="F555" s="8" t="s">
        <v>198</v>
      </c>
      <c r="G555" s="18" t="s">
        <v>1994</v>
      </c>
      <c r="H555" s="18" t="s">
        <v>366</v>
      </c>
      <c r="I555" s="8" t="b">
        <f>COUNTIF(Employees[Employee Name],Employees[[#This Row],[Employee Name]])&gt;1</f>
        <v>0</v>
      </c>
    </row>
    <row r="556" spans="1:9" ht="30" hidden="1" customHeight="1" x14ac:dyDescent="0.3">
      <c r="A556" s="44">
        <f>IF(ISBLANK(Employees[[#This Row],[Employee Name]]),"",A555+1)</f>
        <v>550</v>
      </c>
      <c r="B556" s="8" t="str">
        <f>CONCATENATE(Employees[[#This Row],[Lastname]]," ",Employees[[#This Row],[Firstname]], " ",LEFT(Employees[[#This Row],[Middlename]],1),IF(ISBLANK(Employees[[#This Row],[Middlename]])," ","."))</f>
        <v>PARRA ANABELLE P.</v>
      </c>
      <c r="C556" s="18" t="s">
        <v>225</v>
      </c>
      <c r="D556" s="18" t="s">
        <v>2287</v>
      </c>
      <c r="E556" s="18" t="s">
        <v>2288</v>
      </c>
      <c r="F556" s="18" t="s">
        <v>198</v>
      </c>
      <c r="G556" s="8"/>
      <c r="H556" s="18" t="s">
        <v>2289</v>
      </c>
      <c r="I556" s="8" t="b">
        <f>COUNTIF(Employees[Employee Name],Employees[[#This Row],[Employee Name]])&gt;1</f>
        <v>0</v>
      </c>
    </row>
    <row r="557" spans="1:9" ht="30" hidden="1" customHeight="1" x14ac:dyDescent="0.3">
      <c r="A557" s="44">
        <f>IF(ISBLANK(Employees[[#This Row],[Employee Name]]),"",A556+1)</f>
        <v>551</v>
      </c>
      <c r="B557" s="8" t="str">
        <f>CONCATENATE(Employees[[#This Row],[Lastname]]," ",Employees[[#This Row],[Firstname]], " ",LEFT(Employees[[#This Row],[Middlename]],1),IF(ISBLANK(Employees[[#This Row],[Middlename]])," ","."))</f>
        <v>PARRA LORNA A.</v>
      </c>
      <c r="C557" s="8" t="s">
        <v>225</v>
      </c>
      <c r="D557" s="8" t="s">
        <v>1349</v>
      </c>
      <c r="E557" s="8" t="s">
        <v>88</v>
      </c>
      <c r="F557" s="8" t="s">
        <v>1344</v>
      </c>
      <c r="G557" s="18" t="s">
        <v>1994</v>
      </c>
      <c r="H557" s="8" t="s">
        <v>361</v>
      </c>
      <c r="I557" s="8" t="b">
        <f>COUNTIF(Employees[Employee Name],Employees[[#This Row],[Employee Name]])&gt;1</f>
        <v>0</v>
      </c>
    </row>
    <row r="558" spans="1:9" ht="30" hidden="1" customHeight="1" x14ac:dyDescent="0.3">
      <c r="A558" s="44">
        <f>IF(ISBLANK(Employees[[#This Row],[Employee Name]]),"",A557+1)</f>
        <v>552</v>
      </c>
      <c r="B558" s="8" t="str">
        <f>CONCATENATE(Employees[[#This Row],[Lastname]]," ",Employees[[#This Row],[Firstname]], " ",LEFT(Employees[[#This Row],[Middlename]],1),IF(ISBLANK(Employees[[#This Row],[Middlename]])," ","."))</f>
        <v>PARRA MARCIANA L.</v>
      </c>
      <c r="C558" s="8" t="s">
        <v>225</v>
      </c>
      <c r="D558" s="8" t="s">
        <v>226</v>
      </c>
      <c r="E558" s="8" t="s">
        <v>227</v>
      </c>
      <c r="F558" s="8" t="s">
        <v>223</v>
      </c>
      <c r="G558" s="8" t="s">
        <v>1994</v>
      </c>
      <c r="H558" s="8" t="s">
        <v>213</v>
      </c>
      <c r="I558" s="8" t="b">
        <f>COUNTIF(Employees[Employee Name],Employees[[#This Row],[Employee Name]])&gt;1</f>
        <v>0</v>
      </c>
    </row>
    <row r="559" spans="1:9" ht="30" hidden="1" customHeight="1" x14ac:dyDescent="0.3">
      <c r="A559" s="44">
        <f>IF(ISBLANK(Employees[[#This Row],[Employee Name]]),"",A558+1)</f>
        <v>553</v>
      </c>
      <c r="B559" s="8" t="str">
        <f>CONCATENATE(Employees[[#This Row],[Lastname]]," ",Employees[[#This Row],[Firstname]], " ",LEFT(Employees[[#This Row],[Middlename]],1),IF(ISBLANK(Employees[[#This Row],[Middlename]])," ","."))</f>
        <v>PARRA VICTORIA S.</v>
      </c>
      <c r="C559" s="8" t="s">
        <v>225</v>
      </c>
      <c r="D559" s="8" t="s">
        <v>625</v>
      </c>
      <c r="E559" s="8" t="s">
        <v>161</v>
      </c>
      <c r="F559" s="8" t="s">
        <v>198</v>
      </c>
      <c r="G559" s="18" t="s">
        <v>1994</v>
      </c>
      <c r="H559" s="8" t="s">
        <v>286</v>
      </c>
      <c r="I559" s="8" t="b">
        <f>COUNTIF(Employees[Employee Name],Employees[[#This Row],[Employee Name]])&gt;1</f>
        <v>0</v>
      </c>
    </row>
    <row r="560" spans="1:9" ht="30" hidden="1" customHeight="1" x14ac:dyDescent="0.3">
      <c r="A560" s="44">
        <f>IF(ISBLANK(Employees[[#This Row],[Employee Name]]),"",A559+1)</f>
        <v>554</v>
      </c>
      <c r="B560" s="8" t="str">
        <f>CONCATENATE(Employees[[#This Row],[Lastname]]," ",Employees[[#This Row],[Firstname]], " ",LEFT(Employees[[#This Row],[Middlename]],1),IF(ISBLANK(Employees[[#This Row],[Middlename]])," ","."))</f>
        <v>PARRA VIOLETA C.</v>
      </c>
      <c r="C560" s="8" t="s">
        <v>225</v>
      </c>
      <c r="D560" s="8" t="s">
        <v>99</v>
      </c>
      <c r="E560" s="8" t="s">
        <v>134</v>
      </c>
      <c r="F560" s="8" t="s">
        <v>897</v>
      </c>
      <c r="G560" s="8" t="s">
        <v>1994</v>
      </c>
      <c r="H560" s="8" t="s">
        <v>156</v>
      </c>
      <c r="I560" s="8" t="b">
        <f>COUNTIF(Employees[Employee Name],Employees[[#This Row],[Employee Name]])&gt;1</f>
        <v>0</v>
      </c>
    </row>
    <row r="561" spans="1:9" ht="30" hidden="1" customHeight="1" x14ac:dyDescent="0.3">
      <c r="A561" s="44">
        <f>IF(ISBLANK(Employees[[#This Row],[Employee Name]]),"",A560+1)</f>
        <v>555</v>
      </c>
      <c r="B561" s="8" t="str">
        <f>CONCATENATE(Employees[[#This Row],[Lastname]]," ",Employees[[#This Row],[Firstname]], " ",LEFT(Employees[[#This Row],[Middlename]],1),IF(ISBLANK(Employees[[#This Row],[Middlename]])," ","."))</f>
        <v>PASCUA LORENA D.</v>
      </c>
      <c r="C561" s="8" t="s">
        <v>190</v>
      </c>
      <c r="D561" s="8" t="s">
        <v>191</v>
      </c>
      <c r="E561" s="8" t="s">
        <v>447</v>
      </c>
      <c r="F561" s="8" t="s">
        <v>192</v>
      </c>
      <c r="G561" s="8" t="s">
        <v>1994</v>
      </c>
      <c r="H561" s="8" t="s">
        <v>97</v>
      </c>
      <c r="I561" s="8" t="b">
        <f>COUNTIF(Employees[Employee Name],Employees[[#This Row],[Employee Name]])&gt;1</f>
        <v>0</v>
      </c>
    </row>
    <row r="562" spans="1:9" ht="30" hidden="1" customHeight="1" x14ac:dyDescent="0.3">
      <c r="A562" s="44">
        <f>IF(ISBLANK(Employees[[#This Row],[Employee Name]]),"",A561+1)</f>
        <v>556</v>
      </c>
      <c r="B562" s="8" t="str">
        <f>CONCATENATE(Employees[[#This Row],[Lastname]]," ",Employees[[#This Row],[Firstname]], " ",LEFT(Employees[[#This Row],[Middlename]],1),IF(ISBLANK(Employees[[#This Row],[Middlename]])," ","."))</f>
        <v>PASENAGO MAIDEN A.</v>
      </c>
      <c r="C562" s="18" t="s">
        <v>2052</v>
      </c>
      <c r="D562" s="18" t="s">
        <v>1027</v>
      </c>
      <c r="E562" s="18" t="s">
        <v>1028</v>
      </c>
      <c r="F562" s="18" t="s">
        <v>1290</v>
      </c>
      <c r="G562" s="18" t="s">
        <v>1290</v>
      </c>
      <c r="H562" s="8"/>
      <c r="I562" s="8" t="b">
        <f>COUNTIF(Employees[Employee Name],Employees[[#This Row],[Employee Name]])&gt;1</f>
        <v>0</v>
      </c>
    </row>
    <row r="563" spans="1:9" ht="30" hidden="1" customHeight="1" x14ac:dyDescent="0.3">
      <c r="A563" s="44">
        <f>IF(ISBLANK(Employees[[#This Row],[Employee Name]]),"",A562+1)</f>
        <v>557</v>
      </c>
      <c r="B563" s="8" t="str">
        <f>CONCATENATE(Employees[[#This Row],[Lastname]]," ",Employees[[#This Row],[Firstname]], " ",LEFT(Employees[[#This Row],[Middlename]],1),IF(ISBLANK(Employees[[#This Row],[Middlename]])," ","."))</f>
        <v>PATAWE ELMA M.</v>
      </c>
      <c r="C563" s="8" t="s">
        <v>1228</v>
      </c>
      <c r="D563" s="8" t="s">
        <v>1229</v>
      </c>
      <c r="E563" s="8" t="s">
        <v>84</v>
      </c>
      <c r="F563" s="18" t="s">
        <v>2003</v>
      </c>
      <c r="G563" s="18" t="s">
        <v>1994</v>
      </c>
      <c r="H563" s="18" t="s">
        <v>1230</v>
      </c>
      <c r="I563" s="8" t="b">
        <f>COUNTIF(Employees[Employee Name],Employees[[#This Row],[Employee Name]])&gt;1</f>
        <v>0</v>
      </c>
    </row>
    <row r="564" spans="1:9" ht="30" hidden="1" customHeight="1" x14ac:dyDescent="0.3">
      <c r="A564" s="44">
        <f>IF(ISBLANK(Employees[[#This Row],[Employee Name]]),"",A563+1)</f>
        <v>558</v>
      </c>
      <c r="B564" s="8" t="str">
        <f>CONCATENATE(Employees[[#This Row],[Lastname]]," ",Employees[[#This Row],[Firstname]], " ",LEFT(Employees[[#This Row],[Middlename]],1),IF(ISBLANK(Employees[[#This Row],[Middlename]])," ","."))</f>
        <v>PATERNO MARIA LOURDERS P.</v>
      </c>
      <c r="C564" s="8" t="s">
        <v>633</v>
      </c>
      <c r="D564" s="8" t="s">
        <v>1621</v>
      </c>
      <c r="E564" s="8" t="s">
        <v>124</v>
      </c>
      <c r="F564" s="8" t="s">
        <v>1290</v>
      </c>
      <c r="G564" s="18" t="s">
        <v>1290</v>
      </c>
      <c r="H564" s="8" t="s">
        <v>366</v>
      </c>
      <c r="I564" s="8" t="b">
        <f>COUNTIF(Employees[Employee Name],Employees[[#This Row],[Employee Name]])&gt;1</f>
        <v>0</v>
      </c>
    </row>
    <row r="565" spans="1:9" ht="30" hidden="1" customHeight="1" x14ac:dyDescent="0.3">
      <c r="A565" s="44">
        <f>IF(ISBLANK(Employees[[#This Row],[Employee Name]]),"",A564+1)</f>
        <v>559</v>
      </c>
      <c r="B565" s="8" t="str">
        <f>CONCATENATE(Employees[[#This Row],[Lastname]]," ",Employees[[#This Row],[Firstname]], " ",LEFT(Employees[[#This Row],[Middlename]],1),IF(ISBLANK(Employees[[#This Row],[Middlename]])," ","."))</f>
        <v>PATERNO PAULINO P.</v>
      </c>
      <c r="C565" s="8" t="s">
        <v>633</v>
      </c>
      <c r="D565" s="8" t="s">
        <v>634</v>
      </c>
      <c r="E565" s="8" t="s">
        <v>124</v>
      </c>
      <c r="F565" s="8" t="s">
        <v>198</v>
      </c>
      <c r="G565" s="18" t="s">
        <v>1994</v>
      </c>
      <c r="H565" s="8" t="s">
        <v>286</v>
      </c>
      <c r="I565" s="8" t="b">
        <f>COUNTIF(Employees[Employee Name],Employees[[#This Row],[Employee Name]])&gt;1</f>
        <v>0</v>
      </c>
    </row>
    <row r="566" spans="1:9" ht="30" hidden="1" customHeight="1" x14ac:dyDescent="0.3">
      <c r="A566" s="44">
        <f>IF(ISBLANK(Employees[[#This Row],[Employee Name]]),"",A565+1)</f>
        <v>560</v>
      </c>
      <c r="B566" s="8" t="str">
        <f>CONCATENATE(Employees[[#This Row],[Lastname]]," ",Employees[[#This Row],[Firstname]], " ",LEFT(Employees[[#This Row],[Middlename]],1),IF(ISBLANK(Employees[[#This Row],[Middlename]])," ","."))</f>
        <v>PATRICIO APRIL V.</v>
      </c>
      <c r="C566" s="8" t="s">
        <v>1224</v>
      </c>
      <c r="D566" s="8" t="s">
        <v>1225</v>
      </c>
      <c r="E566" s="8" t="s">
        <v>345</v>
      </c>
      <c r="F566" s="18" t="s">
        <v>212</v>
      </c>
      <c r="G566" s="18" t="s">
        <v>1994</v>
      </c>
      <c r="H566" s="8"/>
      <c r="I566" s="8" t="b">
        <f>COUNTIF(Employees[Employee Name],Employees[[#This Row],[Employee Name]])&gt;1</f>
        <v>0</v>
      </c>
    </row>
    <row r="567" spans="1:9" ht="30" hidden="1" customHeight="1" x14ac:dyDescent="0.3">
      <c r="A567" s="44">
        <f>IF(ISBLANK(Employees[[#This Row],[Employee Name]]),"",A566+1)</f>
        <v>561</v>
      </c>
      <c r="B567" s="8" t="str">
        <f>CONCATENATE(Employees[[#This Row],[Lastname]]," ",Employees[[#This Row],[Firstname]], " ",LEFT(Employees[[#This Row],[Middlename]],1),IF(ISBLANK(Employees[[#This Row],[Middlename]])," ","."))</f>
        <v xml:space="preserve">PAYAD ALEXANDER  </v>
      </c>
      <c r="C567" s="8" t="s">
        <v>457</v>
      </c>
      <c r="D567" s="8" t="s">
        <v>565</v>
      </c>
      <c r="E567" s="8"/>
      <c r="F567" s="18" t="s">
        <v>198</v>
      </c>
      <c r="G567" s="18" t="s">
        <v>1994</v>
      </c>
      <c r="H567" s="8" t="s">
        <v>289</v>
      </c>
      <c r="I567" s="8" t="b">
        <f>COUNTIF(Employees[Employee Name],Employees[[#This Row],[Employee Name]])&gt;1</f>
        <v>0</v>
      </c>
    </row>
    <row r="568" spans="1:9" ht="30" hidden="1" customHeight="1" x14ac:dyDescent="0.3">
      <c r="A568" s="44">
        <f>IF(ISBLANK(Employees[[#This Row],[Employee Name]]),"",A567+1)</f>
        <v>562</v>
      </c>
      <c r="B568" s="8" t="str">
        <f>CONCATENATE(Employees[[#This Row],[Lastname]]," ",Employees[[#This Row],[Firstname]], " ",LEFT(Employees[[#This Row],[Middlename]],1),IF(ISBLANK(Employees[[#This Row],[Middlename]])," ","."))</f>
        <v>PAYAD EDGARDO F.</v>
      </c>
      <c r="C568" s="8" t="s">
        <v>457</v>
      </c>
      <c r="D568" s="8" t="s">
        <v>1108</v>
      </c>
      <c r="E568" s="8" t="s">
        <v>237</v>
      </c>
      <c r="F568" s="18" t="s">
        <v>125</v>
      </c>
      <c r="G568" s="18" t="s">
        <v>1994</v>
      </c>
      <c r="H568" s="8" t="s">
        <v>289</v>
      </c>
      <c r="I568" s="8" t="b">
        <f>COUNTIF(Employees[Employee Name],Employees[[#This Row],[Employee Name]])&gt;1</f>
        <v>0</v>
      </c>
    </row>
    <row r="569" spans="1:9" ht="30" hidden="1" customHeight="1" x14ac:dyDescent="0.3">
      <c r="A569" s="44">
        <f>IF(ISBLANK(Employees[[#This Row],[Employee Name]]),"",A568+1)</f>
        <v>563</v>
      </c>
      <c r="B569" s="8" t="str">
        <f>CONCATENATE(Employees[[#This Row],[Lastname]]," ",Employees[[#This Row],[Firstname]], " ",LEFT(Employees[[#This Row],[Middlename]],1),IF(ISBLANK(Employees[[#This Row],[Middlename]])," ","."))</f>
        <v>PAYAD MARICEL  Q.</v>
      </c>
      <c r="C569" s="8" t="s">
        <v>457</v>
      </c>
      <c r="D569" s="8" t="s">
        <v>458</v>
      </c>
      <c r="E569" s="8" t="s">
        <v>1107</v>
      </c>
      <c r="F569" s="18" t="s">
        <v>198</v>
      </c>
      <c r="G569" s="18" t="s">
        <v>1994</v>
      </c>
      <c r="H569" s="8" t="s">
        <v>89</v>
      </c>
      <c r="I569" s="8" t="b">
        <f>COUNTIF(Employees[Employee Name],Employees[[#This Row],[Employee Name]])&gt;1</f>
        <v>0</v>
      </c>
    </row>
    <row r="570" spans="1:9" ht="30" hidden="1" customHeight="1" x14ac:dyDescent="0.3">
      <c r="A570" s="44">
        <f>IF(ISBLANK(Employees[[#This Row],[Employee Name]]),"",A569+1)</f>
        <v>564</v>
      </c>
      <c r="B570" s="8" t="str">
        <f>CONCATENATE(Employees[[#This Row],[Lastname]]," ",Employees[[#This Row],[Firstname]], " ",LEFT(Employees[[#This Row],[Middlename]],1),IF(ISBLANK(Employees[[#This Row],[Middlename]])," ","."))</f>
        <v xml:space="preserve">PAYAD RONALDO  </v>
      </c>
      <c r="C570" s="8" t="s">
        <v>457</v>
      </c>
      <c r="D570" s="8" t="s">
        <v>1622</v>
      </c>
      <c r="E570" s="8"/>
      <c r="F570" s="8" t="s">
        <v>1290</v>
      </c>
      <c r="G570" s="18" t="s">
        <v>1290</v>
      </c>
      <c r="H570" s="8" t="s">
        <v>289</v>
      </c>
      <c r="I570" s="8" t="b">
        <f>COUNTIF(Employees[Employee Name],Employees[[#This Row],[Employee Name]])&gt;1</f>
        <v>0</v>
      </c>
    </row>
    <row r="571" spans="1:9" ht="30" hidden="1" customHeight="1" x14ac:dyDescent="0.3">
      <c r="A571" s="44">
        <f>IF(ISBLANK(Employees[[#This Row],[Employee Name]]),"",A570+1)</f>
        <v>565</v>
      </c>
      <c r="B571" s="8" t="str">
        <f>CONCATENATE(Employees[[#This Row],[Lastname]]," ",Employees[[#This Row],[Firstname]], " ",LEFT(Employees[[#This Row],[Middlename]],1),IF(ISBLANK(Employees[[#This Row],[Middlename]])," ","."))</f>
        <v>PAZ JOSUE O.</v>
      </c>
      <c r="C571" s="8" t="s">
        <v>1623</v>
      </c>
      <c r="D571" s="8" t="s">
        <v>1624</v>
      </c>
      <c r="E571" s="8" t="s">
        <v>1625</v>
      </c>
      <c r="F571" s="8" t="s">
        <v>1290</v>
      </c>
      <c r="G571" s="18" t="s">
        <v>1290</v>
      </c>
      <c r="H571" s="8" t="s">
        <v>289</v>
      </c>
      <c r="I571" s="8" t="b">
        <f>COUNTIF(Employees[Employee Name],Employees[[#This Row],[Employee Name]])&gt;1</f>
        <v>0</v>
      </c>
    </row>
    <row r="572" spans="1:9" ht="30" hidden="1" customHeight="1" x14ac:dyDescent="0.3">
      <c r="A572" s="44">
        <f>IF(ISBLANK(Employees[[#This Row],[Employee Name]]),"",A571+1)</f>
        <v>566</v>
      </c>
      <c r="B572" s="8" t="str">
        <f>CONCATENATE(Employees[[#This Row],[Lastname]]," ",Employees[[#This Row],[Firstname]], " ",LEFT(Employees[[#This Row],[Middlename]],1),IF(ISBLANK(Employees[[#This Row],[Middlename]])," ","."))</f>
        <v>PEJI NARCISO V.</v>
      </c>
      <c r="C572" s="8" t="s">
        <v>866</v>
      </c>
      <c r="D572" s="8" t="s">
        <v>1626</v>
      </c>
      <c r="E572" s="8" t="s">
        <v>861</v>
      </c>
      <c r="F572" s="8" t="s">
        <v>1703</v>
      </c>
      <c r="G572" s="18" t="s">
        <v>1703</v>
      </c>
      <c r="H572" s="8" t="s">
        <v>1708</v>
      </c>
      <c r="I572" s="8" t="b">
        <f>COUNTIF(Employees[Employee Name],Employees[[#This Row],[Employee Name]])&gt;1</f>
        <v>0</v>
      </c>
    </row>
    <row r="573" spans="1:9" ht="30" hidden="1" customHeight="1" x14ac:dyDescent="0.3">
      <c r="A573" s="44">
        <f>IF(ISBLANK(Employees[[#This Row],[Employee Name]]),"",A572+1)</f>
        <v>567</v>
      </c>
      <c r="B573" s="8" t="str">
        <f>CONCATENATE(Employees[[#This Row],[Lastname]]," ",Employees[[#This Row],[Firstname]], " ",LEFT(Employees[[#This Row],[Middlename]],1),IF(ISBLANK(Employees[[#This Row],[Middlename]])," ","."))</f>
        <v>PEJI REGINE B.</v>
      </c>
      <c r="C573" s="8" t="s">
        <v>866</v>
      </c>
      <c r="D573" s="8" t="s">
        <v>1627</v>
      </c>
      <c r="E573" s="8" t="s">
        <v>1628</v>
      </c>
      <c r="F573" s="8" t="s">
        <v>1290</v>
      </c>
      <c r="G573" s="18" t="s">
        <v>1290</v>
      </c>
      <c r="H573" s="8" t="s">
        <v>126</v>
      </c>
      <c r="I573" s="8" t="b">
        <f>COUNTIF(Employees[Employee Name],Employees[[#This Row],[Employee Name]])&gt;1</f>
        <v>0</v>
      </c>
    </row>
    <row r="574" spans="1:9" ht="30" hidden="1" customHeight="1" x14ac:dyDescent="0.3">
      <c r="A574" s="44">
        <f>IF(ISBLANK(Employees[[#This Row],[Employee Name]]),"",A573+1)</f>
        <v>568</v>
      </c>
      <c r="B574" s="8" t="str">
        <f>CONCATENATE(Employees[[#This Row],[Lastname]]," ",Employees[[#This Row],[Firstname]], " ",LEFT(Employees[[#This Row],[Middlename]],1),IF(ISBLANK(Employees[[#This Row],[Middlename]])," ","."))</f>
        <v>PELIMBERGO MICHELLE A.</v>
      </c>
      <c r="C574" s="8" t="s">
        <v>1011</v>
      </c>
      <c r="D574" s="8" t="s">
        <v>1012</v>
      </c>
      <c r="E574" s="8" t="s">
        <v>1013</v>
      </c>
      <c r="F574" s="8" t="s">
        <v>212</v>
      </c>
      <c r="G574" s="18" t="s">
        <v>1994</v>
      </c>
      <c r="H574" s="8" t="s">
        <v>213</v>
      </c>
      <c r="I574" s="8" t="b">
        <f>COUNTIF(Employees[Employee Name],Employees[[#This Row],[Employee Name]])&gt;1</f>
        <v>0</v>
      </c>
    </row>
    <row r="575" spans="1:9" ht="30" hidden="1" customHeight="1" x14ac:dyDescent="0.3">
      <c r="A575" s="44">
        <f>IF(ISBLANK(Employees[[#This Row],[Employee Name]]),"",A574+1)</f>
        <v>569</v>
      </c>
      <c r="B575" s="8" t="str">
        <f>CONCATENATE(Employees[[#This Row],[Lastname]]," ",Employees[[#This Row],[Firstname]], " ",LEFT(Employees[[#This Row],[Middlename]],1),IF(ISBLANK(Employees[[#This Row],[Middlename]])," ","."))</f>
        <v>PELLO BIANCA CAMILLE U.</v>
      </c>
      <c r="C575" s="8" t="s">
        <v>2359</v>
      </c>
      <c r="D575" s="8" t="s">
        <v>2364</v>
      </c>
      <c r="E575" s="8" t="s">
        <v>2361</v>
      </c>
      <c r="F575" s="8" t="s">
        <v>2365</v>
      </c>
      <c r="G575" s="8" t="s">
        <v>2366</v>
      </c>
      <c r="H575" s="8" t="s">
        <v>361</v>
      </c>
      <c r="I575" s="8" t="b">
        <f>COUNTIF(Employees[Employee Name],Employees[[#This Row],[Employee Name]])&gt;1</f>
        <v>0</v>
      </c>
    </row>
    <row r="576" spans="1:9" ht="30" hidden="1" customHeight="1" x14ac:dyDescent="0.3">
      <c r="A576" s="44">
        <f>IF(ISBLANK(Employees[[#This Row],[Employee Name]]),"",A575+1)</f>
        <v>570</v>
      </c>
      <c r="B576" s="8" t="str">
        <f>CONCATENATE(Employees[[#This Row],[Lastname]]," ",Employees[[#This Row],[Firstname]], " ",LEFT(Employees[[#This Row],[Middlename]],1),IF(ISBLANK(Employees[[#This Row],[Middlename]])," ","."))</f>
        <v>PELLO EMILMA U.</v>
      </c>
      <c r="C576" s="18" t="s">
        <v>2359</v>
      </c>
      <c r="D576" s="18" t="s">
        <v>2360</v>
      </c>
      <c r="E576" s="18" t="s">
        <v>2361</v>
      </c>
      <c r="F576" s="18" t="s">
        <v>2362</v>
      </c>
      <c r="G576" s="18" t="s">
        <v>1994</v>
      </c>
      <c r="H576" s="18" t="s">
        <v>141</v>
      </c>
      <c r="I576" s="8" t="b">
        <f>COUNTIF(Employees[Employee Name],Employees[[#This Row],[Employee Name]])&gt;1</f>
        <v>0</v>
      </c>
    </row>
    <row r="577" spans="1:9" ht="30" hidden="1" customHeight="1" x14ac:dyDescent="0.3">
      <c r="A577" s="44">
        <f>IF(ISBLANK(Employees[[#This Row],[Employee Name]]),"",A576+1)</f>
        <v>571</v>
      </c>
      <c r="B577" s="8" t="str">
        <f>CONCATENATE(Employees[[#This Row],[Lastname]]," ",Employees[[#This Row],[Firstname]], " ",LEFT(Employees[[#This Row],[Middlename]],1),IF(ISBLANK(Employees[[#This Row],[Middlename]])," ","."))</f>
        <v>PEÑAFIEL MELISSA Q.</v>
      </c>
      <c r="C577" s="8" t="s">
        <v>613</v>
      </c>
      <c r="D577" s="8" t="s">
        <v>614</v>
      </c>
      <c r="E577" s="8" t="s">
        <v>1107</v>
      </c>
      <c r="F577" s="8" t="s">
        <v>125</v>
      </c>
      <c r="G577" s="18" t="s">
        <v>1994</v>
      </c>
      <c r="H577" s="8" t="s">
        <v>182</v>
      </c>
      <c r="I577" s="8" t="b">
        <f>COUNTIF(Employees[Employee Name],Employees[[#This Row],[Employee Name]])&gt;1</f>
        <v>0</v>
      </c>
    </row>
    <row r="578" spans="1:9" ht="30" hidden="1" customHeight="1" x14ac:dyDescent="0.3">
      <c r="A578" s="44">
        <f>IF(ISBLANK(Employees[[#This Row],[Employee Name]]),"",A577+1)</f>
        <v>572</v>
      </c>
      <c r="B578" s="8" t="str">
        <f>CONCATENATE(Employees[[#This Row],[Lastname]]," ",Employees[[#This Row],[Firstname]], " ",LEFT(Employees[[#This Row],[Middlename]],1),IF(ISBLANK(Employees[[#This Row],[Middlename]])," ","."))</f>
        <v>PEÑAFLORIDA LORYN B.</v>
      </c>
      <c r="C578" s="8" t="s">
        <v>738</v>
      </c>
      <c r="D578" s="8" t="s">
        <v>739</v>
      </c>
      <c r="E578" s="8" t="s">
        <v>145</v>
      </c>
      <c r="F578" s="8" t="s">
        <v>212</v>
      </c>
      <c r="G578" s="18" t="s">
        <v>1994</v>
      </c>
      <c r="H578" s="8" t="s">
        <v>213</v>
      </c>
      <c r="I578" s="8" t="b">
        <f>COUNTIF(Employees[Employee Name],Employees[[#This Row],[Employee Name]])&gt;1</f>
        <v>0</v>
      </c>
    </row>
    <row r="579" spans="1:9" ht="30" hidden="1" customHeight="1" x14ac:dyDescent="0.3">
      <c r="A579" s="44">
        <f>IF(ISBLANK(Employees[[#This Row],[Employee Name]]),"",A578+1)</f>
        <v>573</v>
      </c>
      <c r="B579" s="8" t="str">
        <f>CONCATENATE(Employees[[#This Row],[Lastname]]," ",Employees[[#This Row],[Firstname]], " ",LEFT(Employees[[#This Row],[Middlename]],1),IF(ISBLANK(Employees[[#This Row],[Middlename]])," ","."))</f>
        <v>PENALES GLORIA P.</v>
      </c>
      <c r="C579" s="8" t="s">
        <v>712</v>
      </c>
      <c r="D579" s="8" t="s">
        <v>661</v>
      </c>
      <c r="E579" s="8" t="s">
        <v>124</v>
      </c>
      <c r="F579" s="8" t="s">
        <v>756</v>
      </c>
      <c r="G579" s="8" t="s">
        <v>1994</v>
      </c>
      <c r="H579" s="8" t="s">
        <v>463</v>
      </c>
      <c r="I579" s="8" t="b">
        <f>COUNTIF(Employees[Employee Name],Employees[[#This Row],[Employee Name]])&gt;1</f>
        <v>0</v>
      </c>
    </row>
    <row r="580" spans="1:9" ht="30" hidden="1" customHeight="1" x14ac:dyDescent="0.3">
      <c r="A580" s="44">
        <f>IF(ISBLANK(Employees[[#This Row],[Employee Name]]),"",A579+1)</f>
        <v>574</v>
      </c>
      <c r="B580" s="8" t="str">
        <f>CONCATENATE(Employees[[#This Row],[Lastname]]," ",Employees[[#This Row],[Firstname]], " ",LEFT(Employees[[#This Row],[Middlename]],1),IF(ISBLANK(Employees[[#This Row],[Middlename]])," ","."))</f>
        <v>PENALES GUILLERMA B.</v>
      </c>
      <c r="C580" s="8" t="s">
        <v>712</v>
      </c>
      <c r="D580" s="8" t="s">
        <v>713</v>
      </c>
      <c r="E580" s="8" t="s">
        <v>145</v>
      </c>
      <c r="F580" s="8" t="s">
        <v>312</v>
      </c>
      <c r="G580" s="18" t="s">
        <v>1994</v>
      </c>
      <c r="H580" s="8" t="s">
        <v>182</v>
      </c>
      <c r="I580" s="8" t="b">
        <f>COUNTIF(Employees[Employee Name],Employees[[#This Row],[Employee Name]])&gt;1</f>
        <v>0</v>
      </c>
    </row>
    <row r="581" spans="1:9" ht="30" hidden="1" customHeight="1" x14ac:dyDescent="0.3">
      <c r="A581" s="44">
        <f>IF(ISBLANK(Employees[[#This Row],[Employee Name]]),"",A580+1)</f>
        <v>575</v>
      </c>
      <c r="B581" s="8" t="str">
        <f>CONCATENATE(Employees[[#This Row],[Lastname]]," ",Employees[[#This Row],[Firstname]], " ",LEFT(Employees[[#This Row],[Middlename]],1),IF(ISBLANK(Employees[[#This Row],[Middlename]])," ","."))</f>
        <v>PEÑANO DARYL BAMBI B.</v>
      </c>
      <c r="C581" s="8" t="s">
        <v>1313</v>
      </c>
      <c r="D581" s="8" t="s">
        <v>1032</v>
      </c>
      <c r="E581" s="8" t="s">
        <v>1033</v>
      </c>
      <c r="F581" s="8" t="s">
        <v>96</v>
      </c>
      <c r="G581" s="8" t="s">
        <v>1994</v>
      </c>
      <c r="H581" s="8" t="s">
        <v>97</v>
      </c>
      <c r="I581" s="8" t="b">
        <f>COUNTIF(Employees[Employee Name],Employees[[#This Row],[Employee Name]])&gt;1</f>
        <v>0</v>
      </c>
    </row>
    <row r="582" spans="1:9" ht="30" hidden="1" customHeight="1" x14ac:dyDescent="0.3">
      <c r="A582" s="44">
        <f>IF(ISBLANK(Employees[[#This Row],[Employee Name]]),"",A581+1)</f>
        <v>576</v>
      </c>
      <c r="B582" s="8" t="str">
        <f>CONCATENATE(Employees[[#This Row],[Lastname]]," ",Employees[[#This Row],[Firstname]], " ",LEFT(Employees[[#This Row],[Middlename]],1),IF(ISBLANK(Employees[[#This Row],[Middlename]])," ","."))</f>
        <v>PEÑARANDA MARIA KEREN N.</v>
      </c>
      <c r="C582" s="8" t="s">
        <v>1276</v>
      </c>
      <c r="D582" s="8" t="s">
        <v>1277</v>
      </c>
      <c r="E582" s="8" t="s">
        <v>334</v>
      </c>
      <c r="F582" s="8" t="s">
        <v>1278</v>
      </c>
      <c r="G582" s="8" t="s">
        <v>1994</v>
      </c>
      <c r="H582" s="8"/>
      <c r="I582" s="8" t="b">
        <f>COUNTIF(Employees[Employee Name],Employees[[#This Row],[Employee Name]])&gt;1</f>
        <v>0</v>
      </c>
    </row>
    <row r="583" spans="1:9" ht="30" hidden="1" customHeight="1" x14ac:dyDescent="0.3">
      <c r="A583" s="44">
        <f>IF(ISBLANK(Employees[[#This Row],[Employee Name]]),"",A582+1)</f>
        <v>577</v>
      </c>
      <c r="B583" s="8" t="str">
        <f>CONCATENATE(Employees[[#This Row],[Lastname]]," ",Employees[[#This Row],[Firstname]], " ",LEFT(Employees[[#This Row],[Middlename]],1),IF(ISBLANK(Employees[[#This Row],[Middlename]])," ","."))</f>
        <v>PEÑERO LILIBETH B.</v>
      </c>
      <c r="C583" s="8" t="s">
        <v>215</v>
      </c>
      <c r="D583" s="8" t="s">
        <v>216</v>
      </c>
      <c r="E583" s="8" t="s">
        <v>145</v>
      </c>
      <c r="F583" s="8" t="s">
        <v>212</v>
      </c>
      <c r="G583" s="18" t="s">
        <v>1994</v>
      </c>
      <c r="H583" s="8" t="s">
        <v>213</v>
      </c>
      <c r="I583" s="8" t="b">
        <f>COUNTIF(Employees[Employee Name],Employees[[#This Row],[Employee Name]])&gt;1</f>
        <v>0</v>
      </c>
    </row>
    <row r="584" spans="1:9" ht="30" hidden="1" customHeight="1" x14ac:dyDescent="0.3">
      <c r="A584" s="44">
        <f>IF(ISBLANK(Employees[[#This Row],[Employee Name]]),"",A583+1)</f>
        <v>578</v>
      </c>
      <c r="B584" s="8" t="str">
        <f>CONCATENATE(Employees[[#This Row],[Lastname]]," ",Employees[[#This Row],[Firstname]], " ",LEFT(Employees[[#This Row],[Middlename]],1),IF(ISBLANK(Employees[[#This Row],[Middlename]])," ","."))</f>
        <v>PEPA ARIEL N.</v>
      </c>
      <c r="C584" s="8" t="s">
        <v>1629</v>
      </c>
      <c r="D584" s="8" t="s">
        <v>400</v>
      </c>
      <c r="E584" s="8" t="s">
        <v>1590</v>
      </c>
      <c r="F584" s="8" t="s">
        <v>1290</v>
      </c>
      <c r="G584" s="18" t="s">
        <v>1290</v>
      </c>
      <c r="H584" s="8" t="s">
        <v>135</v>
      </c>
      <c r="I584" s="8" t="b">
        <f>COUNTIF(Employees[Employee Name],Employees[[#This Row],[Employee Name]])&gt;1</f>
        <v>0</v>
      </c>
    </row>
    <row r="585" spans="1:9" ht="30" hidden="1" customHeight="1" x14ac:dyDescent="0.3">
      <c r="A585" s="44">
        <f>IF(ISBLANK(Employees[[#This Row],[Employee Name]]),"",A584+1)</f>
        <v>579</v>
      </c>
      <c r="B585" s="8" t="str">
        <f>CONCATENATE(Employees[[#This Row],[Lastname]]," ",Employees[[#This Row],[Firstname]], " ",LEFT(Employees[[#This Row],[Middlename]],1),IF(ISBLANK(Employees[[#This Row],[Middlename]])," ","."))</f>
        <v>PEREA BABEL G.</v>
      </c>
      <c r="C585" s="8" t="s">
        <v>1630</v>
      </c>
      <c r="D585" s="8" t="s">
        <v>1631</v>
      </c>
      <c r="E585" s="8" t="s">
        <v>166</v>
      </c>
      <c r="F585" s="8" t="s">
        <v>1290</v>
      </c>
      <c r="G585" s="18" t="s">
        <v>1290</v>
      </c>
      <c r="H585" s="8" t="s">
        <v>1723</v>
      </c>
      <c r="I585" s="8" t="b">
        <f>COUNTIF(Employees[Employee Name],Employees[[#This Row],[Employee Name]])&gt;1</f>
        <v>0</v>
      </c>
    </row>
    <row r="586" spans="1:9" ht="30" hidden="1" customHeight="1" x14ac:dyDescent="0.3">
      <c r="A586" s="44">
        <f>IF(ISBLANK(Employees[[#This Row],[Employee Name]]),"",A585+1)</f>
        <v>580</v>
      </c>
      <c r="B586" s="8" t="str">
        <f>CONCATENATE(Employees[[#This Row],[Lastname]]," ",Employees[[#This Row],[Firstname]], " ",LEFT(Employees[[#This Row],[Middlename]],1),IF(ISBLANK(Employees[[#This Row],[Middlename]])," ","."))</f>
        <v>PERENA RUBILINDA C.</v>
      </c>
      <c r="C586" s="8" t="s">
        <v>696</v>
      </c>
      <c r="D586" s="8" t="s">
        <v>697</v>
      </c>
      <c r="E586" s="8" t="s">
        <v>847</v>
      </c>
      <c r="F586" s="8" t="s">
        <v>848</v>
      </c>
      <c r="G586" s="8" t="s">
        <v>1994</v>
      </c>
      <c r="H586" s="8" t="s">
        <v>126</v>
      </c>
      <c r="I586" s="8" t="b">
        <f>COUNTIF(Employees[Employee Name],Employees[[#This Row],[Employee Name]])&gt;1</f>
        <v>0</v>
      </c>
    </row>
    <row r="587" spans="1:9" ht="30" hidden="1" customHeight="1" x14ac:dyDescent="0.3">
      <c r="A587" s="44">
        <f>IF(ISBLANK(Employees[[#This Row],[Employee Name]]),"",A586+1)</f>
        <v>581</v>
      </c>
      <c r="B587" s="8" t="str">
        <f>CONCATENATE(Employees[[#This Row],[Lastname]]," ",Employees[[#This Row],[Firstname]], " ",LEFT(Employees[[#This Row],[Middlename]],1),IF(ISBLANK(Employees[[#This Row],[Middlename]])," ","."))</f>
        <v>PEREÑA VERGILIO R.</v>
      </c>
      <c r="C587" s="8" t="s">
        <v>836</v>
      </c>
      <c r="D587" s="8" t="s">
        <v>1632</v>
      </c>
      <c r="E587" s="8" t="s">
        <v>330</v>
      </c>
      <c r="F587" s="8" t="s">
        <v>1290</v>
      </c>
      <c r="G587" s="18" t="s">
        <v>1290</v>
      </c>
      <c r="H587" s="8" t="s">
        <v>1704</v>
      </c>
      <c r="I587" s="8" t="b">
        <f>COUNTIF(Employees[Employee Name],Employees[[#This Row],[Employee Name]])&gt;1</f>
        <v>0</v>
      </c>
    </row>
    <row r="588" spans="1:9" ht="30" hidden="1" customHeight="1" x14ac:dyDescent="0.3">
      <c r="A588" s="44">
        <f>IF(ISBLANK(Employees[[#This Row],[Employee Name]]),"",A587+1)</f>
        <v>582</v>
      </c>
      <c r="B588" s="8" t="str">
        <f>CONCATENATE(Employees[[#This Row],[Lastname]]," ",Employees[[#This Row],[Firstname]], " ",LEFT(Employees[[#This Row],[Middlename]],1),IF(ISBLANK(Employees[[#This Row],[Middlename]])," ","."))</f>
        <v>PEREY AIRENE O.</v>
      </c>
      <c r="C588" s="8" t="s">
        <v>579</v>
      </c>
      <c r="D588" s="8" t="s">
        <v>580</v>
      </c>
      <c r="E588" s="8" t="s">
        <v>2333</v>
      </c>
      <c r="F588" s="8" t="s">
        <v>582</v>
      </c>
      <c r="G588" s="18" t="s">
        <v>1994</v>
      </c>
      <c r="H588" s="8" t="s">
        <v>366</v>
      </c>
      <c r="I588" s="8" t="b">
        <f>COUNTIF(Employees[Employee Name],Employees[[#This Row],[Employee Name]])&gt;1</f>
        <v>0</v>
      </c>
    </row>
    <row r="589" spans="1:9" ht="30" hidden="1" customHeight="1" x14ac:dyDescent="0.3">
      <c r="A589" s="44">
        <f>IF(ISBLANK(Employees[[#This Row],[Employee Name]]),"",A588+1)</f>
        <v>583</v>
      </c>
      <c r="B589" s="8" t="str">
        <f>CONCATENATE(Employees[[#This Row],[Lastname]]," ",Employees[[#This Row],[Firstname]], " ",LEFT(Employees[[#This Row],[Middlename]],1),IF(ISBLANK(Employees[[#This Row],[Middlename]])," ","."))</f>
        <v>PEREY EDWIN M.</v>
      </c>
      <c r="C589" s="8" t="s">
        <v>579</v>
      </c>
      <c r="D589" s="8" t="s">
        <v>250</v>
      </c>
      <c r="E589" s="8" t="s">
        <v>84</v>
      </c>
      <c r="F589" s="8" t="s">
        <v>1290</v>
      </c>
      <c r="G589" s="18" t="s">
        <v>1290</v>
      </c>
      <c r="H589" s="8" t="s">
        <v>1708</v>
      </c>
      <c r="I589" s="8" t="b">
        <f>COUNTIF(Employees[Employee Name],Employees[[#This Row],[Employee Name]])&gt;1</f>
        <v>0</v>
      </c>
    </row>
    <row r="590" spans="1:9" ht="30" hidden="1" customHeight="1" x14ac:dyDescent="0.3">
      <c r="A590" s="44">
        <f>IF(ISBLANK(Employees[[#This Row],[Employee Name]]),"",A589+1)</f>
        <v>584</v>
      </c>
      <c r="B590" s="8" t="str">
        <f>CONCATENATE(Employees[[#This Row],[Lastname]]," ",Employees[[#This Row],[Firstname]], " ",LEFT(Employees[[#This Row],[Middlename]],1),IF(ISBLANK(Employees[[#This Row],[Middlename]])," ","."))</f>
        <v>PEREY GENNILYN M.</v>
      </c>
      <c r="C590" s="8" t="s">
        <v>579</v>
      </c>
      <c r="D590" s="8" t="s">
        <v>843</v>
      </c>
      <c r="E590" s="8" t="s">
        <v>148</v>
      </c>
      <c r="F590" s="8" t="s">
        <v>1290</v>
      </c>
      <c r="G590" s="18" t="s">
        <v>1290</v>
      </c>
      <c r="H590" s="8" t="s">
        <v>366</v>
      </c>
      <c r="I590" s="8" t="b">
        <f>COUNTIF(Employees[Employee Name],Employees[[#This Row],[Employee Name]])&gt;1</f>
        <v>0</v>
      </c>
    </row>
    <row r="591" spans="1:9" ht="30" hidden="1" customHeight="1" x14ac:dyDescent="0.3">
      <c r="A591" s="44">
        <f>IF(ISBLANK(Employees[[#This Row],[Employee Name]]),"",A590+1)</f>
        <v>585</v>
      </c>
      <c r="B591" s="8" t="str">
        <f>CONCATENATE(Employees[[#This Row],[Lastname]]," ",Employees[[#This Row],[Firstname]], " ",LEFT(Employees[[#This Row],[Middlename]],1),IF(ISBLANK(Employees[[#This Row],[Middlename]])," ","."))</f>
        <v>PEREY LUCIANA B.</v>
      </c>
      <c r="C591" s="18" t="s">
        <v>579</v>
      </c>
      <c r="D591" s="18" t="s">
        <v>1635</v>
      </c>
      <c r="E591" s="18" t="s">
        <v>877</v>
      </c>
      <c r="F591" s="18" t="s">
        <v>2086</v>
      </c>
      <c r="G591" s="8"/>
      <c r="H591" s="18" t="s">
        <v>2051</v>
      </c>
      <c r="I591" s="8" t="b">
        <f>COUNTIF(Employees[Employee Name],Employees[[#This Row],[Employee Name]])&gt;1</f>
        <v>0</v>
      </c>
    </row>
    <row r="592" spans="1:9" ht="30" hidden="1" customHeight="1" x14ac:dyDescent="0.3">
      <c r="A592" s="44">
        <f>IF(ISBLANK(Employees[[#This Row],[Employee Name]]),"",A591+1)</f>
        <v>586</v>
      </c>
      <c r="B592" s="8" t="str">
        <f>CONCATENATE(Employees[[#This Row],[Lastname]]," ",Employees[[#This Row],[Firstname]], " ",LEFT(Employees[[#This Row],[Middlename]],1),IF(ISBLANK(Employees[[#This Row],[Middlename]])," ","."))</f>
        <v>PERIDO BEVERLY T.</v>
      </c>
      <c r="C592" s="8" t="s">
        <v>243</v>
      </c>
      <c r="D592" s="8" t="s">
        <v>1307</v>
      </c>
      <c r="E592" s="8" t="s">
        <v>107</v>
      </c>
      <c r="F592" s="8" t="s">
        <v>198</v>
      </c>
      <c r="G592" s="18" t="s">
        <v>1994</v>
      </c>
      <c r="H592" s="8" t="s">
        <v>103</v>
      </c>
      <c r="I592" s="8" t="b">
        <f>COUNTIF(Employees[Employee Name],Employees[[#This Row],[Employee Name]])&gt;1</f>
        <v>0</v>
      </c>
    </row>
    <row r="593" spans="1:9" ht="30" hidden="1" customHeight="1" x14ac:dyDescent="0.3">
      <c r="A593" s="44">
        <f>IF(ISBLANK(Employees[[#This Row],[Employee Name]]),"",A592+1)</f>
        <v>587</v>
      </c>
      <c r="B593" s="8" t="str">
        <f>CONCATENATE(Employees[[#This Row],[Lastname]]," ",Employees[[#This Row],[Firstname]], " ",LEFT(Employees[[#This Row],[Middlename]],1),IF(ISBLANK(Employees[[#This Row],[Middlename]])," ","."))</f>
        <v>PERIDO EDWIN A.</v>
      </c>
      <c r="C593" s="8" t="s">
        <v>243</v>
      </c>
      <c r="D593" s="8" t="s">
        <v>250</v>
      </c>
      <c r="E593" s="8" t="s">
        <v>88</v>
      </c>
      <c r="F593" s="8" t="s">
        <v>198</v>
      </c>
      <c r="G593" s="18" t="s">
        <v>1994</v>
      </c>
      <c r="H593" s="8" t="s">
        <v>209</v>
      </c>
      <c r="I593" s="8" t="b">
        <f>COUNTIF(Employees[Employee Name],Employees[[#This Row],[Employee Name]])&gt;1</f>
        <v>0</v>
      </c>
    </row>
    <row r="594" spans="1:9" ht="30" hidden="1" customHeight="1" x14ac:dyDescent="0.3">
      <c r="A594" s="44">
        <f>IF(ISBLANK(Employees[[#This Row],[Employee Name]]),"",A593+1)</f>
        <v>588</v>
      </c>
      <c r="B594" s="8" t="str">
        <f>CONCATENATE(Employees[[#This Row],[Lastname]]," ",Employees[[#This Row],[Firstname]], " ",LEFT(Employees[[#This Row],[Middlename]],1),IF(ISBLANK(Employees[[#This Row],[Middlename]])," ","."))</f>
        <v>PERIDO MARITES V.</v>
      </c>
      <c r="C594" s="8" t="s">
        <v>243</v>
      </c>
      <c r="D594" s="8" t="s">
        <v>244</v>
      </c>
      <c r="E594" s="8" t="s">
        <v>861</v>
      </c>
      <c r="F594" s="8" t="s">
        <v>245</v>
      </c>
      <c r="G594" s="18" t="s">
        <v>1994</v>
      </c>
      <c r="H594" s="8" t="s">
        <v>241</v>
      </c>
      <c r="I594" s="8" t="b">
        <f>COUNTIF(Employees[Employee Name],Employees[[#This Row],[Employee Name]])&gt;1</f>
        <v>0</v>
      </c>
    </row>
    <row r="595" spans="1:9" ht="30" hidden="1" customHeight="1" x14ac:dyDescent="0.3">
      <c r="A595" s="44">
        <f>IF(ISBLANK(Employees[[#This Row],[Employee Name]]),"",A594+1)</f>
        <v>589</v>
      </c>
      <c r="B595" s="8" t="str">
        <f>CONCATENATE(Employees[[#This Row],[Lastname]]," ",Employees[[#This Row],[Firstname]], " ",LEFT(Employees[[#This Row],[Middlename]],1),IF(ISBLANK(Employees[[#This Row],[Middlename]])," ","."))</f>
        <v xml:space="preserve">PESIGAN EDUARDO  </v>
      </c>
      <c r="C595" s="18" t="s">
        <v>2381</v>
      </c>
      <c r="D595" s="18" t="s">
        <v>2382</v>
      </c>
      <c r="E595" s="8"/>
      <c r="F595" s="18" t="s">
        <v>1290</v>
      </c>
      <c r="G595" s="18" t="s">
        <v>1290</v>
      </c>
      <c r="H595" s="18" t="s">
        <v>1715</v>
      </c>
      <c r="I595" s="8" t="b">
        <f>COUNTIF(Employees[Employee Name],Employees[[#This Row],[Employee Name]])&gt;1</f>
        <v>0</v>
      </c>
    </row>
    <row r="596" spans="1:9" ht="30" hidden="1" customHeight="1" x14ac:dyDescent="0.3">
      <c r="A596" s="44">
        <f>IF(ISBLANK(Employees[[#This Row],[Employee Name]]),"",A595+1)</f>
        <v>590</v>
      </c>
      <c r="B596" s="8" t="str">
        <f>CONCATENATE(Employees[[#This Row],[Lastname]]," ",Employees[[#This Row],[Firstname]], " ",LEFT(Employees[[#This Row],[Middlename]],1),IF(ISBLANK(Employees[[#This Row],[Middlename]])," ","."))</f>
        <v>PETIL GLENDA D.</v>
      </c>
      <c r="C596" s="8" t="s">
        <v>575</v>
      </c>
      <c r="D596" s="8" t="s">
        <v>576</v>
      </c>
      <c r="E596" s="8" t="s">
        <v>337</v>
      </c>
      <c r="F596" s="8" t="s">
        <v>577</v>
      </c>
      <c r="G596" s="18" t="s">
        <v>1994</v>
      </c>
      <c r="H596" s="8" t="s">
        <v>366</v>
      </c>
      <c r="I596" s="8" t="b">
        <f>COUNTIF(Employees[Employee Name],Employees[[#This Row],[Employee Name]])&gt;1</f>
        <v>0</v>
      </c>
    </row>
    <row r="597" spans="1:9" ht="30" hidden="1" customHeight="1" x14ac:dyDescent="0.3">
      <c r="A597" s="44">
        <f>IF(ISBLANK(Employees[[#This Row],[Employee Name]]),"",A596+1)</f>
        <v>591</v>
      </c>
      <c r="B597" s="8" t="str">
        <f>CONCATENATE(Employees[[#This Row],[Lastname]]," ",Employees[[#This Row],[Firstname]], " ",LEFT(Employees[[#This Row],[Middlename]],1),IF(ISBLANK(Employees[[#This Row],[Middlename]])," ","."))</f>
        <v>PINEDA DANICCA NOELLE V.</v>
      </c>
      <c r="C597" s="18" t="s">
        <v>2319</v>
      </c>
      <c r="D597" s="18" t="s">
        <v>2320</v>
      </c>
      <c r="E597" s="18" t="s">
        <v>150</v>
      </c>
      <c r="F597" s="18" t="s">
        <v>2004</v>
      </c>
      <c r="G597" s="8"/>
      <c r="H597" s="18" t="s">
        <v>97</v>
      </c>
      <c r="I597" s="8" t="b">
        <f>COUNTIF(Employees[Employee Name],Employees[[#This Row],[Employee Name]])&gt;1</f>
        <v>0</v>
      </c>
    </row>
    <row r="598" spans="1:9" ht="30" hidden="1" customHeight="1" x14ac:dyDescent="0.3">
      <c r="A598" s="44">
        <f>IF(ISBLANK(Employees[[#This Row],[Employee Name]]),"",A597+1)</f>
        <v>592</v>
      </c>
      <c r="B598" s="8" t="str">
        <f>CONCATENATE(Employees[[#This Row],[Lastname]]," ",Employees[[#This Row],[Firstname]], " ",LEFT(Employees[[#This Row],[Middlename]],1),IF(ISBLANK(Employees[[#This Row],[Middlename]])," ","."))</f>
        <v>PRIMO GRACE M.</v>
      </c>
      <c r="C598" s="8" t="s">
        <v>1633</v>
      </c>
      <c r="D598" s="8" t="s">
        <v>1460</v>
      </c>
      <c r="E598" s="8" t="s">
        <v>84</v>
      </c>
      <c r="F598" s="8" t="s">
        <v>1290</v>
      </c>
      <c r="G598" s="18" t="s">
        <v>1290</v>
      </c>
      <c r="H598" s="8" t="s">
        <v>1706</v>
      </c>
      <c r="I598" s="8" t="b">
        <f>COUNTIF(Employees[Employee Name],Employees[[#This Row],[Employee Name]])&gt;1</f>
        <v>0</v>
      </c>
    </row>
    <row r="599" spans="1:9" ht="30" hidden="1" customHeight="1" x14ac:dyDescent="0.3">
      <c r="A599" s="44">
        <f>IF(ISBLANK(Employees[[#This Row],[Employee Name]]),"",A598+1)</f>
        <v>593</v>
      </c>
      <c r="B599" s="8" t="str">
        <f>CONCATENATE(Employees[[#This Row],[Lastname]]," ",Employees[[#This Row],[Firstname]], " ",LEFT(Employees[[#This Row],[Middlename]],1),IF(ISBLANK(Employees[[#This Row],[Middlename]])," ","."))</f>
        <v>PUNZALAN LUCIANA A.</v>
      </c>
      <c r="C599" s="8" t="s">
        <v>1634</v>
      </c>
      <c r="D599" s="8" t="s">
        <v>1635</v>
      </c>
      <c r="E599" s="8" t="s">
        <v>88</v>
      </c>
      <c r="F599" s="8" t="s">
        <v>1290</v>
      </c>
      <c r="G599" s="18" t="s">
        <v>1290</v>
      </c>
      <c r="H599" s="8" t="s">
        <v>1302</v>
      </c>
      <c r="I599" s="8" t="b">
        <f>COUNTIF(Employees[Employee Name],Employees[[#This Row],[Employee Name]])&gt;1</f>
        <v>0</v>
      </c>
    </row>
    <row r="600" spans="1:9" ht="30" hidden="1" customHeight="1" x14ac:dyDescent="0.3">
      <c r="A600" s="44">
        <f>IF(ISBLANK(Employees[[#This Row],[Employee Name]]),"",A599+1)</f>
        <v>594</v>
      </c>
      <c r="B600" s="8" t="str">
        <f>CONCATENATE(Employees[[#This Row],[Lastname]]," ",Employees[[#This Row],[Firstname]], " ",LEFT(Employees[[#This Row],[Middlename]],1),IF(ISBLANK(Employees[[#This Row],[Middlename]])," ","."))</f>
        <v>QUIAMBAO ERICSON B.</v>
      </c>
      <c r="C600" s="8" t="s">
        <v>1636</v>
      </c>
      <c r="D600" s="8" t="s">
        <v>1617</v>
      </c>
      <c r="E600" s="8" t="s">
        <v>98</v>
      </c>
      <c r="F600" s="8" t="s">
        <v>1703</v>
      </c>
      <c r="G600" s="18" t="s">
        <v>1703</v>
      </c>
      <c r="H600" s="8" t="s">
        <v>1704</v>
      </c>
      <c r="I600" s="8" t="b">
        <f>COUNTIF(Employees[Employee Name],Employees[[#This Row],[Employee Name]])&gt;1</f>
        <v>0</v>
      </c>
    </row>
    <row r="601" spans="1:9" ht="30" hidden="1" customHeight="1" x14ac:dyDescent="0.3">
      <c r="A601" s="44">
        <f>IF(ISBLANK(Employees[[#This Row],[Employee Name]]),"",A600+1)</f>
        <v>595</v>
      </c>
      <c r="B601" s="8" t="str">
        <f>CONCATENATE(Employees[[#This Row],[Lastname]]," ",Employees[[#This Row],[Firstname]], " ",LEFT(Employees[[#This Row],[Middlename]],1),IF(ISBLANK(Employees[[#This Row],[Middlename]])," ","."))</f>
        <v>QUIAN JHON RAYMOND P.</v>
      </c>
      <c r="C601" s="18" t="s">
        <v>2265</v>
      </c>
      <c r="D601" s="18" t="s">
        <v>2266</v>
      </c>
      <c r="E601" s="18" t="s">
        <v>2267</v>
      </c>
      <c r="F601" s="18" t="s">
        <v>1710</v>
      </c>
      <c r="G601" s="8"/>
      <c r="H601" s="18" t="s">
        <v>1302</v>
      </c>
      <c r="I601" s="8" t="b">
        <f>COUNTIF(Employees[Employee Name],Employees[[#This Row],[Employee Name]])&gt;1</f>
        <v>0</v>
      </c>
    </row>
    <row r="602" spans="1:9" ht="30" hidden="1" customHeight="1" x14ac:dyDescent="0.3">
      <c r="A602" s="44">
        <f>IF(ISBLANK(Employees[[#This Row],[Employee Name]]),"",A601+1)</f>
        <v>596</v>
      </c>
      <c r="B602" s="8" t="str">
        <f>CONCATENATE(Employees[[#This Row],[Lastname]]," ",Employees[[#This Row],[Firstname]], " ",LEFT(Employees[[#This Row],[Middlename]],1),IF(ISBLANK(Employees[[#This Row],[Middlename]])," ","."))</f>
        <v>QUILAO REYVI E.</v>
      </c>
      <c r="C602" s="8" t="s">
        <v>1107</v>
      </c>
      <c r="D602" s="8" t="s">
        <v>1342</v>
      </c>
      <c r="E602" s="8" t="s">
        <v>1343</v>
      </c>
      <c r="F602" s="8" t="s">
        <v>1344</v>
      </c>
      <c r="G602" s="18" t="s">
        <v>1994</v>
      </c>
      <c r="H602" s="8" t="s">
        <v>361</v>
      </c>
      <c r="I602" s="8" t="b">
        <f>COUNTIF(Employees[Employee Name],Employees[[#This Row],[Employee Name]])&gt;1</f>
        <v>0</v>
      </c>
    </row>
    <row r="603" spans="1:9" ht="30" hidden="1" customHeight="1" x14ac:dyDescent="0.3">
      <c r="A603" s="44">
        <f>IF(ISBLANK(Employees[[#This Row],[Employee Name]]),"",A602+1)</f>
        <v>597</v>
      </c>
      <c r="B603" s="8" t="str">
        <f>CONCATENATE(Employees[[#This Row],[Lastname]]," ",Employees[[#This Row],[Firstname]], " ",LEFT(Employees[[#This Row],[Middlename]],1),IF(ISBLANK(Employees[[#This Row],[Middlename]])," ","."))</f>
        <v>RAMA RAQUEL J.</v>
      </c>
      <c r="C603" s="8" t="s">
        <v>1637</v>
      </c>
      <c r="D603" s="8" t="s">
        <v>1638</v>
      </c>
      <c r="E603" s="8" t="s">
        <v>139</v>
      </c>
      <c r="F603" s="8" t="s">
        <v>1290</v>
      </c>
      <c r="G603" s="18" t="s">
        <v>1290</v>
      </c>
      <c r="H603" s="8" t="s">
        <v>331</v>
      </c>
      <c r="I603" s="8" t="b">
        <f>COUNTIF(Employees[Employee Name],Employees[[#This Row],[Employee Name]])&gt;1</f>
        <v>0</v>
      </c>
    </row>
    <row r="604" spans="1:9" ht="30" hidden="1" customHeight="1" x14ac:dyDescent="0.3">
      <c r="A604" s="44">
        <f>IF(ISBLANK(Employees[[#This Row],[Employee Name]]),"",A603+1)</f>
        <v>598</v>
      </c>
      <c r="B604" s="8" t="str">
        <f>CONCATENATE(Employees[[#This Row],[Lastname]]," ",Employees[[#This Row],[Firstname]], " ",LEFT(Employees[[#This Row],[Middlename]],1),IF(ISBLANK(Employees[[#This Row],[Middlename]])," ","."))</f>
        <v>RAMOS EULOGIA A.</v>
      </c>
      <c r="C604" s="18" t="s">
        <v>817</v>
      </c>
      <c r="D604" s="18" t="s">
        <v>2204</v>
      </c>
      <c r="E604" s="18" t="s">
        <v>994</v>
      </c>
      <c r="F604" s="18" t="s">
        <v>1290</v>
      </c>
      <c r="G604" s="8"/>
      <c r="H604" s="18" t="s">
        <v>1704</v>
      </c>
      <c r="I604" s="8" t="b">
        <f>COUNTIF(Employees[Employee Name],Employees[[#This Row],[Employee Name]])&gt;1</f>
        <v>0</v>
      </c>
    </row>
    <row r="605" spans="1:9" ht="30" hidden="1" customHeight="1" x14ac:dyDescent="0.3">
      <c r="A605" s="44">
        <f>IF(ISBLANK(Employees[[#This Row],[Employee Name]]),"",A604+1)</f>
        <v>599</v>
      </c>
      <c r="B605" s="8" t="str">
        <f>CONCATENATE(Employees[[#This Row],[Lastname]]," ",Employees[[#This Row],[Firstname]], " ",LEFT(Employees[[#This Row],[Middlename]],1),IF(ISBLANK(Employees[[#This Row],[Middlename]])," ","."))</f>
        <v>RAMOS NANCY P.</v>
      </c>
      <c r="C605" s="18" t="s">
        <v>817</v>
      </c>
      <c r="D605" s="18" t="s">
        <v>1464</v>
      </c>
      <c r="E605" s="18" t="s">
        <v>457</v>
      </c>
      <c r="F605" s="18" t="s">
        <v>2297</v>
      </c>
      <c r="G605" s="18" t="s">
        <v>1290</v>
      </c>
      <c r="H605" s="18" t="s">
        <v>2298</v>
      </c>
      <c r="I605" s="8" t="b">
        <f>COUNTIF(Employees[Employee Name],Employees[[#This Row],[Employee Name]])&gt;1</f>
        <v>0</v>
      </c>
    </row>
    <row r="606" spans="1:9" ht="30" hidden="1" customHeight="1" x14ac:dyDescent="0.3">
      <c r="A606" s="44">
        <f>IF(ISBLANK(Employees[[#This Row],[Employee Name]]),"",A605+1)</f>
        <v>600</v>
      </c>
      <c r="B606" s="8" t="str">
        <f>CONCATENATE(Employees[[#This Row],[Lastname]]," ",Employees[[#This Row],[Firstname]], " ",LEFT(Employees[[#This Row],[Middlename]],1),IF(ISBLANK(Employees[[#This Row],[Middlename]])," ","."))</f>
        <v>RAMOS REMELYN A.</v>
      </c>
      <c r="C606" s="18" t="s">
        <v>817</v>
      </c>
      <c r="D606" s="18" t="s">
        <v>2296</v>
      </c>
      <c r="E606" s="18" t="s">
        <v>994</v>
      </c>
      <c r="F606" s="18" t="s">
        <v>2297</v>
      </c>
      <c r="G606" s="8"/>
      <c r="H606" s="18" t="s">
        <v>2298</v>
      </c>
      <c r="I606" s="8" t="b">
        <f>COUNTIF(Employees[Employee Name],Employees[[#This Row],[Employee Name]])&gt;1</f>
        <v>0</v>
      </c>
    </row>
    <row r="607" spans="1:9" ht="30" hidden="1" customHeight="1" x14ac:dyDescent="0.3">
      <c r="A607" s="44">
        <f>IF(ISBLANK(Employees[[#This Row],[Employee Name]]),"",A606+1)</f>
        <v>601</v>
      </c>
      <c r="B607" s="8" t="s">
        <v>2449</v>
      </c>
      <c r="C607" s="8" t="s">
        <v>1452</v>
      </c>
      <c r="D607" s="8" t="s">
        <v>1453</v>
      </c>
      <c r="E607" s="8" t="s">
        <v>119</v>
      </c>
      <c r="F607" s="8" t="s">
        <v>1290</v>
      </c>
      <c r="G607" s="18" t="s">
        <v>1290</v>
      </c>
      <c r="H607" s="8" t="s">
        <v>152</v>
      </c>
      <c r="I607" s="8" t="b">
        <f>COUNTIF(Employees[Employee Name],Employees[[#This Row],[Employee Name]])&gt;1</f>
        <v>0</v>
      </c>
    </row>
    <row r="608" spans="1:9" ht="30" hidden="1" customHeight="1" x14ac:dyDescent="0.3">
      <c r="A608" s="44">
        <f>IF(ISBLANK(Employees[[#This Row],[Employee Name]]),"",A607+1)</f>
        <v>602</v>
      </c>
      <c r="B608" s="8" t="str">
        <f>CONCATENATE(Employees[[#This Row],[Lastname]]," ",Employees[[#This Row],[Firstname]], " ",LEFT(Employees[[#This Row],[Middlename]],1),IF(ISBLANK(Employees[[#This Row],[Middlename]])," ","."))</f>
        <v>REGINALDO MARISSA C.</v>
      </c>
      <c r="C608" s="8" t="s">
        <v>1639</v>
      </c>
      <c r="D608" s="8" t="s">
        <v>185</v>
      </c>
      <c r="E608" s="8" t="s">
        <v>134</v>
      </c>
      <c r="F608" s="8" t="s">
        <v>1710</v>
      </c>
      <c r="G608" s="8" t="s">
        <v>1703</v>
      </c>
      <c r="H608" s="8" t="s">
        <v>1708</v>
      </c>
      <c r="I608" s="8" t="b">
        <f>COUNTIF(Employees[Employee Name],Employees[[#This Row],[Employee Name]])&gt;1</f>
        <v>0</v>
      </c>
    </row>
    <row r="609" spans="1:9" ht="30" hidden="1" customHeight="1" x14ac:dyDescent="0.3">
      <c r="A609" s="44">
        <f>IF(ISBLANK(Employees[[#This Row],[Employee Name]]),"",A608+1)</f>
        <v>603</v>
      </c>
      <c r="B609" s="8" t="str">
        <f>CONCATENATE(Employees[[#This Row],[Lastname]]," ",Employees[[#This Row],[Firstname]], " ",LEFT(Employees[[#This Row],[Middlename]],1),IF(ISBLANK(Employees[[#This Row],[Middlename]])," ","."))</f>
        <v>REMOLLENO MICHELLE U.</v>
      </c>
      <c r="C609" s="8" t="s">
        <v>1319</v>
      </c>
      <c r="D609" s="8" t="s">
        <v>1012</v>
      </c>
      <c r="E609" s="8" t="s">
        <v>1320</v>
      </c>
      <c r="F609" s="8" t="s">
        <v>96</v>
      </c>
      <c r="G609" s="8" t="s">
        <v>1994</v>
      </c>
      <c r="H609" s="8" t="s">
        <v>135</v>
      </c>
      <c r="I609" s="8" t="b">
        <f>COUNTIF(Employees[Employee Name],Employees[[#This Row],[Employee Name]])&gt;1</f>
        <v>0</v>
      </c>
    </row>
    <row r="610" spans="1:9" ht="30" hidden="1" customHeight="1" x14ac:dyDescent="0.3">
      <c r="A610" s="44">
        <f>IF(ISBLANK(Employees[[#This Row],[Employee Name]]),"",A609+1)</f>
        <v>604</v>
      </c>
      <c r="B610" s="8" t="str">
        <f>CONCATENATE(Employees[[#This Row],[Lastname]]," ",Employees[[#This Row],[Firstname]], " ",LEFT(Employees[[#This Row],[Middlename]],1),IF(ISBLANK(Employees[[#This Row],[Middlename]])," ","."))</f>
        <v>RENDORA RAFFY G.</v>
      </c>
      <c r="C610" s="18" t="s">
        <v>2477</v>
      </c>
      <c r="D610" s="18" t="s">
        <v>2478</v>
      </c>
      <c r="E610" s="18" t="s">
        <v>2479</v>
      </c>
      <c r="F610" s="18" t="s">
        <v>1710</v>
      </c>
      <c r="G610" s="18" t="s">
        <v>2480</v>
      </c>
      <c r="H610" s="18" t="s">
        <v>2471</v>
      </c>
      <c r="I610" s="8" t="b">
        <f>COUNTIF(Employees[Employee Name],Employees[[#This Row],[Employee Name]])&gt;1</f>
        <v>0</v>
      </c>
    </row>
    <row r="611" spans="1:9" ht="30" hidden="1" customHeight="1" x14ac:dyDescent="0.3">
      <c r="A611" s="44">
        <f>IF(ISBLANK(Employees[[#This Row],[Employee Name]]),"",A610+1)</f>
        <v>605</v>
      </c>
      <c r="B611" s="8" t="str">
        <f>CONCATENATE(Employees[[#This Row],[Lastname]]," ",Employees[[#This Row],[Firstname]], " ",LEFT(Employees[[#This Row],[Middlename]],1),IF(ISBLANK(Employees[[#This Row],[Middlename]])," ","."))</f>
        <v>REOSA CECILIA A.</v>
      </c>
      <c r="C611" s="8" t="s">
        <v>728</v>
      </c>
      <c r="D611" s="8" t="s">
        <v>729</v>
      </c>
      <c r="E611" s="8" t="s">
        <v>88</v>
      </c>
      <c r="F611" s="8" t="s">
        <v>125</v>
      </c>
      <c r="G611" s="18" t="s">
        <v>1994</v>
      </c>
      <c r="H611" s="8" t="s">
        <v>361</v>
      </c>
      <c r="I611" s="8" t="b">
        <f>COUNTIF(Employees[Employee Name],Employees[[#This Row],[Employee Name]])&gt;1</f>
        <v>0</v>
      </c>
    </row>
    <row r="612" spans="1:9" ht="30" hidden="1" customHeight="1" x14ac:dyDescent="0.3">
      <c r="A612" s="44">
        <f>IF(ISBLANK(Employees[[#This Row],[Employee Name]]),"",A611+1)</f>
        <v>606</v>
      </c>
      <c r="B612" s="8" t="str">
        <f>CONCATENATE(Employees[[#This Row],[Lastname]]," ",Employees[[#This Row],[Firstname]], " ",LEFT(Employees[[#This Row],[Middlename]],1),IF(ISBLANK(Employees[[#This Row],[Middlename]])," ","."))</f>
        <v>REPILLO AMMY LOU M.</v>
      </c>
      <c r="C612" s="8" t="s">
        <v>403</v>
      </c>
      <c r="D612" s="8" t="s">
        <v>404</v>
      </c>
      <c r="E612" s="8" t="s">
        <v>84</v>
      </c>
      <c r="F612" s="8" t="s">
        <v>125</v>
      </c>
      <c r="G612" s="18" t="s">
        <v>1994</v>
      </c>
      <c r="H612" s="8" t="s">
        <v>103</v>
      </c>
      <c r="I612" s="8" t="b">
        <f>COUNTIF(Employees[Employee Name],Employees[[#This Row],[Employee Name]])&gt;1</f>
        <v>0</v>
      </c>
    </row>
    <row r="613" spans="1:9" ht="30" hidden="1" customHeight="1" x14ac:dyDescent="0.3">
      <c r="A613" s="44">
        <f>IF(ISBLANK(Employees[[#This Row],[Employee Name]]),"",A612+1)</f>
        <v>607</v>
      </c>
      <c r="B613" s="8" t="str">
        <f>CONCATENATE(Employees[[#This Row],[Lastname]]," ",Employees[[#This Row],[Firstname]], " ",LEFT(Employees[[#This Row],[Middlename]],1),IF(ISBLANK(Employees[[#This Row],[Middlename]])," ","."))</f>
        <v>REYES ELSA T.</v>
      </c>
      <c r="C613" s="8" t="s">
        <v>672</v>
      </c>
      <c r="D613" s="8" t="s">
        <v>673</v>
      </c>
      <c r="E613" s="8" t="s">
        <v>674</v>
      </c>
      <c r="F613" s="8" t="s">
        <v>120</v>
      </c>
      <c r="G613" s="18" t="s">
        <v>1994</v>
      </c>
      <c r="H613" s="8" t="s">
        <v>361</v>
      </c>
      <c r="I613" s="8" t="b">
        <f>COUNTIF(Employees[Employee Name],Employees[[#This Row],[Employee Name]])&gt;1</f>
        <v>0</v>
      </c>
    </row>
    <row r="614" spans="1:9" ht="30" hidden="1" customHeight="1" x14ac:dyDescent="0.3">
      <c r="A614" s="44">
        <f>IF(ISBLANK(Employees[[#This Row],[Employee Name]]),"",A613+1)</f>
        <v>608</v>
      </c>
      <c r="B614" s="8" t="str">
        <f>CONCATENATE(Employees[[#This Row],[Lastname]]," ",Employees[[#This Row],[Firstname]], " ",LEFT(Employees[[#This Row],[Middlename]],1),IF(ISBLANK(Employees[[#This Row],[Middlename]])," ","."))</f>
        <v>REYES GERARDO GABRIEL C.</v>
      </c>
      <c r="C614" s="18" t="s">
        <v>672</v>
      </c>
      <c r="D614" s="18" t="s">
        <v>2165</v>
      </c>
      <c r="E614" s="18" t="s">
        <v>134</v>
      </c>
      <c r="F614" s="8"/>
      <c r="G614" s="8"/>
      <c r="H614" s="18" t="s">
        <v>2166</v>
      </c>
      <c r="I614" s="8" t="b">
        <f>COUNTIF(Employees[Employee Name],Employees[[#This Row],[Employee Name]])&gt;1</f>
        <v>0</v>
      </c>
    </row>
    <row r="615" spans="1:9" ht="30" hidden="1" customHeight="1" x14ac:dyDescent="0.3">
      <c r="A615" s="44">
        <f>IF(ISBLANK(Employees[[#This Row],[Employee Name]]),"",A614+1)</f>
        <v>609</v>
      </c>
      <c r="B615" s="8" t="str">
        <f>CONCATENATE(Employees[[#This Row],[Lastname]]," ",Employees[[#This Row],[Firstname]], " ",LEFT(Employees[[#This Row],[Middlename]],1),IF(ISBLANK(Employees[[#This Row],[Middlename]])," ","."))</f>
        <v>REYES JOSEPHINE J.</v>
      </c>
      <c r="C615" s="8" t="s">
        <v>672</v>
      </c>
      <c r="D615" s="8" t="s">
        <v>406</v>
      </c>
      <c r="E615" s="8" t="s">
        <v>139</v>
      </c>
      <c r="F615" s="8" t="s">
        <v>1290</v>
      </c>
      <c r="G615" s="18" t="s">
        <v>1290</v>
      </c>
      <c r="H615" s="8" t="s">
        <v>361</v>
      </c>
      <c r="I615" s="8" t="b">
        <f>COUNTIF(Employees[Employee Name],Employees[[#This Row],[Employee Name]])&gt;1</f>
        <v>0</v>
      </c>
    </row>
    <row r="616" spans="1:9" ht="30" hidden="1" customHeight="1" x14ac:dyDescent="0.3">
      <c r="A616" s="44">
        <f>IF(ISBLANK(Employees[[#This Row],[Employee Name]]),"",A615+1)</f>
        <v>610</v>
      </c>
      <c r="B616" s="8" t="str">
        <f>CONCATENATE(Employees[[#This Row],[Lastname]]," ",Employees[[#This Row],[Firstname]], " ",LEFT(Employees[[#This Row],[Middlename]],1),IF(ISBLANK(Employees[[#This Row],[Middlename]])," ","."))</f>
        <v>REYES JUANITO P.</v>
      </c>
      <c r="C616" s="8" t="s">
        <v>672</v>
      </c>
      <c r="D616" s="8" t="s">
        <v>548</v>
      </c>
      <c r="E616" s="8" t="s">
        <v>124</v>
      </c>
      <c r="F616" s="8" t="s">
        <v>880</v>
      </c>
      <c r="G616" s="8" t="s">
        <v>1994</v>
      </c>
      <c r="H616" s="8" t="s">
        <v>881</v>
      </c>
      <c r="I616" s="8" t="b">
        <f>COUNTIF(Employees[Employee Name],Employees[[#This Row],[Employee Name]])&gt;1</f>
        <v>0</v>
      </c>
    </row>
    <row r="617" spans="1:9" ht="30" hidden="1" customHeight="1" x14ac:dyDescent="0.3">
      <c r="A617" s="44">
        <f>IF(ISBLANK(Employees[[#This Row],[Employee Name]]),"",A616+1)</f>
        <v>611</v>
      </c>
      <c r="B617" s="8" t="str">
        <f>CONCATENATE(Employees[[#This Row],[Lastname]]," ",Employees[[#This Row],[Firstname]], " ",LEFT(Employees[[#This Row],[Middlename]],1),IF(ISBLANK(Employees[[#This Row],[Middlename]])," ","."))</f>
        <v>REYES NORALYN B.</v>
      </c>
      <c r="C617" s="8" t="s">
        <v>672</v>
      </c>
      <c r="D617" s="8" t="s">
        <v>733</v>
      </c>
      <c r="E617" s="8" t="s">
        <v>1640</v>
      </c>
      <c r="F617" s="8" t="s">
        <v>734</v>
      </c>
      <c r="G617" s="18" t="s">
        <v>1994</v>
      </c>
      <c r="H617" s="8" t="s">
        <v>361</v>
      </c>
      <c r="I617" s="8" t="b">
        <f>COUNTIF(Employees[Employee Name],Employees[[#This Row],[Employee Name]])&gt;1</f>
        <v>0</v>
      </c>
    </row>
    <row r="618" spans="1:9" ht="30" hidden="1" customHeight="1" x14ac:dyDescent="0.3">
      <c r="A618" s="44">
        <f>IF(ISBLANK(Employees[[#This Row],[Employee Name]]),"",A617+1)</f>
        <v>612</v>
      </c>
      <c r="B618" s="8" t="str">
        <f>CONCATENATE(Employees[[#This Row],[Lastname]]," ",Employees[[#This Row],[Firstname]], " ",LEFT(Employees[[#This Row],[Middlename]],1),IF(ISBLANK(Employees[[#This Row],[Middlename]])," ","."))</f>
        <v>ROBINO OFELIA M.</v>
      </c>
      <c r="C618" s="8" t="s">
        <v>196</v>
      </c>
      <c r="D618" s="8" t="s">
        <v>197</v>
      </c>
      <c r="E618" s="8" t="s">
        <v>84</v>
      </c>
      <c r="F618" s="8" t="s">
        <v>198</v>
      </c>
      <c r="G618" s="18" t="s">
        <v>1994</v>
      </c>
      <c r="H618" s="8" t="s">
        <v>199</v>
      </c>
      <c r="I618" s="8" t="b">
        <f>COUNTIF(Employees[Employee Name],Employees[[#This Row],[Employee Name]])&gt;1</f>
        <v>0</v>
      </c>
    </row>
    <row r="619" spans="1:9" ht="30" hidden="1" customHeight="1" x14ac:dyDescent="0.3">
      <c r="A619" s="44">
        <f>IF(ISBLANK(Employees[[#This Row],[Employee Name]]),"",A618+1)</f>
        <v>613</v>
      </c>
      <c r="B619" s="8" t="str">
        <f>CONCATENATE(Employees[[#This Row],[Lastname]]," ",Employees[[#This Row],[Firstname]], " ",LEFT(Employees[[#This Row],[Middlename]],1),IF(ISBLANK(Employees[[#This Row],[Middlename]])," ","."))</f>
        <v>ROCILLO CECILLA A.</v>
      </c>
      <c r="C619" s="8" t="s">
        <v>514</v>
      </c>
      <c r="D619" s="8" t="s">
        <v>515</v>
      </c>
      <c r="E619" s="8" t="s">
        <v>472</v>
      </c>
      <c r="F619" s="8" t="s">
        <v>120</v>
      </c>
      <c r="G619" s="18" t="s">
        <v>1994</v>
      </c>
      <c r="H619" s="8" t="s">
        <v>439</v>
      </c>
      <c r="I619" s="8" t="b">
        <f>COUNTIF(Employees[Employee Name],Employees[[#This Row],[Employee Name]])&gt;1</f>
        <v>0</v>
      </c>
    </row>
    <row r="620" spans="1:9" ht="30" hidden="1" customHeight="1" x14ac:dyDescent="0.3">
      <c r="A620" s="44">
        <f>IF(ISBLANK(Employees[[#This Row],[Employee Name]]),"",A619+1)</f>
        <v>614</v>
      </c>
      <c r="B620" s="8" t="str">
        <f>CONCATENATE(Employees[[#This Row],[Lastname]]," ",Employees[[#This Row],[Firstname]], " ",LEFT(Employees[[#This Row],[Middlename]],1),IF(ISBLANK(Employees[[#This Row],[Middlename]])," ","."))</f>
        <v xml:space="preserve">ROCILLO JUNE BYRONN  </v>
      </c>
      <c r="C620" s="8" t="s">
        <v>514</v>
      </c>
      <c r="D620" s="8" t="s">
        <v>1641</v>
      </c>
      <c r="E620" s="8"/>
      <c r="F620" s="8" t="s">
        <v>1703</v>
      </c>
      <c r="G620" s="18" t="s">
        <v>1703</v>
      </c>
      <c r="H620" s="8" t="s">
        <v>1704</v>
      </c>
      <c r="I620" s="8" t="b">
        <f>COUNTIF(Employees[Employee Name],Employees[[#This Row],[Employee Name]])&gt;1</f>
        <v>0</v>
      </c>
    </row>
    <row r="621" spans="1:9" ht="30" hidden="1" customHeight="1" x14ac:dyDescent="0.3">
      <c r="A621" s="44">
        <f>IF(ISBLANK(Employees[[#This Row],[Employee Name]]),"",A620+1)</f>
        <v>615</v>
      </c>
      <c r="B621" s="8" t="str">
        <f>CONCATENATE(Employees[[#This Row],[Lastname]]," ",Employees[[#This Row],[Firstname]], " ",LEFT(Employees[[#This Row],[Middlename]],1),IF(ISBLANK(Employees[[#This Row],[Middlename]])," ","."))</f>
        <v xml:space="preserve">RODENAS ALBERT RAPHAEL  </v>
      </c>
      <c r="C621" s="8" t="s">
        <v>1642</v>
      </c>
      <c r="D621" s="8" t="s">
        <v>1643</v>
      </c>
      <c r="E621" s="8"/>
      <c r="F621" s="8" t="s">
        <v>1290</v>
      </c>
      <c r="G621" s="18" t="s">
        <v>1290</v>
      </c>
      <c r="H621" s="8" t="s">
        <v>289</v>
      </c>
      <c r="I621" s="8" t="b">
        <f>COUNTIF(Employees[Employee Name],Employees[[#This Row],[Employee Name]])&gt;1</f>
        <v>0</v>
      </c>
    </row>
    <row r="622" spans="1:9" ht="30" hidden="1" customHeight="1" x14ac:dyDescent="0.3">
      <c r="A622" s="44">
        <f>IF(ISBLANK(Employees[[#This Row],[Employee Name]]),"",A621+1)</f>
        <v>616</v>
      </c>
      <c r="B622" s="8" t="str">
        <f>CONCATENATE(Employees[[#This Row],[Lastname]]," ",Employees[[#This Row],[Firstname]], " ",LEFT(Employees[[#This Row],[Middlename]],1),IF(ISBLANK(Employees[[#This Row],[Middlename]])," ","."))</f>
        <v>RODRIGO ROWENA B.</v>
      </c>
      <c r="C622" s="18" t="s">
        <v>2499</v>
      </c>
      <c r="D622" s="18" t="s">
        <v>628</v>
      </c>
      <c r="E622" s="18" t="s">
        <v>145</v>
      </c>
      <c r="F622" s="18" t="s">
        <v>2500</v>
      </c>
      <c r="G622" s="18" t="s">
        <v>1994</v>
      </c>
      <c r="H622" s="18" t="s">
        <v>213</v>
      </c>
      <c r="I622" s="8" t="b">
        <f>COUNTIF(Employees[Employee Name],Employees[[#This Row],[Employee Name]])&gt;1</f>
        <v>0</v>
      </c>
    </row>
    <row r="623" spans="1:9" ht="30" hidden="1" customHeight="1" x14ac:dyDescent="0.3">
      <c r="A623" s="44">
        <f>IF(ISBLANK(Employees[[#This Row],[Employee Name]]),"",A622+1)</f>
        <v>617</v>
      </c>
      <c r="B623" s="8" t="str">
        <f>CONCATENATE(Employees[[#This Row],[Lastname]]," ",Employees[[#This Row],[Firstname]], " ",LEFT(Employees[[#This Row],[Middlename]],1),IF(ISBLANK(Employees[[#This Row],[Middlename]])," ","."))</f>
        <v xml:space="preserve">RODRIGUEZ ARNEL  </v>
      </c>
      <c r="C623" s="8" t="s">
        <v>557</v>
      </c>
      <c r="D623" s="8" t="s">
        <v>1644</v>
      </c>
      <c r="E623" s="8"/>
      <c r="F623" s="8" t="s">
        <v>1290</v>
      </c>
      <c r="G623" s="18" t="s">
        <v>1290</v>
      </c>
      <c r="H623" s="8" t="s">
        <v>289</v>
      </c>
      <c r="I623" s="8" t="b">
        <f>COUNTIF(Employees[Employee Name],Employees[[#This Row],[Employee Name]])&gt;1</f>
        <v>0</v>
      </c>
    </row>
    <row r="624" spans="1:9" ht="30" hidden="1" customHeight="1" x14ac:dyDescent="0.3">
      <c r="A624" s="44">
        <f>IF(ISBLANK(Employees[[#This Row],[Employee Name]]),"",A623+1)</f>
        <v>618</v>
      </c>
      <c r="B624" s="8" t="str">
        <f>CONCATENATE(Employees[[#This Row],[Lastname]]," ",Employees[[#This Row],[Firstname]], " ",LEFT(Employees[[#This Row],[Middlename]],1),IF(ISBLANK(Employees[[#This Row],[Middlename]])," ","."))</f>
        <v xml:space="preserve">RODRIGUEZ GREGORIO  </v>
      </c>
      <c r="C624" s="8" t="s">
        <v>557</v>
      </c>
      <c r="D624" s="8" t="s">
        <v>558</v>
      </c>
      <c r="E624" s="8"/>
      <c r="F624" s="18" t="s">
        <v>198</v>
      </c>
      <c r="G624" s="18" t="s">
        <v>1994</v>
      </c>
      <c r="H624" s="8" t="s">
        <v>289</v>
      </c>
      <c r="I624" s="8" t="b">
        <f>COUNTIF(Employees[Employee Name],Employees[[#This Row],[Employee Name]])&gt;1</f>
        <v>0</v>
      </c>
    </row>
    <row r="625" spans="1:9" ht="30" hidden="1" customHeight="1" x14ac:dyDescent="0.3">
      <c r="A625" s="44">
        <f>IF(ISBLANK(Employees[[#This Row],[Employee Name]]),"",A624+1)</f>
        <v>619</v>
      </c>
      <c r="B625" s="8" t="str">
        <f>CONCATENATE(Employees[[#This Row],[Lastname]]," ",Employees[[#This Row],[Firstname]], " ",LEFT(Employees[[#This Row],[Middlename]],1),IF(ISBLANK(Employees[[#This Row],[Middlename]])," ","."))</f>
        <v xml:space="preserve">RODRIGUEZ IGNACIO  </v>
      </c>
      <c r="C625" s="8" t="s">
        <v>557</v>
      </c>
      <c r="D625" s="8" t="s">
        <v>563</v>
      </c>
      <c r="E625" s="8"/>
      <c r="F625" s="18" t="s">
        <v>198</v>
      </c>
      <c r="G625" s="18" t="s">
        <v>1994</v>
      </c>
      <c r="H625" s="8" t="s">
        <v>289</v>
      </c>
      <c r="I625" s="8" t="b">
        <f>COUNTIF(Employees[Employee Name],Employees[[#This Row],[Employee Name]])&gt;1</f>
        <v>0</v>
      </c>
    </row>
    <row r="626" spans="1:9" ht="30" hidden="1" customHeight="1" x14ac:dyDescent="0.3">
      <c r="A626" s="44">
        <f>IF(ISBLANK(Employees[[#This Row],[Employee Name]]),"",A625+1)</f>
        <v>620</v>
      </c>
      <c r="B626" s="8" t="str">
        <f>CONCATENATE(Employees[[#This Row],[Lastname]]," ",Employees[[#This Row],[Firstname]], " ",LEFT(Employees[[#This Row],[Middlename]],1),IF(ISBLANK(Employees[[#This Row],[Middlename]])," ","."))</f>
        <v xml:space="preserve">RODRIGUEZ JERALD  </v>
      </c>
      <c r="C626" s="8" t="s">
        <v>557</v>
      </c>
      <c r="D626" s="8" t="s">
        <v>1645</v>
      </c>
      <c r="E626" s="8"/>
      <c r="F626" s="8" t="s">
        <v>1290</v>
      </c>
      <c r="G626" s="18" t="s">
        <v>1290</v>
      </c>
      <c r="H626" s="8" t="s">
        <v>289</v>
      </c>
      <c r="I626" s="8" t="b">
        <f>COUNTIF(Employees[Employee Name],Employees[[#This Row],[Employee Name]])&gt;1</f>
        <v>0</v>
      </c>
    </row>
    <row r="627" spans="1:9" ht="30" hidden="1" customHeight="1" x14ac:dyDescent="0.3">
      <c r="A627" s="44">
        <f>IF(ISBLANK(Employees[[#This Row],[Employee Name]]),"",A626+1)</f>
        <v>621</v>
      </c>
      <c r="B627" s="8" t="str">
        <f>CONCATENATE(Employees[[#This Row],[Lastname]]," ",Employees[[#This Row],[Firstname]], " ",LEFT(Employees[[#This Row],[Middlename]],1),IF(ISBLANK(Employees[[#This Row],[Middlename]])," ","."))</f>
        <v xml:space="preserve">RODRIGUEZ JOEL  </v>
      </c>
      <c r="C627" s="8" t="s">
        <v>557</v>
      </c>
      <c r="D627" s="8" t="s">
        <v>790</v>
      </c>
      <c r="E627" s="8"/>
      <c r="F627" s="18" t="s">
        <v>198</v>
      </c>
      <c r="G627" s="18" t="s">
        <v>1994</v>
      </c>
      <c r="H627" s="8" t="s">
        <v>289</v>
      </c>
      <c r="I627" s="8" t="b">
        <f>COUNTIF(Employees[Employee Name],Employees[[#This Row],[Employee Name]])&gt;1</f>
        <v>0</v>
      </c>
    </row>
    <row r="628" spans="1:9" ht="30" hidden="1" customHeight="1" x14ac:dyDescent="0.3">
      <c r="A628" s="44">
        <f>IF(ISBLANK(Employees[[#This Row],[Employee Name]]),"",A627+1)</f>
        <v>622</v>
      </c>
      <c r="B628" s="8" t="str">
        <f>CONCATENATE(Employees[[#This Row],[Lastname]]," ",Employees[[#This Row],[Firstname]], " ",LEFT(Employees[[#This Row],[Middlename]],1),IF(ISBLANK(Employees[[#This Row],[Middlename]])," ","."))</f>
        <v>RODRIGUEZ JOSEPHINE R.</v>
      </c>
      <c r="C628" s="8" t="s">
        <v>557</v>
      </c>
      <c r="D628" s="8" t="s">
        <v>406</v>
      </c>
      <c r="E628" s="8" t="s">
        <v>330</v>
      </c>
      <c r="F628" s="8" t="s">
        <v>1290</v>
      </c>
      <c r="G628" s="18" t="s">
        <v>1290</v>
      </c>
      <c r="H628" s="8" t="s">
        <v>1704</v>
      </c>
      <c r="I628" s="8" t="b">
        <f>COUNTIF(Employees[Employee Name],Employees[[#This Row],[Employee Name]])&gt;1</f>
        <v>0</v>
      </c>
    </row>
    <row r="629" spans="1:9" ht="30" hidden="1" customHeight="1" x14ac:dyDescent="0.3">
      <c r="A629" s="44">
        <f>IF(ISBLANK(Employees[[#This Row],[Employee Name]]),"",A628+1)</f>
        <v>623</v>
      </c>
      <c r="B629" s="8" t="str">
        <f>CONCATENATE(Employees[[#This Row],[Lastname]]," ",Employees[[#This Row],[Firstname]], " ",LEFT(Employees[[#This Row],[Middlename]],1),IF(ISBLANK(Employees[[#This Row],[Middlename]])," ","."))</f>
        <v xml:space="preserve">RODRIGUEZ MANNY  </v>
      </c>
      <c r="C629" s="8" t="s">
        <v>557</v>
      </c>
      <c r="D629" s="8" t="s">
        <v>1646</v>
      </c>
      <c r="E629" s="8"/>
      <c r="F629" s="8" t="s">
        <v>1290</v>
      </c>
      <c r="G629" s="18" t="s">
        <v>1290</v>
      </c>
      <c r="H629" s="8" t="s">
        <v>289</v>
      </c>
      <c r="I629" s="8" t="b">
        <f>COUNTIF(Employees[Employee Name],Employees[[#This Row],[Employee Name]])&gt;1</f>
        <v>0</v>
      </c>
    </row>
    <row r="630" spans="1:9" ht="30" hidden="1" customHeight="1" x14ac:dyDescent="0.3">
      <c r="A630" s="44">
        <f>IF(ISBLANK(Employees[[#This Row],[Employee Name]]),"",A629+1)</f>
        <v>624</v>
      </c>
      <c r="B630" s="8" t="str">
        <f>CONCATENATE(Employees[[#This Row],[Lastname]]," ",Employees[[#This Row],[Firstname]], " ",LEFT(Employees[[#This Row],[Middlename]],1),IF(ISBLANK(Employees[[#This Row],[Middlename]])," ","."))</f>
        <v>RODRIGUEZ NARCISCO E.</v>
      </c>
      <c r="C630" s="8" t="s">
        <v>557</v>
      </c>
      <c r="D630" s="8" t="s">
        <v>1647</v>
      </c>
      <c r="E630" s="8" t="s">
        <v>122</v>
      </c>
      <c r="F630" s="8" t="s">
        <v>1290</v>
      </c>
      <c r="G630" s="18" t="s">
        <v>1290</v>
      </c>
      <c r="H630" s="8" t="s">
        <v>1706</v>
      </c>
      <c r="I630" s="8" t="b">
        <f>COUNTIF(Employees[Employee Name],Employees[[#This Row],[Employee Name]])&gt;1</f>
        <v>0</v>
      </c>
    </row>
    <row r="631" spans="1:9" ht="30" hidden="1" customHeight="1" x14ac:dyDescent="0.3">
      <c r="A631" s="44">
        <f>IF(ISBLANK(Employees[[#This Row],[Employee Name]]),"",A630+1)</f>
        <v>625</v>
      </c>
      <c r="B631" s="8" t="str">
        <f>CONCATENATE(Employees[[#This Row],[Lastname]]," ",Employees[[#This Row],[Firstname]], " ",LEFT(Employees[[#This Row],[Middlename]],1),IF(ISBLANK(Employees[[#This Row],[Middlename]])," ","."))</f>
        <v xml:space="preserve">RODRIGUEZ RAYMUNDO  </v>
      </c>
      <c r="C631" s="8" t="s">
        <v>557</v>
      </c>
      <c r="D631" s="8" t="s">
        <v>1648</v>
      </c>
      <c r="E631" s="8"/>
      <c r="F631" s="8" t="s">
        <v>1290</v>
      </c>
      <c r="G631" s="18" t="s">
        <v>1290</v>
      </c>
      <c r="H631" s="8" t="s">
        <v>289</v>
      </c>
      <c r="I631" s="8" t="b">
        <f>COUNTIF(Employees[Employee Name],Employees[[#This Row],[Employee Name]])&gt;1</f>
        <v>0</v>
      </c>
    </row>
    <row r="632" spans="1:9" ht="30" hidden="1" customHeight="1" x14ac:dyDescent="0.3">
      <c r="A632" s="44">
        <f>IF(ISBLANK(Employees[[#This Row],[Employee Name]]),"",A631+1)</f>
        <v>626</v>
      </c>
      <c r="B632" s="8" t="str">
        <f>CONCATENATE(Employees[[#This Row],[Lastname]]," ",Employees[[#This Row],[Firstname]], " ",LEFT(Employees[[#This Row],[Middlename]],1),IF(ISBLANK(Employees[[#This Row],[Middlename]])," ","."))</f>
        <v>RODRIGUEZ REIMART L.</v>
      </c>
      <c r="C632" s="8" t="s">
        <v>557</v>
      </c>
      <c r="D632" s="8" t="s">
        <v>1649</v>
      </c>
      <c r="E632" s="8" t="s">
        <v>1539</v>
      </c>
      <c r="F632" s="8" t="s">
        <v>1290</v>
      </c>
      <c r="G632" s="18" t="s">
        <v>1290</v>
      </c>
      <c r="H632" s="8" t="s">
        <v>1065</v>
      </c>
      <c r="I632" s="8" t="b">
        <f>COUNTIF(Employees[Employee Name],Employees[[#This Row],[Employee Name]])&gt;1</f>
        <v>0</v>
      </c>
    </row>
    <row r="633" spans="1:9" ht="30" hidden="1" customHeight="1" x14ac:dyDescent="0.3">
      <c r="A633" s="44">
        <f>IF(ISBLANK(Employees[[#This Row],[Employee Name]]),"",A632+1)</f>
        <v>627</v>
      </c>
      <c r="B633" s="8" t="str">
        <f>CONCATENATE(Employees[[#This Row],[Lastname]]," ",Employees[[#This Row],[Firstname]], " ",LEFT(Employees[[#This Row],[Middlename]],1),IF(ISBLANK(Employees[[#This Row],[Middlename]])," ","."))</f>
        <v xml:space="preserve">RODRIGUEZ RIZALDE  </v>
      </c>
      <c r="C633" s="18" t="s">
        <v>557</v>
      </c>
      <c r="D633" s="18" t="s">
        <v>2229</v>
      </c>
      <c r="E633" s="8"/>
      <c r="F633" s="18" t="s">
        <v>1290</v>
      </c>
      <c r="G633" s="8"/>
      <c r="H633" s="18" t="s">
        <v>289</v>
      </c>
      <c r="I633" s="8" t="b">
        <f>COUNTIF(Employees[Employee Name],Employees[[#This Row],[Employee Name]])&gt;1</f>
        <v>0</v>
      </c>
    </row>
    <row r="634" spans="1:9" ht="30" hidden="1" customHeight="1" x14ac:dyDescent="0.3">
      <c r="A634" s="44">
        <f>IF(ISBLANK(Employees[[#This Row],[Employee Name]]),"",A633+1)</f>
        <v>628</v>
      </c>
      <c r="B634" s="8" t="str">
        <f>CONCATENATE(Employees[[#This Row],[Lastname]]," ",Employees[[#This Row],[Firstname]], " ",LEFT(Employees[[#This Row],[Middlename]],1),IF(ISBLANK(Employees[[#This Row],[Middlename]])," ","."))</f>
        <v xml:space="preserve">RODRIGUEZ RUEL  </v>
      </c>
      <c r="C634" s="8" t="s">
        <v>557</v>
      </c>
      <c r="D634" s="8" t="s">
        <v>1045</v>
      </c>
      <c r="E634" s="8"/>
      <c r="F634" s="8" t="s">
        <v>198</v>
      </c>
      <c r="G634" s="18" t="s">
        <v>1994</v>
      </c>
      <c r="H634" s="8" t="s">
        <v>289</v>
      </c>
      <c r="I634" s="8" t="b">
        <f>COUNTIF(Employees[Employee Name],Employees[[#This Row],[Employee Name]])&gt;1</f>
        <v>0</v>
      </c>
    </row>
    <row r="635" spans="1:9" ht="30" hidden="1" customHeight="1" x14ac:dyDescent="0.3">
      <c r="A635" s="44">
        <f>IF(ISBLANK(Employees[[#This Row],[Employee Name]]),"",A634+1)</f>
        <v>629</v>
      </c>
      <c r="B635" s="8" t="str">
        <f>CONCATENATE(Employees[[#This Row],[Lastname]]," ",Employees[[#This Row],[Firstname]], " ",LEFT(Employees[[#This Row],[Middlename]],1),IF(ISBLANK(Employees[[#This Row],[Middlename]])," ","."))</f>
        <v>ROLLE CARIZA P.</v>
      </c>
      <c r="C635" s="8" t="s">
        <v>1650</v>
      </c>
      <c r="D635" s="8" t="s">
        <v>1651</v>
      </c>
      <c r="E635" s="8" t="s">
        <v>1313</v>
      </c>
      <c r="F635" s="8" t="s">
        <v>1290</v>
      </c>
      <c r="G635" s="18" t="s">
        <v>1290</v>
      </c>
      <c r="H635" s="8" t="s">
        <v>135</v>
      </c>
      <c r="I635" s="8" t="b">
        <f>COUNTIF(Employees[Employee Name],Employees[[#This Row],[Employee Name]])&gt;1</f>
        <v>0</v>
      </c>
    </row>
    <row r="636" spans="1:9" ht="30" hidden="1" customHeight="1" x14ac:dyDescent="0.3">
      <c r="A636" s="44">
        <f>IF(ISBLANK(Employees[[#This Row],[Employee Name]]),"",A635+1)</f>
        <v>630</v>
      </c>
      <c r="B636" s="8" t="str">
        <f>CONCATENATE(Employees[[#This Row],[Lastname]]," ",Employees[[#This Row],[Firstname]], " ",LEFT(Employees[[#This Row],[Middlename]],1),IF(ISBLANK(Employees[[#This Row],[Middlename]])," ","."))</f>
        <v>ROLLE MICHELLYN G.</v>
      </c>
      <c r="C636" s="8" t="s">
        <v>1650</v>
      </c>
      <c r="D636" s="8" t="s">
        <v>1652</v>
      </c>
      <c r="E636" s="8" t="s">
        <v>1653</v>
      </c>
      <c r="F636" s="8" t="s">
        <v>1290</v>
      </c>
      <c r="G636" s="18" t="s">
        <v>1290</v>
      </c>
      <c r="H636" s="8" t="s">
        <v>97</v>
      </c>
      <c r="I636" s="8" t="b">
        <f>COUNTIF(Employees[Employee Name],Employees[[#This Row],[Employee Name]])&gt;1</f>
        <v>0</v>
      </c>
    </row>
    <row r="637" spans="1:9" ht="30" hidden="1" customHeight="1" x14ac:dyDescent="0.3">
      <c r="A637" s="44">
        <f>IF(ISBLANK(Employees[[#This Row],[Employee Name]]),"",A636+1)</f>
        <v>631</v>
      </c>
      <c r="B637" s="8" t="str">
        <f>CONCATENATE(Employees[[#This Row],[Lastname]]," ",Employees[[#This Row],[Firstname]], " ",LEFT(Employees[[#This Row],[Middlename]],1),IF(ISBLANK(Employees[[#This Row],[Middlename]])," ","."))</f>
        <v>ROMILLA EDITH D.</v>
      </c>
      <c r="C637" s="8" t="s">
        <v>154</v>
      </c>
      <c r="D637" s="8" t="s">
        <v>155</v>
      </c>
      <c r="E637" s="8" t="s">
        <v>119</v>
      </c>
      <c r="F637" s="8" t="s">
        <v>120</v>
      </c>
      <c r="G637" s="18" t="s">
        <v>1994</v>
      </c>
      <c r="H637" s="8" t="s">
        <v>156</v>
      </c>
      <c r="I637" s="8" t="b">
        <f>COUNTIF(Employees[Employee Name],Employees[[#This Row],[Employee Name]])&gt;1</f>
        <v>0</v>
      </c>
    </row>
    <row r="638" spans="1:9" ht="30" hidden="1" customHeight="1" x14ac:dyDescent="0.3">
      <c r="A638" s="44">
        <f>IF(ISBLANK(Employees[[#This Row],[Employee Name]]),"",A637+1)</f>
        <v>632</v>
      </c>
      <c r="B638" s="8" t="str">
        <f>CONCATENATE(Employees[[#This Row],[Lastname]]," ",Employees[[#This Row],[Firstname]], " ",LEFT(Employees[[#This Row],[Middlename]],1),IF(ISBLANK(Employees[[#This Row],[Middlename]])," ","."))</f>
        <v>ROMILLA MARIBEL P.</v>
      </c>
      <c r="C638" s="8" t="s">
        <v>154</v>
      </c>
      <c r="D638" s="8" t="s">
        <v>1654</v>
      </c>
      <c r="E638" s="8" t="s">
        <v>1655</v>
      </c>
      <c r="F638" s="8" t="s">
        <v>1290</v>
      </c>
      <c r="G638" s="18" t="s">
        <v>1290</v>
      </c>
      <c r="H638" s="8" t="s">
        <v>439</v>
      </c>
      <c r="I638" s="8" t="b">
        <f>COUNTIF(Employees[Employee Name],Employees[[#This Row],[Employee Name]])&gt;1</f>
        <v>0</v>
      </c>
    </row>
    <row r="639" spans="1:9" ht="30" hidden="1" customHeight="1" x14ac:dyDescent="0.3">
      <c r="A639" s="44">
        <f>IF(ISBLANK(Employees[[#This Row],[Employee Name]]),"",A638+1)</f>
        <v>633</v>
      </c>
      <c r="B639" s="8" t="s">
        <v>2494</v>
      </c>
      <c r="C639" s="8" t="s">
        <v>1656</v>
      </c>
      <c r="D639" s="18" t="s">
        <v>2493</v>
      </c>
      <c r="E639" s="8" t="s">
        <v>227</v>
      </c>
      <c r="F639" s="8" t="s">
        <v>1290</v>
      </c>
      <c r="G639" s="18" t="s">
        <v>1290</v>
      </c>
      <c r="H639" s="8" t="s">
        <v>366</v>
      </c>
      <c r="I639" s="8" t="b">
        <f>COUNTIF(Employees[Employee Name],Employees[[#This Row],[Employee Name]])&gt;1</f>
        <v>0</v>
      </c>
    </row>
    <row r="640" spans="1:9" ht="30" hidden="1" customHeight="1" x14ac:dyDescent="0.3">
      <c r="A640" s="44">
        <f>IF(ISBLANK(Employees[[#This Row],[Employee Name]]),"",A639+1)</f>
        <v>634</v>
      </c>
      <c r="B640" s="8" t="str">
        <f>CONCATENATE(Employees[[#This Row],[Lastname]]," ",Employees[[#This Row],[Firstname]], " ",LEFT(Employees[[#This Row],[Middlename]],1),IF(ISBLANK(Employees[[#This Row],[Middlename]])," ","."))</f>
        <v>ROXAS ZHANINE R.</v>
      </c>
      <c r="C640" s="18" t="s">
        <v>2274</v>
      </c>
      <c r="D640" s="18" t="s">
        <v>2275</v>
      </c>
      <c r="E640" s="18" t="s">
        <v>330</v>
      </c>
      <c r="F640" s="18" t="s">
        <v>2276</v>
      </c>
      <c r="G640" s="8"/>
      <c r="H640" s="8"/>
      <c r="I640" s="8" t="b">
        <f>COUNTIF(Employees[Employee Name],Employees[[#This Row],[Employee Name]])&gt;1</f>
        <v>0</v>
      </c>
    </row>
    <row r="641" spans="1:9" ht="30" hidden="1" customHeight="1" x14ac:dyDescent="0.3">
      <c r="A641" s="44">
        <f>IF(ISBLANK(Employees[[#This Row],[Employee Name]]),"",A640+1)</f>
        <v>635</v>
      </c>
      <c r="B641" s="8" t="str">
        <f>CONCATENATE(Employees[[#This Row],[Lastname]]," ",Employees[[#This Row],[Firstname]], " ",LEFT(Employees[[#This Row],[Middlename]],1),IF(ISBLANK(Employees[[#This Row],[Middlename]])," ","."))</f>
        <v>ROZUL FLORENCIA M.</v>
      </c>
      <c r="C641" s="8" t="s">
        <v>745</v>
      </c>
      <c r="D641" s="8" t="s">
        <v>746</v>
      </c>
      <c r="E641" s="8" t="s">
        <v>84</v>
      </c>
      <c r="F641" s="8" t="s">
        <v>747</v>
      </c>
      <c r="G641" s="8" t="s">
        <v>1994</v>
      </c>
      <c r="H641" s="8" t="s">
        <v>213</v>
      </c>
      <c r="I641" s="8" t="b">
        <f>COUNTIF(Employees[Employee Name],Employees[[#This Row],[Employee Name]])&gt;1</f>
        <v>0</v>
      </c>
    </row>
    <row r="642" spans="1:9" ht="30" hidden="1" customHeight="1" x14ac:dyDescent="0.3">
      <c r="A642" s="44">
        <f>IF(ISBLANK(Employees[[#This Row],[Employee Name]]),"",A641+1)</f>
        <v>636</v>
      </c>
      <c r="B642" s="8" t="str">
        <f>CONCATENATE(Employees[[#This Row],[Lastname]]," ",Employees[[#This Row],[Firstname]], " ",LEFT(Employees[[#This Row],[Middlename]],1),IF(ISBLANK(Employees[[#This Row],[Middlename]])," ","."))</f>
        <v>SABULAAN MARIA LEAH M.</v>
      </c>
      <c r="C642" s="8" t="s">
        <v>1657</v>
      </c>
      <c r="D642" s="8" t="s">
        <v>1658</v>
      </c>
      <c r="E642" s="8" t="s">
        <v>554</v>
      </c>
      <c r="F642" s="8" t="s">
        <v>1290</v>
      </c>
      <c r="G642" s="18" t="s">
        <v>1290</v>
      </c>
      <c r="H642" s="8" t="s">
        <v>141</v>
      </c>
      <c r="I642" s="8" t="b">
        <f>COUNTIF(Employees[Employee Name],Employees[[#This Row],[Employee Name]])&gt;1</f>
        <v>0</v>
      </c>
    </row>
    <row r="643" spans="1:9" ht="30" hidden="1" customHeight="1" x14ac:dyDescent="0.3">
      <c r="A643" s="44">
        <f>IF(ISBLANK(Employees[[#This Row],[Employee Name]]),"",A642+1)</f>
        <v>637</v>
      </c>
      <c r="B643" s="8" t="str">
        <f>CONCATENATE(Employees[[#This Row],[Lastname]]," ",Employees[[#This Row],[Firstname]], " ",LEFT(Employees[[#This Row],[Middlename]],1),IF(ISBLANK(Employees[[#This Row],[Middlename]])," ","."))</f>
        <v>SALAZAR FRANCIS D.</v>
      </c>
      <c r="C643" s="8" t="s">
        <v>951</v>
      </c>
      <c r="D643" s="8" t="s">
        <v>600</v>
      </c>
      <c r="E643" s="8" t="s">
        <v>119</v>
      </c>
      <c r="F643" s="8" t="s">
        <v>1290</v>
      </c>
      <c r="G643" s="8"/>
      <c r="H643" s="8" t="s">
        <v>289</v>
      </c>
      <c r="I643" s="8" t="b">
        <f>COUNTIF(Employees[Employee Name],Employees[[#This Row],[Employee Name]])&gt;1</f>
        <v>0</v>
      </c>
    </row>
    <row r="644" spans="1:9" ht="30" hidden="1" customHeight="1" x14ac:dyDescent="0.3">
      <c r="A644" s="44">
        <f>IF(ISBLANK(Employees[[#This Row],[Employee Name]]),"",A643+1)</f>
        <v>638</v>
      </c>
      <c r="B644" s="8" t="str">
        <f>CONCATENATE(Employees[[#This Row],[Lastname]]," ",Employees[[#This Row],[Firstname]], " ",LEFT(Employees[[#This Row],[Middlename]],1),IF(ISBLANK(Employees[[#This Row],[Middlename]])," ","."))</f>
        <v>SALAZAR JOSIELYN G.</v>
      </c>
      <c r="C644" s="18" t="s">
        <v>951</v>
      </c>
      <c r="D644" s="18" t="s">
        <v>2315</v>
      </c>
      <c r="E644" s="18" t="s">
        <v>166</v>
      </c>
      <c r="F644" s="18" t="s">
        <v>1290</v>
      </c>
      <c r="G644" s="8"/>
      <c r="H644" s="18" t="s">
        <v>199</v>
      </c>
      <c r="I644" s="8" t="b">
        <f>COUNTIF(Employees[Employee Name],Employees[[#This Row],[Employee Name]])&gt;1</f>
        <v>0</v>
      </c>
    </row>
    <row r="645" spans="1:9" ht="30" hidden="1" customHeight="1" x14ac:dyDescent="0.3">
      <c r="A645" s="44">
        <f>IF(ISBLANK(Employees[[#This Row],[Employee Name]]),"",A644+1)</f>
        <v>639</v>
      </c>
      <c r="B645" s="8" t="str">
        <f>CONCATENATE(Employees[[#This Row],[Lastname]]," ",Employees[[#This Row],[Firstname]], " ",LEFT(Employees[[#This Row],[Middlename]],1),IF(ISBLANK(Employees[[#This Row],[Middlename]])," ","."))</f>
        <v>SALONGA LUCY M.</v>
      </c>
      <c r="C645" s="8" t="s">
        <v>419</v>
      </c>
      <c r="D645" s="8" t="s">
        <v>945</v>
      </c>
      <c r="E645" s="8" t="s">
        <v>84</v>
      </c>
      <c r="F645" s="8" t="s">
        <v>349</v>
      </c>
      <c r="G645" s="8" t="s">
        <v>1994</v>
      </c>
      <c r="H645" s="8" t="s">
        <v>286</v>
      </c>
      <c r="I645" s="8" t="b">
        <f>COUNTIF(Employees[Employee Name],Employees[[#This Row],[Employee Name]])&gt;1</f>
        <v>0</v>
      </c>
    </row>
    <row r="646" spans="1:9" ht="30" hidden="1" customHeight="1" x14ac:dyDescent="0.3">
      <c r="A646" s="44">
        <f>IF(ISBLANK(Employees[[#This Row],[Employee Name]]),"",A645+1)</f>
        <v>640</v>
      </c>
      <c r="B646" s="8" t="str">
        <f>CONCATENATE(Employees[[#This Row],[Lastname]]," ",Employees[[#This Row],[Firstname]], " ",LEFT(Employees[[#This Row],[Middlename]],1),IF(ISBLANK(Employees[[#This Row],[Middlename]])," ","."))</f>
        <v>SAN JUAN EVA RUTH M.</v>
      </c>
      <c r="C646" s="8" t="s">
        <v>1659</v>
      </c>
      <c r="D646" s="8" t="s">
        <v>1660</v>
      </c>
      <c r="E646" s="8" t="s">
        <v>1661</v>
      </c>
      <c r="F646" s="8" t="s">
        <v>1290</v>
      </c>
      <c r="G646" s="18" t="s">
        <v>1290</v>
      </c>
      <c r="H646" s="8" t="s">
        <v>199</v>
      </c>
      <c r="I646" s="8" t="b">
        <f>COUNTIF(Employees[Employee Name],Employees[[#This Row],[Employee Name]])&gt;1</f>
        <v>0</v>
      </c>
    </row>
    <row r="647" spans="1:9" ht="30" hidden="1" customHeight="1" x14ac:dyDescent="0.3">
      <c r="A647" s="44">
        <f>IF(ISBLANK(Employees[[#This Row],[Employee Name]]),"",A646+1)</f>
        <v>641</v>
      </c>
      <c r="B647" s="8" t="str">
        <f>CONCATENATE(Employees[[#This Row],[Lastname]]," ",Employees[[#This Row],[Firstname]], " ",LEFT(Employees[[#This Row],[Middlename]],1),IF(ISBLANK(Employees[[#This Row],[Middlename]])," ","."))</f>
        <v>SANARES DAN T.</v>
      </c>
      <c r="C647" s="8" t="s">
        <v>1259</v>
      </c>
      <c r="D647" s="8" t="s">
        <v>1260</v>
      </c>
      <c r="E647" s="8" t="s">
        <v>460</v>
      </c>
      <c r="F647" s="8" t="s">
        <v>679</v>
      </c>
      <c r="G647" s="8" t="s">
        <v>1994</v>
      </c>
      <c r="H647" s="8" t="s">
        <v>135</v>
      </c>
      <c r="I647" s="8" t="b">
        <f>COUNTIF(Employees[Employee Name],Employees[[#This Row],[Employee Name]])&gt;1</f>
        <v>0</v>
      </c>
    </row>
    <row r="648" spans="1:9" ht="30" hidden="1" customHeight="1" x14ac:dyDescent="0.3">
      <c r="A648" s="44">
        <f>IF(ISBLANK(Employees[[#This Row],[Employee Name]]),"",A647+1)</f>
        <v>642</v>
      </c>
      <c r="B648" s="8" t="str">
        <f>CONCATENATE(Employees[[#This Row],[Lastname]]," ",Employees[[#This Row],[Firstname]], " ",LEFT(Employees[[#This Row],[Middlename]],1),IF(ISBLANK(Employees[[#This Row],[Middlename]])," ","."))</f>
        <v>SANGALANG RUPERTA N.</v>
      </c>
      <c r="C648" s="18" t="s">
        <v>773</v>
      </c>
      <c r="D648" s="18" t="s">
        <v>2502</v>
      </c>
      <c r="E648" s="18" t="s">
        <v>2496</v>
      </c>
      <c r="F648" s="18" t="s">
        <v>2503</v>
      </c>
      <c r="G648" s="18" t="s">
        <v>1290</v>
      </c>
      <c r="H648" s="18" t="s">
        <v>213</v>
      </c>
      <c r="I648" s="8" t="b">
        <f>COUNTIF(Employees[Employee Name],Employees[[#This Row],[Employee Name]])&gt;1</f>
        <v>0</v>
      </c>
    </row>
    <row r="649" spans="1:9" ht="30" hidden="1" customHeight="1" x14ac:dyDescent="0.3">
      <c r="A649" s="44">
        <f>IF(ISBLANK(Employees[[#This Row],[Employee Name]]),"",A648+1)</f>
        <v>643</v>
      </c>
      <c r="B649" s="8" t="str">
        <f>CONCATENATE(Employees[[#This Row],[Lastname]]," ",Employees[[#This Row],[Firstname]], " ",LEFT(Employees[[#This Row],[Middlename]],1),IF(ISBLANK(Employees[[#This Row],[Middlename]])," ","."))</f>
        <v>SANTERA MARICRIS S.</v>
      </c>
      <c r="C649" s="8" t="s">
        <v>204</v>
      </c>
      <c r="D649" s="8" t="s">
        <v>205</v>
      </c>
      <c r="E649" s="8" t="s">
        <v>161</v>
      </c>
      <c r="F649" s="8" t="s">
        <v>96</v>
      </c>
      <c r="G649" s="8" t="s">
        <v>1994</v>
      </c>
      <c r="H649" s="8" t="s">
        <v>97</v>
      </c>
      <c r="I649" s="8" t="b">
        <f>COUNTIF(Employees[Employee Name],Employees[[#This Row],[Employee Name]])&gt;1</f>
        <v>0</v>
      </c>
    </row>
    <row r="650" spans="1:9" ht="30" hidden="1" customHeight="1" x14ac:dyDescent="0.3">
      <c r="A650" s="44">
        <f>IF(ISBLANK(Employees[[#This Row],[Employee Name]]),"",A649+1)</f>
        <v>644</v>
      </c>
      <c r="B650" s="8" t="str">
        <f>CONCATENATE(Employees[[#This Row],[Lastname]]," ",Employees[[#This Row],[Firstname]], " ",LEFT(Employees[[#This Row],[Middlename]],1),IF(ISBLANK(Employees[[#This Row],[Middlename]])," ","."))</f>
        <v>SARDINOLA  GINABLETH J.</v>
      </c>
      <c r="C650" s="8" t="s">
        <v>978</v>
      </c>
      <c r="D650" s="8" t="s">
        <v>979</v>
      </c>
      <c r="E650" s="8" t="s">
        <v>139</v>
      </c>
      <c r="F650" s="8" t="s">
        <v>125</v>
      </c>
      <c r="G650" s="18" t="s">
        <v>1994</v>
      </c>
      <c r="H650" s="8" t="s">
        <v>126</v>
      </c>
      <c r="I650" s="8" t="b">
        <f>COUNTIF(Employees[Employee Name],Employees[[#This Row],[Employee Name]])&gt;1</f>
        <v>0</v>
      </c>
    </row>
    <row r="651" spans="1:9" ht="30" hidden="1" customHeight="1" x14ac:dyDescent="0.3">
      <c r="A651" s="44">
        <f>IF(ISBLANK(Employees[[#This Row],[Employee Name]]),"",A650+1)</f>
        <v>645</v>
      </c>
      <c r="B651" s="8" t="str">
        <f>CONCATENATE(Employees[[#This Row],[Lastname]]," ",Employees[[#This Row],[Firstname]], " ",LEFT(Employees[[#This Row],[Middlename]],1),IF(ISBLANK(Employees[[#This Row],[Middlename]])," ","."))</f>
        <v>SARDIÑOLA REBECCA C.</v>
      </c>
      <c r="C651" s="8" t="s">
        <v>1662</v>
      </c>
      <c r="D651" s="8" t="s">
        <v>1663</v>
      </c>
      <c r="E651" s="8" t="s">
        <v>1664</v>
      </c>
      <c r="F651" s="8" t="s">
        <v>1290</v>
      </c>
      <c r="G651" s="18" t="s">
        <v>1290</v>
      </c>
      <c r="H651" s="8" t="s">
        <v>361</v>
      </c>
      <c r="I651" s="8" t="b">
        <f>COUNTIF(Employees[Employee Name],Employees[[#This Row],[Employee Name]])&gt;1</f>
        <v>0</v>
      </c>
    </row>
    <row r="652" spans="1:9" ht="30" hidden="1" customHeight="1" x14ac:dyDescent="0.3">
      <c r="A652" s="44">
        <f>IF(ISBLANK(Employees[[#This Row],[Employee Name]]),"",A651+1)</f>
        <v>646</v>
      </c>
      <c r="B652" s="8" t="str">
        <f>CONCATENATE(Employees[[#This Row],[Lastname]]," ",Employees[[#This Row],[Firstname]], " ",LEFT(Employees[[#This Row],[Middlename]],1),IF(ISBLANK(Employees[[#This Row],[Middlename]])," ","."))</f>
        <v>SARMIENTO MARIA TERESA E.</v>
      </c>
      <c r="C652" s="8" t="s">
        <v>1665</v>
      </c>
      <c r="D652" s="18" t="s">
        <v>2452</v>
      </c>
      <c r="E652" s="8" t="s">
        <v>1666</v>
      </c>
      <c r="F652" s="8" t="s">
        <v>1725</v>
      </c>
      <c r="G652" s="18" t="s">
        <v>1290</v>
      </c>
      <c r="H652" s="8" t="s">
        <v>97</v>
      </c>
      <c r="I652" s="8" t="b">
        <f>COUNTIF(Employees[Employee Name],Employees[[#This Row],[Employee Name]])&gt;1</f>
        <v>0</v>
      </c>
    </row>
    <row r="653" spans="1:9" ht="30" hidden="1" customHeight="1" x14ac:dyDescent="0.3">
      <c r="A653" s="44">
        <f>IF(ISBLANK(Employees[[#This Row],[Employee Name]]),"",A652+1)</f>
        <v>647</v>
      </c>
      <c r="B653" s="8" t="str">
        <f>CONCATENATE(Employees[[#This Row],[Lastname]]," ",Employees[[#This Row],[Firstname]], " ",LEFT(Employees[[#This Row],[Middlename]],1),IF(ISBLANK(Employees[[#This Row],[Middlename]])," ","."))</f>
        <v>SARMIENTO MELQUIADES JR. F.</v>
      </c>
      <c r="C653" s="18" t="s">
        <v>1665</v>
      </c>
      <c r="D653" s="18" t="s">
        <v>2435</v>
      </c>
      <c r="E653" s="18" t="s">
        <v>430</v>
      </c>
      <c r="F653" s="18" t="s">
        <v>1290</v>
      </c>
      <c r="G653" s="18" t="s">
        <v>1290</v>
      </c>
      <c r="H653" s="18" t="s">
        <v>2436</v>
      </c>
      <c r="I653" s="8" t="b">
        <f>COUNTIF(Employees[Employee Name],Employees[[#This Row],[Employee Name]])&gt;1</f>
        <v>0</v>
      </c>
    </row>
    <row r="654" spans="1:9" ht="30" hidden="1" customHeight="1" x14ac:dyDescent="0.3">
      <c r="A654" s="44">
        <f>IF(ISBLANK(Employees[[#This Row],[Employee Name]]),"",A653+1)</f>
        <v>648</v>
      </c>
      <c r="B654" s="8" t="str">
        <f>CONCATENATE(Employees[[#This Row],[Lastname]]," ",Employees[[#This Row],[Firstname]], " ",LEFT(Employees[[#This Row],[Middlename]],1),IF(ISBLANK(Employees[[#This Row],[Middlename]])," ","."))</f>
        <v>SEDUCON ESTELITO D.</v>
      </c>
      <c r="C654" s="18" t="s">
        <v>489</v>
      </c>
      <c r="D654" s="18" t="s">
        <v>2162</v>
      </c>
      <c r="E654" s="18" t="s">
        <v>119</v>
      </c>
      <c r="F654" s="18" t="s">
        <v>2163</v>
      </c>
      <c r="G654" s="8"/>
      <c r="H654" s="18" t="s">
        <v>2051</v>
      </c>
      <c r="I654" s="8" t="b">
        <f>COUNTIF(Employees[Employee Name],Employees[[#This Row],[Employee Name]])&gt;1</f>
        <v>0</v>
      </c>
    </row>
    <row r="655" spans="1:9" ht="30" hidden="1" customHeight="1" x14ac:dyDescent="0.3">
      <c r="A655" s="44">
        <f>IF(ISBLANK(Employees[[#This Row],[Employee Name]]),"",A654+1)</f>
        <v>649</v>
      </c>
      <c r="B655" s="8" t="str">
        <f>CONCATENATE(Employees[[#This Row],[Lastname]]," ",Employees[[#This Row],[Firstname]], " ",LEFT(Employees[[#This Row],[Middlename]],1),IF(ISBLANK(Employees[[#This Row],[Middlename]])," ","."))</f>
        <v>SEDUCON LUCIO F.</v>
      </c>
      <c r="C655" s="8" t="s">
        <v>489</v>
      </c>
      <c r="D655" s="8" t="s">
        <v>490</v>
      </c>
      <c r="E655" s="8" t="s">
        <v>784</v>
      </c>
      <c r="F655" s="18" t="s">
        <v>120</v>
      </c>
      <c r="G655" s="18" t="s">
        <v>1994</v>
      </c>
      <c r="H655" s="8" t="s">
        <v>481</v>
      </c>
      <c r="I655" s="8" t="b">
        <f>COUNTIF(Employees[Employee Name],Employees[[#This Row],[Employee Name]])&gt;1</f>
        <v>0</v>
      </c>
    </row>
    <row r="656" spans="1:9" ht="30" hidden="1" customHeight="1" x14ac:dyDescent="0.3">
      <c r="A656" s="44">
        <f>IF(ISBLANK(Employees[[#This Row],[Employee Name]]),"",A655+1)</f>
        <v>650</v>
      </c>
      <c r="B656" s="8" t="str">
        <f>CONCATENATE(Employees[[#This Row],[Lastname]]," ",Employees[[#This Row],[Firstname]], " ",LEFT(Employees[[#This Row],[Middlename]],1),IF(ISBLANK(Employees[[#This Row],[Middlename]])," ","."))</f>
        <v>SEMBRANA JENNIE S.</v>
      </c>
      <c r="C656" s="8" t="s">
        <v>1667</v>
      </c>
      <c r="D656" s="8" t="s">
        <v>1668</v>
      </c>
      <c r="E656" s="8" t="s">
        <v>1669</v>
      </c>
      <c r="F656" s="8" t="s">
        <v>1703</v>
      </c>
      <c r="G656" s="18" t="s">
        <v>1703</v>
      </c>
      <c r="H656" s="8" t="s">
        <v>135</v>
      </c>
      <c r="I656" s="8" t="b">
        <f>COUNTIF(Employees[Employee Name],Employees[[#This Row],[Employee Name]])&gt;1</f>
        <v>0</v>
      </c>
    </row>
    <row r="657" spans="1:9" ht="30" hidden="1" customHeight="1" x14ac:dyDescent="0.3">
      <c r="A657" s="44">
        <f>IF(ISBLANK(Employees[[#This Row],[Employee Name]]),"",A656+1)</f>
        <v>651</v>
      </c>
      <c r="B657" s="8" t="str">
        <f>CONCATENATE(Employees[[#This Row],[Lastname]]," ",Employees[[#This Row],[Firstname]], " ",LEFT(Employees[[#This Row],[Middlename]],1),IF(ISBLANK(Employees[[#This Row],[Middlename]])," ","."))</f>
        <v>SEÑA MARILYN B.</v>
      </c>
      <c r="C657" s="8" t="s">
        <v>752</v>
      </c>
      <c r="D657" s="8" t="s">
        <v>753</v>
      </c>
      <c r="E657" s="8" t="s">
        <v>145</v>
      </c>
      <c r="F657" s="8" t="s">
        <v>198</v>
      </c>
      <c r="G657" s="18" t="s">
        <v>1994</v>
      </c>
      <c r="H657" s="8" t="s">
        <v>260</v>
      </c>
      <c r="I657" s="8" t="b">
        <f>COUNTIF(Employees[Employee Name],Employees[[#This Row],[Employee Name]])&gt;1</f>
        <v>0</v>
      </c>
    </row>
    <row r="658" spans="1:9" ht="30" hidden="1" customHeight="1" x14ac:dyDescent="0.3">
      <c r="A658" s="44">
        <f>IF(ISBLANK(Employees[[#This Row],[Employee Name]]),"",A657+1)</f>
        <v>652</v>
      </c>
      <c r="B658" s="8" t="str">
        <f>CONCATENATE(Employees[[#This Row],[Lastname]]," ",Employees[[#This Row],[Firstname]], " ",LEFT(Employees[[#This Row],[Middlename]],1),IF(ISBLANK(Employees[[#This Row],[Middlename]])," ","."))</f>
        <v>SEPINO BRIGIDA M.</v>
      </c>
      <c r="C658" s="8" t="s">
        <v>1071</v>
      </c>
      <c r="D658" s="8" t="s">
        <v>749</v>
      </c>
      <c r="E658" s="8" t="s">
        <v>689</v>
      </c>
      <c r="F658" s="8" t="s">
        <v>212</v>
      </c>
      <c r="G658" s="18" t="s">
        <v>1994</v>
      </c>
      <c r="H658" s="8" t="s">
        <v>213</v>
      </c>
      <c r="I658" s="8" t="b">
        <f>COUNTIF(Employees[Employee Name],Employees[[#This Row],[Employee Name]])&gt;1</f>
        <v>0</v>
      </c>
    </row>
    <row r="659" spans="1:9" ht="30" hidden="1" customHeight="1" x14ac:dyDescent="0.3">
      <c r="A659" s="44">
        <f>IF(ISBLANK(Employees[[#This Row],[Employee Name]]),"",A658+1)</f>
        <v>653</v>
      </c>
      <c r="B659" s="8" t="str">
        <f>CONCATENATE(Employees[[#This Row],[Lastname]]," ",Employees[[#This Row],[Firstname]], " ",LEFT(Employees[[#This Row],[Middlename]],1),IF(ISBLANK(Employees[[#This Row],[Middlename]])," ","."))</f>
        <v>SEPINO MARIE CHIARRE M.</v>
      </c>
      <c r="C659" s="18" t="s">
        <v>1071</v>
      </c>
      <c r="D659" s="18" t="s">
        <v>2385</v>
      </c>
      <c r="E659" s="18" t="s">
        <v>962</v>
      </c>
      <c r="F659" s="18" t="s">
        <v>2386</v>
      </c>
      <c r="G659" s="18"/>
      <c r="H659" s="18" t="s">
        <v>213</v>
      </c>
      <c r="I659" s="8" t="b">
        <f>COUNTIF(Employees[Employee Name],Employees[[#This Row],[Employee Name]])&gt;1</f>
        <v>0</v>
      </c>
    </row>
    <row r="660" spans="1:9" ht="30" hidden="1" customHeight="1" x14ac:dyDescent="0.3">
      <c r="A660" s="44">
        <f>IF(ISBLANK(Employees[[#This Row],[Employee Name]]),"",A659+1)</f>
        <v>654</v>
      </c>
      <c r="B660" s="8" t="str">
        <f>CONCATENATE(Employees[[#This Row],[Lastname]]," ",Employees[[#This Row],[Firstname]], " ",LEFT(Employees[[#This Row],[Middlename]],1),IF(ISBLANK(Employees[[#This Row],[Middlename]])," ","."))</f>
        <v>SESMA LAZARO C.</v>
      </c>
      <c r="C660" s="8" t="s">
        <v>1340</v>
      </c>
      <c r="D660" s="8" t="s">
        <v>1670</v>
      </c>
      <c r="E660" s="8" t="s">
        <v>134</v>
      </c>
      <c r="F660" s="8" t="s">
        <v>1290</v>
      </c>
      <c r="G660" s="18" t="s">
        <v>1290</v>
      </c>
      <c r="H660" s="8" t="s">
        <v>199</v>
      </c>
      <c r="I660" s="8" t="b">
        <f>COUNTIF(Employees[Employee Name],Employees[[#This Row],[Employee Name]])&gt;1</f>
        <v>0</v>
      </c>
    </row>
    <row r="661" spans="1:9" ht="30" hidden="1" customHeight="1" x14ac:dyDescent="0.3">
      <c r="A661" s="44">
        <f>IF(ISBLANK(Employees[[#This Row],[Employee Name]]),"",A660+1)</f>
        <v>655</v>
      </c>
      <c r="B661" s="8" t="str">
        <f>CONCATENATE(Employees[[#This Row],[Lastname]]," ",Employees[[#This Row],[Firstname]], " ",LEFT(Employees[[#This Row],[Middlename]],1),IF(ISBLANK(Employees[[#This Row],[Middlename]])," ","."))</f>
        <v xml:space="preserve">SIERRA SALVADOR  </v>
      </c>
      <c r="C661" s="8" t="s">
        <v>1671</v>
      </c>
      <c r="D661" s="8" t="s">
        <v>1672</v>
      </c>
      <c r="E661" s="8"/>
      <c r="F661" s="8" t="s">
        <v>1290</v>
      </c>
      <c r="G661" s="18" t="s">
        <v>1290</v>
      </c>
      <c r="H661" s="8" t="s">
        <v>199</v>
      </c>
      <c r="I661" s="8" t="b">
        <f>COUNTIF(Employees[Employee Name],Employees[[#This Row],[Employee Name]])&gt;1</f>
        <v>0</v>
      </c>
    </row>
    <row r="662" spans="1:9" ht="30" hidden="1" customHeight="1" x14ac:dyDescent="0.3">
      <c r="A662" s="44">
        <f>IF(ISBLANK(Employees[[#This Row],[Employee Name]]),"",A661+1)</f>
        <v>656</v>
      </c>
      <c r="B662" s="8" t="str">
        <f>CONCATENATE(Employees[[#This Row],[Lastname]]," ",Employees[[#This Row],[Firstname]], " ",LEFT(Employees[[#This Row],[Middlename]],1),IF(ISBLANK(Employees[[#This Row],[Middlename]])," ","."))</f>
        <v>SIM JO RITZELLE C.</v>
      </c>
      <c r="C662" s="8" t="s">
        <v>1050</v>
      </c>
      <c r="D662" s="8" t="s">
        <v>1051</v>
      </c>
      <c r="E662" s="8" t="s">
        <v>584</v>
      </c>
      <c r="F662" s="8" t="s">
        <v>1709</v>
      </c>
      <c r="G662" s="18" t="s">
        <v>1290</v>
      </c>
      <c r="H662" s="8" t="s">
        <v>135</v>
      </c>
      <c r="I662" s="8" t="b">
        <f>COUNTIF(Employees[Employee Name],Employees[[#This Row],[Employee Name]])&gt;1</f>
        <v>0</v>
      </c>
    </row>
    <row r="663" spans="1:9" ht="30" hidden="1" customHeight="1" x14ac:dyDescent="0.3">
      <c r="A663" s="44">
        <f>IF(ISBLANK(Employees[[#This Row],[Employee Name]]),"",A662+1)</f>
        <v>657</v>
      </c>
      <c r="B663" s="8" t="str">
        <f>CONCATENATE(Employees[[#This Row],[Lastname]]," ",Employees[[#This Row],[Firstname]], " ",LEFT(Employees[[#This Row],[Middlename]],1),IF(ISBLANK(Employees[[#This Row],[Middlename]])," ","."))</f>
        <v xml:space="preserve">SOLANOY KARENE  </v>
      </c>
      <c r="C663" s="8" t="s">
        <v>702</v>
      </c>
      <c r="D663" s="8" t="s">
        <v>703</v>
      </c>
      <c r="E663" s="8"/>
      <c r="F663" s="18" t="s">
        <v>2004</v>
      </c>
      <c r="G663" s="18" t="s">
        <v>1994</v>
      </c>
      <c r="H663" s="8" t="s">
        <v>97</v>
      </c>
      <c r="I663" s="8" t="b">
        <f>COUNTIF(Employees[Employee Name],Employees[[#This Row],[Employee Name]])&gt;1</f>
        <v>0</v>
      </c>
    </row>
    <row r="664" spans="1:9" ht="30" hidden="1" customHeight="1" x14ac:dyDescent="0.3">
      <c r="A664" s="44">
        <f>IF(ISBLANK(Employees[[#This Row],[Employee Name]]),"",A663+1)</f>
        <v>658</v>
      </c>
      <c r="B664" s="8" t="str">
        <f>CONCATENATE(Employees[[#This Row],[Lastname]]," ",Employees[[#This Row],[Firstname]], " ",LEFT(Employees[[#This Row],[Middlename]],1),IF(ISBLANK(Employees[[#This Row],[Middlename]])," ","."))</f>
        <v>SOLIS ANGELA MARI M.</v>
      </c>
      <c r="C664" s="18" t="s">
        <v>2168</v>
      </c>
      <c r="D664" s="18" t="s">
        <v>2169</v>
      </c>
      <c r="E664" s="18" t="s">
        <v>84</v>
      </c>
      <c r="F664" s="18" t="s">
        <v>892</v>
      </c>
      <c r="G664" s="8"/>
      <c r="H664" s="18" t="s">
        <v>2051</v>
      </c>
      <c r="I664" s="8" t="b">
        <f>COUNTIF(Employees[Employee Name],Employees[[#This Row],[Employee Name]])&gt;1</f>
        <v>0</v>
      </c>
    </row>
    <row r="665" spans="1:9" ht="30" hidden="1" customHeight="1" x14ac:dyDescent="0.3">
      <c r="A665" s="44">
        <f>IF(ISBLANK(Employees[[#This Row],[Employee Name]]),"",A664+1)</f>
        <v>659</v>
      </c>
      <c r="B665" s="8" t="str">
        <f>CONCATENATE(Employees[[#This Row],[Lastname]]," ",Employees[[#This Row],[Firstname]], " ",LEFT(Employees[[#This Row],[Middlename]],1),IF(ISBLANK(Employees[[#This Row],[Middlename]])," ","."))</f>
        <v>SORIANO FRANCISCO O.</v>
      </c>
      <c r="C665" s="8" t="s">
        <v>1673</v>
      </c>
      <c r="D665" s="8" t="s">
        <v>1583</v>
      </c>
      <c r="E665" s="8" t="s">
        <v>531</v>
      </c>
      <c r="F665" s="8" t="s">
        <v>1290</v>
      </c>
      <c r="G665" s="18" t="s">
        <v>1290</v>
      </c>
      <c r="H665" s="8" t="s">
        <v>1704</v>
      </c>
      <c r="I665" s="8" t="b">
        <f>COUNTIF(Employees[Employee Name],Employees[[#This Row],[Employee Name]])&gt;1</f>
        <v>0</v>
      </c>
    </row>
    <row r="666" spans="1:9" ht="30" hidden="1" customHeight="1" x14ac:dyDescent="0.3">
      <c r="A666" s="44">
        <f>IF(ISBLANK(Employees[[#This Row],[Employee Name]]),"",A665+1)</f>
        <v>660</v>
      </c>
      <c r="B666" s="8" t="str">
        <f>CONCATENATE(Employees[[#This Row],[Lastname]]," ",Employees[[#This Row],[Firstname]], " ",LEFT(Employees[[#This Row],[Middlename]],1),IF(ISBLANK(Employees[[#This Row],[Middlename]])," ","."))</f>
        <v>SUMAGUI DESZERIE ANN A.</v>
      </c>
      <c r="C666" s="8" t="s">
        <v>314</v>
      </c>
      <c r="D666" s="8" t="s">
        <v>1674</v>
      </c>
      <c r="E666" s="8" t="s">
        <v>1373</v>
      </c>
      <c r="F666" s="8" t="s">
        <v>1720</v>
      </c>
      <c r="G666" s="8" t="s">
        <v>1994</v>
      </c>
      <c r="H666" s="8" t="s">
        <v>97</v>
      </c>
      <c r="I666" s="8" t="b">
        <f>COUNTIF(Employees[Employee Name],Employees[[#This Row],[Employee Name]])&gt;1</f>
        <v>0</v>
      </c>
    </row>
    <row r="667" spans="1:9" ht="30" hidden="1" customHeight="1" x14ac:dyDescent="0.3">
      <c r="A667" s="44">
        <f>IF(ISBLANK(Employees[[#This Row],[Employee Name]]),"",A666+1)</f>
        <v>661</v>
      </c>
      <c r="B667" s="8" t="str">
        <f>CONCATENATE(Employees[[#This Row],[Lastname]]," ",Employees[[#This Row],[Firstname]], " ",LEFT(Employees[[#This Row],[Middlename]],1),IF(ISBLANK(Employees[[#This Row],[Middlename]])," ","."))</f>
        <v>SUMAGUI FELICITAS M.</v>
      </c>
      <c r="C667" s="8" t="s">
        <v>314</v>
      </c>
      <c r="D667" s="8" t="s">
        <v>1675</v>
      </c>
      <c r="E667" s="8" t="s">
        <v>84</v>
      </c>
      <c r="F667" s="8" t="s">
        <v>1290</v>
      </c>
      <c r="G667" s="18" t="s">
        <v>1290</v>
      </c>
      <c r="H667" s="8" t="s">
        <v>213</v>
      </c>
      <c r="I667" s="8" t="b">
        <f>COUNTIF(Employees[Employee Name],Employees[[#This Row],[Employee Name]])&gt;1</f>
        <v>0</v>
      </c>
    </row>
    <row r="668" spans="1:9" ht="30" hidden="1" customHeight="1" x14ac:dyDescent="0.3">
      <c r="A668" s="44">
        <f>IF(ISBLANK(Employees[[#This Row],[Employee Name]]),"",A667+1)</f>
        <v>662</v>
      </c>
      <c r="B668" s="8" t="str">
        <f>CONCATENATE(Employees[[#This Row],[Lastname]]," ",Employees[[#This Row],[Firstname]], " ",LEFT(Employees[[#This Row],[Middlename]],1),IF(ISBLANK(Employees[[#This Row],[Middlename]])," ","."))</f>
        <v>SUMAGUI GEDRICK M.</v>
      </c>
      <c r="C668" s="18" t="s">
        <v>314</v>
      </c>
      <c r="D668" s="18" t="s">
        <v>2489</v>
      </c>
      <c r="E668" s="18" t="s">
        <v>2490</v>
      </c>
      <c r="F668" s="18" t="s">
        <v>1703</v>
      </c>
      <c r="G668" s="18" t="s">
        <v>1703</v>
      </c>
      <c r="H668" s="18" t="s">
        <v>2491</v>
      </c>
      <c r="I668" s="8" t="b">
        <f>COUNTIF(Employees[Employee Name],Employees[[#This Row],[Employee Name]])&gt;1</f>
        <v>0</v>
      </c>
    </row>
    <row r="669" spans="1:9" ht="30" hidden="1" customHeight="1" x14ac:dyDescent="0.3">
      <c r="A669" s="44">
        <f>IF(ISBLANK(Employees[[#This Row],[Employee Name]]),"",A668+1)</f>
        <v>663</v>
      </c>
      <c r="B669" s="8" t="str">
        <f>CONCATENATE(Employees[[#This Row],[Lastname]]," ",Employees[[#This Row],[Firstname]], " ",LEFT(Employees[[#This Row],[Middlename]],1),IF(ISBLANK(Employees[[#This Row],[Middlename]])," ","."))</f>
        <v>SUMAGUI LORENA P.</v>
      </c>
      <c r="C669" s="8" t="s">
        <v>314</v>
      </c>
      <c r="D669" s="8" t="s">
        <v>191</v>
      </c>
      <c r="E669" s="8" t="s">
        <v>1676</v>
      </c>
      <c r="F669" s="8" t="s">
        <v>1290</v>
      </c>
      <c r="G669" s="18" t="s">
        <v>1290</v>
      </c>
      <c r="H669" s="8" t="s">
        <v>1726</v>
      </c>
      <c r="I669" s="8" t="b">
        <f>COUNTIF(Employees[Employee Name],Employees[[#This Row],[Employee Name]])&gt;1</f>
        <v>0</v>
      </c>
    </row>
    <row r="670" spans="1:9" ht="30" hidden="1" customHeight="1" x14ac:dyDescent="0.3">
      <c r="A670" s="44">
        <f>IF(ISBLANK(Employees[[#This Row],[Employee Name]]),"",A669+1)</f>
        <v>664</v>
      </c>
      <c r="B670" s="8" t="str">
        <f>CONCATENATE(Employees[[#This Row],[Lastname]]," ",Employees[[#This Row],[Firstname]], " ",LEFT(Employees[[#This Row],[Middlename]],1),IF(ISBLANK(Employees[[#This Row],[Middlename]])," ","."))</f>
        <v>SUMAGUI MARISSA D.</v>
      </c>
      <c r="C670" s="8" t="s">
        <v>314</v>
      </c>
      <c r="D670" s="8" t="s">
        <v>185</v>
      </c>
      <c r="E670" s="8" t="s">
        <v>100</v>
      </c>
      <c r="F670" s="8" t="s">
        <v>198</v>
      </c>
      <c r="G670" s="18" t="s">
        <v>1994</v>
      </c>
      <c r="H670" s="8" t="s">
        <v>271</v>
      </c>
      <c r="I670" s="8" t="b">
        <f>COUNTIF(Employees[Employee Name],Employees[[#This Row],[Employee Name]])&gt;1</f>
        <v>0</v>
      </c>
    </row>
    <row r="671" spans="1:9" ht="30" hidden="1" customHeight="1" x14ac:dyDescent="0.3">
      <c r="A671" s="44">
        <f>IF(ISBLANK(Employees[[#This Row],[Employee Name]]),"",A670+1)</f>
        <v>665</v>
      </c>
      <c r="B671" s="8" t="str">
        <f>CONCATENATE(Employees[[#This Row],[Lastname]]," ",Employees[[#This Row],[Firstname]], " ",LEFT(Employees[[#This Row],[Middlename]],1),IF(ISBLANK(Employees[[#This Row],[Middlename]])," ","."))</f>
        <v xml:space="preserve">SUMAONG DANILO  </v>
      </c>
      <c r="C671" s="8" t="s">
        <v>305</v>
      </c>
      <c r="D671" s="8" t="s">
        <v>306</v>
      </c>
      <c r="E671" s="8"/>
      <c r="F671" s="8" t="s">
        <v>307</v>
      </c>
      <c r="G671" s="18" t="s">
        <v>1994</v>
      </c>
      <c r="H671" s="8" t="s">
        <v>308</v>
      </c>
      <c r="I671" s="8" t="b">
        <f>COUNTIF(Employees[Employee Name],Employees[[#This Row],[Employee Name]])&gt;1</f>
        <v>0</v>
      </c>
    </row>
    <row r="672" spans="1:9" ht="30" hidden="1" customHeight="1" x14ac:dyDescent="0.3">
      <c r="A672" s="44">
        <f>IF(ISBLANK(Employees[[#This Row],[Employee Name]]),"",A671+1)</f>
        <v>666</v>
      </c>
      <c r="B672" s="8" t="str">
        <f>CONCATENATE(Employees[[#This Row],[Lastname]]," ",Employees[[#This Row],[Firstname]], " ",LEFT(Employees[[#This Row],[Middlename]],1),IF(ISBLANK(Employees[[#This Row],[Middlename]])," ","."))</f>
        <v>SUÑIGA CARLOS J.</v>
      </c>
      <c r="C672" s="8" t="s">
        <v>137</v>
      </c>
      <c r="D672" s="8" t="s">
        <v>138</v>
      </c>
      <c r="E672" s="8" t="s">
        <v>193</v>
      </c>
      <c r="F672" s="8" t="s">
        <v>140</v>
      </c>
      <c r="G672" s="8" t="s">
        <v>1994</v>
      </c>
      <c r="H672" s="8" t="s">
        <v>141</v>
      </c>
      <c r="I672" s="8" t="b">
        <f>COUNTIF(Employees[Employee Name],Employees[[#This Row],[Employee Name]])&gt;1</f>
        <v>0</v>
      </c>
    </row>
    <row r="673" spans="1:9" ht="30" hidden="1" customHeight="1" x14ac:dyDescent="0.3">
      <c r="A673" s="44">
        <f>IF(ISBLANK(Employees[[#This Row],[Employee Name]]),"",A672+1)</f>
        <v>667</v>
      </c>
      <c r="B673" s="8" t="str">
        <f>CONCATENATE(Employees[[#This Row],[Lastname]]," ",Employees[[#This Row],[Firstname]], " ",LEFT(Employees[[#This Row],[Middlename]],1),IF(ISBLANK(Employees[[#This Row],[Middlename]])," ","."))</f>
        <v>SUSA NANETE B.</v>
      </c>
      <c r="C673" s="8" t="s">
        <v>795</v>
      </c>
      <c r="D673" s="8" t="s">
        <v>796</v>
      </c>
      <c r="E673" s="8" t="s">
        <v>145</v>
      </c>
      <c r="F673" s="8" t="s">
        <v>797</v>
      </c>
      <c r="G673" s="18" t="s">
        <v>1994</v>
      </c>
      <c r="H673" s="8" t="s">
        <v>97</v>
      </c>
      <c r="I673" s="8" t="b">
        <f>COUNTIF(Employees[Employee Name],Employees[[#This Row],[Employee Name]])&gt;1</f>
        <v>0</v>
      </c>
    </row>
    <row r="674" spans="1:9" ht="30" hidden="1" customHeight="1" x14ac:dyDescent="0.3">
      <c r="A674" s="44">
        <f>IF(ISBLANK(Employees[[#This Row],[Employee Name]]),"",A673+1)</f>
        <v>668</v>
      </c>
      <c r="B674" s="8" t="str">
        <f>CONCATENATE(Employees[[#This Row],[Lastname]]," ",Employees[[#This Row],[Firstname]], " ",LEFT(Employees[[#This Row],[Middlename]],1),IF(ISBLANK(Employees[[#This Row],[Middlename]])," ","."))</f>
        <v>TAMAYO MARIA ELLAINE III B.</v>
      </c>
      <c r="C674" s="8" t="s">
        <v>1057</v>
      </c>
      <c r="D674" s="8" t="s">
        <v>1058</v>
      </c>
      <c r="E674" s="8" t="s">
        <v>877</v>
      </c>
      <c r="F674" s="8" t="s">
        <v>198</v>
      </c>
      <c r="G674" s="18" t="s">
        <v>1994</v>
      </c>
      <c r="H674" s="18" t="s">
        <v>103</v>
      </c>
      <c r="I674" s="8" t="b">
        <f>COUNTIF(Employees[Employee Name],Employees[[#This Row],[Employee Name]])&gt;1</f>
        <v>0</v>
      </c>
    </row>
    <row r="675" spans="1:9" ht="30" hidden="1" customHeight="1" x14ac:dyDescent="0.3">
      <c r="A675" s="44">
        <f>IF(ISBLANK(Employees[[#This Row],[Employee Name]]),"",A674+1)</f>
        <v>669</v>
      </c>
      <c r="B675" s="8" t="str">
        <f>CONCATENATE(Employees[[#This Row],[Lastname]]," ",Employees[[#This Row],[Firstname]], " ",LEFT(Employees[[#This Row],[Middlename]],1),IF(ISBLANK(Employees[[#This Row],[Middlename]])," ","."))</f>
        <v>TAÑEDO MARIA EVELYN C.</v>
      </c>
      <c r="C675" s="8" t="s">
        <v>610</v>
      </c>
      <c r="D675" s="8" t="s">
        <v>611</v>
      </c>
      <c r="E675" s="8" t="s">
        <v>1327</v>
      </c>
      <c r="F675" s="8" t="s">
        <v>125</v>
      </c>
      <c r="G675" s="18" t="s">
        <v>1994</v>
      </c>
      <c r="H675" s="18" t="s">
        <v>182</v>
      </c>
      <c r="I675" s="8" t="b">
        <f>COUNTIF(Employees[Employee Name],Employees[[#This Row],[Employee Name]])&gt;1</f>
        <v>0</v>
      </c>
    </row>
    <row r="676" spans="1:9" ht="30" hidden="1" customHeight="1" x14ac:dyDescent="0.3">
      <c r="A676" s="44">
        <f>IF(ISBLANK(Employees[[#This Row],[Employee Name]]),"",A675+1)</f>
        <v>670</v>
      </c>
      <c r="B676" s="8" t="str">
        <f>CONCATENATE(Employees[[#This Row],[Lastname]]," ",Employees[[#This Row],[Firstname]], " ",LEFT(Employees[[#This Row],[Middlename]],1),IF(ISBLANK(Employees[[#This Row],[Middlename]])," ","."))</f>
        <v xml:space="preserve">TAPAY EDWARD  </v>
      </c>
      <c r="C676" s="8" t="s">
        <v>1677</v>
      </c>
      <c r="D676" s="8" t="s">
        <v>1678</v>
      </c>
      <c r="E676" s="8"/>
      <c r="F676" s="8" t="s">
        <v>1290</v>
      </c>
      <c r="G676" s="18" t="s">
        <v>1290</v>
      </c>
      <c r="H676" s="18" t="s">
        <v>289</v>
      </c>
      <c r="I676" s="8" t="b">
        <f>COUNTIF(Employees[Employee Name],Employees[[#This Row],[Employee Name]])&gt;1</f>
        <v>0</v>
      </c>
    </row>
    <row r="677" spans="1:9" ht="30" hidden="1" customHeight="1" x14ac:dyDescent="0.3">
      <c r="A677" s="44">
        <f>IF(ISBLANK(Employees[[#This Row],[Employee Name]]),"",A676+1)</f>
        <v>671</v>
      </c>
      <c r="B677" s="8" t="str">
        <f>CONCATENATE(Employees[[#This Row],[Lastname]]," ",Employees[[#This Row],[Firstname]], " ",LEFT(Employees[[#This Row],[Middlename]],1),IF(ISBLANK(Employees[[#This Row],[Middlename]])," ","."))</f>
        <v>TEAÑO ALEX V.</v>
      </c>
      <c r="C677" s="18" t="s">
        <v>2403</v>
      </c>
      <c r="D677" s="18" t="s">
        <v>1378</v>
      </c>
      <c r="E677" s="18" t="s">
        <v>2404</v>
      </c>
      <c r="F677" s="18" t="s">
        <v>1703</v>
      </c>
      <c r="G677" s="18" t="s">
        <v>1703</v>
      </c>
      <c r="H677" s="18" t="s">
        <v>135</v>
      </c>
      <c r="I677" s="8" t="b">
        <f>COUNTIF(Employees[Employee Name],Employees[[#This Row],[Employee Name]])&gt;1</f>
        <v>0</v>
      </c>
    </row>
    <row r="678" spans="1:9" ht="30" hidden="1" customHeight="1" x14ac:dyDescent="0.3">
      <c r="A678" s="44">
        <f>IF(ISBLANK(Employees[[#This Row],[Employee Name]]),"",A677+1)</f>
        <v>672</v>
      </c>
      <c r="B678" s="8" t="str">
        <f>CONCATENATE(Employees[[#This Row],[Lastname]]," ",Employees[[#This Row],[Firstname]], " ",LEFT(Employees[[#This Row],[Middlename]],1),IF(ISBLANK(Employees[[#This Row],[Middlename]])," ","."))</f>
        <v>TIBAYAN ANA MALEN R.</v>
      </c>
      <c r="C678" s="18" t="s">
        <v>952</v>
      </c>
      <c r="D678" s="18" t="s">
        <v>2272</v>
      </c>
      <c r="E678" s="18" t="s">
        <v>330</v>
      </c>
      <c r="F678" s="18" t="s">
        <v>1710</v>
      </c>
      <c r="G678" s="8"/>
      <c r="H678" s="8"/>
      <c r="I678" s="8" t="b">
        <f>COUNTIF(Employees[Employee Name],Employees[[#This Row],[Employee Name]])&gt;1</f>
        <v>0</v>
      </c>
    </row>
    <row r="679" spans="1:9" ht="30" hidden="1" customHeight="1" x14ac:dyDescent="0.3">
      <c r="A679" s="44">
        <f>IF(ISBLANK(Employees[[#This Row],[Employee Name]]),"",A678+1)</f>
        <v>673</v>
      </c>
      <c r="B679" s="8" t="str">
        <f>CONCATENATE(Employees[[#This Row],[Lastname]]," ",Employees[[#This Row],[Firstname]], " ",LEFT(Employees[[#This Row],[Middlename]],1),IF(ISBLANK(Employees[[#This Row],[Middlename]])," ","."))</f>
        <v>TIBAYAN EUFEMIA O.</v>
      </c>
      <c r="C679" s="8" t="s">
        <v>952</v>
      </c>
      <c r="D679" s="8" t="s">
        <v>1679</v>
      </c>
      <c r="E679" s="8" t="s">
        <v>492</v>
      </c>
      <c r="F679" s="8" t="s">
        <v>1290</v>
      </c>
      <c r="G679" s="18" t="s">
        <v>1290</v>
      </c>
      <c r="H679" s="8" t="s">
        <v>135</v>
      </c>
      <c r="I679" s="8" t="b">
        <f>COUNTIF(Employees[Employee Name],Employees[[#This Row],[Employee Name]])&gt;1</f>
        <v>0</v>
      </c>
    </row>
    <row r="680" spans="1:9" ht="30" hidden="1" customHeight="1" x14ac:dyDescent="0.3">
      <c r="A680" s="44">
        <f>IF(ISBLANK(Employees[[#This Row],[Employee Name]]),"",A679+1)</f>
        <v>674</v>
      </c>
      <c r="B680" s="8" t="str">
        <f>CONCATENATE(Employees[[#This Row],[Lastname]]," ",Employees[[#This Row],[Firstname]], " ",LEFT(Employees[[#This Row],[Middlename]],1),IF(ISBLANK(Employees[[#This Row],[Middlename]])," ","."))</f>
        <v>TIMPLE ALLAN R.</v>
      </c>
      <c r="C680" s="8" t="s">
        <v>1680</v>
      </c>
      <c r="D680" s="8" t="s">
        <v>1433</v>
      </c>
      <c r="E680" s="8" t="s">
        <v>672</v>
      </c>
      <c r="F680" s="8" t="s">
        <v>1290</v>
      </c>
      <c r="G680" s="18" t="s">
        <v>1290</v>
      </c>
      <c r="H680" s="8" t="s">
        <v>1708</v>
      </c>
      <c r="I680" s="8" t="b">
        <f>COUNTIF(Employees[Employee Name],Employees[[#This Row],[Employee Name]])&gt;1</f>
        <v>0</v>
      </c>
    </row>
    <row r="681" spans="1:9" ht="30" hidden="1" customHeight="1" x14ac:dyDescent="0.3">
      <c r="A681" s="44">
        <f>IF(ISBLANK(Employees[[#This Row],[Employee Name]]),"",A680+1)</f>
        <v>675</v>
      </c>
      <c r="B681" s="8" t="str">
        <f>CONCATENATE(Employees[[#This Row],[Lastname]]," ",Employees[[#This Row],[Firstname]], " ",LEFT(Employees[[#This Row],[Middlename]],1),IF(ISBLANK(Employees[[#This Row],[Middlename]])," ","."))</f>
        <v>TINAZA JHOANNA MARIE D.</v>
      </c>
      <c r="C681" s="8" t="s">
        <v>1681</v>
      </c>
      <c r="D681" s="8" t="s">
        <v>1682</v>
      </c>
      <c r="E681" s="8" t="s">
        <v>100</v>
      </c>
      <c r="F681" s="8" t="s">
        <v>1290</v>
      </c>
      <c r="G681" s="18" t="s">
        <v>1290</v>
      </c>
      <c r="H681" s="8" t="s">
        <v>97</v>
      </c>
      <c r="I681" s="8" t="b">
        <f>COUNTIF(Employees[Employee Name],Employees[[#This Row],[Employee Name]])&gt;1</f>
        <v>0</v>
      </c>
    </row>
    <row r="682" spans="1:9" ht="30" hidden="1" customHeight="1" x14ac:dyDescent="0.3">
      <c r="A682" s="44">
        <f>IF(ISBLANK(Employees[[#This Row],[Employee Name]]),"",A681+1)</f>
        <v>676</v>
      </c>
      <c r="B682" s="8" t="str">
        <f>CONCATENATE(Employees[[#This Row],[Lastname]]," ",Employees[[#This Row],[Firstname]], " ",LEFT(Employees[[#This Row],[Middlename]],1),IF(ISBLANK(Employees[[#This Row],[Middlename]])," ","."))</f>
        <v>TOLENTINO CAROLINA E.</v>
      </c>
      <c r="C682" s="8" t="s">
        <v>281</v>
      </c>
      <c r="D682" s="8" t="s">
        <v>542</v>
      </c>
      <c r="E682" s="8" t="s">
        <v>956</v>
      </c>
      <c r="F682" s="8" t="s">
        <v>198</v>
      </c>
      <c r="G682" s="18" t="s">
        <v>1994</v>
      </c>
      <c r="H682" s="8" t="s">
        <v>537</v>
      </c>
      <c r="I682" s="8" t="b">
        <f>COUNTIF(Employees[Employee Name],Employees[[#This Row],[Employee Name]])&gt;1</f>
        <v>0</v>
      </c>
    </row>
    <row r="683" spans="1:9" ht="30" hidden="1" customHeight="1" x14ac:dyDescent="0.3">
      <c r="A683" s="44">
        <f>IF(ISBLANK(Employees[[#This Row],[Employee Name]]),"",A682+1)</f>
        <v>677</v>
      </c>
      <c r="B683" s="8" t="str">
        <f>CONCATENATE(Employees[[#This Row],[Lastname]]," ",Employees[[#This Row],[Firstname]], " ",LEFT(Employees[[#This Row],[Middlename]],1),IF(ISBLANK(Employees[[#This Row],[Middlename]])," ","."))</f>
        <v>TOLENTINO FE M.</v>
      </c>
      <c r="C683" s="8" t="s">
        <v>281</v>
      </c>
      <c r="D683" s="8" t="s">
        <v>282</v>
      </c>
      <c r="E683" s="8" t="s">
        <v>84</v>
      </c>
      <c r="F683" s="8" t="s">
        <v>125</v>
      </c>
      <c r="G683" s="18" t="s">
        <v>1994</v>
      </c>
      <c r="H683" s="8" t="s">
        <v>199</v>
      </c>
      <c r="I683" s="8" t="b">
        <f>COUNTIF(Employees[Employee Name],Employees[[#This Row],[Employee Name]])&gt;1</f>
        <v>0</v>
      </c>
    </row>
    <row r="684" spans="1:9" ht="30" hidden="1" customHeight="1" x14ac:dyDescent="0.3">
      <c r="A684" s="44">
        <f>IF(ISBLANK(Employees[[#This Row],[Employee Name]]),"",A683+1)</f>
        <v>678</v>
      </c>
      <c r="B684" s="8" t="str">
        <f>CONCATENATE(Employees[[#This Row],[Lastname]]," ",Employees[[#This Row],[Firstname]], " ",LEFT(Employees[[#This Row],[Middlename]],1),IF(ISBLANK(Employees[[#This Row],[Middlename]])," ","."))</f>
        <v>TOLENTINO IMELDA S.</v>
      </c>
      <c r="C684" s="18" t="s">
        <v>281</v>
      </c>
      <c r="D684" s="18" t="s">
        <v>1356</v>
      </c>
      <c r="E684" s="18" t="s">
        <v>2428</v>
      </c>
      <c r="F684" s="18" t="s">
        <v>2430</v>
      </c>
      <c r="G684" s="18" t="s">
        <v>2429</v>
      </c>
      <c r="H684" s="18" t="s">
        <v>199</v>
      </c>
      <c r="I684" s="8" t="b">
        <f>COUNTIF(Employees[Employee Name],Employees[[#This Row],[Employee Name]])&gt;1</f>
        <v>0</v>
      </c>
    </row>
    <row r="685" spans="1:9" ht="30" hidden="1" customHeight="1" x14ac:dyDescent="0.3">
      <c r="A685" s="44">
        <f>IF(ISBLANK(Employees[[#This Row],[Employee Name]]),"",A684+1)</f>
        <v>679</v>
      </c>
      <c r="B685" s="8" t="str">
        <f>CONCATENATE(Employees[[#This Row],[Lastname]]," ",Employees[[#This Row],[Firstname]], " ",LEFT(Employees[[#This Row],[Middlename]],1),IF(ISBLANK(Employees[[#This Row],[Middlename]])," ","."))</f>
        <v>TOPACIO ABEGAIL P.</v>
      </c>
      <c r="C685" s="8" t="s">
        <v>1298</v>
      </c>
      <c r="D685" s="8" t="s">
        <v>1299</v>
      </c>
      <c r="E685" s="8" t="s">
        <v>176</v>
      </c>
      <c r="F685" s="8" t="s">
        <v>1714</v>
      </c>
      <c r="G685" s="18" t="s">
        <v>1290</v>
      </c>
      <c r="H685" s="18" t="s">
        <v>97</v>
      </c>
      <c r="I685" s="8" t="b">
        <f>COUNTIF(Employees[Employee Name],Employees[[#This Row],[Employee Name]])&gt;1</f>
        <v>0</v>
      </c>
    </row>
    <row r="686" spans="1:9" ht="30" hidden="1" customHeight="1" x14ac:dyDescent="0.3">
      <c r="A686" s="44">
        <f>IF(ISBLANK(Employees[[#This Row],[Employee Name]]),"",A685+1)</f>
        <v>680</v>
      </c>
      <c r="B686" s="8" t="str">
        <f>CONCATENATE(Employees[[#This Row],[Lastname]]," ",Employees[[#This Row],[Firstname]], " ",LEFT(Employees[[#This Row],[Middlename]],1),IF(ISBLANK(Employees[[#This Row],[Middlename]])," ","."))</f>
        <v xml:space="preserve">TORRES  ALLAN  </v>
      </c>
      <c r="C686" s="8" t="s">
        <v>2157</v>
      </c>
      <c r="D686" s="8" t="s">
        <v>1433</v>
      </c>
      <c r="E686" s="8"/>
      <c r="F686" s="8" t="s">
        <v>1290</v>
      </c>
      <c r="G686" s="8"/>
      <c r="H686" s="8" t="s">
        <v>2158</v>
      </c>
      <c r="I686" s="8" t="b">
        <f>COUNTIF(Employees[Employee Name],Employees[[#This Row],[Employee Name]])&gt;1</f>
        <v>0</v>
      </c>
    </row>
    <row r="687" spans="1:9" ht="30" hidden="1" customHeight="1" x14ac:dyDescent="0.3">
      <c r="A687" s="44">
        <f>IF(ISBLANK(Employees[[#This Row],[Employee Name]]),"",A686+1)</f>
        <v>681</v>
      </c>
      <c r="B687" s="8" t="str">
        <f>CONCATENATE(Employees[[#This Row],[Lastname]]," ",Employees[[#This Row],[Firstname]], " ",LEFT(Employees[[#This Row],[Middlename]],1),IF(ISBLANK(Employees[[#This Row],[Middlename]])," ","."))</f>
        <v>TORRES DINAH G.</v>
      </c>
      <c r="C687" s="8" t="s">
        <v>460</v>
      </c>
      <c r="D687" s="8" t="s">
        <v>803</v>
      </c>
      <c r="E687" s="8" t="s">
        <v>363</v>
      </c>
      <c r="F687" s="8" t="s">
        <v>804</v>
      </c>
      <c r="G687" s="18" t="s">
        <v>1994</v>
      </c>
      <c r="H687" s="8" t="s">
        <v>366</v>
      </c>
      <c r="I687" s="8" t="b">
        <f>COUNTIF(Employees[Employee Name],Employees[[#This Row],[Employee Name]])&gt;1</f>
        <v>0</v>
      </c>
    </row>
    <row r="688" spans="1:9" ht="30" hidden="1" customHeight="1" x14ac:dyDescent="0.3">
      <c r="A688" s="44">
        <f>IF(ISBLANK(Employees[[#This Row],[Employee Name]]),"",A687+1)</f>
        <v>682</v>
      </c>
      <c r="B688" s="8" t="str">
        <f>CONCATENATE(Employees[[#This Row],[Lastname]]," ",Employees[[#This Row],[Firstname]], " ",LEFT(Employees[[#This Row],[Middlename]],1),IF(ISBLANK(Employees[[#This Row],[Middlename]])," ","."))</f>
        <v>TORRES MOISES Q.</v>
      </c>
      <c r="C688" s="8" t="s">
        <v>460</v>
      </c>
      <c r="D688" s="8" t="s">
        <v>1683</v>
      </c>
      <c r="E688" s="8" t="s">
        <v>277</v>
      </c>
      <c r="F688" s="8" t="s">
        <v>1290</v>
      </c>
      <c r="G688" s="18" t="s">
        <v>1290</v>
      </c>
      <c r="H688" s="8" t="s">
        <v>590</v>
      </c>
      <c r="I688" s="8" t="b">
        <f>COUNTIF(Employees[Employee Name],Employees[[#This Row],[Employee Name]])&gt;1</f>
        <v>0</v>
      </c>
    </row>
    <row r="689" spans="1:9" ht="30" hidden="1" customHeight="1" x14ac:dyDescent="0.3">
      <c r="A689" s="44">
        <f>IF(ISBLANK(Employees[[#This Row],[Employee Name]]),"",A688+1)</f>
        <v>683</v>
      </c>
      <c r="B689" s="18" t="s">
        <v>2368</v>
      </c>
      <c r="C689" s="18" t="s">
        <v>460</v>
      </c>
      <c r="D689" s="18" t="s">
        <v>2369</v>
      </c>
      <c r="E689" s="18" t="s">
        <v>119</v>
      </c>
      <c r="F689" s="18" t="s">
        <v>1710</v>
      </c>
      <c r="G689" s="8"/>
      <c r="H689" s="8"/>
      <c r="I689" s="8" t="b">
        <f>COUNTIF(Employees[Employee Name],Employees[[#This Row],[Employee Name]])&gt;1</f>
        <v>0</v>
      </c>
    </row>
    <row r="690" spans="1:9" ht="30" hidden="1" customHeight="1" x14ac:dyDescent="0.3">
      <c r="A690" s="44">
        <f>IF(ISBLANK(Employees[[#This Row],[Employee Name]]),"",A689+1)</f>
        <v>684</v>
      </c>
      <c r="B690" s="8" t="str">
        <f>CONCATENATE(Employees[[#This Row],[Lastname]]," ",Employees[[#This Row],[Firstname]], " ",LEFT(Employees[[#This Row],[Middlename]],1),IF(ISBLANK(Employees[[#This Row],[Middlename]])," ","."))</f>
        <v>TORRES SONIA M.</v>
      </c>
      <c r="C690" s="8" t="s">
        <v>460</v>
      </c>
      <c r="D690" s="8" t="s">
        <v>461</v>
      </c>
      <c r="E690" s="8" t="s">
        <v>84</v>
      </c>
      <c r="F690" s="8" t="s">
        <v>462</v>
      </c>
      <c r="G690" s="18" t="s">
        <v>1994</v>
      </c>
      <c r="H690" s="8" t="s">
        <v>463</v>
      </c>
      <c r="I690" s="8" t="b">
        <f>COUNTIF(Employees[Employee Name],Employees[[#This Row],[Employee Name]])&gt;1</f>
        <v>0</v>
      </c>
    </row>
    <row r="691" spans="1:9" ht="30" hidden="1" customHeight="1" x14ac:dyDescent="0.3">
      <c r="A691" s="44">
        <f>IF(ISBLANK(Employees[[#This Row],[Employee Name]]),"",A690+1)</f>
        <v>685</v>
      </c>
      <c r="B691" s="8" t="str">
        <f>CONCATENATE(Employees[[#This Row],[Lastname]]," ",Employees[[#This Row],[Firstname]], " ",LEFT(Employees[[#This Row],[Middlename]],1),IF(ISBLANK(Employees[[#This Row],[Middlename]])," ","."))</f>
        <v>TULIAO FLORDELIZA M.</v>
      </c>
      <c r="C691" s="8" t="s">
        <v>949</v>
      </c>
      <c r="D691" s="8" t="s">
        <v>353</v>
      </c>
      <c r="E691" s="8" t="s">
        <v>84</v>
      </c>
      <c r="F691" s="8" t="s">
        <v>120</v>
      </c>
      <c r="G691" s="18" t="s">
        <v>1994</v>
      </c>
      <c r="H691" s="8" t="s">
        <v>439</v>
      </c>
      <c r="I691" s="8" t="b">
        <f>COUNTIF(Employees[Employee Name],Employees[[#This Row],[Employee Name]])&gt;1</f>
        <v>0</v>
      </c>
    </row>
    <row r="692" spans="1:9" ht="30" hidden="1" customHeight="1" x14ac:dyDescent="0.3">
      <c r="A692" s="44">
        <f>IF(ISBLANK(Employees[[#This Row],[Employee Name]]),"",A691+1)</f>
        <v>686</v>
      </c>
      <c r="B692" s="8" t="str">
        <f>CONCATENATE(Employees[[#This Row],[Lastname]]," ",Employees[[#This Row],[Firstname]], " ",LEFT(Employees[[#This Row],[Middlename]],1),IF(ISBLANK(Employees[[#This Row],[Middlename]])," ","."))</f>
        <v>UNTALAN DIVINA R.</v>
      </c>
      <c r="C692" s="8" t="s">
        <v>658</v>
      </c>
      <c r="D692" s="8" t="s">
        <v>659</v>
      </c>
      <c r="E692" s="8" t="s">
        <v>330</v>
      </c>
      <c r="F692" s="8" t="s">
        <v>198</v>
      </c>
      <c r="G692" s="18" t="s">
        <v>1994</v>
      </c>
      <c r="H692" s="8" t="s">
        <v>103</v>
      </c>
      <c r="I692" s="8" t="b">
        <f>COUNTIF(Employees[Employee Name],Employees[[#This Row],[Employee Name]])&gt;1</f>
        <v>0</v>
      </c>
    </row>
    <row r="693" spans="1:9" ht="30" hidden="1" customHeight="1" x14ac:dyDescent="0.3">
      <c r="A693" s="44">
        <f>IF(ISBLANK(Employees[[#This Row],[Employee Name]]),"",A692+1)</f>
        <v>687</v>
      </c>
      <c r="B693" s="8" t="str">
        <f>CONCATENATE(Employees[[#This Row],[Lastname]]," ",Employees[[#This Row],[Firstname]], " ",LEFT(Employees[[#This Row],[Middlename]],1),IF(ISBLANK(Employees[[#This Row],[Middlename]])," ","."))</f>
        <v>VALDEZ JACKILYN A.</v>
      </c>
      <c r="C693" s="8" t="s">
        <v>1305</v>
      </c>
      <c r="D693" s="8" t="s">
        <v>1684</v>
      </c>
      <c r="E693" s="8" t="s">
        <v>1685</v>
      </c>
      <c r="F693" s="8" t="s">
        <v>1290</v>
      </c>
      <c r="G693" s="18" t="s">
        <v>1290</v>
      </c>
      <c r="H693" s="8" t="s">
        <v>199</v>
      </c>
      <c r="I693" s="8" t="b">
        <f>COUNTIF(Employees[Employee Name],Employees[[#This Row],[Employee Name]])&gt;1</f>
        <v>0</v>
      </c>
    </row>
    <row r="694" spans="1:9" ht="30" hidden="1" customHeight="1" x14ac:dyDescent="0.3">
      <c r="A694" s="44">
        <f>IF(ISBLANK(Employees[[#This Row],[Employee Name]]),"",A693+1)</f>
        <v>688</v>
      </c>
      <c r="B694" s="8" t="str">
        <f>CONCATENATE(Employees[[#This Row],[Lastname]]," ",Employees[[#This Row],[Firstname]], " ",LEFT(Employees[[#This Row],[Middlename]],1),IF(ISBLANK(Employees[[#This Row],[Middlename]])," ","."))</f>
        <v>VALENCIANO MARLYN C.</v>
      </c>
      <c r="C694" s="18" t="s">
        <v>2198</v>
      </c>
      <c r="D694" s="18" t="s">
        <v>701</v>
      </c>
      <c r="E694" s="18" t="s">
        <v>134</v>
      </c>
      <c r="F694" s="18" t="s">
        <v>1290</v>
      </c>
      <c r="G694" s="8"/>
      <c r="H694" s="18" t="s">
        <v>2193</v>
      </c>
      <c r="I694" s="8" t="b">
        <f>COUNTIF(Employees[Employee Name],Employees[[#This Row],[Employee Name]])&gt;1</f>
        <v>0</v>
      </c>
    </row>
    <row r="695" spans="1:9" ht="30" hidden="1" customHeight="1" x14ac:dyDescent="0.3">
      <c r="A695" s="44">
        <f>IF(ISBLANK(Employees[[#This Row],[Employee Name]]),"",A694+1)</f>
        <v>689</v>
      </c>
      <c r="B695" s="8" t="str">
        <f>CONCATENATE(Employees[[#This Row],[Lastname]]," ",Employees[[#This Row],[Firstname]], " ",LEFT(Employees[[#This Row],[Middlename]],1),IF(ISBLANK(Employees[[#This Row],[Middlename]])," ","."))</f>
        <v>VARGAS ARNOLD A.</v>
      </c>
      <c r="C695" s="8" t="s">
        <v>783</v>
      </c>
      <c r="D695" s="8" t="s">
        <v>1397</v>
      </c>
      <c r="E695" s="8" t="s">
        <v>88</v>
      </c>
      <c r="F695" s="8" t="s">
        <v>1290</v>
      </c>
      <c r="G695" s="18" t="s">
        <v>1290</v>
      </c>
      <c r="H695" s="8" t="s">
        <v>97</v>
      </c>
      <c r="I695" s="8" t="b">
        <f>COUNTIF(Employees[Employee Name],Employees[[#This Row],[Employee Name]])&gt;1</f>
        <v>0</v>
      </c>
    </row>
    <row r="696" spans="1:9" ht="30" hidden="1" customHeight="1" x14ac:dyDescent="0.3">
      <c r="A696" s="44">
        <f>IF(ISBLANK(Employees[[#This Row],[Employee Name]]),"",A695+1)</f>
        <v>690</v>
      </c>
      <c r="B696" s="8" t="str">
        <f>CONCATENATE(Employees[[#This Row],[Lastname]]," ",Employees[[#This Row],[Firstname]], " ",LEFT(Employees[[#This Row],[Middlename]],1),IF(ISBLANK(Employees[[#This Row],[Middlename]])," ","."))</f>
        <v>VARGAS MELINDA M.</v>
      </c>
      <c r="C696" s="8" t="s">
        <v>783</v>
      </c>
      <c r="D696" s="8" t="s">
        <v>503</v>
      </c>
      <c r="E696" s="8" t="s">
        <v>1686</v>
      </c>
      <c r="F696" s="8" t="s">
        <v>1290</v>
      </c>
      <c r="G696" s="18" t="s">
        <v>1290</v>
      </c>
      <c r="H696" s="8" t="s">
        <v>213</v>
      </c>
      <c r="I696" s="8" t="b">
        <f>COUNTIF(Employees[Employee Name],Employees[[#This Row],[Employee Name]])&gt;1</f>
        <v>0</v>
      </c>
    </row>
    <row r="697" spans="1:9" ht="30" hidden="1" customHeight="1" x14ac:dyDescent="0.3">
      <c r="A697" s="44">
        <f>IF(ISBLANK(Employees[[#This Row],[Employee Name]]),"",A696+1)</f>
        <v>691</v>
      </c>
      <c r="B697" s="8" t="str">
        <f>CONCATENATE(Employees[[#This Row],[Lastname]]," ",Employees[[#This Row],[Firstname]], " ",LEFT(Employees[[#This Row],[Middlename]],1),IF(ISBLANK(Employees[[#This Row],[Middlename]])," ","."))</f>
        <v xml:space="preserve">VASQUEZ JAYSON  </v>
      </c>
      <c r="C697" s="8" t="s">
        <v>1687</v>
      </c>
      <c r="D697" s="8" t="s">
        <v>1688</v>
      </c>
      <c r="E697" s="8"/>
      <c r="F697" s="8" t="s">
        <v>1703</v>
      </c>
      <c r="G697" s="18" t="s">
        <v>1703</v>
      </c>
      <c r="H697" s="8" t="s">
        <v>1704</v>
      </c>
      <c r="I697" s="8" t="b">
        <f>COUNTIF(Employees[Employee Name],Employees[[#This Row],[Employee Name]])&gt;1</f>
        <v>0</v>
      </c>
    </row>
    <row r="698" spans="1:9" ht="30" hidden="1" customHeight="1" x14ac:dyDescent="0.3">
      <c r="A698" s="44">
        <f>IF(ISBLANK(Employees[[#This Row],[Employee Name]]),"",A697+1)</f>
        <v>692</v>
      </c>
      <c r="B698" s="8" t="str">
        <f>CONCATENATE(Employees[[#This Row],[Lastname]]," ",Employees[[#This Row],[Firstname]], " ",LEFT(Employees[[#This Row],[Middlename]],1),IF(ISBLANK(Employees[[#This Row],[Middlename]])," ","."))</f>
        <v xml:space="preserve">VELASCO NONILON  </v>
      </c>
      <c r="C698" s="18" t="s">
        <v>2195</v>
      </c>
      <c r="D698" s="18" t="s">
        <v>2196</v>
      </c>
      <c r="E698" s="8"/>
      <c r="F698" s="18" t="s">
        <v>1290</v>
      </c>
      <c r="G698" s="8"/>
      <c r="H698" s="18" t="s">
        <v>2051</v>
      </c>
      <c r="I698" s="8" t="b">
        <f>COUNTIF(Employees[Employee Name],Employees[[#This Row],[Employee Name]])&gt;1</f>
        <v>0</v>
      </c>
    </row>
    <row r="699" spans="1:9" ht="30" hidden="1" customHeight="1" x14ac:dyDescent="0.3">
      <c r="A699" s="44">
        <f>IF(ISBLANK(Employees[[#This Row],[Employee Name]]),"",A698+1)</f>
        <v>693</v>
      </c>
      <c r="B699" s="8" t="str">
        <f>CONCATENATE(Employees[[#This Row],[Lastname]]," ",Employees[[#This Row],[Firstname]], " ",LEFT(Employees[[#This Row],[Middlename]],1),IF(ISBLANK(Employees[[#This Row],[Middlename]])," ","."))</f>
        <v>VELUZ DORMILUNA E.</v>
      </c>
      <c r="C699" s="8" t="s">
        <v>376</v>
      </c>
      <c r="D699" s="8" t="s">
        <v>377</v>
      </c>
      <c r="E699" s="8" t="s">
        <v>799</v>
      </c>
      <c r="F699" s="8" t="s">
        <v>379</v>
      </c>
      <c r="G699" s="18" t="s">
        <v>1994</v>
      </c>
      <c r="H699" s="8" t="s">
        <v>366</v>
      </c>
      <c r="I699" s="8" t="b">
        <f>COUNTIF(Employees[Employee Name],Employees[[#This Row],[Employee Name]])&gt;1</f>
        <v>0</v>
      </c>
    </row>
    <row r="700" spans="1:9" ht="30" hidden="1" customHeight="1" x14ac:dyDescent="0.3">
      <c r="A700" s="44">
        <f>IF(ISBLANK(Employees[[#This Row],[Employee Name]]),"",A699+1)</f>
        <v>694</v>
      </c>
      <c r="B700" s="8" t="str">
        <f>CONCATENATE(Employees[[#This Row],[Lastname]]," ",Employees[[#This Row],[Firstname]], " ",LEFT(Employees[[#This Row],[Middlename]],1),IF(ISBLANK(Employees[[#This Row],[Middlename]])," ","."))</f>
        <v>VERGARA ANACIETA M.</v>
      </c>
      <c r="C700" s="8" t="s">
        <v>723</v>
      </c>
      <c r="D700" s="8" t="s">
        <v>736</v>
      </c>
      <c r="E700" s="8" t="s">
        <v>84</v>
      </c>
      <c r="F700" s="8" t="s">
        <v>212</v>
      </c>
      <c r="G700" s="18" t="s">
        <v>1994</v>
      </c>
      <c r="H700" s="8" t="s">
        <v>213</v>
      </c>
      <c r="I700" s="8" t="b">
        <f>COUNTIF(Employees[Employee Name],Employees[[#This Row],[Employee Name]])&gt;1</f>
        <v>0</v>
      </c>
    </row>
    <row r="701" spans="1:9" ht="30" hidden="1" customHeight="1" x14ac:dyDescent="0.3">
      <c r="A701" s="44">
        <f>IF(ISBLANK(Employees[[#This Row],[Employee Name]]),"",A700+1)</f>
        <v>695</v>
      </c>
      <c r="B701" s="8" t="str">
        <f>CONCATENATE(Employees[[#This Row],[Lastname]]," ",Employees[[#This Row],[Firstname]], " ",LEFT(Employees[[#This Row],[Middlename]],1),IF(ISBLANK(Employees[[#This Row],[Middlename]])," ","."))</f>
        <v>VERGARA CATHERINE R.</v>
      </c>
      <c r="C701" s="8" t="s">
        <v>723</v>
      </c>
      <c r="D701" s="8" t="s">
        <v>1163</v>
      </c>
      <c r="E701" s="8" t="s">
        <v>330</v>
      </c>
      <c r="F701" s="8" t="s">
        <v>212</v>
      </c>
      <c r="G701" s="18" t="s">
        <v>1994</v>
      </c>
      <c r="H701" s="8" t="s">
        <v>213</v>
      </c>
      <c r="I701" s="8" t="b">
        <f>COUNTIF(Employees[Employee Name],Employees[[#This Row],[Employee Name]])&gt;1</f>
        <v>0</v>
      </c>
    </row>
    <row r="702" spans="1:9" ht="30" hidden="1" customHeight="1" x14ac:dyDescent="0.3">
      <c r="A702" s="44">
        <f>IF(ISBLANK(Employees[[#This Row],[Employee Name]]),"",A701+1)</f>
        <v>696</v>
      </c>
      <c r="B702" s="8" t="str">
        <f>CONCATENATE(Employees[[#This Row],[Lastname]]," ",Employees[[#This Row],[Firstname]], " ",LEFT(Employees[[#This Row],[Middlename]],1),IF(ISBLANK(Employees[[#This Row],[Middlename]])," ","."))</f>
        <v>VERGARA CIAN ASHLEEN J.</v>
      </c>
      <c r="C702" s="8" t="s">
        <v>723</v>
      </c>
      <c r="D702" s="8" t="s">
        <v>2155</v>
      </c>
      <c r="E702" s="8" t="s">
        <v>139</v>
      </c>
      <c r="F702" s="8" t="s">
        <v>1703</v>
      </c>
      <c r="G702" s="8"/>
      <c r="H702" s="8" t="s">
        <v>2051</v>
      </c>
      <c r="I702" s="8" t="b">
        <f>COUNTIF(Employees[Employee Name],Employees[[#This Row],[Employee Name]])&gt;1</f>
        <v>0</v>
      </c>
    </row>
    <row r="703" spans="1:9" ht="30" hidden="1" customHeight="1" x14ac:dyDescent="0.3">
      <c r="A703" s="44">
        <f>IF(ISBLANK(Employees[[#This Row],[Employee Name]]),"",A702+1)</f>
        <v>697</v>
      </c>
      <c r="B703" s="8" t="str">
        <f>CONCATENATE(Employees[[#This Row],[Lastname]]," ",Employees[[#This Row],[Firstname]], " ",LEFT(Employees[[#This Row],[Middlename]],1),IF(ISBLANK(Employees[[#This Row],[Middlename]])," ","."))</f>
        <v>VERGARA ESTELITA A.</v>
      </c>
      <c r="C703" s="8" t="s">
        <v>723</v>
      </c>
      <c r="D703" s="8" t="s">
        <v>421</v>
      </c>
      <c r="E703" s="8" t="s">
        <v>88</v>
      </c>
      <c r="F703" s="8" t="s">
        <v>1290</v>
      </c>
      <c r="G703" s="18" t="s">
        <v>1290</v>
      </c>
      <c r="H703" s="8" t="s">
        <v>97</v>
      </c>
      <c r="I703" s="8" t="b">
        <f>COUNTIF(Employees[Employee Name],Employees[[#This Row],[Employee Name]])&gt;1</f>
        <v>0</v>
      </c>
    </row>
    <row r="704" spans="1:9" ht="30" hidden="1" customHeight="1" x14ac:dyDescent="0.3">
      <c r="A704" s="44">
        <f>IF(ISBLANK(Employees[[#This Row],[Employee Name]]),"",A703+1)</f>
        <v>698</v>
      </c>
      <c r="B704" s="8" t="str">
        <f>CONCATENATE(Employees[[#This Row],[Lastname]]," ",Employees[[#This Row],[Firstname]], " ",LEFT(Employees[[#This Row],[Middlename]],1),IF(ISBLANK(Employees[[#This Row],[Middlename]])," ","."))</f>
        <v>VERGARA TERESITA J.</v>
      </c>
      <c r="C704" s="8" t="s">
        <v>723</v>
      </c>
      <c r="D704" s="8" t="s">
        <v>425</v>
      </c>
      <c r="E704" s="8" t="s">
        <v>139</v>
      </c>
      <c r="F704" s="8" t="s">
        <v>120</v>
      </c>
      <c r="G704" s="18" t="s">
        <v>1994</v>
      </c>
      <c r="H704" s="8" t="s">
        <v>97</v>
      </c>
      <c r="I704" s="8" t="b">
        <f>COUNTIF(Employees[Employee Name],Employees[[#This Row],[Employee Name]])&gt;1</f>
        <v>0</v>
      </c>
    </row>
    <row r="705" spans="1:9" ht="30" hidden="1" customHeight="1" x14ac:dyDescent="0.3">
      <c r="A705" s="44">
        <f>IF(ISBLANK(Employees[[#This Row],[Employee Name]]),"",A704+1)</f>
        <v>699</v>
      </c>
      <c r="B705" s="8" t="str">
        <f>CONCATENATE(Employees[[#This Row],[Lastname]]," ",Employees[[#This Row],[Firstname]], " ",LEFT(Employees[[#This Row],[Middlename]],1),IF(ISBLANK(Employees[[#This Row],[Middlename]])," ","."))</f>
        <v>VIDA CHARMAINE R.</v>
      </c>
      <c r="C705" s="8" t="s">
        <v>1084</v>
      </c>
      <c r="D705" s="8" t="s">
        <v>1085</v>
      </c>
      <c r="E705" s="8" t="s">
        <v>1086</v>
      </c>
      <c r="F705" s="8" t="s">
        <v>125</v>
      </c>
      <c r="G705" s="18" t="s">
        <v>1994</v>
      </c>
      <c r="H705" s="8" t="s">
        <v>126</v>
      </c>
      <c r="I705" s="8" t="b">
        <f>COUNTIF(Employees[Employee Name],Employees[[#This Row],[Employee Name]])&gt;1</f>
        <v>0</v>
      </c>
    </row>
    <row r="706" spans="1:9" ht="30" hidden="1" customHeight="1" x14ac:dyDescent="0.3">
      <c r="A706" s="44">
        <f>IF(ISBLANK(Employees[[#This Row],[Employee Name]]),"",A705+1)</f>
        <v>700</v>
      </c>
      <c r="B706" s="8" t="str">
        <f>CONCATENATE(Employees[[#This Row],[Lastname]]," ",Employees[[#This Row],[Firstname]], " ",LEFT(Employees[[#This Row],[Middlename]],1),IF(ISBLANK(Employees[[#This Row],[Middlename]])," ","."))</f>
        <v>VIDA FRANZ R.</v>
      </c>
      <c r="C706" s="18" t="s">
        <v>1084</v>
      </c>
      <c r="D706" s="18" t="s">
        <v>2206</v>
      </c>
      <c r="E706" s="18" t="s">
        <v>330</v>
      </c>
      <c r="F706" s="18" t="s">
        <v>2207</v>
      </c>
      <c r="G706" s="8"/>
      <c r="H706" s="8"/>
      <c r="I706" s="8" t="b">
        <f>COUNTIF(Employees[Employee Name],Employees[[#This Row],[Employee Name]])&gt;1</f>
        <v>0</v>
      </c>
    </row>
    <row r="707" spans="1:9" ht="30" hidden="1" customHeight="1" x14ac:dyDescent="0.3">
      <c r="A707" s="44">
        <f>IF(ISBLANK(Employees[[#This Row],[Employee Name]]),"",A706+1)</f>
        <v>701</v>
      </c>
      <c r="B707" s="8" t="str">
        <f>CONCATENATE(Employees[[#This Row],[Lastname]]," ",Employees[[#This Row],[Firstname]], " ",LEFT(Employees[[#This Row],[Middlename]],1),IF(ISBLANK(Employees[[#This Row],[Middlename]])," ","."))</f>
        <v>VIDALLO WINNIE R.</v>
      </c>
      <c r="C707" s="8" t="s">
        <v>409</v>
      </c>
      <c r="D707" s="8" t="s">
        <v>410</v>
      </c>
      <c r="E707" s="8" t="s">
        <v>330</v>
      </c>
      <c r="F707" s="8" t="s">
        <v>390</v>
      </c>
      <c r="G707" s="8" t="s">
        <v>1994</v>
      </c>
      <c r="H707" s="8" t="s">
        <v>103</v>
      </c>
      <c r="I707" s="8" t="b">
        <f>COUNTIF(Employees[Employee Name],Employees[[#This Row],[Employee Name]])&gt;1</f>
        <v>0</v>
      </c>
    </row>
    <row r="708" spans="1:9" ht="30" hidden="1" customHeight="1" x14ac:dyDescent="0.3">
      <c r="A708" s="44">
        <f>IF(ISBLANK(Employees[[#This Row],[Employee Name]]),"",A707+1)</f>
        <v>702</v>
      </c>
      <c r="B708" s="8" t="str">
        <f>CONCATENATE(Employees[[#This Row],[Lastname]]," ",Employees[[#This Row],[Firstname]], " ",LEFT(Employees[[#This Row],[Middlename]],1),IF(ISBLANK(Employees[[#This Row],[Middlename]])," ","."))</f>
        <v>VIDALLON KAREN  N.</v>
      </c>
      <c r="C708" s="18" t="s">
        <v>2278</v>
      </c>
      <c r="D708" s="18" t="s">
        <v>2279</v>
      </c>
      <c r="E708" s="18" t="s">
        <v>1590</v>
      </c>
      <c r="F708" s="18" t="s">
        <v>1710</v>
      </c>
      <c r="G708" s="8"/>
      <c r="H708" s="18" t="s">
        <v>2280</v>
      </c>
      <c r="I708" s="8" t="b">
        <f>COUNTIF(Employees[Employee Name],Employees[[#This Row],[Employee Name]])&gt;1</f>
        <v>0</v>
      </c>
    </row>
    <row r="709" spans="1:9" ht="30" hidden="1" customHeight="1" x14ac:dyDescent="0.3">
      <c r="A709" s="44">
        <f>IF(ISBLANK(Employees[[#This Row],[Employee Name]]),"",A708+1)</f>
        <v>703</v>
      </c>
      <c r="B709" s="8" t="str">
        <f>CONCATENATE(Employees[[#This Row],[Lastname]]," ",Employees[[#This Row],[Firstname]], " ",LEFT(Employees[[#This Row],[Middlename]],1),IF(ISBLANK(Employees[[#This Row],[Middlename]])," ","."))</f>
        <v>VIDAMO ROXANNE D.</v>
      </c>
      <c r="C709" s="8" t="s">
        <v>861</v>
      </c>
      <c r="D709" s="8" t="s">
        <v>1689</v>
      </c>
      <c r="E709" s="8" t="s">
        <v>119</v>
      </c>
      <c r="F709" s="8" t="s">
        <v>1710</v>
      </c>
      <c r="G709" s="8" t="s">
        <v>1703</v>
      </c>
      <c r="H709" s="8" t="s">
        <v>1701</v>
      </c>
      <c r="I709" s="8" t="b">
        <f>COUNTIF(Employees[Employee Name],Employees[[#This Row],[Employee Name]])&gt;1</f>
        <v>0</v>
      </c>
    </row>
    <row r="710" spans="1:9" ht="30" hidden="1" customHeight="1" x14ac:dyDescent="0.3">
      <c r="A710" s="44">
        <f>IF(ISBLANK(Employees[[#This Row],[Employee Name]]),"",A709+1)</f>
        <v>704</v>
      </c>
      <c r="B710" s="8" t="str">
        <f>CONCATENATE(Employees[[#This Row],[Lastname]]," ",Employees[[#This Row],[Firstname]], " ",LEFT(Employees[[#This Row],[Middlename]],1),IF(ISBLANK(Employees[[#This Row],[Middlename]])," ","."))</f>
        <v>VILLANUEVA AVERRYLE NICOLE V.</v>
      </c>
      <c r="C710" s="8" t="s">
        <v>345</v>
      </c>
      <c r="D710" s="8" t="s">
        <v>1690</v>
      </c>
      <c r="E710" s="8" t="s">
        <v>1691</v>
      </c>
      <c r="F710" s="8" t="s">
        <v>1703</v>
      </c>
      <c r="G710" s="18" t="s">
        <v>1703</v>
      </c>
      <c r="H710" s="8" t="s">
        <v>135</v>
      </c>
      <c r="I710" s="8" t="b">
        <f>COUNTIF(Employees[Employee Name],Employees[[#This Row],[Employee Name]])&gt;1</f>
        <v>0</v>
      </c>
    </row>
    <row r="711" spans="1:9" ht="30" hidden="1" customHeight="1" x14ac:dyDescent="0.3">
      <c r="A711" s="44">
        <f>IF(ISBLANK(Employees[[#This Row],[Employee Name]]),"",A710+1)</f>
        <v>705</v>
      </c>
      <c r="B711" s="8" t="str">
        <f>CONCATENATE(Employees[[#This Row],[Lastname]]," ",Employees[[#This Row],[Firstname]], " ",LEFT(Employees[[#This Row],[Middlename]],1),IF(ISBLANK(Employees[[#This Row],[Middlename]])," ","."))</f>
        <v>VILLANUEVA CHRISTIANNE FAYE A.</v>
      </c>
      <c r="C711" s="18" t="s">
        <v>345</v>
      </c>
      <c r="D711" s="18" t="s">
        <v>2125</v>
      </c>
      <c r="E711" s="18" t="s">
        <v>88</v>
      </c>
      <c r="F711" s="18" t="s">
        <v>272</v>
      </c>
      <c r="G711" s="8"/>
      <c r="H711" s="18" t="s">
        <v>271</v>
      </c>
      <c r="I711" s="8" t="b">
        <f>COUNTIF(Employees[Employee Name],Employees[[#This Row],[Employee Name]])&gt;1</f>
        <v>0</v>
      </c>
    </row>
    <row r="712" spans="1:9" ht="30" hidden="1" customHeight="1" x14ac:dyDescent="0.3">
      <c r="A712" s="44">
        <f>IF(ISBLANK(Employees[[#This Row],[Employee Name]]),"",A711+1)</f>
        <v>706</v>
      </c>
      <c r="B712" s="8" t="str">
        <f>CONCATENATE(Employees[[#This Row],[Lastname]]," ",Employees[[#This Row],[Firstname]], " ",LEFT(Employees[[#This Row],[Middlename]],1),IF(ISBLANK(Employees[[#This Row],[Middlename]])," ","."))</f>
        <v>VILLANUEVA DAVE RONILLO V.</v>
      </c>
      <c r="C712" s="8" t="s">
        <v>345</v>
      </c>
      <c r="D712" s="8" t="s">
        <v>1692</v>
      </c>
      <c r="E712" s="8" t="s">
        <v>723</v>
      </c>
      <c r="F712" s="8" t="s">
        <v>1290</v>
      </c>
      <c r="G712" s="18" t="s">
        <v>1290</v>
      </c>
      <c r="H712" s="8" t="s">
        <v>271</v>
      </c>
      <c r="I712" s="8" t="b">
        <f>COUNTIF(Employees[Employee Name],Employees[[#This Row],[Employee Name]])&gt;1</f>
        <v>0</v>
      </c>
    </row>
    <row r="713" spans="1:9" ht="30" hidden="1" customHeight="1" x14ac:dyDescent="0.3">
      <c r="A713" s="44">
        <f>IF(ISBLANK(Employees[[#This Row],[Employee Name]]),"",A712+1)</f>
        <v>707</v>
      </c>
      <c r="B713" s="8" t="str">
        <f>CONCATENATE(Employees[[#This Row],[Lastname]]," ",Employees[[#This Row],[Firstname]], " ",LEFT(Employees[[#This Row],[Middlename]],1),IF(ISBLANK(Employees[[#This Row],[Middlename]])," ","."))</f>
        <v>VILLANUEVA ISMAEL D.</v>
      </c>
      <c r="C713" s="8" t="s">
        <v>345</v>
      </c>
      <c r="D713" s="8" t="s">
        <v>1693</v>
      </c>
      <c r="E713" s="8" t="s">
        <v>119</v>
      </c>
      <c r="F713" s="8" t="s">
        <v>1290</v>
      </c>
      <c r="G713" s="18" t="s">
        <v>1290</v>
      </c>
      <c r="H713" s="8" t="s">
        <v>135</v>
      </c>
      <c r="I713" s="8" t="b">
        <f>COUNTIF(Employees[Employee Name],Employees[[#This Row],[Employee Name]])&gt;1</f>
        <v>0</v>
      </c>
    </row>
    <row r="714" spans="1:9" ht="30" hidden="1" customHeight="1" x14ac:dyDescent="0.3">
      <c r="A714" s="44">
        <f>IF(ISBLANK(Employees[[#This Row],[Employee Name]]),"",A713+1)</f>
        <v>708</v>
      </c>
      <c r="B714" s="8" t="str">
        <f>CONCATENATE(Employees[[#This Row],[Lastname]]," ",Employees[[#This Row],[Firstname]], " ",LEFT(Employees[[#This Row],[Middlename]],1),IF(ISBLANK(Employees[[#This Row],[Middlename]])," ","."))</f>
        <v>VILLANUEVA MARELYN A.</v>
      </c>
      <c r="C714" s="18" t="s">
        <v>345</v>
      </c>
      <c r="D714" s="18" t="s">
        <v>2091</v>
      </c>
      <c r="E714" s="18" t="s">
        <v>1351</v>
      </c>
      <c r="F714" s="18" t="s">
        <v>1290</v>
      </c>
      <c r="G714" s="18"/>
      <c r="H714" s="18" t="s">
        <v>2092</v>
      </c>
      <c r="I714" s="8" t="b">
        <f>COUNTIF(Employees[Employee Name],Employees[[#This Row],[Employee Name]])&gt;1</f>
        <v>0</v>
      </c>
    </row>
    <row r="715" spans="1:9" ht="30" hidden="1" customHeight="1" x14ac:dyDescent="0.3">
      <c r="A715" s="44">
        <f>IF(ISBLANK(Employees[[#This Row],[Employee Name]]),"",A714+1)</f>
        <v>709</v>
      </c>
      <c r="B715" s="8" t="str">
        <f>CONCATENATE(Employees[[#This Row],[Lastname]]," ",Employees[[#This Row],[Firstname]], " ",LEFT(Employees[[#This Row],[Middlename]],1),IF(ISBLANK(Employees[[#This Row],[Middlename]])," ","."))</f>
        <v>VILLANUEVA MARILYN L.</v>
      </c>
      <c r="C715" s="8" t="s">
        <v>345</v>
      </c>
      <c r="D715" s="8" t="s">
        <v>753</v>
      </c>
      <c r="E715" s="8" t="s">
        <v>227</v>
      </c>
      <c r="F715" s="8" t="s">
        <v>1290</v>
      </c>
      <c r="G715" s="18" t="s">
        <v>1290</v>
      </c>
      <c r="H715" s="8" t="s">
        <v>1704</v>
      </c>
      <c r="I715" s="8" t="b">
        <f>COUNTIF(Employees[Employee Name],Employees[[#This Row],[Employee Name]])&gt;1</f>
        <v>0</v>
      </c>
    </row>
    <row r="716" spans="1:9" ht="30" hidden="1" customHeight="1" x14ac:dyDescent="0.3">
      <c r="A716" s="44">
        <f>IF(ISBLANK(Employees[[#This Row],[Employee Name]]),"",A715+1)</f>
        <v>710</v>
      </c>
      <c r="B716" s="8" t="str">
        <f>CONCATENATE(Employees[[#This Row],[Lastname]]," ",Employees[[#This Row],[Firstname]], " ",LEFT(Employees[[#This Row],[Middlename]],1),IF(ISBLANK(Employees[[#This Row],[Middlename]])," ","."))</f>
        <v>VILLANUEVA MARIO A.</v>
      </c>
      <c r="C716" s="8" t="s">
        <v>345</v>
      </c>
      <c r="D716" s="8" t="s">
        <v>596</v>
      </c>
      <c r="E716" s="8" t="s">
        <v>221</v>
      </c>
      <c r="F716" s="18" t="s">
        <v>125</v>
      </c>
      <c r="G716" s="18" t="s">
        <v>1994</v>
      </c>
      <c r="H716" s="8" t="s">
        <v>1105</v>
      </c>
      <c r="I716" s="8" t="b">
        <f>COUNTIF(Employees[Employee Name],Employees[[#This Row],[Employee Name]])&gt;1</f>
        <v>0</v>
      </c>
    </row>
    <row r="717" spans="1:9" ht="30" hidden="1" customHeight="1" x14ac:dyDescent="0.3">
      <c r="A717" s="44">
        <f>IF(ISBLANK(Employees[[#This Row],[Employee Name]]),"",A716+1)</f>
        <v>711</v>
      </c>
      <c r="B717" s="8" t="str">
        <f>CONCATENATE(Employees[[#This Row],[Lastname]]," ",Employees[[#This Row],[Firstname]], " ",LEFT(Employees[[#This Row],[Middlename]],1),IF(ISBLANK(Employees[[#This Row],[Middlename]])," ","."))</f>
        <v>VILLANUEVA MARTINA D.</v>
      </c>
      <c r="C717" s="18" t="s">
        <v>345</v>
      </c>
      <c r="D717" s="18" t="s">
        <v>2237</v>
      </c>
      <c r="E717" s="18" t="s">
        <v>119</v>
      </c>
      <c r="F717" s="18" t="s">
        <v>1290</v>
      </c>
      <c r="G717" s="8"/>
      <c r="H717" s="18" t="s">
        <v>199</v>
      </c>
      <c r="I717" s="8" t="b">
        <f>COUNTIF(Employees[Employee Name],Employees[[#This Row],[Employee Name]])&gt;1</f>
        <v>0</v>
      </c>
    </row>
    <row r="718" spans="1:9" ht="30" hidden="1" customHeight="1" x14ac:dyDescent="0.3">
      <c r="A718" s="44">
        <f>IF(ISBLANK(Employees[[#This Row],[Employee Name]]),"",A717+1)</f>
        <v>712</v>
      </c>
      <c r="B718" s="8" t="str">
        <f>CONCATENATE(Employees[[#This Row],[Lastname]]," ",Employees[[#This Row],[Firstname]], " ",LEFT(Employees[[#This Row],[Middlename]],1),IF(ISBLANK(Employees[[#This Row],[Middlename]])," ","."))</f>
        <v>VILLANUEVA PABLO B.</v>
      </c>
      <c r="C718" s="8" t="s">
        <v>345</v>
      </c>
      <c r="D718" s="8" t="s">
        <v>346</v>
      </c>
      <c r="E718" s="8" t="s">
        <v>145</v>
      </c>
      <c r="F718" s="8" t="s">
        <v>198</v>
      </c>
      <c r="G718" s="18" t="s">
        <v>1994</v>
      </c>
      <c r="H718" s="8" t="s">
        <v>199</v>
      </c>
      <c r="I718" s="8" t="b">
        <f>COUNTIF(Employees[Employee Name],Employees[[#This Row],[Employee Name]])&gt;1</f>
        <v>0</v>
      </c>
    </row>
    <row r="719" spans="1:9" ht="30" hidden="1" customHeight="1" x14ac:dyDescent="0.3">
      <c r="A719" s="44">
        <f>IF(ISBLANK(Employees[[#This Row],[Employee Name]]),"",A718+1)</f>
        <v>713</v>
      </c>
      <c r="B719" s="8" t="str">
        <f>CONCATENATE(Employees[[#This Row],[Lastname]]," ",Employees[[#This Row],[Firstname]], " ",LEFT(Employees[[#This Row],[Middlename]],1),IF(ISBLANK(Employees[[#This Row],[Middlename]])," ","."))</f>
        <v>VILLANUEVA RICHELLE A.</v>
      </c>
      <c r="C719" s="8" t="s">
        <v>345</v>
      </c>
      <c r="D719" s="8" t="s">
        <v>1694</v>
      </c>
      <c r="E719" s="8" t="s">
        <v>663</v>
      </c>
      <c r="F719" s="8" t="s">
        <v>1290</v>
      </c>
      <c r="G719" s="18" t="s">
        <v>1290</v>
      </c>
      <c r="H719" s="8" t="s">
        <v>1704</v>
      </c>
      <c r="I719" s="8" t="b">
        <f>COUNTIF(Employees[Employee Name],Employees[[#This Row],[Employee Name]])&gt;1</f>
        <v>0</v>
      </c>
    </row>
    <row r="720" spans="1:9" ht="30" hidden="1" customHeight="1" x14ac:dyDescent="0.3">
      <c r="A720" s="44">
        <f>IF(ISBLANK(Employees[[#This Row],[Employee Name]]),"",A719+1)</f>
        <v>714</v>
      </c>
      <c r="B720" s="8" t="str">
        <f>CONCATENATE(Employees[[#This Row],[Lastname]]," ",Employees[[#This Row],[Firstname]], " ",LEFT(Employees[[#This Row],[Middlename]],1),IF(ISBLANK(Employees[[#This Row],[Middlename]])," ","."))</f>
        <v>VILLAPANDO JENITA M.</v>
      </c>
      <c r="C720" s="8" t="s">
        <v>1269</v>
      </c>
      <c r="D720" s="8" t="s">
        <v>1270</v>
      </c>
      <c r="E720" s="8" t="s">
        <v>689</v>
      </c>
      <c r="F720" s="8" t="s">
        <v>1271</v>
      </c>
      <c r="G720" s="8" t="s">
        <v>1994</v>
      </c>
      <c r="H720" s="8" t="s">
        <v>97</v>
      </c>
      <c r="I720" s="8" t="b">
        <f>COUNTIF(Employees[Employee Name],Employees[[#This Row],[Employee Name]])&gt;1</f>
        <v>0</v>
      </c>
    </row>
    <row r="721" spans="1:9" ht="30" hidden="1" customHeight="1" x14ac:dyDescent="0.3">
      <c r="A721" s="44">
        <f>IF(ISBLANK(Employees[[#This Row],[Employee Name]]),"",A720+1)</f>
        <v>715</v>
      </c>
      <c r="B721" s="8" t="str">
        <f>CONCATENATE(Employees[[#This Row],[Lastname]]," ",Employees[[#This Row],[Firstname]], " ",LEFT(Employees[[#This Row],[Middlename]],1),IF(ISBLANK(Employees[[#This Row],[Middlename]])," ","."))</f>
        <v xml:space="preserve">VILLARDO REY  </v>
      </c>
      <c r="C721" s="8" t="s">
        <v>1695</v>
      </c>
      <c r="D721" s="8" t="s">
        <v>1696</v>
      </c>
      <c r="E721" s="8"/>
      <c r="F721" s="8" t="s">
        <v>1290</v>
      </c>
      <c r="G721" s="18" t="s">
        <v>1290</v>
      </c>
      <c r="H721" s="8" t="s">
        <v>209</v>
      </c>
      <c r="I721" s="8" t="b">
        <f>COUNTIF(Employees[Employee Name],Employees[[#This Row],[Employee Name]])&gt;1</f>
        <v>0</v>
      </c>
    </row>
    <row r="722" spans="1:9" ht="30" hidden="1" customHeight="1" x14ac:dyDescent="0.3">
      <c r="A722" s="44">
        <f>IF(ISBLANK(Employees[[#This Row],[Employee Name]]),"",A721+1)</f>
        <v>716</v>
      </c>
      <c r="B722" s="8" t="str">
        <f>CONCATENATE(Employees[[#This Row],[Lastname]]," ",Employees[[#This Row],[Firstname]], " ",LEFT(Employees[[#This Row],[Middlename]],1),IF(ISBLANK(Employees[[#This Row],[Middlename]])," ","."))</f>
        <v>VILLAVIRAY MA. CANDELARIA D.</v>
      </c>
      <c r="C722" s="8" t="s">
        <v>677</v>
      </c>
      <c r="D722" s="8" t="s">
        <v>678</v>
      </c>
      <c r="E722" s="8" t="s">
        <v>119</v>
      </c>
      <c r="F722" s="8" t="s">
        <v>679</v>
      </c>
      <c r="G722" s="8" t="s">
        <v>1994</v>
      </c>
      <c r="H722" s="8" t="s">
        <v>199</v>
      </c>
      <c r="I722" s="8" t="b">
        <f>COUNTIF(Employees[Employee Name],Employees[[#This Row],[Employee Name]])&gt;1</f>
        <v>0</v>
      </c>
    </row>
    <row r="723" spans="1:9" ht="30" hidden="1" customHeight="1" x14ac:dyDescent="0.3">
      <c r="A723" s="44">
        <f>IF(ISBLANK(Employees[[#This Row],[Employee Name]]),"",A722+1)</f>
        <v>717</v>
      </c>
      <c r="B723" s="8" t="str">
        <f>CONCATENATE(Employees[[#This Row],[Lastname]]," ",Employees[[#This Row],[Firstname]], " ",LEFT(Employees[[#This Row],[Middlename]],1),IF(ISBLANK(Employees[[#This Row],[Middlename]])," ","."))</f>
        <v>VILLAVIRAY MAR CLYDE D.</v>
      </c>
      <c r="C723" s="8" t="s">
        <v>677</v>
      </c>
      <c r="D723" s="8" t="s">
        <v>684</v>
      </c>
      <c r="E723" s="8" t="s">
        <v>119</v>
      </c>
      <c r="F723" s="8" t="s">
        <v>685</v>
      </c>
      <c r="G723" s="8" t="s">
        <v>1994</v>
      </c>
      <c r="H723" s="8" t="s">
        <v>135</v>
      </c>
      <c r="I723" s="8" t="b">
        <f>COUNTIF(Employees[Employee Name],Employees[[#This Row],[Employee Name]])&gt;1</f>
        <v>0</v>
      </c>
    </row>
    <row r="724" spans="1:9" ht="30" hidden="1" customHeight="1" x14ac:dyDescent="0.3">
      <c r="A724" s="44">
        <f>IF(ISBLANK(Employees[[#This Row],[Employee Name]]),"",A723+1)</f>
        <v>718</v>
      </c>
      <c r="B724" s="8" t="str">
        <f>CONCATENATE(Employees[[#This Row],[Lastname]]," ",Employees[[#This Row],[Firstname]], " ",LEFT(Employees[[#This Row],[Middlename]],1),IF(ISBLANK(Employees[[#This Row],[Middlename]])," ","."))</f>
        <v>VISITACION DENNIS S.</v>
      </c>
      <c r="C724" s="18" t="s">
        <v>2420</v>
      </c>
      <c r="D724" s="18" t="s">
        <v>300</v>
      </c>
      <c r="E724" s="18" t="s">
        <v>2421</v>
      </c>
      <c r="F724" s="18" t="s">
        <v>198</v>
      </c>
      <c r="G724" s="8"/>
      <c r="H724" s="8"/>
      <c r="I724" s="8" t="b">
        <f>COUNTIF(Employees[Employee Name],Employees[[#This Row],[Employee Name]])&gt;1</f>
        <v>0</v>
      </c>
    </row>
    <row r="725" spans="1:9" ht="30" hidden="1" customHeight="1" x14ac:dyDescent="0.3">
      <c r="A725" s="44">
        <f>IF(ISBLANK(Employees[[#This Row],[Employee Name]]),"",A724+1)</f>
        <v>719</v>
      </c>
      <c r="B725" s="8" t="str">
        <f>CONCATENATE(Employees[[#This Row],[Lastname]]," ",Employees[[#This Row],[Firstname]], " ",LEFT(Employees[[#This Row],[Middlename]],1),IF(ISBLANK(Employees[[#This Row],[Middlename]])," ","."))</f>
        <v>ZAFRA CHEYSSER A.</v>
      </c>
      <c r="C725" s="8" t="s">
        <v>1697</v>
      </c>
      <c r="D725" s="8" t="s">
        <v>1698</v>
      </c>
      <c r="E725" s="8" t="s">
        <v>1699</v>
      </c>
      <c r="F725" s="8" t="s">
        <v>1290</v>
      </c>
      <c r="G725" s="18" t="s">
        <v>1290</v>
      </c>
      <c r="H725" s="8" t="s">
        <v>1289</v>
      </c>
      <c r="I725" s="8" t="b">
        <f>COUNTIF(Employees[Employee Name],Employees[[#This Row],[Employee Name]])&gt;1</f>
        <v>0</v>
      </c>
    </row>
    <row r="726" spans="1:9" ht="30" hidden="1" customHeight="1" x14ac:dyDescent="0.3">
      <c r="A726" s="44">
        <f>A724+1</f>
        <v>719</v>
      </c>
      <c r="B726" s="8" t="str">
        <f>CONCATENATE(Employees[[#This Row],[Lastname]]," ",Employees[[#This Row],[Firstname]], " ",LEFT(Employees[[#This Row],[Middlename]],1),IF(ISBLANK(Employees[[#This Row],[Middlename]])," ","."))</f>
        <v>LLORENTE MARIA THERESA O.</v>
      </c>
      <c r="C726" s="18" t="s">
        <v>2507</v>
      </c>
      <c r="D726" s="18" t="s">
        <v>2508</v>
      </c>
      <c r="E726" s="18" t="s">
        <v>838</v>
      </c>
      <c r="F726" s="18" t="s">
        <v>2509</v>
      </c>
      <c r="G726" s="18" t="s">
        <v>2366</v>
      </c>
      <c r="H726" s="18" t="s">
        <v>1289</v>
      </c>
      <c r="I726" s="8" t="b">
        <f>COUNTIF(Employees[Employee Name],Employees[[#This Row],[Employee Name]])&gt;1</f>
        <v>0</v>
      </c>
    </row>
    <row r="727" spans="1:9" ht="30" hidden="1" customHeight="1" x14ac:dyDescent="0.3">
      <c r="A727" s="44">
        <f>IF(ISBLANK(Employees[[#This Row],[Employee Name]]),"",A725+1)</f>
        <v>720</v>
      </c>
      <c r="B727" s="8" t="str">
        <f>CONCATENATE(Employees[[#This Row],[Lastname]]," ",Employees[[#This Row],[Firstname]], " ",LEFT(Employees[[#This Row],[Middlename]],1),IF(ISBLANK(Employees[[#This Row],[Middlename]])," ","."))</f>
        <v>ZAFRA REYNANTE B.</v>
      </c>
      <c r="C727" s="8" t="s">
        <v>1697</v>
      </c>
      <c r="D727" s="8" t="s">
        <v>1700</v>
      </c>
      <c r="E727" s="8" t="s">
        <v>145</v>
      </c>
      <c r="F727" s="8" t="s">
        <v>1290</v>
      </c>
      <c r="G727" s="18" t="s">
        <v>1290</v>
      </c>
      <c r="H727" s="8" t="s">
        <v>1704</v>
      </c>
      <c r="I727" s="8" t="b">
        <f>COUNTIF(Employees[Employee Name],Employees[[#This Row],[Employee Name]])&gt;1</f>
        <v>0</v>
      </c>
    </row>
    <row r="728" spans="1:9" ht="30" hidden="1" customHeight="1" x14ac:dyDescent="0.3">
      <c r="A728" s="44">
        <f>IF(ISBLANK(Employees[[#This Row],[Employee Name]]),"",A727+1)</f>
        <v>721</v>
      </c>
      <c r="B728" s="8" t="str">
        <f>CONCATENATE(Employees[[#This Row],[Lastname]]," ",Employees[[#This Row],[Firstname]], " ",LEFT(Employees[[#This Row],[Middlename]],1),IF(ISBLANK(Employees[[#This Row],[Middlename]])," ","."))</f>
        <v>ZALDIVIA MIRIAM F.</v>
      </c>
      <c r="C728" s="8" t="s">
        <v>1068</v>
      </c>
      <c r="D728" s="8" t="s">
        <v>1069</v>
      </c>
      <c r="E728" s="8" t="s">
        <v>430</v>
      </c>
      <c r="F728" s="8" t="s">
        <v>125</v>
      </c>
      <c r="G728" s="18" t="s">
        <v>1994</v>
      </c>
      <c r="H728" s="8" t="s">
        <v>156</v>
      </c>
      <c r="I728" s="8" t="b">
        <f>COUNTIF(Employees[Employee Name],Employees[[#This Row],[Employee Name]])&gt;1</f>
        <v>0</v>
      </c>
    </row>
    <row r="729" spans="1:9" ht="30" customHeight="1" x14ac:dyDescent="0.3">
      <c r="A729" s="44"/>
      <c r="B729" s="8"/>
      <c r="C729" s="8"/>
      <c r="D729" s="8"/>
      <c r="E729" s="8"/>
      <c r="F729" s="8"/>
      <c r="G729" s="8"/>
      <c r="H729" s="8"/>
      <c r="I729" s="8"/>
    </row>
    <row r="730" spans="1:9" ht="30" customHeight="1" x14ac:dyDescent="0.3">
      <c r="A730" s="44"/>
      <c r="B730" s="8"/>
      <c r="C730" s="18"/>
      <c r="D730" s="18"/>
      <c r="E730" s="18"/>
      <c r="F730" s="18"/>
      <c r="G730" s="18"/>
      <c r="H730" s="18"/>
      <c r="I730" s="8"/>
    </row>
  </sheetData>
  <sheetProtection formatColumns="0" selectLockedCells="1" selectUnlockedCells="1"/>
  <phoneticPr fontId="29" type="noConversion"/>
  <conditionalFormatting sqref="A4:I1730">
    <cfRule type="expression" dxfId="0" priority="1">
      <formula>$I4=TRUE</formula>
    </cfRule>
  </conditionalFormatting>
  <dataValidations xWindow="188" yWindow="856" count="1">
    <dataValidation allowBlank="1" showInputMessage="1" showErrorMessage="1" prompt="Employee names are in this column under this heading" sqref="F14 F3:G13 F15:G727 B3:E730" xr:uid="{00000000-0002-0000-03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pageSetUpPr fitToPage="1"/>
  </sheetPr>
  <dimension ref="B1:C20"/>
  <sheetViews>
    <sheetView showGridLines="0" topLeftCell="A4" workbookViewId="0">
      <selection activeCell="B20" sqref="B20"/>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44927</v>
      </c>
      <c r="C4" s="8" t="s">
        <v>9</v>
      </c>
    </row>
    <row r="5" spans="2:3" ht="30" customHeight="1" x14ac:dyDescent="0.3">
      <c r="B5" s="10">
        <v>43628</v>
      </c>
      <c r="C5" s="8" t="s">
        <v>11</v>
      </c>
    </row>
    <row r="6" spans="2:3" ht="30" customHeight="1" x14ac:dyDescent="0.3">
      <c r="B6" s="10">
        <f ca="1">DATE(YEAR(TODAY()),12,24)</f>
        <v>45284</v>
      </c>
      <c r="C6" s="18" t="s">
        <v>78</v>
      </c>
    </row>
    <row r="7" spans="2:3" ht="30" customHeight="1" x14ac:dyDescent="0.3">
      <c r="B7" s="10">
        <f ca="1">DATE(YEAR(TODAY()),12,25)</f>
        <v>45285</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1104</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2033</v>
      </c>
    </row>
    <row r="15" spans="2:3" ht="30" customHeight="1" x14ac:dyDescent="0.3">
      <c r="B15" s="10">
        <v>44925</v>
      </c>
      <c r="C15" s="8"/>
    </row>
    <row r="16" spans="2:3" ht="30" customHeight="1" x14ac:dyDescent="0.3">
      <c r="B16" s="10">
        <v>45047</v>
      </c>
      <c r="C16" s="8" t="s">
        <v>2171</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c r="C20" s="18"/>
    </row>
  </sheetData>
  <dataValidations count="4">
    <dataValidation allowBlank="1" showInputMessage="1" showErrorMessage="1" prompt="Enter Holiday date in this column under this heading" sqref="B3" xr:uid="{00000000-0002-0000-0400-000000000000}"/>
    <dataValidation allowBlank="1" showInputMessage="1" showErrorMessage="1" prompt="Enter description in this column under this heading" sqref="C3" xr:uid="{00000000-0002-0000-0400-000001000000}"/>
    <dataValidation allowBlank="1" showInputMessage="1" showErrorMessage="1" prompt="Enter company holidays in the table in this worksheet" sqref="A1" xr:uid="{00000000-0002-0000-0400-000002000000}"/>
    <dataValidation allowBlank="1" showInputMessage="1" showErrorMessage="1" prompt="Worksheet title is in this cell" sqref="B1" xr:uid="{00000000-0002-0000-04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3:I454"/>
  <sheetViews>
    <sheetView showGridLines="0" topLeftCell="A97" zoomScaleNormal="100" workbookViewId="0">
      <selection activeCell="E4" sqref="E4"/>
    </sheetView>
  </sheetViews>
  <sheetFormatPr defaultRowHeight="14.4" x14ac:dyDescent="0.3"/>
  <cols>
    <col min="1" max="1" width="8" bestFit="1" customWidth="1"/>
    <col min="2" max="2" width="32.6640625" customWidth="1"/>
    <col min="3" max="3" width="26" style="25" customWidth="1"/>
    <col min="4" max="8" width="16.33203125" style="27" customWidth="1"/>
    <col min="9" max="9" width="22.77734375" style="27" bestFit="1" customWidth="1"/>
  </cols>
  <sheetData>
    <row r="3" spans="1:9" ht="23.25" x14ac:dyDescent="0.3">
      <c r="B3" s="37" t="s">
        <v>958</v>
      </c>
      <c r="C3" s="40" t="s">
        <v>1258</v>
      </c>
    </row>
    <row r="5" spans="1:9" ht="16.5" x14ac:dyDescent="0.3">
      <c r="A5" s="27" t="s">
        <v>943</v>
      </c>
      <c r="B5" s="27" t="s">
        <v>937</v>
      </c>
      <c r="C5" s="25" t="s">
        <v>85</v>
      </c>
      <c r="D5" s="27" t="s">
        <v>938</v>
      </c>
      <c r="E5" s="27" t="s">
        <v>939</v>
      </c>
      <c r="F5" s="27" t="s">
        <v>940</v>
      </c>
      <c r="G5" s="27" t="s">
        <v>941</v>
      </c>
      <c r="H5" s="27" t="s">
        <v>942</v>
      </c>
      <c r="I5" s="27" t="s">
        <v>959</v>
      </c>
    </row>
    <row r="6" spans="1:9" ht="29.4" customHeight="1" x14ac:dyDescent="0.3">
      <c r="A6">
        <f t="shared" ref="A6:A69" si="0">IF(ISBLANK(B6),"",ROW(A1))</f>
        <v>1</v>
      </c>
      <c r="B6" t="str">
        <f>IF(ISBLANK('List of Employees'!B5),"",'List of Employees'!B5)</f>
        <v>ABALLA JAMAICA C.</v>
      </c>
      <c r="C6" s="25" t="str">
        <f>VLOOKUP(Table3[[#This Row],[EMPLOYEE NAME]],Employees[[Employee Name]:[Office]],6)</f>
        <v>CASUAL</v>
      </c>
      <c r="I6" s="27">
        <f>SUM(Table3[[#This Row],['# SICK LEAVE]:['#OTHERS]])</f>
        <v>0</v>
      </c>
    </row>
    <row r="7" spans="1:9" ht="29.4" customHeight="1" x14ac:dyDescent="0.3">
      <c r="A7">
        <f t="shared" si="0"/>
        <v>2</v>
      </c>
      <c r="B7" t="str">
        <f>IF(ISBLANK('List of Employees'!B7),"",'List of Employees'!B7)</f>
        <v>ABENA WINNIE ROSE M.</v>
      </c>
      <c r="C7" s="25" t="str">
        <f>VLOOKUP(Table3[[#This Row],[EMPLOYEE NAME]],Employees[[Employee Name]:[Office]],6)</f>
        <v>REGULAR</v>
      </c>
      <c r="I7" s="27">
        <f>SUM(Table3[[#This Row],['# SICK LEAVE]:['#OTHERS]])</f>
        <v>0</v>
      </c>
    </row>
    <row r="8" spans="1:9" ht="29.4" customHeight="1" x14ac:dyDescent="0.3">
      <c r="A8">
        <f t="shared" si="0"/>
        <v>3</v>
      </c>
      <c r="B8" t="str">
        <f>IF(ISBLANK('List of Employees'!B13),"",'List of Employees'!B13)</f>
        <v>AGUILA JENNIFER A.</v>
      </c>
      <c r="C8" s="25">
        <f>VLOOKUP(Table3[[#This Row],[EMPLOYEE NAME]],Employees[[Employee Name]:[Office]],6)</f>
        <v>0</v>
      </c>
      <c r="I8" s="27">
        <f>SUM(Table3[[#This Row],['# SICK LEAVE]:['#OTHERS]])</f>
        <v>0</v>
      </c>
    </row>
    <row r="9" spans="1:9" ht="29.4" customHeight="1" x14ac:dyDescent="0.3">
      <c r="A9">
        <f t="shared" si="0"/>
        <v>4</v>
      </c>
      <c r="B9" t="str">
        <f>IF(ISBLANK('List of Employees'!B15),"",'List of Employees'!B15)</f>
        <v xml:space="preserve">ALBARRACIN ROLAND  </v>
      </c>
      <c r="C9" s="25" t="str">
        <f>VLOOKUP(Table3[[#This Row],[EMPLOYEE NAME]],Employees[[Employee Name]:[Office]],6)</f>
        <v>CASUAL</v>
      </c>
      <c r="I9" s="27">
        <f>SUM(Table3[[#This Row],['# SICK LEAVE]:['#OTHERS]])</f>
        <v>0</v>
      </c>
    </row>
    <row r="10" spans="1:9" ht="29.4" customHeight="1" x14ac:dyDescent="0.3">
      <c r="A10">
        <f t="shared" si="0"/>
        <v>5</v>
      </c>
      <c r="B10" t="str">
        <f>IF(ISBLANK('List of Employees'!B17),"",'List of Employees'!B17)</f>
        <v>ALCANTARA RIZALINA B.</v>
      </c>
      <c r="C10" s="25" t="str">
        <f>VLOOKUP(Table3[[#This Row],[EMPLOYEE NAME]],Employees[[Employee Name]:[Office]],6)</f>
        <v>REGULAR</v>
      </c>
      <c r="I10" s="27">
        <f>SUM(Table3[[#This Row],['# SICK LEAVE]:['#OTHERS]])</f>
        <v>0</v>
      </c>
    </row>
    <row r="11" spans="1:9" ht="29.4" customHeight="1" x14ac:dyDescent="0.3">
      <c r="A11">
        <f t="shared" si="0"/>
        <v>6</v>
      </c>
      <c r="B11" t="str">
        <f>IF(ISBLANK('List of Employees'!B19),"",'List of Employees'!B19)</f>
        <v>ALCAZAR AIREEN B.</v>
      </c>
      <c r="C11" s="25">
        <f>VLOOKUP(Table3[[#This Row],[EMPLOYEE NAME]],Employees[[Employee Name]:[Office]],6)</f>
        <v>0</v>
      </c>
      <c r="I11" s="27">
        <f>SUM(Table3[[#This Row],['# SICK LEAVE]:['#OTHERS]])</f>
        <v>0</v>
      </c>
    </row>
    <row r="12" spans="1:9" ht="29.4" customHeight="1" x14ac:dyDescent="0.3">
      <c r="A12">
        <f t="shared" si="0"/>
        <v>7</v>
      </c>
      <c r="B12" t="str">
        <f>IF(ISBLANK('List of Employees'!B20),"",'List of Employees'!B20)</f>
        <v>ALCAZAR ZENAIDA S.</v>
      </c>
      <c r="C12" s="25" t="str">
        <f>VLOOKUP(Table3[[#This Row],[EMPLOYEE NAME]],Employees[[Employee Name]:[Office]],6)</f>
        <v>REGULAR</v>
      </c>
      <c r="I12" s="27">
        <f>SUM(Table3[[#This Row],['# SICK LEAVE]:['#OTHERS]])</f>
        <v>0</v>
      </c>
    </row>
    <row r="13" spans="1:9" ht="29.4" customHeight="1" x14ac:dyDescent="0.3">
      <c r="A13">
        <f t="shared" si="0"/>
        <v>8</v>
      </c>
      <c r="B13" t="str">
        <f>IF(ISBLANK('List of Employees'!B21),"",'List of Employees'!B21)</f>
        <v>ALEGA ESTELITA M.</v>
      </c>
      <c r="C13" s="25" t="str">
        <f>VLOOKUP(Table3[[#This Row],[EMPLOYEE NAME]],Employees[[Employee Name]:[Office]],6)</f>
        <v>REGULAR</v>
      </c>
      <c r="I13" s="27">
        <f>SUM(Table3[[#This Row],['# SICK LEAVE]:['#OTHERS]])</f>
        <v>0</v>
      </c>
    </row>
    <row r="14" spans="1:9" ht="29.4" customHeight="1" x14ac:dyDescent="0.3">
      <c r="A14">
        <f t="shared" si="0"/>
        <v>9</v>
      </c>
      <c r="B14" t="str">
        <f>IF(ISBLANK('List of Employees'!B22),"",'List of Employees'!B22)</f>
        <v>ALEGRE MARC JESTER D.</v>
      </c>
      <c r="C14" s="25" t="str">
        <f>VLOOKUP(Table3[[#This Row],[EMPLOYEE NAME]],Employees[[Employee Name]:[Office]],6)</f>
        <v>JOBCON</v>
      </c>
      <c r="I14" s="27">
        <f>SUM(Table3[[#This Row],['# SICK LEAVE]:['#OTHERS]])</f>
        <v>0</v>
      </c>
    </row>
    <row r="15" spans="1:9" ht="29.4" customHeight="1" x14ac:dyDescent="0.3">
      <c r="A15">
        <f t="shared" si="0"/>
        <v>10</v>
      </c>
      <c r="B15" t="str">
        <f>IF(ISBLANK('List of Employees'!B23),"",'List of Employees'!B23)</f>
        <v>ALEGRE RENZ KARL C.</v>
      </c>
      <c r="C15" s="25" t="str">
        <f>VLOOKUP(Table3[[#This Row],[EMPLOYEE NAME]],Employees[[Employee Name]:[Office]],6)</f>
        <v>CONTRACTUAL</v>
      </c>
      <c r="I15" s="27">
        <f>SUM(Table3[[#This Row],['# SICK LEAVE]:['#OTHERS]])</f>
        <v>0</v>
      </c>
    </row>
    <row r="16" spans="1:9" ht="29.4" customHeight="1" x14ac:dyDescent="0.3">
      <c r="A16">
        <f t="shared" si="0"/>
        <v>11</v>
      </c>
      <c r="B16" t="str">
        <f>IF(ISBLANK('List of Employees'!B24),"",'List of Employees'!B24)</f>
        <v>ALEGRE VIVENCIO A.</v>
      </c>
      <c r="C16" s="25" t="str">
        <f>VLOOKUP(Table3[[#This Row],[EMPLOYEE NAME]],Employees[[Employee Name]:[Office]],6)</f>
        <v>REGULAR</v>
      </c>
      <c r="I16" s="27">
        <f>SUM(Table3[[#This Row],['# SICK LEAVE]:['#OTHERS]])</f>
        <v>0</v>
      </c>
    </row>
    <row r="17" spans="1:9" ht="29.4" customHeight="1" x14ac:dyDescent="0.3">
      <c r="A17">
        <f t="shared" si="0"/>
        <v>12</v>
      </c>
      <c r="B17" t="str">
        <f>IF(ISBLANK('List of Employees'!B25),"",'List of Employees'!B25)</f>
        <v>ALERA JEFFREY B.</v>
      </c>
      <c r="C17" s="25" t="str">
        <f>VLOOKUP(Table3[[#This Row],[EMPLOYEE NAME]],Employees[[Employee Name]:[Office]],6)</f>
        <v>JOBCON</v>
      </c>
      <c r="I17" s="27">
        <f>SUM(Table3[[#This Row],['# SICK LEAVE]:['#OTHERS]])</f>
        <v>0</v>
      </c>
    </row>
    <row r="18" spans="1:9" ht="29.4" customHeight="1" x14ac:dyDescent="0.3">
      <c r="A18">
        <f t="shared" si="0"/>
        <v>13</v>
      </c>
      <c r="B18" t="str">
        <f>IF(ISBLANK('List of Employees'!B27),"",'List of Employees'!B27)</f>
        <v>ALMAREZ GRACITA S.</v>
      </c>
      <c r="C18" s="25" t="str">
        <f>VLOOKUP(Table3[[#This Row],[EMPLOYEE NAME]],Employees[[Employee Name]:[Office]],6)</f>
        <v>JOBCON</v>
      </c>
      <c r="I18" s="27">
        <f>SUM(Table3[[#This Row],['# SICK LEAVE]:['#OTHERS]])</f>
        <v>0</v>
      </c>
    </row>
    <row r="19" spans="1:9" ht="29.4" customHeight="1" x14ac:dyDescent="0.3">
      <c r="A19">
        <f t="shared" si="0"/>
        <v>14</v>
      </c>
      <c r="B19" t="str">
        <f>IF(ISBLANK('List of Employees'!B28),"",'List of Employees'!B28)</f>
        <v>ALMAREZ MELENCIO M.</v>
      </c>
      <c r="C19" s="25" t="str">
        <f>VLOOKUP(Table3[[#This Row],[EMPLOYEE NAME]],Employees[[Employee Name]:[Office]],6)</f>
        <v>CASUAL</v>
      </c>
      <c r="I19" s="27">
        <f>SUM(Table3[[#This Row],['# SICK LEAVE]:['#OTHERS]])</f>
        <v>0</v>
      </c>
    </row>
    <row r="20" spans="1:9" ht="29.4" customHeight="1" x14ac:dyDescent="0.3">
      <c r="A20">
        <f t="shared" si="0"/>
        <v>15</v>
      </c>
      <c r="B20" t="str">
        <f>IF(ISBLANK('List of Employees'!B29),"",'List of Employees'!B29)</f>
        <v>ALVAREZ GRACITA S.</v>
      </c>
      <c r="C20" s="25" t="str">
        <f>VLOOKUP(Table3[[#This Row],[EMPLOYEE NAME]],Employees[[Employee Name]:[Office]],6)</f>
        <v>REGULAR</v>
      </c>
      <c r="I20" s="27">
        <f>SUM(Table3[[#This Row],['# SICK LEAVE]:['#OTHERS]])</f>
        <v>0</v>
      </c>
    </row>
    <row r="21" spans="1:9" ht="29.4" customHeight="1" x14ac:dyDescent="0.3">
      <c r="A21">
        <f t="shared" si="0"/>
        <v>16</v>
      </c>
      <c r="B21" t="str">
        <f>IF(ISBLANK('List of Employees'!B30),"",'List of Employees'!B30)</f>
        <v>AMBAT JAIME L.</v>
      </c>
      <c r="C21" s="25" t="str">
        <f>VLOOKUP(Table3[[#This Row],[EMPLOYEE NAME]],Employees[[Employee Name]:[Office]],6)</f>
        <v>CASUAL</v>
      </c>
      <c r="I21" s="27">
        <f>SUM(Table3[[#This Row],['# SICK LEAVE]:['#OTHERS]])</f>
        <v>0</v>
      </c>
    </row>
    <row r="22" spans="1:9" ht="29.4" customHeight="1" x14ac:dyDescent="0.3">
      <c r="A22">
        <f t="shared" si="0"/>
        <v>17</v>
      </c>
      <c r="B22" t="str">
        <f>IF(ISBLANK('List of Employees'!B31),"",'List of Employees'!B31)</f>
        <v>AMBAT MARILOU M.</v>
      </c>
      <c r="C22" s="25" t="str">
        <f>VLOOKUP(Table3[[#This Row],[EMPLOYEE NAME]],Employees[[Employee Name]:[Office]],6)</f>
        <v>REGULAR</v>
      </c>
      <c r="I22" s="27">
        <f>SUM(Table3[[#This Row],['# SICK LEAVE]:['#OTHERS]])</f>
        <v>0</v>
      </c>
    </row>
    <row r="23" spans="1:9" ht="29.4" customHeight="1" x14ac:dyDescent="0.3">
      <c r="A23">
        <f t="shared" si="0"/>
        <v>18</v>
      </c>
      <c r="B23" t="str">
        <f>IF(ISBLANK('List of Employees'!B32),"",'List of Employees'!B32)</f>
        <v>AMBION DORINDA A.</v>
      </c>
      <c r="C23" s="25" t="str">
        <f>VLOOKUP(Table3[[#This Row],[EMPLOYEE NAME]],Employees[[Employee Name]:[Office]],6)</f>
        <v>REGULAR</v>
      </c>
      <c r="I23" s="27">
        <f>SUM(Table3[[#This Row],['# SICK LEAVE]:['#OTHERS]])</f>
        <v>0</v>
      </c>
    </row>
    <row r="24" spans="1:9" ht="29.4" customHeight="1" x14ac:dyDescent="0.3">
      <c r="A24">
        <f t="shared" si="0"/>
        <v>19</v>
      </c>
      <c r="B24" t="str">
        <f>IF(ISBLANK('List of Employees'!B33),"",'List of Employees'!B33)</f>
        <v>AMBION HERSHEY D.</v>
      </c>
      <c r="C24" s="25" t="str">
        <f>VLOOKUP(Table3[[#This Row],[EMPLOYEE NAME]],Employees[[Employee Name]:[Office]],6)</f>
        <v>CASUAL</v>
      </c>
      <c r="I24" s="27">
        <f>SUM(Table3[[#This Row],['# SICK LEAVE]:['#OTHERS]])</f>
        <v>0</v>
      </c>
    </row>
    <row r="25" spans="1:9" ht="29.4" customHeight="1" x14ac:dyDescent="0.3">
      <c r="A25">
        <f t="shared" si="0"/>
        <v>20</v>
      </c>
      <c r="B25" t="str">
        <f>IF(ISBLANK('List of Employees'!B35),"",'List of Employees'!B35)</f>
        <v>AMBION MARIETA B.</v>
      </c>
      <c r="C25" s="25" t="str">
        <f>VLOOKUP(Table3[[#This Row],[EMPLOYEE NAME]],Employees[[Employee Name]:[Office]],6)</f>
        <v>CASUAL</v>
      </c>
      <c r="I25" s="27">
        <f>SUM(Table3[[#This Row],['# SICK LEAVE]:['#OTHERS]])</f>
        <v>0</v>
      </c>
    </row>
    <row r="26" spans="1:9" ht="29.4" customHeight="1" x14ac:dyDescent="0.3">
      <c r="A26">
        <f t="shared" si="0"/>
        <v>21</v>
      </c>
      <c r="B26" t="str">
        <f>IF(ISBLANK('List of Employees'!B36),"",'List of Employees'!B36)</f>
        <v>AMBION PRISCO G.</v>
      </c>
      <c r="C26" s="25" t="str">
        <f>VLOOKUP(Table3[[#This Row],[EMPLOYEE NAME]],Employees[[Employee Name]:[Office]],6)</f>
        <v>REGULAR</v>
      </c>
      <c r="I26" s="27">
        <f>SUM(Table3[[#This Row],['# SICK LEAVE]:['#OTHERS]])</f>
        <v>0</v>
      </c>
    </row>
    <row r="27" spans="1:9" ht="29.4" customHeight="1" x14ac:dyDescent="0.3">
      <c r="A27">
        <f t="shared" si="0"/>
        <v>22</v>
      </c>
      <c r="B27" t="str">
        <f>IF(ISBLANK('List of Employees'!B37),"",'List of Employees'!B37)</f>
        <v>AMBION REYMOND A.</v>
      </c>
      <c r="C27" s="25" t="str">
        <f>VLOOKUP(Table3[[#This Row],[EMPLOYEE NAME]],Employees[[Employee Name]:[Office]],6)</f>
        <v>REGULAR</v>
      </c>
      <c r="I27" s="27">
        <f>SUM(Table3[[#This Row],['# SICK LEAVE]:['#OTHERS]])</f>
        <v>0</v>
      </c>
    </row>
    <row r="28" spans="1:9" ht="29.4" customHeight="1" x14ac:dyDescent="0.3">
      <c r="A28">
        <f t="shared" si="0"/>
        <v>23</v>
      </c>
      <c r="B28" t="str">
        <f>IF(ISBLANK('List of Employees'!B41),"",'List of Employees'!B41)</f>
        <v>AMON ESTELITA S.</v>
      </c>
      <c r="C28" s="25" t="str">
        <f>VLOOKUP(Table3[[#This Row],[EMPLOYEE NAME]],Employees[[Employee Name]:[Office]],6)</f>
        <v>CASUAL</v>
      </c>
      <c r="I28" s="27">
        <f>SUM(Table3[[#This Row],['# SICK LEAVE]:['#OTHERS]])</f>
        <v>0</v>
      </c>
    </row>
    <row r="29" spans="1:9" ht="29.4" customHeight="1" x14ac:dyDescent="0.3">
      <c r="A29">
        <f t="shared" si="0"/>
        <v>24</v>
      </c>
      <c r="B29" t="str">
        <f>IF(ISBLANK('List of Employees'!B42),"",'List of Employees'!B42)</f>
        <v>AMON RHEALYN O.</v>
      </c>
      <c r="C29" s="25" t="str">
        <f>VLOOKUP(Table3[[#This Row],[EMPLOYEE NAME]],Employees[[Employee Name]:[Office]],6)</f>
        <v>REGULAR</v>
      </c>
      <c r="I29" s="27">
        <f>SUM(Table3[[#This Row],['# SICK LEAVE]:['#OTHERS]])</f>
        <v>0</v>
      </c>
    </row>
    <row r="30" spans="1:9" ht="29.4" customHeight="1" x14ac:dyDescent="0.3">
      <c r="A30">
        <f t="shared" si="0"/>
        <v>25</v>
      </c>
      <c r="B30" t="str">
        <f>IF(ISBLANK('List of Employees'!B43),"",'List of Employees'!B43)</f>
        <v>AMORA ELISA S.</v>
      </c>
      <c r="C30" s="25" t="str">
        <f>VLOOKUP(Table3[[#This Row],[EMPLOYEE NAME]],Employees[[Employee Name]:[Office]],6)</f>
        <v>REGULAR</v>
      </c>
      <c r="I30" s="27">
        <f>SUM(Table3[[#This Row],['# SICK LEAVE]:['#OTHERS]])</f>
        <v>0</v>
      </c>
    </row>
    <row r="31" spans="1:9" ht="29.4" customHeight="1" x14ac:dyDescent="0.3">
      <c r="A31">
        <f t="shared" si="0"/>
        <v>26</v>
      </c>
      <c r="B31" t="str">
        <f>IF(ISBLANK('List of Employees'!B44),"",'List of Employees'!B44)</f>
        <v>AMPARO JOY J.</v>
      </c>
      <c r="C31" s="25" t="str">
        <f>VLOOKUP(Table3[[#This Row],[EMPLOYEE NAME]],Employees[[Employee Name]:[Office]],6)</f>
        <v>REGULAR</v>
      </c>
      <c r="I31" s="27">
        <f>SUM(Table3[[#This Row],['# SICK LEAVE]:['#OTHERS]])</f>
        <v>0</v>
      </c>
    </row>
    <row r="32" spans="1:9" ht="29.4" customHeight="1" x14ac:dyDescent="0.3">
      <c r="A32">
        <f t="shared" si="0"/>
        <v>27</v>
      </c>
      <c r="B32" t="str">
        <f>IF(ISBLANK('List of Employees'!B46),"",'List of Employees'!B46)</f>
        <v>AMULONG GERONIMO M.</v>
      </c>
      <c r="C32" s="25" t="str">
        <f>VLOOKUP(Table3[[#This Row],[EMPLOYEE NAME]],Employees[[Employee Name]:[Office]],6)</f>
        <v>CASUAL</v>
      </c>
      <c r="I32" s="27">
        <f>SUM(Table3[[#This Row],['# SICK LEAVE]:['#OTHERS]])</f>
        <v>0</v>
      </c>
    </row>
    <row r="33" spans="1:9" ht="29.4" customHeight="1" x14ac:dyDescent="0.3">
      <c r="A33">
        <f t="shared" si="0"/>
        <v>28</v>
      </c>
      <c r="B33" t="str">
        <f>IF(ISBLANK('List of Employees'!B47),"",'List of Employees'!B47)</f>
        <v xml:space="preserve">AMULONG JAY R  </v>
      </c>
      <c r="C33" s="25">
        <f>VLOOKUP(Table3[[#This Row],[EMPLOYEE NAME]],Employees[[Employee Name]:[Office]],6)</f>
        <v>0</v>
      </c>
      <c r="I33" s="27">
        <f>SUM(Table3[[#This Row],['# SICK LEAVE]:['#OTHERS]])</f>
        <v>0</v>
      </c>
    </row>
    <row r="34" spans="1:9" ht="29.4" customHeight="1" x14ac:dyDescent="0.3">
      <c r="A34">
        <f t="shared" si="0"/>
        <v>29</v>
      </c>
      <c r="B34" t="str">
        <f>IF(ISBLANK('List of Employees'!B49),"",'List of Employees'!B49)</f>
        <v>ANACAY ANICETA P.</v>
      </c>
      <c r="C34" s="25" t="str">
        <f>VLOOKUP(Table3[[#This Row],[EMPLOYEE NAME]],Employees[[Employee Name]:[Office]],6)</f>
        <v>REGULAR</v>
      </c>
      <c r="I34" s="27">
        <f>SUM(Table3[[#This Row],['# SICK LEAVE]:['#OTHERS]])</f>
        <v>0</v>
      </c>
    </row>
    <row r="35" spans="1:9" ht="29.4" customHeight="1" x14ac:dyDescent="0.3">
      <c r="A35">
        <f t="shared" si="0"/>
        <v>30</v>
      </c>
      <c r="B35" t="str">
        <f>IF(ISBLANK('List of Employees'!B51),"",'List of Employees'!B51)</f>
        <v>ANACAY RICHARD B.</v>
      </c>
      <c r="C35" s="25" t="str">
        <f>VLOOKUP(Table3[[#This Row],[EMPLOYEE NAME]],Employees[[Employee Name]:[Office]],6)</f>
        <v>CASUAL</v>
      </c>
      <c r="I35" s="27">
        <f>SUM(Table3[[#This Row],['# SICK LEAVE]:['#OTHERS]])</f>
        <v>0</v>
      </c>
    </row>
    <row r="36" spans="1:9" ht="29.4" customHeight="1" x14ac:dyDescent="0.3">
      <c r="A36">
        <f t="shared" si="0"/>
        <v>31</v>
      </c>
      <c r="B36" t="str">
        <f>IF(ISBLANK('List of Employees'!B52),"",'List of Employees'!B52)</f>
        <v>ANARNA CRISTINA F.</v>
      </c>
      <c r="C36" s="25" t="str">
        <f>VLOOKUP(Table3[[#This Row],[EMPLOYEE NAME]],Employees[[Employee Name]:[Office]],6)</f>
        <v>REGULAR</v>
      </c>
      <c r="I36" s="27">
        <f>SUM(Table3[[#This Row],['# SICK LEAVE]:['#OTHERS]])</f>
        <v>0</v>
      </c>
    </row>
    <row r="37" spans="1:9" ht="29.4" customHeight="1" x14ac:dyDescent="0.3">
      <c r="A37">
        <f t="shared" si="0"/>
        <v>32</v>
      </c>
      <c r="B37" t="str">
        <f>IF(ISBLANK('List of Employees'!B55),"",'List of Employees'!B55)</f>
        <v>ANGCAYA FRANCIS A.</v>
      </c>
      <c r="C37" s="25" t="str">
        <f>VLOOKUP(Table3[[#This Row],[EMPLOYEE NAME]],Employees[[Employee Name]:[Office]],6)</f>
        <v>REGULAR</v>
      </c>
      <c r="I37" s="27">
        <f>SUM(Table3[[#This Row],['# SICK LEAVE]:['#OTHERS]])</f>
        <v>0</v>
      </c>
    </row>
    <row r="38" spans="1:9" ht="29.4" customHeight="1" x14ac:dyDescent="0.3">
      <c r="A38">
        <f t="shared" si="0"/>
        <v>33</v>
      </c>
      <c r="B38" t="str">
        <f>IF(ISBLANK('List of Employees'!B57),"",'List of Employees'!B57)</f>
        <v>ANGCAYA INOCENCIO M.</v>
      </c>
      <c r="C38" s="25" t="str">
        <f>VLOOKUP(Table3[[#This Row],[EMPLOYEE NAME]],Employees[[Employee Name]:[Office]],6)</f>
        <v>REGULAR</v>
      </c>
      <c r="I38" s="27">
        <f>SUM(Table3[[#This Row],['# SICK LEAVE]:['#OTHERS]])</f>
        <v>0</v>
      </c>
    </row>
    <row r="39" spans="1:9" ht="29.4" customHeight="1" x14ac:dyDescent="0.3">
      <c r="A39">
        <f t="shared" si="0"/>
        <v>34</v>
      </c>
      <c r="B39" t="str">
        <f>IF(ISBLANK('List of Employees'!B58),"",'List of Employees'!B58)</f>
        <v>ANGCAYA IRENE V.</v>
      </c>
      <c r="C39" s="25" t="str">
        <f>VLOOKUP(Table3[[#This Row],[EMPLOYEE NAME]],Employees[[Employee Name]:[Office]],6)</f>
        <v>REGULAR</v>
      </c>
      <c r="I39" s="27">
        <f>SUM(Table3[[#This Row],['# SICK LEAVE]:['#OTHERS]])</f>
        <v>0</v>
      </c>
    </row>
    <row r="40" spans="1:9" ht="29.4" customHeight="1" x14ac:dyDescent="0.3">
      <c r="A40">
        <f t="shared" si="0"/>
        <v>35</v>
      </c>
      <c r="B40" t="str">
        <f>IF(ISBLANK('List of Employees'!B59),"",'List of Employees'!B59)</f>
        <v>ANGCAYA IRENEO A.</v>
      </c>
      <c r="C40" s="25" t="str">
        <f>VLOOKUP(Table3[[#This Row],[EMPLOYEE NAME]],Employees[[Employee Name]:[Office]],6)</f>
        <v>REGULAR</v>
      </c>
      <c r="I40" s="27">
        <f>SUM(Table3[[#This Row],['# SICK LEAVE]:['#OTHERS]])</f>
        <v>0</v>
      </c>
    </row>
    <row r="41" spans="1:9" ht="29.4" customHeight="1" x14ac:dyDescent="0.3">
      <c r="A41">
        <f t="shared" si="0"/>
        <v>36</v>
      </c>
      <c r="B41" t="str">
        <f>IF(ISBLANK('List of Employees'!B60),"",'List of Employees'!B60)</f>
        <v>ANGCAYA JENIFFER L.</v>
      </c>
      <c r="C41" s="25">
        <f>VLOOKUP(Table3[[#This Row],[EMPLOYEE NAME]],Employees[[Employee Name]:[Office]],6)</f>
        <v>0</v>
      </c>
      <c r="I41" s="27">
        <f>SUM(Table3[[#This Row],['# SICK LEAVE]:['#OTHERS]])</f>
        <v>0</v>
      </c>
    </row>
    <row r="42" spans="1:9" ht="29.4" customHeight="1" x14ac:dyDescent="0.3">
      <c r="A42">
        <f t="shared" si="0"/>
        <v>37</v>
      </c>
      <c r="B42" t="str">
        <f>IF(ISBLANK('List of Employees'!B61),"",'List of Employees'!B61)</f>
        <v>ANGCAYA JENNY ROSE S.</v>
      </c>
      <c r="C42" s="25" t="str">
        <f>VLOOKUP(Table3[[#This Row],[EMPLOYEE NAME]],Employees[[Employee Name]:[Office]],6)</f>
        <v>CASUAL</v>
      </c>
      <c r="I42" s="27">
        <f>SUM(Table3[[#This Row],['# SICK LEAVE]:['#OTHERS]])</f>
        <v>0</v>
      </c>
    </row>
    <row r="43" spans="1:9" ht="29.4" customHeight="1" x14ac:dyDescent="0.3">
      <c r="A43">
        <f t="shared" si="0"/>
        <v>38</v>
      </c>
      <c r="B43" t="str">
        <f>IF(ISBLANK('List of Employees'!B62),"",'List of Employees'!B62)</f>
        <v>ANGCAYA JOHN V.</v>
      </c>
      <c r="C43" s="25" t="str">
        <f>VLOOKUP(Table3[[#This Row],[EMPLOYEE NAME]],Employees[[Employee Name]:[Office]],6)</f>
        <v>REGULAR</v>
      </c>
      <c r="I43" s="27">
        <f>SUM(Table3[[#This Row],['# SICK LEAVE]:['#OTHERS]])</f>
        <v>0</v>
      </c>
    </row>
    <row r="44" spans="1:9" ht="29.4" customHeight="1" x14ac:dyDescent="0.3">
      <c r="A44">
        <f t="shared" si="0"/>
        <v>39</v>
      </c>
      <c r="B44" t="str">
        <f>IF(ISBLANK('List of Employees'!B63),"",'List of Employees'!B63)</f>
        <v>ANGCAYA JUANITO A.</v>
      </c>
      <c r="C44" s="25" t="str">
        <f>VLOOKUP(Table3[[#This Row],[EMPLOYEE NAME]],Employees[[Employee Name]:[Office]],6)</f>
        <v>REGULAR</v>
      </c>
      <c r="I44" s="27">
        <f>SUM(Table3[[#This Row],['# SICK LEAVE]:['#OTHERS]])</f>
        <v>0</v>
      </c>
    </row>
    <row r="45" spans="1:9" ht="29.4" customHeight="1" x14ac:dyDescent="0.3">
      <c r="A45">
        <f t="shared" si="0"/>
        <v>40</v>
      </c>
      <c r="B45" t="str">
        <f>IF(ISBLANK('List of Employees'!B64),"",'List of Employees'!B64)</f>
        <v>ANGCAYA MARK ZYRONE M.</v>
      </c>
      <c r="C45" s="25">
        <f>VLOOKUP(Table3[[#This Row],[EMPLOYEE NAME]],Employees[[Employee Name]:[Office]],6)</f>
        <v>0</v>
      </c>
      <c r="I45" s="27">
        <f>SUM(Table3[[#This Row],['# SICK LEAVE]:['#OTHERS]])</f>
        <v>0</v>
      </c>
    </row>
    <row r="46" spans="1:9" ht="29.4" customHeight="1" x14ac:dyDescent="0.3">
      <c r="A46">
        <f t="shared" si="0"/>
        <v>41</v>
      </c>
      <c r="B46" t="str">
        <f>IF(ISBLANK('List of Employees'!B65),"",'List of Employees'!B65)</f>
        <v>ANGCAYA MARLON J.</v>
      </c>
      <c r="C46" s="25" t="str">
        <f>VLOOKUP(Table3[[#This Row],[EMPLOYEE NAME]],Employees[[Employee Name]:[Office]],6)</f>
        <v>REGULAR</v>
      </c>
      <c r="I46" s="27">
        <f>SUM(Table3[[#This Row],['# SICK LEAVE]:['#OTHERS]])</f>
        <v>0</v>
      </c>
    </row>
    <row r="47" spans="1:9" ht="29.4" customHeight="1" x14ac:dyDescent="0.3">
      <c r="A47">
        <f t="shared" si="0"/>
        <v>42</v>
      </c>
      <c r="B47" t="str">
        <f>IF(ISBLANK('List of Employees'!B66),"",'List of Employees'!B66)</f>
        <v>ANGCAYA OFELIA G.</v>
      </c>
      <c r="C47" s="25" t="str">
        <f>VLOOKUP(Table3[[#This Row],[EMPLOYEE NAME]],Employees[[Employee Name]:[Office]],6)</f>
        <v>REGULAR</v>
      </c>
      <c r="I47" s="27">
        <f>SUM(Table3[[#This Row],['# SICK LEAVE]:['#OTHERS]])</f>
        <v>0</v>
      </c>
    </row>
    <row r="48" spans="1:9" ht="29.4" customHeight="1" x14ac:dyDescent="0.3">
      <c r="A48">
        <f t="shared" si="0"/>
        <v>43</v>
      </c>
      <c r="B48" t="str">
        <f>IF(ISBLANK('List of Employees'!B67),"",'List of Employees'!B67)</f>
        <v>ANGCAYA RESTIE A.</v>
      </c>
      <c r="C48" s="25" t="str">
        <f>VLOOKUP(Table3[[#This Row],[EMPLOYEE NAME]],Employees[[Employee Name]:[Office]],6)</f>
        <v>CASUAL</v>
      </c>
      <c r="I48" s="27">
        <f>SUM(Table3[[#This Row],['# SICK LEAVE]:['#OTHERS]])</f>
        <v>0</v>
      </c>
    </row>
    <row r="49" spans="1:9" ht="29.4" customHeight="1" x14ac:dyDescent="0.3">
      <c r="A49">
        <f t="shared" si="0"/>
        <v>44</v>
      </c>
      <c r="B49" t="str">
        <f>IF(ISBLANK('List of Employees'!B69),"",'List of Employees'!B69)</f>
        <v>ANGELES ANNABEL D.</v>
      </c>
      <c r="C49" s="25" t="str">
        <f>VLOOKUP(Table3[[#This Row],[EMPLOYEE NAME]],Employees[[Employee Name]:[Office]],6)</f>
        <v>CASUAL</v>
      </c>
      <c r="I49" s="27">
        <f>SUM(Table3[[#This Row],['# SICK LEAVE]:['#OTHERS]])</f>
        <v>0</v>
      </c>
    </row>
    <row r="50" spans="1:9" ht="29.4" customHeight="1" x14ac:dyDescent="0.3">
      <c r="A50">
        <f t="shared" si="0"/>
        <v>45</v>
      </c>
      <c r="B50" t="str">
        <f>IF(ISBLANK('List of Employees'!B70),"",'List of Employees'!B70)</f>
        <v>ANTIENZA VENUS R.</v>
      </c>
      <c r="C50" s="25" t="str">
        <f>VLOOKUP(Table3[[#This Row],[EMPLOYEE NAME]],Employees[[Employee Name]:[Office]],6)</f>
        <v>CASUAL</v>
      </c>
      <c r="I50" s="27">
        <f>SUM(Table3[[#This Row],['# SICK LEAVE]:['#OTHERS]])</f>
        <v>0</v>
      </c>
    </row>
    <row r="51" spans="1:9" ht="29.4" customHeight="1" x14ac:dyDescent="0.3">
      <c r="A51">
        <f t="shared" si="0"/>
        <v>46</v>
      </c>
      <c r="B51" t="str">
        <f>IF(ISBLANK('List of Employees'!B71),"",'List of Employees'!B71)</f>
        <v>AQUINO PACITA ROSARIO Z.</v>
      </c>
      <c r="C51" s="25" t="str">
        <f>VLOOKUP(Table3[[#This Row],[EMPLOYEE NAME]],Employees[[Employee Name]:[Office]],6)</f>
        <v>REGULAR</v>
      </c>
      <c r="I51" s="27">
        <f>SUM(Table3[[#This Row],['# SICK LEAVE]:['#OTHERS]])</f>
        <v>0</v>
      </c>
    </row>
    <row r="52" spans="1:9" ht="29.4" customHeight="1" x14ac:dyDescent="0.3">
      <c r="A52">
        <f t="shared" si="0"/>
        <v>47</v>
      </c>
      <c r="B52" t="str">
        <f>IF(ISBLANK('List of Employees'!B72),"",'List of Employees'!B72)</f>
        <v>ARCILLA MAYETTE A.</v>
      </c>
      <c r="C52" s="25">
        <f>VLOOKUP(Table3[[#This Row],[EMPLOYEE NAME]],Employees[[Employee Name]:[Office]],6)</f>
        <v>0</v>
      </c>
      <c r="I52" s="27">
        <f>SUM(Table3[[#This Row],['# SICK LEAVE]:['#OTHERS]])</f>
        <v>0</v>
      </c>
    </row>
    <row r="53" spans="1:9" ht="29.4" customHeight="1" x14ac:dyDescent="0.3">
      <c r="A53">
        <f t="shared" si="0"/>
        <v>48</v>
      </c>
      <c r="B53" t="str">
        <f>IF(ISBLANK('List of Employees'!B73),"",'List of Employees'!B73)</f>
        <v>ARCULLO MELISSA A.</v>
      </c>
      <c r="C53" s="25" t="str">
        <f>VLOOKUP(Table3[[#This Row],[EMPLOYEE NAME]],Employees[[Employee Name]:[Office]],6)</f>
        <v>REGULAR</v>
      </c>
      <c r="I53" s="27">
        <f>SUM(Table3[[#This Row],['# SICK LEAVE]:['#OTHERS]])</f>
        <v>0</v>
      </c>
    </row>
    <row r="54" spans="1:9" ht="29.4" customHeight="1" x14ac:dyDescent="0.3">
      <c r="A54">
        <f t="shared" si="0"/>
        <v>49</v>
      </c>
      <c r="B54" t="str">
        <f>IF(ISBLANK('List of Employees'!B74),"",'List of Employees'!B74)</f>
        <v>ARELLANO CARMELA D.</v>
      </c>
      <c r="C54" s="25" t="str">
        <f>VLOOKUP(Table3[[#This Row],[EMPLOYEE NAME]],Employees[[Employee Name]:[Office]],6)</f>
        <v>CASUAL</v>
      </c>
      <c r="I54" s="27">
        <f>SUM(Table3[[#This Row],['# SICK LEAVE]:['#OTHERS]])</f>
        <v>0</v>
      </c>
    </row>
    <row r="55" spans="1:9" ht="29.4" customHeight="1" x14ac:dyDescent="0.3">
      <c r="A55">
        <f t="shared" si="0"/>
        <v>50</v>
      </c>
      <c r="B55" t="str">
        <f>IF(ISBLANK('List of Employees'!B75),"",'List of Employees'!B75)</f>
        <v>ASIDO LEONILA R.</v>
      </c>
      <c r="C55" s="25" t="str">
        <f>VLOOKUP(Table3[[#This Row],[EMPLOYEE NAME]],Employees[[Employee Name]:[Office]],6)</f>
        <v>CASUAL</v>
      </c>
      <c r="I55" s="27">
        <f>SUM(Table3[[#This Row],['# SICK LEAVE]:['#OTHERS]])</f>
        <v>0</v>
      </c>
    </row>
    <row r="56" spans="1:9" ht="29.4" customHeight="1" x14ac:dyDescent="0.3">
      <c r="A56">
        <f t="shared" si="0"/>
        <v>51</v>
      </c>
      <c r="B56" t="str">
        <f>IF(ISBLANK('List of Employees'!B76),"",'List of Employees'!B76)</f>
        <v>ATANGAN JUDITH A.</v>
      </c>
      <c r="C56" s="25" t="str">
        <f>VLOOKUP(Table3[[#This Row],[EMPLOYEE NAME]],Employees[[Employee Name]:[Office]],6)</f>
        <v>CASUAL</v>
      </c>
      <c r="I56" s="27">
        <f>SUM(Table3[[#This Row],['# SICK LEAVE]:['#OTHERS]])</f>
        <v>0</v>
      </c>
    </row>
    <row r="57" spans="1:9" ht="29.4" customHeight="1" x14ac:dyDescent="0.3">
      <c r="A57">
        <f t="shared" si="0"/>
        <v>52</v>
      </c>
      <c r="B57" t="str">
        <f>IF(ISBLANK('List of Employees'!B77),"",'List of Employees'!B77)</f>
        <v>ATIENZA JAYSON E.</v>
      </c>
      <c r="C57" s="25">
        <f>VLOOKUP(Table3[[#This Row],[EMPLOYEE NAME]],Employees[[Employee Name]:[Office]],6)</f>
        <v>0</v>
      </c>
      <c r="I57" s="27">
        <f>SUM(Table3[[#This Row],['# SICK LEAVE]:['#OTHERS]])</f>
        <v>0</v>
      </c>
    </row>
    <row r="58" spans="1:9" ht="29.4" customHeight="1" x14ac:dyDescent="0.3">
      <c r="A58">
        <f t="shared" si="0"/>
        <v>53</v>
      </c>
      <c r="B58" t="str">
        <f>IF(ISBLANK('List of Employees'!B80),"",'List of Employees'!B80)</f>
        <v xml:space="preserve">ATIENZA VENUS  </v>
      </c>
      <c r="C58" s="25">
        <f>VLOOKUP(Table3[[#This Row],[EMPLOYEE NAME]],Employees[[Employee Name]:[Office]],6)</f>
        <v>0</v>
      </c>
      <c r="I58" s="27">
        <f>SUM(Table3[[#This Row],['# SICK LEAVE]:['#OTHERS]])</f>
        <v>0</v>
      </c>
    </row>
    <row r="59" spans="1:9" ht="29.4" customHeight="1" x14ac:dyDescent="0.3">
      <c r="A59">
        <f t="shared" si="0"/>
        <v>54</v>
      </c>
      <c r="B59" t="str">
        <f>IF(ISBLANK('List of Employees'!B81),"",'List of Employees'!B81)</f>
        <v>AUDITOR AILEEN D.</v>
      </c>
      <c r="C59" s="25" t="str">
        <f>VLOOKUP(Table3[[#This Row],[EMPLOYEE NAME]],Employees[[Employee Name]:[Office]],6)</f>
        <v>REGULAR</v>
      </c>
      <c r="I59" s="27">
        <f>SUM(Table3[[#This Row],['# SICK LEAVE]:['#OTHERS]])</f>
        <v>0</v>
      </c>
    </row>
    <row r="60" spans="1:9" ht="29.4" customHeight="1" x14ac:dyDescent="0.3">
      <c r="A60">
        <f t="shared" si="0"/>
        <v>55</v>
      </c>
      <c r="B60" t="e">
        <f>IF(ISBLANK('List of Employees'!#REF!),"",'List of Employees'!#REF!)</f>
        <v>#REF!</v>
      </c>
      <c r="C60" s="25" t="e">
        <f>VLOOKUP(Table3[[#This Row],[EMPLOYEE NAME]],Employees[[Employee Name]:[Office]],6)</f>
        <v>#REF!</v>
      </c>
      <c r="I60" s="27">
        <f>SUM(Table3[[#This Row],['# SICK LEAVE]:['#OTHERS]])</f>
        <v>0</v>
      </c>
    </row>
    <row r="61" spans="1:9" ht="29.4" customHeight="1" x14ac:dyDescent="0.3">
      <c r="A61">
        <f t="shared" si="0"/>
        <v>56</v>
      </c>
      <c r="B61" t="str">
        <f>IF(ISBLANK('List of Employees'!B83),"",'List of Employees'!B83)</f>
        <v>AY</v>
      </c>
      <c r="C61" s="25" t="str">
        <f>VLOOKUP(Table3[[#This Row],[EMPLOYEE NAME]],Employees[[Employee Name]:[Office]],6)</f>
        <v>REGULAR</v>
      </c>
      <c r="I61" s="27">
        <f>SUM(Table3[[#This Row],['# SICK LEAVE]:['#OTHERS]])</f>
        <v>0</v>
      </c>
    </row>
    <row r="62" spans="1:9" ht="29.4" customHeight="1" x14ac:dyDescent="0.3">
      <c r="A62">
        <f t="shared" si="0"/>
        <v>57</v>
      </c>
      <c r="B62" t="str">
        <f>IF(ISBLANK('List of Employees'!B84),"",'List of Employees'!B84)</f>
        <v>AYCARDO JOEL M.</v>
      </c>
      <c r="C62" s="25" t="str">
        <f>VLOOKUP(Table3[[#This Row],[EMPLOYEE NAME]],Employees[[Employee Name]:[Office]],6)</f>
        <v>REGULAR</v>
      </c>
      <c r="I62" s="27">
        <f>SUM(Table3[[#This Row],['# SICK LEAVE]:['#OTHERS]])</f>
        <v>0</v>
      </c>
    </row>
    <row r="63" spans="1:9" ht="29.4" customHeight="1" x14ac:dyDescent="0.3">
      <c r="A63">
        <f t="shared" si="0"/>
        <v>58</v>
      </c>
      <c r="B63" t="e">
        <f>IF(ISBLANK('List of Employees'!#REF!),"",'List of Employees'!#REF!)</f>
        <v>#REF!</v>
      </c>
      <c r="C63" s="25" t="e">
        <f>VLOOKUP(Table3[[#This Row],[EMPLOYEE NAME]],Employees[[Employee Name]:[Office]],6)</f>
        <v>#REF!</v>
      </c>
      <c r="I63" s="27">
        <f>SUM(Table3[[#This Row],['# SICK LEAVE]:['#OTHERS]])</f>
        <v>0</v>
      </c>
    </row>
    <row r="64" spans="1:9" ht="29.4" customHeight="1" x14ac:dyDescent="0.3">
      <c r="A64">
        <f t="shared" si="0"/>
        <v>59</v>
      </c>
      <c r="B64" t="str">
        <f>IF(ISBLANK('List of Employees'!B85),"",'List of Employees'!B85)</f>
        <v>AYCARDO PILILLA V.</v>
      </c>
      <c r="C64" s="25" t="str">
        <f>VLOOKUP(Table3[[#This Row],[EMPLOYEE NAME]],Employees[[Employee Name]:[Office]],6)</f>
        <v>REGULAR</v>
      </c>
      <c r="I64" s="27">
        <f>SUM(Table3[[#This Row],['# SICK LEAVE]:['#OTHERS]])</f>
        <v>0</v>
      </c>
    </row>
    <row r="65" spans="1:9" ht="29.4" customHeight="1" x14ac:dyDescent="0.3">
      <c r="A65">
        <f t="shared" si="0"/>
        <v>60</v>
      </c>
      <c r="B65" t="str">
        <f>IF(ISBLANK('List of Employees'!B86),"",'List of Employees'!B86)</f>
        <v>BAAS TERESITA C.</v>
      </c>
      <c r="C65" s="25" t="str">
        <f>VLOOKUP(Table3[[#This Row],[EMPLOYEE NAME]],Employees[[Employee Name]:[Office]],6)</f>
        <v>REGULAR</v>
      </c>
      <c r="I65" s="27">
        <f>SUM(Table3[[#This Row],['# SICK LEAVE]:['#OTHERS]])</f>
        <v>0</v>
      </c>
    </row>
    <row r="66" spans="1:9" ht="29.4" customHeight="1" x14ac:dyDescent="0.3">
      <c r="A66">
        <f t="shared" si="0"/>
        <v>61</v>
      </c>
      <c r="B66" t="str">
        <f>IF(ISBLANK('List of Employees'!B87),"",'List of Employees'!B87)</f>
        <v>BAES ELMER P.</v>
      </c>
      <c r="C66" s="25" t="str">
        <f>VLOOKUP(Table3[[#This Row],[EMPLOYEE NAME]],Employees[[Employee Name]:[Office]],6)</f>
        <v>CASUAL</v>
      </c>
      <c r="I66" s="27">
        <f>SUM(Table3[[#This Row],['# SICK LEAVE]:['#OTHERS]])</f>
        <v>0</v>
      </c>
    </row>
    <row r="67" spans="1:9" ht="29.4" customHeight="1" x14ac:dyDescent="0.3">
      <c r="A67">
        <f t="shared" si="0"/>
        <v>62</v>
      </c>
      <c r="B67" t="str">
        <f>IF(ISBLANK('List of Employees'!B88),"",'List of Employees'!B88)</f>
        <v>BALANI FREDIRICK R.</v>
      </c>
      <c r="C67" s="25">
        <f>VLOOKUP(Table3[[#This Row],[EMPLOYEE NAME]],Employees[[Employee Name]:[Office]],6)</f>
        <v>0</v>
      </c>
      <c r="I67" s="27">
        <f>SUM(Table3[[#This Row],['# SICK LEAVE]:['#OTHERS]])</f>
        <v>0</v>
      </c>
    </row>
    <row r="68" spans="1:9" ht="29.4" customHeight="1" x14ac:dyDescent="0.3">
      <c r="A68">
        <f t="shared" si="0"/>
        <v>63</v>
      </c>
      <c r="B68" t="str">
        <f>IF(ISBLANK('List of Employees'!B90),"",'List of Employees'!B90)</f>
        <v>BALBUENA KRISNA MIGUELA S.</v>
      </c>
      <c r="C68" s="25" t="str">
        <f>VLOOKUP(Table3[[#This Row],[EMPLOYEE NAME]],Employees[[Employee Name]:[Office]],6)</f>
        <v>CASUAL</v>
      </c>
      <c r="I68" s="27">
        <f>SUM(Table3[[#This Row],['# SICK LEAVE]:['#OTHERS]])</f>
        <v>0</v>
      </c>
    </row>
    <row r="69" spans="1:9" ht="29.4" customHeight="1" x14ac:dyDescent="0.3">
      <c r="A69">
        <f t="shared" si="0"/>
        <v>64</v>
      </c>
      <c r="B69" t="str">
        <f>IF(ISBLANK('List of Employees'!B91),"",'List of Employees'!B91)</f>
        <v>BANICO PILAR B.</v>
      </c>
      <c r="C69" s="25" t="str">
        <f>VLOOKUP(Table3[[#This Row],[EMPLOYEE NAME]],Employees[[Employee Name]:[Office]],6)</f>
        <v>REGULAR</v>
      </c>
      <c r="I69" s="27">
        <f>SUM(Table3[[#This Row],['# SICK LEAVE]:['#OTHERS]])</f>
        <v>0</v>
      </c>
    </row>
    <row r="70" spans="1:9" ht="29.4" customHeight="1" x14ac:dyDescent="0.3">
      <c r="A70">
        <f t="shared" ref="A70:A133" si="1">IF(ISBLANK(B70),"",ROW(A65))</f>
        <v>65</v>
      </c>
      <c r="B70" t="str">
        <f>IF(ISBLANK('List of Employees'!B92),"",'List of Employees'!B92)</f>
        <v>BAROA JONA A.</v>
      </c>
      <c r="C70" s="25" t="str">
        <f>VLOOKUP(Table3[[#This Row],[EMPLOYEE NAME]],Employees[[Employee Name]:[Office]],6)</f>
        <v>CASUAL</v>
      </c>
      <c r="I70" s="27">
        <f>SUM(Table3[[#This Row],['# SICK LEAVE]:['#OTHERS]])</f>
        <v>0</v>
      </c>
    </row>
    <row r="71" spans="1:9" ht="29.4" customHeight="1" x14ac:dyDescent="0.3">
      <c r="A71">
        <f t="shared" si="1"/>
        <v>66</v>
      </c>
      <c r="B71" t="str">
        <f>IF(ISBLANK('List of Employees'!B94),"",'List of Employees'!B94)</f>
        <v>BATHAN FRANNIE P.</v>
      </c>
      <c r="C71" s="25">
        <f>VLOOKUP(Table3[[#This Row],[EMPLOYEE NAME]],Employees[[Employee Name]:[Office]],6)</f>
        <v>0</v>
      </c>
      <c r="I71" s="27">
        <f>SUM(Table3[[#This Row],['# SICK LEAVE]:['#OTHERS]])</f>
        <v>0</v>
      </c>
    </row>
    <row r="72" spans="1:9" ht="29.4" customHeight="1" x14ac:dyDescent="0.3">
      <c r="A72">
        <f t="shared" si="1"/>
        <v>67</v>
      </c>
      <c r="B72" t="str">
        <f>IF(ISBLANK('List of Employees'!B95),"",'List of Employees'!B95)</f>
        <v>BATIBOT REYNALDO D.</v>
      </c>
      <c r="C72" s="25" t="str">
        <f>VLOOKUP(Table3[[#This Row],[EMPLOYEE NAME]],Employees[[Employee Name]:[Office]],6)</f>
        <v>REGULAR</v>
      </c>
      <c r="I72" s="27">
        <f>SUM(Table3[[#This Row],['# SICK LEAVE]:['#OTHERS]])</f>
        <v>0</v>
      </c>
    </row>
    <row r="73" spans="1:9" ht="29.4" customHeight="1" x14ac:dyDescent="0.3">
      <c r="A73">
        <f t="shared" si="1"/>
        <v>68</v>
      </c>
      <c r="B73" t="str">
        <f>IF(ISBLANK('List of Employees'!B96),"",'List of Employees'!B96)</f>
        <v>BATINO CLARO C.</v>
      </c>
      <c r="C73" s="25" t="str">
        <f>VLOOKUP(Table3[[#This Row],[EMPLOYEE NAME]],Employees[[Employee Name]:[Office]],6)</f>
        <v>CASUAL</v>
      </c>
      <c r="I73" s="27">
        <f>SUM(Table3[[#This Row],['# SICK LEAVE]:['#OTHERS]])</f>
        <v>0</v>
      </c>
    </row>
    <row r="74" spans="1:9" ht="29.4" customHeight="1" x14ac:dyDescent="0.3">
      <c r="A74">
        <f t="shared" si="1"/>
        <v>69</v>
      </c>
      <c r="B74" t="str">
        <f>IF(ISBLANK('List of Employees'!B97),"",'List of Employees'!B97)</f>
        <v>BATINO FELISA C.</v>
      </c>
      <c r="C74" s="25" t="str">
        <f>VLOOKUP(Table3[[#This Row],[EMPLOYEE NAME]],Employees[[Employee Name]:[Office]],6)</f>
        <v>REGULAR</v>
      </c>
      <c r="I74" s="27">
        <f>SUM(Table3[[#This Row],['# SICK LEAVE]:['#OTHERS]])</f>
        <v>0</v>
      </c>
    </row>
    <row r="75" spans="1:9" ht="29.4" customHeight="1" x14ac:dyDescent="0.3">
      <c r="A75">
        <f t="shared" si="1"/>
        <v>70</v>
      </c>
      <c r="B75" t="str">
        <f>IF(ISBLANK('List of Employees'!B98),"",'List of Employees'!B98)</f>
        <v>BAURILE LOURDES Q.</v>
      </c>
      <c r="C75" s="25" t="str">
        <f>VLOOKUP(Table3[[#This Row],[EMPLOYEE NAME]],Employees[[Employee Name]:[Office]],6)</f>
        <v>REGULAR</v>
      </c>
      <c r="I75" s="27">
        <f>SUM(Table3[[#This Row],['# SICK LEAVE]:['#OTHERS]])</f>
        <v>0</v>
      </c>
    </row>
    <row r="76" spans="1:9" ht="29.4" customHeight="1" x14ac:dyDescent="0.3">
      <c r="A76">
        <f t="shared" si="1"/>
        <v>71</v>
      </c>
      <c r="B76" t="str">
        <f>IF(ISBLANK('List of Employees'!B99),"",'List of Employees'!B99)</f>
        <v>BAUTISTA JANICE M.</v>
      </c>
      <c r="C76" s="25" t="str">
        <f>VLOOKUP(Table3[[#This Row],[EMPLOYEE NAME]],Employees[[Employee Name]:[Office]],6)</f>
        <v>REGULAR</v>
      </c>
      <c r="I76" s="27">
        <f>SUM(Table3[[#This Row],['# SICK LEAVE]:['#OTHERS]])</f>
        <v>0</v>
      </c>
    </row>
    <row r="77" spans="1:9" ht="29.4" customHeight="1" x14ac:dyDescent="0.3">
      <c r="A77">
        <f t="shared" si="1"/>
        <v>72</v>
      </c>
      <c r="B77" t="str">
        <f>IF(ISBLANK('List of Employees'!B100),"",'List of Employees'!B100)</f>
        <v xml:space="preserve">BAY AMIE  </v>
      </c>
      <c r="C77" s="25" t="str">
        <f>VLOOKUP(Table3[[#This Row],[EMPLOYEE NAME]],Employees[[Employee Name]:[Office]],6)</f>
        <v>CASUAL</v>
      </c>
      <c r="I77" s="27">
        <f>SUM(Table3[[#This Row],['# SICK LEAVE]:['#OTHERS]])</f>
        <v>0</v>
      </c>
    </row>
    <row r="78" spans="1:9" ht="29.4" customHeight="1" x14ac:dyDescent="0.3">
      <c r="A78">
        <f t="shared" si="1"/>
        <v>73</v>
      </c>
      <c r="B78" t="str">
        <f>IF(ISBLANK('List of Employees'!B101),"",'List of Employees'!B101)</f>
        <v>BAYANI MACY A.</v>
      </c>
      <c r="C78" s="25" t="str">
        <f>VLOOKUP(Table3[[#This Row],[EMPLOYEE NAME]],Employees[[Employee Name]:[Office]],6)</f>
        <v>CASUAL</v>
      </c>
      <c r="I78" s="27">
        <f>SUM(Table3[[#This Row],['# SICK LEAVE]:['#OTHERS]])</f>
        <v>0</v>
      </c>
    </row>
    <row r="79" spans="1:9" ht="29.4" customHeight="1" x14ac:dyDescent="0.3">
      <c r="A79">
        <f t="shared" si="1"/>
        <v>74</v>
      </c>
      <c r="B79" t="str">
        <f>IF(ISBLANK('List of Employees'!B103),"",'List of Employees'!B103)</f>
        <v>BAYBAY EDLYN L.</v>
      </c>
      <c r="C79" s="25">
        <f>VLOOKUP(Table3[[#This Row],[EMPLOYEE NAME]],Employees[[Employee Name]:[Office]],6)</f>
        <v>0</v>
      </c>
      <c r="I79" s="27">
        <f>SUM(Table3[[#This Row],['# SICK LEAVE]:['#OTHERS]])</f>
        <v>0</v>
      </c>
    </row>
    <row r="80" spans="1:9" ht="29.4" customHeight="1" x14ac:dyDescent="0.3">
      <c r="A80">
        <f t="shared" si="1"/>
        <v>75</v>
      </c>
      <c r="B80" t="str">
        <f>IF(ISBLANK('List of Employees'!B104),"",'List of Employees'!B104)</f>
        <v>BAYBAY JOLINA S.</v>
      </c>
      <c r="C80" s="25" t="str">
        <f>VLOOKUP(Table3[[#This Row],[EMPLOYEE NAME]],Employees[[Employee Name]:[Office]],6)</f>
        <v>REGULAR</v>
      </c>
      <c r="I80" s="27">
        <f>SUM(Table3[[#This Row],['# SICK LEAVE]:['#OTHERS]])</f>
        <v>0</v>
      </c>
    </row>
    <row r="81" spans="1:9" ht="29.4" customHeight="1" x14ac:dyDescent="0.3">
      <c r="A81">
        <f t="shared" si="1"/>
        <v>76</v>
      </c>
      <c r="B81" t="str">
        <f>IF(ISBLANK('List of Employees'!B105),"",'List of Employees'!B105)</f>
        <v>BAYBAY LINDA G.</v>
      </c>
      <c r="C81" s="25" t="str">
        <f>VLOOKUP(Table3[[#This Row],[EMPLOYEE NAME]],Employees[[Employee Name]:[Office]],6)</f>
        <v>REGULAR</v>
      </c>
      <c r="I81" s="27">
        <f>SUM(Table3[[#This Row],['# SICK LEAVE]:['#OTHERS]])</f>
        <v>0</v>
      </c>
    </row>
    <row r="82" spans="1:9" ht="29.4" customHeight="1" x14ac:dyDescent="0.3">
      <c r="A82">
        <f t="shared" si="1"/>
        <v>77</v>
      </c>
      <c r="B82" t="str">
        <f>IF(ISBLANK('List of Employees'!B106),"",'List of Employees'!B106)</f>
        <v>BAYBAY LOLITA B.</v>
      </c>
      <c r="C82" s="25" t="str">
        <f>VLOOKUP(Table3[[#This Row],[EMPLOYEE NAME]],Employees[[Employee Name]:[Office]],6)</f>
        <v>REGULAR</v>
      </c>
      <c r="I82" s="27">
        <f>SUM(Table3[[#This Row],['# SICK LEAVE]:['#OTHERS]])</f>
        <v>0</v>
      </c>
    </row>
    <row r="83" spans="1:9" ht="29.4" customHeight="1" x14ac:dyDescent="0.3">
      <c r="A83">
        <f t="shared" si="1"/>
        <v>78</v>
      </c>
      <c r="B83" t="str">
        <f>IF(ISBLANK('List of Employees'!B108),"",'List of Employees'!B108)</f>
        <v>BAYBAY MA. ROSA A.</v>
      </c>
      <c r="C83" s="25" t="str">
        <f>VLOOKUP(Table3[[#This Row],[EMPLOYEE NAME]],Employees[[Employee Name]:[Office]],6)</f>
        <v>REGULAR</v>
      </c>
      <c r="I83" s="27">
        <f>SUM(Table3[[#This Row],['# SICK LEAVE]:['#OTHERS]])</f>
        <v>0</v>
      </c>
    </row>
    <row r="84" spans="1:9" ht="29.4" customHeight="1" x14ac:dyDescent="0.3">
      <c r="A84">
        <f t="shared" si="1"/>
        <v>79</v>
      </c>
      <c r="B84" t="str">
        <f>IF(ISBLANK('List of Employees'!B109),"",'List of Employees'!B109)</f>
        <v xml:space="preserve">BAYBAY MARCELO  </v>
      </c>
      <c r="C84" s="25" t="str">
        <f>VLOOKUP(Table3[[#This Row],[EMPLOYEE NAME]],Employees[[Employee Name]:[Office]],6)</f>
        <v>REGULAR</v>
      </c>
      <c r="I84" s="27">
        <f>SUM(Table3[[#This Row],['# SICK LEAVE]:['#OTHERS]])</f>
        <v>0</v>
      </c>
    </row>
    <row r="85" spans="1:9" ht="29.4" customHeight="1" x14ac:dyDescent="0.3">
      <c r="A85">
        <f t="shared" si="1"/>
        <v>80</v>
      </c>
      <c r="B85" t="str">
        <f>IF(ISBLANK('List of Employees'!B110),"",'List of Employees'!B110)</f>
        <v>BAYBAY NOEL C.</v>
      </c>
      <c r="C85" s="25">
        <f>VLOOKUP(Table3[[#This Row],[EMPLOYEE NAME]],Employees[[Employee Name]:[Office]],6)</f>
        <v>0</v>
      </c>
      <c r="I85" s="27">
        <f>SUM(Table3[[#This Row],['# SICK LEAVE]:['#OTHERS]])</f>
        <v>0</v>
      </c>
    </row>
    <row r="86" spans="1:9" ht="29.4" customHeight="1" x14ac:dyDescent="0.3">
      <c r="A86">
        <f t="shared" si="1"/>
        <v>81</v>
      </c>
      <c r="B86" t="str">
        <f>IF(ISBLANK('List of Employees'!B111),"",'List of Employees'!B111)</f>
        <v>BAYHON GEORGE G.</v>
      </c>
      <c r="C86" s="25" t="str">
        <f>VLOOKUP(Table3[[#This Row],[EMPLOYEE NAME]],Employees[[Employee Name]:[Office]],6)</f>
        <v>REGULAR</v>
      </c>
      <c r="I86" s="27">
        <f>SUM(Table3[[#This Row],['# SICK LEAVE]:['#OTHERS]])</f>
        <v>0</v>
      </c>
    </row>
    <row r="87" spans="1:9" ht="29.4" customHeight="1" x14ac:dyDescent="0.3">
      <c r="A87">
        <f t="shared" si="1"/>
        <v>82</v>
      </c>
      <c r="B87" t="str">
        <f>IF(ISBLANK('List of Employees'!B112),"",'List of Employees'!B112)</f>
        <v>BAYHON LUISITO G.</v>
      </c>
      <c r="C87" s="25" t="str">
        <f>VLOOKUP(Table3[[#This Row],[EMPLOYEE NAME]],Employees[[Employee Name]:[Office]],6)</f>
        <v>REGULAR</v>
      </c>
      <c r="I87" s="27">
        <f>SUM(Table3[[#This Row],['# SICK LEAVE]:['#OTHERS]])</f>
        <v>0</v>
      </c>
    </row>
    <row r="88" spans="1:9" ht="29.4" customHeight="1" x14ac:dyDescent="0.3">
      <c r="A88">
        <f t="shared" si="1"/>
        <v>83</v>
      </c>
      <c r="B88" t="str">
        <f>IF(ISBLANK('List of Employees'!B113),"",'List of Employees'!B113)</f>
        <v xml:space="preserve">BAYHON VIOLETA  </v>
      </c>
      <c r="C88" s="25" t="str">
        <f>VLOOKUP(Table3[[#This Row],[EMPLOYEE NAME]],Employees[[Employee Name]:[Office]],6)</f>
        <v>REGULAR</v>
      </c>
      <c r="I88" s="27">
        <f>SUM(Table3[[#This Row],['# SICK LEAVE]:['#OTHERS]])</f>
        <v>0</v>
      </c>
    </row>
    <row r="89" spans="1:9" ht="29.4" customHeight="1" x14ac:dyDescent="0.3">
      <c r="A89">
        <f t="shared" si="1"/>
        <v>84</v>
      </c>
      <c r="B89" t="str">
        <f>IF(ISBLANK('List of Employees'!B115),"",'List of Employees'!B115)</f>
        <v>BAYOT ANABEL D.</v>
      </c>
      <c r="C89" s="25" t="str">
        <f>VLOOKUP(Table3[[#This Row],[EMPLOYEE NAME]],Employees[[Employee Name]:[Office]],6)</f>
        <v>REGULAR</v>
      </c>
      <c r="I89" s="27">
        <f>SUM(Table3[[#This Row],['# SICK LEAVE]:['#OTHERS]])</f>
        <v>0</v>
      </c>
    </row>
    <row r="90" spans="1:9" ht="29.4" customHeight="1" x14ac:dyDescent="0.3">
      <c r="A90">
        <f t="shared" si="1"/>
        <v>85</v>
      </c>
      <c r="B90" t="str">
        <f>IF(ISBLANK('List of Employees'!B116),"",'List of Employees'!B116)</f>
        <v>BAYOT ANISIA P.</v>
      </c>
      <c r="C90" s="25" t="str">
        <f>VLOOKUP(Table3[[#This Row],[EMPLOYEE NAME]],Employees[[Employee Name]:[Office]],6)</f>
        <v>REGULAR</v>
      </c>
      <c r="I90" s="27">
        <f>SUM(Table3[[#This Row],['# SICK LEAVE]:['#OTHERS]])</f>
        <v>0</v>
      </c>
    </row>
    <row r="91" spans="1:9" ht="29.4" customHeight="1" x14ac:dyDescent="0.3">
      <c r="A91">
        <f t="shared" si="1"/>
        <v>86</v>
      </c>
      <c r="B91" t="str">
        <f>IF(ISBLANK('List of Employees'!B117),"",'List of Employees'!B117)</f>
        <v>BAYOT ELAINE B.</v>
      </c>
      <c r="C91" s="25" t="str">
        <f>VLOOKUP(Table3[[#This Row],[EMPLOYEE NAME]],Employees[[Employee Name]:[Office]],6)</f>
        <v>REGULAR</v>
      </c>
      <c r="I91" s="27">
        <f>SUM(Table3[[#This Row],['# SICK LEAVE]:['#OTHERS]])</f>
        <v>0</v>
      </c>
    </row>
    <row r="92" spans="1:9" ht="29.4" customHeight="1" x14ac:dyDescent="0.3">
      <c r="A92">
        <f t="shared" si="1"/>
        <v>87</v>
      </c>
      <c r="B92" t="str">
        <f>IF(ISBLANK('List of Employees'!B118),"",'List of Employees'!B118)</f>
        <v>BAYOT EMILIANA C.</v>
      </c>
      <c r="C92" s="25">
        <f>VLOOKUP(Table3[[#This Row],[EMPLOYEE NAME]],Employees[[Employee Name]:[Office]],6)</f>
        <v>0</v>
      </c>
      <c r="I92" s="27">
        <f>SUM(Table3[[#This Row],['# SICK LEAVE]:['#OTHERS]])</f>
        <v>0</v>
      </c>
    </row>
    <row r="93" spans="1:9" ht="29.4" customHeight="1" x14ac:dyDescent="0.3">
      <c r="A93">
        <f t="shared" si="1"/>
        <v>88</v>
      </c>
      <c r="B93" t="str">
        <f>IF(ISBLANK('List of Employees'!B119),"",'List of Employees'!B119)</f>
        <v>BAYOT GARRY L.</v>
      </c>
      <c r="C93" s="25" t="str">
        <f>VLOOKUP(Table3[[#This Row],[EMPLOYEE NAME]],Employees[[Employee Name]:[Office]],6)</f>
        <v>CASUAL</v>
      </c>
      <c r="I93" s="27">
        <f>SUM(Table3[[#This Row],['# SICK LEAVE]:['#OTHERS]])</f>
        <v>0</v>
      </c>
    </row>
    <row r="94" spans="1:9" ht="29.4" customHeight="1" x14ac:dyDescent="0.3">
      <c r="A94">
        <f t="shared" si="1"/>
        <v>89</v>
      </c>
      <c r="B94" t="str">
        <f>IF(ISBLANK('List of Employees'!B120),"",'List of Employees'!B120)</f>
        <v>BAYOT JASMINE A.</v>
      </c>
      <c r="C94" s="25" t="str">
        <f>VLOOKUP(Table3[[#This Row],[EMPLOYEE NAME]],Employees[[Employee Name]:[Office]],6)</f>
        <v>JOBCON</v>
      </c>
      <c r="I94" s="27">
        <f>SUM(Table3[[#This Row],['# SICK LEAVE]:['#OTHERS]])</f>
        <v>0</v>
      </c>
    </row>
    <row r="95" spans="1:9" ht="29.4" customHeight="1" x14ac:dyDescent="0.3">
      <c r="A95">
        <f t="shared" si="1"/>
        <v>90</v>
      </c>
      <c r="B95" t="str">
        <f>IF(ISBLANK('List of Employees'!B122),"",'List of Employees'!B122)</f>
        <v>BAYOT RUMER M.</v>
      </c>
      <c r="C95" s="25" t="str">
        <f>VLOOKUP(Table3[[#This Row],[EMPLOYEE NAME]],Employees[[Employee Name]:[Office]],6)</f>
        <v>REGULAR</v>
      </c>
      <c r="I95" s="27">
        <f>SUM(Table3[[#This Row],['# SICK LEAVE]:['#OTHERS]])</f>
        <v>0</v>
      </c>
    </row>
    <row r="96" spans="1:9" ht="29.4" customHeight="1" x14ac:dyDescent="0.3">
      <c r="A96">
        <f t="shared" si="1"/>
        <v>91</v>
      </c>
      <c r="B96" t="str">
        <f>IF(ISBLANK('List of Employees'!B123),"",'List of Employees'!B123)</f>
        <v>BELOSTRINO JULIETA P.</v>
      </c>
      <c r="C96" s="25" t="str">
        <f>VLOOKUP(Table3[[#This Row],[EMPLOYEE NAME]],Employees[[Employee Name]:[Office]],6)</f>
        <v>CASUAL</v>
      </c>
      <c r="I96" s="27">
        <f>SUM(Table3[[#This Row],['# SICK LEAVE]:['#OTHERS]])</f>
        <v>0</v>
      </c>
    </row>
    <row r="97" spans="1:9" ht="29.4" customHeight="1" x14ac:dyDescent="0.3">
      <c r="A97">
        <f t="shared" si="1"/>
        <v>92</v>
      </c>
      <c r="B97" t="str">
        <f>IF(ISBLANK('List of Employees'!B125),"",'List of Employees'!B125)</f>
        <v>BERNALDEZ MARLONE P.</v>
      </c>
      <c r="C97" s="25" t="str">
        <f>VLOOKUP(Table3[[#This Row],[EMPLOYEE NAME]],Employees[[Employee Name]:[Office]],6)</f>
        <v>REGULAR</v>
      </c>
      <c r="I97" s="27">
        <f>SUM(Table3[[#This Row],['# SICK LEAVE]:['#OTHERS]])</f>
        <v>0</v>
      </c>
    </row>
    <row r="98" spans="1:9" ht="29.4" customHeight="1" x14ac:dyDescent="0.3">
      <c r="A98">
        <f t="shared" si="1"/>
        <v>93</v>
      </c>
      <c r="B98" t="str">
        <f>IF(ISBLANK('List of Employees'!B128),"",'List of Employees'!B128)</f>
        <v>BITUIN LUCKY NIKKO G.</v>
      </c>
      <c r="C98" s="25" t="str">
        <f>VLOOKUP(Table3[[#This Row],[EMPLOYEE NAME]],Employees[[Employee Name]:[Office]],6)</f>
        <v>CASUAL</v>
      </c>
      <c r="I98" s="27">
        <f>SUM(Table3[[#This Row],['# SICK LEAVE]:['#OTHERS]])</f>
        <v>0</v>
      </c>
    </row>
    <row r="99" spans="1:9" ht="29.4" customHeight="1" x14ac:dyDescent="0.3">
      <c r="A99">
        <f t="shared" si="1"/>
        <v>94</v>
      </c>
      <c r="B99" t="str">
        <f>IF(ISBLANK('List of Employees'!B129),"",'List of Employees'!B129)</f>
        <v>BOFILL ERNA P.</v>
      </c>
      <c r="C99" s="25" t="str">
        <f>VLOOKUP(Table3[[#This Row],[EMPLOYEE NAME]],Employees[[Employee Name]:[Office]],6)</f>
        <v>REGULAR</v>
      </c>
      <c r="I99" s="27">
        <f>SUM(Table3[[#This Row],['# SICK LEAVE]:['#OTHERS]])</f>
        <v>0</v>
      </c>
    </row>
    <row r="100" spans="1:9" ht="29.4" customHeight="1" x14ac:dyDescent="0.3">
      <c r="A100">
        <f t="shared" si="1"/>
        <v>95</v>
      </c>
      <c r="B100" t="str">
        <f>IF(ISBLANK('List of Employees'!B130),"",'List of Employees'!B130)</f>
        <v>BORJA EDWIN G.</v>
      </c>
      <c r="C100" s="25" t="str">
        <f>VLOOKUP(Table3[[#This Row],[EMPLOYEE NAME]],Employees[[Employee Name]:[Office]],6)</f>
        <v>REGULAR</v>
      </c>
      <c r="I100" s="27">
        <f>SUM(Table3[[#This Row],['# SICK LEAVE]:['#OTHERS]])</f>
        <v>0</v>
      </c>
    </row>
    <row r="101" spans="1:9" ht="29.4" customHeight="1" x14ac:dyDescent="0.3">
      <c r="A101">
        <f t="shared" si="1"/>
        <v>96</v>
      </c>
      <c r="B101" t="str">
        <f>IF(ISBLANK('List of Employees'!B131),"",'List of Employees'!B131)</f>
        <v>BORJA NECY M.</v>
      </c>
      <c r="C101" s="25" t="str">
        <f>VLOOKUP(Table3[[#This Row],[EMPLOYEE NAME]],Employees[[Employee Name]:[Office]],6)</f>
        <v>REGULAR</v>
      </c>
      <c r="I101" s="27">
        <f>SUM(Table3[[#This Row],['# SICK LEAVE]:['#OTHERS]])</f>
        <v>0</v>
      </c>
    </row>
    <row r="102" spans="1:9" ht="29.4" customHeight="1" x14ac:dyDescent="0.3">
      <c r="A102">
        <f t="shared" si="1"/>
        <v>97</v>
      </c>
      <c r="B102" t="str">
        <f>IF(ISBLANK('List of Employees'!B132),"",'List of Employees'!B132)</f>
        <v>BRIZUELA LENIE E.</v>
      </c>
      <c r="C102" s="25" t="str">
        <f>VLOOKUP(Table3[[#This Row],[EMPLOYEE NAME]],Employees[[Employee Name]:[Office]],6)</f>
        <v>CASUAL</v>
      </c>
      <c r="I102" s="27">
        <f>SUM(Table3[[#This Row],['# SICK LEAVE]:['#OTHERS]])</f>
        <v>0</v>
      </c>
    </row>
    <row r="103" spans="1:9" ht="29.4" customHeight="1" x14ac:dyDescent="0.3">
      <c r="A103">
        <f t="shared" si="1"/>
        <v>98</v>
      </c>
      <c r="B103" t="str">
        <f>IF(ISBLANK('List of Employees'!B133),"",'List of Employees'!B133)</f>
        <v>BRON FLORENCIO L.</v>
      </c>
      <c r="C103" s="25" t="str">
        <f>VLOOKUP(Table3[[#This Row],[EMPLOYEE NAME]],Employees[[Employee Name]:[Office]],6)</f>
        <v>CASUAL</v>
      </c>
      <c r="I103" s="27">
        <f>SUM(Table3[[#This Row],['# SICK LEAVE]:['#OTHERS]])</f>
        <v>0</v>
      </c>
    </row>
    <row r="104" spans="1:9" ht="29.4" customHeight="1" x14ac:dyDescent="0.3">
      <c r="A104">
        <f t="shared" si="1"/>
        <v>99</v>
      </c>
      <c r="B104" t="str">
        <f>IF(ISBLANK('List of Employees'!B134),"",'List of Employees'!B134)</f>
        <v>BUGARIN MA. ANA M.</v>
      </c>
      <c r="C104" s="25" t="str">
        <f>VLOOKUP(Table3[[#This Row],[EMPLOYEE NAME]],Employees[[Employee Name]:[Office]],6)</f>
        <v>REGULAR</v>
      </c>
      <c r="I104" s="27">
        <f>SUM(Table3[[#This Row],['# SICK LEAVE]:['#OTHERS]])</f>
        <v>0</v>
      </c>
    </row>
    <row r="105" spans="1:9" ht="29.4" customHeight="1" x14ac:dyDescent="0.3">
      <c r="A105">
        <f t="shared" si="1"/>
        <v>100</v>
      </c>
      <c r="B105" t="str">
        <f>IF(ISBLANK('List of Employees'!B135),"",'List of Employees'!B135)</f>
        <v>BUNGCASAN REGINALDO JR. B.</v>
      </c>
      <c r="C105" s="25" t="str">
        <f>VLOOKUP(Table3[[#This Row],[EMPLOYEE NAME]],Employees[[Employee Name]:[Office]],6)</f>
        <v>REGULAR</v>
      </c>
      <c r="I105" s="27">
        <f>SUM(Table3[[#This Row],['# SICK LEAVE]:['#OTHERS]])</f>
        <v>0</v>
      </c>
    </row>
    <row r="106" spans="1:9" ht="29.4" customHeight="1" x14ac:dyDescent="0.3">
      <c r="A106">
        <f t="shared" si="1"/>
        <v>101</v>
      </c>
      <c r="B106" t="str">
        <f>IF(ISBLANK('List of Employees'!B136),"",'List of Employees'!B136)</f>
        <v>BURAZON CARIDAD A.</v>
      </c>
      <c r="C106" s="25" t="str">
        <f>VLOOKUP(Table3[[#This Row],[EMPLOYEE NAME]],Employees[[Employee Name]:[Office]],6)</f>
        <v>REGULAR</v>
      </c>
      <c r="I106" s="27">
        <f>SUM(Table3[[#This Row],['# SICK LEAVE]:['#OTHERS]])</f>
        <v>0</v>
      </c>
    </row>
    <row r="107" spans="1:9" ht="29.4" customHeight="1" x14ac:dyDescent="0.3">
      <c r="A107">
        <f t="shared" si="1"/>
        <v>102</v>
      </c>
      <c r="B107" t="str">
        <f>IF(ISBLANK('List of Employees'!B137),"",'List of Employees'!B137)</f>
        <v>BUTALON DIANNE H.</v>
      </c>
      <c r="C107" s="25" t="str">
        <f>VLOOKUP(Table3[[#This Row],[EMPLOYEE NAME]],Employees[[Employee Name]:[Office]],6)</f>
        <v>CASUAL</v>
      </c>
      <c r="I107" s="27">
        <f>SUM(Table3[[#This Row],['# SICK LEAVE]:['#OTHERS]])</f>
        <v>0</v>
      </c>
    </row>
    <row r="108" spans="1:9" ht="29.4" customHeight="1" x14ac:dyDescent="0.3">
      <c r="A108">
        <f t="shared" si="1"/>
        <v>103</v>
      </c>
      <c r="B108" t="str">
        <f>IF(ISBLANK('List of Employees'!B140),"",'List of Employees'!B140)</f>
        <v>CABASI JANN PAUL S.</v>
      </c>
      <c r="C108" s="25" t="str">
        <f>VLOOKUP(Table3[[#This Row],[EMPLOYEE NAME]],Employees[[Employee Name]:[Office]],6)</f>
        <v>JOBCON</v>
      </c>
      <c r="I108" s="27">
        <f>SUM(Table3[[#This Row],['# SICK LEAVE]:['#OTHERS]])</f>
        <v>0</v>
      </c>
    </row>
    <row r="109" spans="1:9" ht="29.4" customHeight="1" x14ac:dyDescent="0.3">
      <c r="A109">
        <f t="shared" si="1"/>
        <v>104</v>
      </c>
      <c r="B109" t="str">
        <f>IF(ISBLANK('List of Employees'!B141),"",'List of Employees'!B141)</f>
        <v>CACAO ANDREA F.</v>
      </c>
      <c r="C109" s="25" t="str">
        <f>VLOOKUP(Table3[[#This Row],[EMPLOYEE NAME]],Employees[[Employee Name]:[Office]],6)</f>
        <v>REGULAR</v>
      </c>
      <c r="I109" s="27">
        <f>SUM(Table3[[#This Row],['# SICK LEAVE]:['#OTHERS]])</f>
        <v>0</v>
      </c>
    </row>
    <row r="110" spans="1:9" ht="29.4" customHeight="1" x14ac:dyDescent="0.3">
      <c r="A110">
        <f t="shared" si="1"/>
        <v>105</v>
      </c>
      <c r="B110" t="str">
        <f>IF(ISBLANK('List of Employees'!B142),"",'List of Employees'!B142)</f>
        <v>CAGUICLA JO HAENA D.</v>
      </c>
      <c r="C110" s="25" t="str">
        <f>VLOOKUP(Table3[[#This Row],[EMPLOYEE NAME]],Employees[[Employee Name]:[Office]],6)</f>
        <v>JOBCON</v>
      </c>
      <c r="I110" s="27">
        <f>SUM(Table3[[#This Row],['# SICK LEAVE]:['#OTHERS]])</f>
        <v>0</v>
      </c>
    </row>
    <row r="111" spans="1:9" ht="29.4" customHeight="1" x14ac:dyDescent="0.3">
      <c r="A111">
        <f t="shared" si="1"/>
        <v>106</v>
      </c>
      <c r="B111" t="str">
        <f>IF(ISBLANK('List of Employees'!B143),"",'List of Employees'!B143)</f>
        <v>CAGUITLA ELSA A.</v>
      </c>
      <c r="C111" s="25" t="str">
        <f>VLOOKUP(Table3[[#This Row],[EMPLOYEE NAME]],Employees[[Employee Name]:[Office]],6)</f>
        <v>CASUAL</v>
      </c>
      <c r="I111" s="27">
        <f>SUM(Table3[[#This Row],['# SICK LEAVE]:['#OTHERS]])</f>
        <v>0</v>
      </c>
    </row>
    <row r="112" spans="1:9" ht="29.4" customHeight="1" x14ac:dyDescent="0.3">
      <c r="A112">
        <f t="shared" si="1"/>
        <v>107</v>
      </c>
      <c r="B112" t="str">
        <f>IF(ISBLANK('List of Employees'!B144),"",'List of Employees'!B144)</f>
        <v>CAGUITLA GEMINIANO M.</v>
      </c>
      <c r="C112" s="25" t="str">
        <f>VLOOKUP(Table3[[#This Row],[EMPLOYEE NAME]],Employees[[Employee Name]:[Office]],6)</f>
        <v>CASUAL</v>
      </c>
      <c r="I112" s="27">
        <f>SUM(Table3[[#This Row],['# SICK LEAVE]:['#OTHERS]])</f>
        <v>0</v>
      </c>
    </row>
    <row r="113" spans="1:9" ht="29.4" customHeight="1" x14ac:dyDescent="0.3">
      <c r="A113">
        <f t="shared" si="1"/>
        <v>108</v>
      </c>
      <c r="B113" t="str">
        <f>IF(ISBLANK('List of Employees'!B145),"",'List of Employees'!B145)</f>
        <v>CAJAS MINA H.</v>
      </c>
      <c r="C113" s="25" t="str">
        <f>VLOOKUP(Table3[[#This Row],[EMPLOYEE NAME]],Employees[[Employee Name]:[Office]],6)</f>
        <v>CASUAL</v>
      </c>
      <c r="I113" s="27">
        <f>SUM(Table3[[#This Row],['# SICK LEAVE]:['#OTHERS]])</f>
        <v>0</v>
      </c>
    </row>
    <row r="114" spans="1:9" ht="29.4" customHeight="1" x14ac:dyDescent="0.3">
      <c r="A114">
        <f t="shared" si="1"/>
        <v>109</v>
      </c>
      <c r="B114" t="str">
        <f>IF(ISBLANK('List of Employees'!B146),"",'List of Employees'!B146)</f>
        <v>CALANOG ALMA P.</v>
      </c>
      <c r="C114" s="25" t="str">
        <f>VLOOKUP(Table3[[#This Row],[EMPLOYEE NAME]],Employees[[Employee Name]:[Office]],6)</f>
        <v>REGULAR</v>
      </c>
      <c r="I114" s="27">
        <f>SUM(Table3[[#This Row],['# SICK LEAVE]:['#OTHERS]])</f>
        <v>0</v>
      </c>
    </row>
    <row r="115" spans="1:9" ht="29.4" customHeight="1" x14ac:dyDescent="0.3">
      <c r="A115">
        <f t="shared" si="1"/>
        <v>110</v>
      </c>
      <c r="B115" t="str">
        <f>IF(ISBLANK('List of Employees'!B147),"",'List of Employees'!B147)</f>
        <v>CALANOG EUGENE V.</v>
      </c>
      <c r="C115" s="25" t="str">
        <f>VLOOKUP(Table3[[#This Row],[EMPLOYEE NAME]],Employees[[Employee Name]:[Office]],6)</f>
        <v>REGULAR</v>
      </c>
      <c r="I115" s="27">
        <f>SUM(Table3[[#This Row],['# SICK LEAVE]:['#OTHERS]])</f>
        <v>0</v>
      </c>
    </row>
    <row r="116" spans="1:9" ht="29.4" customHeight="1" x14ac:dyDescent="0.3">
      <c r="A116">
        <f t="shared" si="1"/>
        <v>111</v>
      </c>
      <c r="B116" t="str">
        <f>IF(ISBLANK('List of Employees'!B148),"",'List of Employees'!B148)</f>
        <v>CAMERO PEDRITO C.</v>
      </c>
      <c r="C116" s="25" t="str">
        <f>VLOOKUP(Table3[[#This Row],[EMPLOYEE NAME]],Employees[[Employee Name]:[Office]],6)</f>
        <v>CASUAL</v>
      </c>
      <c r="I116" s="27">
        <f>SUM(Table3[[#This Row],['# SICK LEAVE]:['#OTHERS]])</f>
        <v>0</v>
      </c>
    </row>
    <row r="117" spans="1:9" ht="29.4" customHeight="1" x14ac:dyDescent="0.3">
      <c r="A117">
        <f t="shared" si="1"/>
        <v>112</v>
      </c>
      <c r="B117" t="str">
        <f>IF(ISBLANK('List of Employees'!B149),"",'List of Employees'!B149)</f>
        <v>CANDELARIA DANILO M.</v>
      </c>
      <c r="C117" s="25" t="str">
        <f>VLOOKUP(Table3[[#This Row],[EMPLOYEE NAME]],Employees[[Employee Name]:[Office]],6)</f>
        <v>REGULAR</v>
      </c>
      <c r="I117" s="27">
        <f>SUM(Table3[[#This Row],['# SICK LEAVE]:['#OTHERS]])</f>
        <v>0</v>
      </c>
    </row>
    <row r="118" spans="1:9" ht="29.4" customHeight="1" x14ac:dyDescent="0.3">
      <c r="A118">
        <f t="shared" si="1"/>
        <v>113</v>
      </c>
      <c r="B118" t="str">
        <f>IF(ISBLANK('List of Employees'!B152),"",'List of Employees'!B152)</f>
        <v>CARAAN ANNABELLE F.</v>
      </c>
      <c r="C118" s="25" t="str">
        <f>VLOOKUP(Table3[[#This Row],[EMPLOYEE NAME]],Employees[[Employee Name]:[Office]],6)</f>
        <v>REGULAR</v>
      </c>
      <c r="I118" s="27">
        <f>SUM(Table3[[#This Row],['# SICK LEAVE]:['#OTHERS]])</f>
        <v>0</v>
      </c>
    </row>
    <row r="119" spans="1:9" ht="29.4" customHeight="1" x14ac:dyDescent="0.3">
      <c r="A119">
        <f t="shared" si="1"/>
        <v>114</v>
      </c>
      <c r="B119" t="str">
        <f>IF(ISBLANK('List of Employees'!B153),"",'List of Employees'!B153)</f>
        <v>CARAAN FELIX M.</v>
      </c>
      <c r="C119" s="25" t="str">
        <f>VLOOKUP(Table3[[#This Row],[EMPLOYEE NAME]],Employees[[Employee Name]:[Office]],6)</f>
        <v>REGULAR</v>
      </c>
      <c r="I119" s="27">
        <f>SUM(Table3[[#This Row],['# SICK LEAVE]:['#OTHERS]])</f>
        <v>0</v>
      </c>
    </row>
    <row r="120" spans="1:9" ht="29.4" customHeight="1" x14ac:dyDescent="0.3">
      <c r="A120">
        <f t="shared" si="1"/>
        <v>115</v>
      </c>
      <c r="B120" t="str">
        <f>IF(ISBLANK('List of Employees'!B154),"",'List of Employees'!B154)</f>
        <v>CARAAN JOSEPHINE M.</v>
      </c>
      <c r="C120" s="25">
        <f>VLOOKUP(Table3[[#This Row],[EMPLOYEE NAME]],Employees[[Employee Name]:[Office]],6)</f>
        <v>0</v>
      </c>
      <c r="I120" s="27">
        <f>SUM(Table3[[#This Row],['# SICK LEAVE]:['#OTHERS]])</f>
        <v>0</v>
      </c>
    </row>
    <row r="121" spans="1:9" ht="29.4" customHeight="1" x14ac:dyDescent="0.3">
      <c r="A121">
        <f t="shared" si="1"/>
        <v>116</v>
      </c>
      <c r="B121" t="str">
        <f>IF(ISBLANK('List of Employees'!B155),"",'List of Employees'!B155)</f>
        <v>CARLITO ELENA M.</v>
      </c>
      <c r="C121" s="25" t="str">
        <f>VLOOKUP(Table3[[#This Row],[EMPLOYEE NAME]],Employees[[Employee Name]:[Office]],6)</f>
        <v>CASUAL</v>
      </c>
      <c r="I121" s="27">
        <f>SUM(Table3[[#This Row],['# SICK LEAVE]:['#OTHERS]])</f>
        <v>0</v>
      </c>
    </row>
    <row r="122" spans="1:9" ht="29.4" customHeight="1" x14ac:dyDescent="0.3">
      <c r="A122">
        <f t="shared" si="1"/>
        <v>117</v>
      </c>
      <c r="B122" t="str">
        <f>IF(ISBLANK('List of Employees'!B156),"",'List of Employees'!B156)</f>
        <v>CARMONA REMY M.</v>
      </c>
      <c r="C122" s="25" t="str">
        <f>VLOOKUP(Table3[[#This Row],[EMPLOYEE NAME]],Employees[[Employee Name]:[Office]],6)</f>
        <v>REGULAR</v>
      </c>
      <c r="I122" s="27">
        <f>SUM(Table3[[#This Row],['# SICK LEAVE]:['#OTHERS]])</f>
        <v>0</v>
      </c>
    </row>
    <row r="123" spans="1:9" ht="29.4" customHeight="1" x14ac:dyDescent="0.3">
      <c r="A123">
        <f t="shared" si="1"/>
        <v>118</v>
      </c>
      <c r="B123" t="str">
        <f>IF(ISBLANK('List of Employees'!B158),"",'List of Employees'!B158)</f>
        <v>CASTILLO FLORDELIZA T.</v>
      </c>
      <c r="C123" s="25" t="str">
        <f>VLOOKUP(Table3[[#This Row],[EMPLOYEE NAME]],Employees[[Employee Name]:[Office]],6)</f>
        <v>REGULAR</v>
      </c>
      <c r="I123" s="27">
        <f>SUM(Table3[[#This Row],['# SICK LEAVE]:['#OTHERS]])</f>
        <v>0</v>
      </c>
    </row>
    <row r="124" spans="1:9" ht="29.4" customHeight="1" x14ac:dyDescent="0.3">
      <c r="A124">
        <f t="shared" si="1"/>
        <v>119</v>
      </c>
      <c r="B124" t="str">
        <f>IF(ISBLANK('List of Employees'!B159),"",'List of Employees'!B159)</f>
        <v xml:space="preserve">CASTILLO ROBENSON  </v>
      </c>
      <c r="C124" s="25" t="str">
        <f>VLOOKUP(Table3[[#This Row],[EMPLOYEE NAME]],Employees[[Employee Name]:[Office]],6)</f>
        <v>CASUAL</v>
      </c>
      <c r="I124" s="27">
        <f>SUM(Table3[[#This Row],['# SICK LEAVE]:['#OTHERS]])</f>
        <v>0</v>
      </c>
    </row>
    <row r="125" spans="1:9" ht="29.4" customHeight="1" x14ac:dyDescent="0.3">
      <c r="A125">
        <f t="shared" si="1"/>
        <v>120</v>
      </c>
      <c r="B125" t="str">
        <f>IF(ISBLANK('List of Employees'!B161),"",'List of Employees'!B161)</f>
        <v>CAUSAREN JOHN ROBERT C.</v>
      </c>
      <c r="C125" s="25">
        <f>VLOOKUP(Table3[[#This Row],[EMPLOYEE NAME]],Employees[[Employee Name]:[Office]],6)</f>
        <v>0</v>
      </c>
      <c r="I125" s="27">
        <f>SUM(Table3[[#This Row],['# SICK LEAVE]:['#OTHERS]])</f>
        <v>0</v>
      </c>
    </row>
    <row r="126" spans="1:9" ht="29.4" customHeight="1" x14ac:dyDescent="0.3">
      <c r="A126">
        <f t="shared" si="1"/>
        <v>121</v>
      </c>
      <c r="B126" t="str">
        <f>IF(ISBLANK('List of Employees'!B162),"",'List of Employees'!B162)</f>
        <v>CESICAR JOCHELLE JOAN S.</v>
      </c>
      <c r="C126" s="25" t="str">
        <f>VLOOKUP(Table3[[#This Row],[EMPLOYEE NAME]],Employees[[Employee Name]:[Office]],6)</f>
        <v>CASUAL</v>
      </c>
      <c r="I126" s="27">
        <f>SUM(Table3[[#This Row],['# SICK LEAVE]:['#OTHERS]])</f>
        <v>0</v>
      </c>
    </row>
    <row r="127" spans="1:9" ht="29.4" customHeight="1" x14ac:dyDescent="0.3">
      <c r="A127">
        <f t="shared" si="1"/>
        <v>122</v>
      </c>
      <c r="B127" t="str">
        <f>IF(ISBLANK('List of Employees'!B163),"",'List of Employees'!B163)</f>
        <v>CHACON ELISA G.</v>
      </c>
      <c r="C127" s="25" t="str">
        <f>VLOOKUP(Table3[[#This Row],[EMPLOYEE NAME]],Employees[[Employee Name]:[Office]],6)</f>
        <v>REGULAR</v>
      </c>
      <c r="I127" s="27">
        <f>SUM(Table3[[#This Row],['# SICK LEAVE]:['#OTHERS]])</f>
        <v>0</v>
      </c>
    </row>
    <row r="128" spans="1:9" ht="29.4" customHeight="1" x14ac:dyDescent="0.3">
      <c r="A128">
        <f t="shared" si="1"/>
        <v>123</v>
      </c>
      <c r="B128" t="str">
        <f>IF(ISBLANK('List of Employees'!B165),"",'List of Employees'!B165)</f>
        <v>COLETO ASHLEY M.</v>
      </c>
      <c r="C128" s="25" t="str">
        <f>VLOOKUP(Table3[[#This Row],[EMPLOYEE NAME]],Employees[[Employee Name]:[Office]],6)</f>
        <v>CASUAL</v>
      </c>
      <c r="I128" s="27">
        <f>SUM(Table3[[#This Row],['# SICK LEAVE]:['#OTHERS]])</f>
        <v>0</v>
      </c>
    </row>
    <row r="129" spans="1:9" ht="29.4" customHeight="1" x14ac:dyDescent="0.3">
      <c r="A129">
        <f t="shared" si="1"/>
        <v>124</v>
      </c>
      <c r="B129" t="str">
        <f>IF(ISBLANK('List of Employees'!B167),"",'List of Employees'!B167)</f>
        <v>CONSTANTE FLORAVILLA R.</v>
      </c>
      <c r="C129" s="25" t="str">
        <f>VLOOKUP(Table3[[#This Row],[EMPLOYEE NAME]],Employees[[Employee Name]:[Office]],6)</f>
        <v>REGULAR</v>
      </c>
      <c r="I129" s="27">
        <f>SUM(Table3[[#This Row],['# SICK LEAVE]:['#OTHERS]])</f>
        <v>0</v>
      </c>
    </row>
    <row r="130" spans="1:9" ht="29.4" customHeight="1" x14ac:dyDescent="0.3">
      <c r="A130">
        <f t="shared" si="1"/>
        <v>125</v>
      </c>
      <c r="B130" t="str">
        <f>IF(ISBLANK('List of Employees'!B168),"",'List of Employees'!B168)</f>
        <v>CONTEMPRATO JOHANES D.</v>
      </c>
      <c r="C130" s="25">
        <f>VLOOKUP(Table3[[#This Row],[EMPLOYEE NAME]],Employees[[Employee Name]:[Office]],6)</f>
        <v>0</v>
      </c>
      <c r="I130" s="27">
        <f>SUM(Table3[[#This Row],['# SICK LEAVE]:['#OTHERS]])</f>
        <v>0</v>
      </c>
    </row>
    <row r="131" spans="1:9" ht="29.4" customHeight="1" x14ac:dyDescent="0.3">
      <c r="A131">
        <f t="shared" si="1"/>
        <v>126</v>
      </c>
      <c r="B131" t="str">
        <f>IF(ISBLANK('List of Employees'!B169),"",'List of Employees'!B169)</f>
        <v>CONTRERAS ALEJANDRO M.</v>
      </c>
      <c r="C131" s="25" t="str">
        <f>VLOOKUP(Table3[[#This Row],[EMPLOYEE NAME]],Employees[[Employee Name]:[Office]],6)</f>
        <v>CASUAL</v>
      </c>
      <c r="I131" s="27">
        <f>SUM(Table3[[#This Row],['# SICK LEAVE]:['#OTHERS]])</f>
        <v>0</v>
      </c>
    </row>
    <row r="132" spans="1:9" ht="29.4" customHeight="1" x14ac:dyDescent="0.3">
      <c r="A132">
        <f t="shared" si="1"/>
        <v>127</v>
      </c>
      <c r="B132" t="str">
        <f>IF(ISBLANK('List of Employees'!B170),"",'List of Employees'!B170)</f>
        <v>CONTRERAS ALLAN B.</v>
      </c>
      <c r="C132" s="25" t="str">
        <f>VLOOKUP(Table3[[#This Row],[EMPLOYEE NAME]],Employees[[Employee Name]:[Office]],6)</f>
        <v>CASUAL</v>
      </c>
      <c r="I132" s="27">
        <f>SUM(Table3[[#This Row],['# SICK LEAVE]:['#OTHERS]])</f>
        <v>0</v>
      </c>
    </row>
    <row r="133" spans="1:9" ht="29.4" customHeight="1" x14ac:dyDescent="0.3">
      <c r="A133">
        <f t="shared" si="1"/>
        <v>128</v>
      </c>
      <c r="B133" t="str">
        <f>IF(ISBLANK('List of Employees'!B171),"",'List of Employees'!B171)</f>
        <v>CONTRERAS SARAH JANE P.</v>
      </c>
      <c r="C133" s="25" t="str">
        <f>VLOOKUP(Table3[[#This Row],[EMPLOYEE NAME]],Employees[[Employee Name]:[Office]],6)</f>
        <v>CASUAL</v>
      </c>
      <c r="I133" s="27">
        <f>SUM(Table3[[#This Row],['# SICK LEAVE]:['#OTHERS]])</f>
        <v>0</v>
      </c>
    </row>
    <row r="134" spans="1:9" ht="29.4" customHeight="1" x14ac:dyDescent="0.3">
      <c r="A134">
        <f t="shared" ref="A134:A197" si="2">IF(ISBLANK(B134),"",ROW(A129))</f>
        <v>129</v>
      </c>
      <c r="B134" t="str">
        <f>IF(ISBLANK('List of Employees'!B172),"",'List of Employees'!B172)</f>
        <v>CORTADO JOEL B.</v>
      </c>
      <c r="C134" s="25" t="str">
        <f>VLOOKUP(Table3[[#This Row],[EMPLOYEE NAME]],Employees[[Employee Name]:[Office]],6)</f>
        <v>CASUAL</v>
      </c>
      <c r="I134" s="27">
        <f>SUM(Table3[[#This Row],['# SICK LEAVE]:['#OTHERS]])</f>
        <v>0</v>
      </c>
    </row>
    <row r="135" spans="1:9" ht="29.4" customHeight="1" x14ac:dyDescent="0.3">
      <c r="A135">
        <f t="shared" si="2"/>
        <v>130</v>
      </c>
      <c r="B135" t="str">
        <f>IF(ISBLANK('List of Employees'!B174),"",'List of Employees'!B174)</f>
        <v>CORTEZ FIDELA B.</v>
      </c>
      <c r="C135" s="25" t="str">
        <f>VLOOKUP(Table3[[#This Row],[EMPLOYEE NAME]],Employees[[Employee Name]:[Office]],6)</f>
        <v>REGULAR</v>
      </c>
      <c r="I135" s="27">
        <f>SUM(Table3[[#This Row],['# SICK LEAVE]:['#OTHERS]])</f>
        <v>0</v>
      </c>
    </row>
    <row r="136" spans="1:9" ht="29.4" customHeight="1" x14ac:dyDescent="0.3">
      <c r="A136">
        <f t="shared" si="2"/>
        <v>131</v>
      </c>
      <c r="B136" t="str">
        <f>IF(ISBLANK('List of Employees'!B175),"",'List of Employees'!B175)</f>
        <v>CORTEZ MARCOS NOEL A.</v>
      </c>
      <c r="C136" s="25" t="str">
        <f>VLOOKUP(Table3[[#This Row],[EMPLOYEE NAME]],Employees[[Employee Name]:[Office]],6)</f>
        <v>REGULAR</v>
      </c>
      <c r="I136" s="27">
        <f>SUM(Table3[[#This Row],['# SICK LEAVE]:['#OTHERS]])</f>
        <v>0</v>
      </c>
    </row>
    <row r="137" spans="1:9" ht="29.4" customHeight="1" x14ac:dyDescent="0.3">
      <c r="A137">
        <f t="shared" si="2"/>
        <v>132</v>
      </c>
      <c r="B137" t="str">
        <f>IF(ISBLANK('List of Employees'!B176),"",'List of Employees'!B176)</f>
        <v>CORTEZ NERIFE H.</v>
      </c>
      <c r="C137" s="25" t="str">
        <f>VLOOKUP(Table3[[#This Row],[EMPLOYEE NAME]],Employees[[Employee Name]:[Office]],6)</f>
        <v>REGULAR</v>
      </c>
      <c r="I137" s="27">
        <f>SUM(Table3[[#This Row],['# SICK LEAVE]:['#OTHERS]])</f>
        <v>0</v>
      </c>
    </row>
    <row r="138" spans="1:9" ht="29.4" customHeight="1" x14ac:dyDescent="0.3">
      <c r="A138">
        <f t="shared" si="2"/>
        <v>133</v>
      </c>
      <c r="B138" t="str">
        <f>IF(ISBLANK('List of Employees'!B177),"",'List of Employees'!B177)</f>
        <v>COSA PAOLA GRACE P.</v>
      </c>
      <c r="C138" s="25" t="str">
        <f>VLOOKUP(Table3[[#This Row],[EMPLOYEE NAME]],Employees[[Employee Name]:[Office]],6)</f>
        <v>CASUAL</v>
      </c>
      <c r="I138" s="27">
        <f>SUM(Table3[[#This Row],['# SICK LEAVE]:['#OTHERS]])</f>
        <v>0</v>
      </c>
    </row>
    <row r="139" spans="1:9" ht="29.4" customHeight="1" x14ac:dyDescent="0.3">
      <c r="A139">
        <f t="shared" si="2"/>
        <v>134</v>
      </c>
      <c r="B139" t="str">
        <f>IF(ISBLANK('List of Employees'!B178),"",'List of Employees'!B178)</f>
        <v xml:space="preserve">COSINO RIMWELL  </v>
      </c>
      <c r="C139" s="25" t="str">
        <f>VLOOKUP(Table3[[#This Row],[EMPLOYEE NAME]],Employees[[Employee Name]:[Office]],6)</f>
        <v>CASUAL</v>
      </c>
      <c r="I139" s="27">
        <f>SUM(Table3[[#This Row],['# SICK LEAVE]:['#OTHERS]])</f>
        <v>0</v>
      </c>
    </row>
    <row r="140" spans="1:9" ht="29.4" customHeight="1" x14ac:dyDescent="0.3">
      <c r="A140">
        <f t="shared" si="2"/>
        <v>135</v>
      </c>
      <c r="B140" t="str">
        <f>IF(ISBLANK('List of Employees'!B179),"",'List of Employees'!B179)</f>
        <v>COSME CORAZON O.</v>
      </c>
      <c r="C140" s="25" t="str">
        <f>VLOOKUP(Table3[[#This Row],[EMPLOYEE NAME]],Employees[[Employee Name]:[Office]],6)</f>
        <v>CASUAL</v>
      </c>
      <c r="I140" s="27">
        <f>SUM(Table3[[#This Row],['# SICK LEAVE]:['#OTHERS]])</f>
        <v>0</v>
      </c>
    </row>
    <row r="141" spans="1:9" ht="29.4" customHeight="1" x14ac:dyDescent="0.3">
      <c r="A141">
        <f t="shared" si="2"/>
        <v>136</v>
      </c>
      <c r="B141" t="str">
        <f>IF(ISBLANK('List of Employees'!B180),"",'List of Employees'!B180)</f>
        <v>COSME MA VICTORIA M.</v>
      </c>
      <c r="C141" s="25" t="str">
        <f>VLOOKUP(Table3[[#This Row],[EMPLOYEE NAME]],Employees[[Employee Name]:[Office]],6)</f>
        <v>REGULAR</v>
      </c>
      <c r="I141" s="27">
        <f>SUM(Table3[[#This Row],['# SICK LEAVE]:['#OTHERS]])</f>
        <v>0</v>
      </c>
    </row>
    <row r="142" spans="1:9" ht="29.4" customHeight="1" x14ac:dyDescent="0.3">
      <c r="A142">
        <f t="shared" si="2"/>
        <v>137</v>
      </c>
      <c r="B142" t="str">
        <f>IF(ISBLANK('List of Employees'!B181),"",'List of Employees'!B181)</f>
        <v>COSTANTE  SYLVIA C.</v>
      </c>
      <c r="C142" s="25" t="str">
        <f>VLOOKUP(Table3[[#This Row],[EMPLOYEE NAME]],Employees[[Employee Name]:[Office]],6)</f>
        <v>REGULAR</v>
      </c>
      <c r="I142" s="27">
        <f>SUM(Table3[[#This Row],['# SICK LEAVE]:['#OTHERS]])</f>
        <v>0</v>
      </c>
    </row>
    <row r="143" spans="1:9" ht="29.4" customHeight="1" x14ac:dyDescent="0.3">
      <c r="A143">
        <f t="shared" si="2"/>
        <v>138</v>
      </c>
      <c r="B143" t="str">
        <f>IF(ISBLANK('List of Employees'!B182),"",'List of Employees'!B182)</f>
        <v>COSTANTE HERBERT F.</v>
      </c>
      <c r="C143" s="25" t="str">
        <f>VLOOKUP(Table3[[#This Row],[EMPLOYEE NAME]],Employees[[Employee Name]:[Office]],6)</f>
        <v>JOBCON</v>
      </c>
      <c r="I143" s="27">
        <f>SUM(Table3[[#This Row],['# SICK LEAVE]:['#OTHERS]])</f>
        <v>0</v>
      </c>
    </row>
    <row r="144" spans="1:9" ht="29.4" customHeight="1" x14ac:dyDescent="0.3">
      <c r="A144">
        <f t="shared" si="2"/>
        <v>139</v>
      </c>
      <c r="B144" t="str">
        <f>IF(ISBLANK('List of Employees'!B183),"",'List of Employees'!B183)</f>
        <v>COTONER NELIA C.</v>
      </c>
      <c r="C144" s="25" t="str">
        <f>VLOOKUP(Table3[[#This Row],[EMPLOYEE NAME]],Employees[[Employee Name]:[Office]],6)</f>
        <v>REGULAR</v>
      </c>
      <c r="I144" s="27">
        <f>SUM(Table3[[#This Row],['# SICK LEAVE]:['#OTHERS]])</f>
        <v>0</v>
      </c>
    </row>
    <row r="145" spans="1:9" ht="29.4" customHeight="1" x14ac:dyDescent="0.3">
      <c r="A145">
        <f t="shared" si="2"/>
        <v>140</v>
      </c>
      <c r="B145" t="str">
        <f>IF(ISBLANK('List of Employees'!B184),"",'List of Employees'!B184)</f>
        <v>CREUS SAMUEL A.</v>
      </c>
      <c r="C145" s="25">
        <f>VLOOKUP(Table3[[#This Row],[EMPLOYEE NAME]],Employees[[Employee Name]:[Office]],6)</f>
        <v>0</v>
      </c>
      <c r="I145" s="27">
        <f>SUM(Table3[[#This Row],['# SICK LEAVE]:['#OTHERS]])</f>
        <v>0</v>
      </c>
    </row>
    <row r="146" spans="1:9" ht="29.4" customHeight="1" x14ac:dyDescent="0.3">
      <c r="A146">
        <f t="shared" si="2"/>
        <v>141</v>
      </c>
      <c r="B146" t="str">
        <f>IF(ISBLANK('List of Employees'!B185),"",'List of Employees'!B185)</f>
        <v>CRIZALDO THELMA U.</v>
      </c>
      <c r="C146" s="25" t="str">
        <f>VLOOKUP(Table3[[#This Row],[EMPLOYEE NAME]],Employees[[Employee Name]:[Office]],6)</f>
        <v>REGULAR</v>
      </c>
      <c r="I146" s="27">
        <f>SUM(Table3[[#This Row],['# SICK LEAVE]:['#OTHERS]])</f>
        <v>0</v>
      </c>
    </row>
    <row r="147" spans="1:9" ht="29.4" customHeight="1" x14ac:dyDescent="0.3">
      <c r="A147">
        <f t="shared" si="2"/>
        <v>142</v>
      </c>
      <c r="B147" t="str">
        <f>IF(ISBLANK('List of Employees'!B186),"",'List of Employees'!B186)</f>
        <v>CROOX VALERIE R.</v>
      </c>
      <c r="C147" s="25" t="str">
        <f>VLOOKUP(Table3[[#This Row],[EMPLOYEE NAME]],Employees[[Employee Name]:[Office]],6)</f>
        <v>CASUAL</v>
      </c>
      <c r="I147" s="27">
        <f>SUM(Table3[[#This Row],['# SICK LEAVE]:['#OTHERS]])</f>
        <v>0</v>
      </c>
    </row>
    <row r="148" spans="1:9" ht="29.4" customHeight="1" x14ac:dyDescent="0.3">
      <c r="A148">
        <f t="shared" si="2"/>
        <v>143</v>
      </c>
      <c r="B148" t="str">
        <f>IF(ISBLANK('List of Employees'!B187),"",'List of Employees'!B187)</f>
        <v>CRUZADA MAGDALENA A.</v>
      </c>
      <c r="C148" s="25" t="str">
        <f>VLOOKUP(Table3[[#This Row],[EMPLOYEE NAME]],Employees[[Employee Name]:[Office]],6)</f>
        <v>REGULAR</v>
      </c>
      <c r="I148" s="27">
        <f>SUM(Table3[[#This Row],['# SICK LEAVE]:['#OTHERS]])</f>
        <v>0</v>
      </c>
    </row>
    <row r="149" spans="1:9" ht="29.4" customHeight="1" x14ac:dyDescent="0.3">
      <c r="A149">
        <f t="shared" si="2"/>
        <v>144</v>
      </c>
      <c r="B149" t="str">
        <f>IF(ISBLANK('List of Employees'!B188),"",'List of Employees'!B188)</f>
        <v>CUENO FLOR M.</v>
      </c>
      <c r="C149" s="25" t="str">
        <f>VLOOKUP(Table3[[#This Row],[EMPLOYEE NAME]],Employees[[Employee Name]:[Office]],6)</f>
        <v>CASUAL</v>
      </c>
      <c r="I149" s="27">
        <f>SUM(Table3[[#This Row],['# SICK LEAVE]:['#OTHERS]])</f>
        <v>0</v>
      </c>
    </row>
    <row r="150" spans="1:9" ht="29.4" customHeight="1" x14ac:dyDescent="0.3">
      <c r="A150">
        <f t="shared" si="2"/>
        <v>145</v>
      </c>
      <c r="B150" t="str">
        <f>IF(ISBLANK('List of Employees'!B189),"",'List of Employees'!B189)</f>
        <v>CUIZON DAYLIN M.</v>
      </c>
      <c r="C150" s="25" t="str">
        <f>VLOOKUP(Table3[[#This Row],[EMPLOYEE NAME]],Employees[[Employee Name]:[Office]],6)</f>
        <v>CASUAL</v>
      </c>
      <c r="I150" s="27">
        <f>SUM(Table3[[#This Row],['# SICK LEAVE]:['#OTHERS]])</f>
        <v>0</v>
      </c>
    </row>
    <row r="151" spans="1:9" ht="29.4" customHeight="1" x14ac:dyDescent="0.3">
      <c r="A151">
        <f t="shared" si="2"/>
        <v>146</v>
      </c>
      <c r="B151" t="str">
        <f>IF(ISBLANK('List of Employees'!B190),"",'List of Employees'!B190)</f>
        <v xml:space="preserve">DAIZ PAUL MICHAEL  </v>
      </c>
      <c r="C151" s="25">
        <f>VLOOKUP(Table3[[#This Row],[EMPLOYEE NAME]],Employees[[Employee Name]:[Office]],6)</f>
        <v>0</v>
      </c>
      <c r="I151" s="27">
        <f>SUM(Table3[[#This Row],['# SICK LEAVE]:['#OTHERS]])</f>
        <v>0</v>
      </c>
    </row>
    <row r="152" spans="1:9" ht="29.4" customHeight="1" x14ac:dyDescent="0.3">
      <c r="A152">
        <f t="shared" si="2"/>
        <v>147</v>
      </c>
      <c r="B152" t="str">
        <f>IF(ISBLANK('List of Employees'!B192),"",'List of Employees'!B192)</f>
        <v>DATU SHIRLEY G.</v>
      </c>
      <c r="C152" s="25" t="str">
        <f>VLOOKUP(Table3[[#This Row],[EMPLOYEE NAME]],Employees[[Employee Name]:[Office]],6)</f>
        <v>CASUAL</v>
      </c>
      <c r="I152" s="27">
        <f>SUM(Table3[[#This Row],['# SICK LEAVE]:['#OTHERS]])</f>
        <v>0</v>
      </c>
    </row>
    <row r="153" spans="1:9" ht="29.4" customHeight="1" x14ac:dyDescent="0.3">
      <c r="A153">
        <f t="shared" si="2"/>
        <v>148</v>
      </c>
      <c r="B153" t="str">
        <f>IF(ISBLANK('List of Employees'!B193),"",'List of Employees'!B193)</f>
        <v>DAVID MELANIE D.</v>
      </c>
      <c r="C153" s="25" t="str">
        <f>VLOOKUP(Table3[[#This Row],[EMPLOYEE NAME]],Employees[[Employee Name]:[Office]],6)</f>
        <v>CASUAL</v>
      </c>
      <c r="I153" s="27">
        <f>SUM(Table3[[#This Row],['# SICK LEAVE]:['#OTHERS]])</f>
        <v>0</v>
      </c>
    </row>
    <row r="154" spans="1:9" ht="29.4" customHeight="1" x14ac:dyDescent="0.3">
      <c r="A154">
        <f t="shared" si="2"/>
        <v>149</v>
      </c>
      <c r="B154" t="str">
        <f>IF(ISBLANK('List of Employees'!B194),"",'List of Employees'!B194)</f>
        <v>DE ASIS JANETTE D.</v>
      </c>
      <c r="C154" s="25" t="str">
        <f>VLOOKUP(Table3[[#This Row],[EMPLOYEE NAME]],Employees[[Employee Name]:[Office]],6)</f>
        <v>CASUAL</v>
      </c>
      <c r="I154" s="27">
        <f>SUM(Table3[[#This Row],['# SICK LEAVE]:['#OTHERS]])</f>
        <v>0</v>
      </c>
    </row>
    <row r="155" spans="1:9" ht="29.4" customHeight="1" x14ac:dyDescent="0.3">
      <c r="A155">
        <f t="shared" si="2"/>
        <v>150</v>
      </c>
      <c r="B155" t="str">
        <f>IF(ISBLANK('List of Employees'!B197),"",'List of Employees'!B197)</f>
        <v>DE CASTRO JOSEPH NHOEL T.</v>
      </c>
      <c r="C155" s="25" t="str">
        <f>VLOOKUP(Table3[[#This Row],[EMPLOYEE NAME]],Employees[[Employee Name]:[Office]],6)</f>
        <v>REGULAR</v>
      </c>
      <c r="I155" s="27">
        <f>SUM(Table3[[#This Row],['# SICK LEAVE]:['#OTHERS]])</f>
        <v>0</v>
      </c>
    </row>
    <row r="156" spans="1:9" ht="29.4" customHeight="1" x14ac:dyDescent="0.3">
      <c r="A156">
        <f t="shared" si="2"/>
        <v>151</v>
      </c>
      <c r="B156" t="str">
        <f>IF(ISBLANK('List of Employees'!B200),"",'List of Employees'!B200)</f>
        <v>DE CASTRO ROSS EIZALHYNNE A.</v>
      </c>
      <c r="C156" s="25" t="str">
        <f>VLOOKUP(Table3[[#This Row],[EMPLOYEE NAME]],Employees[[Employee Name]:[Office]],6)</f>
        <v>CASUAL</v>
      </c>
      <c r="I156" s="27">
        <f>SUM(Table3[[#This Row],['# SICK LEAVE]:['#OTHERS]])</f>
        <v>0</v>
      </c>
    </row>
    <row r="157" spans="1:9" ht="29.4" customHeight="1" x14ac:dyDescent="0.3">
      <c r="A157">
        <f t="shared" si="2"/>
        <v>152</v>
      </c>
      <c r="B157" t="str">
        <f>IF(ISBLANK('List of Employees'!B201),"",'List of Employees'!B201)</f>
        <v>DE GRANO  RONALEI P.</v>
      </c>
      <c r="C157" s="25">
        <f>VLOOKUP(Table3[[#This Row],[EMPLOYEE NAME]],Employees[[Employee Name]:[Office]],6)</f>
        <v>0</v>
      </c>
      <c r="I157" s="27">
        <f>SUM(Table3[[#This Row],['# SICK LEAVE]:['#OTHERS]])</f>
        <v>0</v>
      </c>
    </row>
    <row r="158" spans="1:9" ht="29.4" customHeight="1" x14ac:dyDescent="0.3">
      <c r="A158">
        <f t="shared" si="2"/>
        <v>153</v>
      </c>
      <c r="B158" t="str">
        <f>IF(ISBLANK('List of Employees'!B203),"",'List of Employees'!B203)</f>
        <v>DE GRANO MA. ERLINDA F.</v>
      </c>
      <c r="C158" s="25" t="str">
        <f>VLOOKUP(Table3[[#This Row],[EMPLOYEE NAME]],Employees[[Employee Name]:[Office]],6)</f>
        <v>REGULAR</v>
      </c>
      <c r="I158" s="27">
        <f>SUM(Table3[[#This Row],['# SICK LEAVE]:['#OTHERS]])</f>
        <v>0</v>
      </c>
    </row>
    <row r="159" spans="1:9" ht="29.4" customHeight="1" x14ac:dyDescent="0.3">
      <c r="A159">
        <f t="shared" si="2"/>
        <v>154</v>
      </c>
      <c r="B159" t="str">
        <f>IF(ISBLANK('List of Employees'!B204),"",'List of Employees'!B204)</f>
        <v>DE GUIA MARIVIC B.</v>
      </c>
      <c r="C159" s="25" t="str">
        <f>VLOOKUP(Table3[[#This Row],[EMPLOYEE NAME]],Employees[[Employee Name]:[Office]],6)</f>
        <v>JOBCON</v>
      </c>
      <c r="I159" s="27">
        <f>SUM(Table3[[#This Row],['# SICK LEAVE]:['#OTHERS]])</f>
        <v>0</v>
      </c>
    </row>
    <row r="160" spans="1:9" ht="29.4" customHeight="1" x14ac:dyDescent="0.3">
      <c r="A160">
        <f t="shared" si="2"/>
        <v>155</v>
      </c>
      <c r="B160" t="str">
        <f>IF(ISBLANK('List of Employees'!B205),"",'List of Employees'!B205)</f>
        <v xml:space="preserve">DE GUZMAN CLEMENTE  </v>
      </c>
      <c r="C160" s="25" t="str">
        <f>VLOOKUP(Table3[[#This Row],[EMPLOYEE NAME]],Employees[[Employee Name]:[Office]],6)</f>
        <v>CASUAL</v>
      </c>
      <c r="I160" s="27">
        <f>SUM(Table3[[#This Row],['# SICK LEAVE]:['#OTHERS]])</f>
        <v>0</v>
      </c>
    </row>
    <row r="161" spans="1:9" ht="29.4" customHeight="1" x14ac:dyDescent="0.3">
      <c r="A161">
        <f t="shared" si="2"/>
        <v>156</v>
      </c>
      <c r="B161" t="str">
        <f>IF(ISBLANK('List of Employees'!B206),"",'List of Employees'!B206)</f>
        <v>DE GUZMAN RONALD ANDREW G.</v>
      </c>
      <c r="C161" s="25" t="str">
        <f>VLOOKUP(Table3[[#This Row],[EMPLOYEE NAME]],Employees[[Employee Name]:[Office]],6)</f>
        <v>REGULAR</v>
      </c>
      <c r="I161" s="27">
        <f>SUM(Table3[[#This Row],['# SICK LEAVE]:['#OTHERS]])</f>
        <v>0</v>
      </c>
    </row>
    <row r="162" spans="1:9" ht="29.4" customHeight="1" x14ac:dyDescent="0.3">
      <c r="A162">
        <f t="shared" si="2"/>
        <v>157</v>
      </c>
      <c r="B162" t="str">
        <f>IF(ISBLANK('List of Employees'!B207),"",'List of Employees'!B207)</f>
        <v>DE LARA GRACE L.</v>
      </c>
      <c r="C162" s="25" t="str">
        <f>VLOOKUP(Table3[[#This Row],[EMPLOYEE NAME]],Employees[[Employee Name]:[Office]],6)</f>
        <v>CASUAL</v>
      </c>
      <c r="I162" s="27">
        <f>SUM(Table3[[#This Row],['# SICK LEAVE]:['#OTHERS]])</f>
        <v>0</v>
      </c>
    </row>
    <row r="163" spans="1:9" ht="29.4" customHeight="1" x14ac:dyDescent="0.3">
      <c r="A163">
        <f t="shared" si="2"/>
        <v>158</v>
      </c>
      <c r="B163" t="str">
        <f>IF(ISBLANK('List of Employees'!B208),"",'List of Employees'!B208)</f>
        <v>DE LEON ANALITA B.</v>
      </c>
      <c r="C163" s="25" t="str">
        <f>VLOOKUP(Table3[[#This Row],[EMPLOYEE NAME]],Employees[[Employee Name]:[Office]],6)</f>
        <v>CASUAL</v>
      </c>
      <c r="I163" s="27">
        <f>SUM(Table3[[#This Row],['# SICK LEAVE]:['#OTHERS]])</f>
        <v>0</v>
      </c>
    </row>
    <row r="164" spans="1:9" ht="29.4" customHeight="1" x14ac:dyDescent="0.3">
      <c r="A164">
        <f t="shared" si="2"/>
        <v>159</v>
      </c>
      <c r="B164" t="str">
        <f>IF(ISBLANK('List of Employees'!B210),"",'List of Employees'!B210)</f>
        <v>DE OCAMPO AILYN L.</v>
      </c>
      <c r="C164" s="25" t="str">
        <f>VLOOKUP(Table3[[#This Row],[EMPLOYEE NAME]],Employees[[Employee Name]:[Office]],6)</f>
        <v>CASUAL</v>
      </c>
      <c r="I164" s="27">
        <f>SUM(Table3[[#This Row],['# SICK LEAVE]:['#OTHERS]])</f>
        <v>0</v>
      </c>
    </row>
    <row r="165" spans="1:9" ht="29.4" customHeight="1" x14ac:dyDescent="0.3">
      <c r="A165">
        <f t="shared" si="2"/>
        <v>160</v>
      </c>
      <c r="B165" t="str">
        <f>IF(ISBLANK('List of Employees'!B211),"",'List of Employees'!B211)</f>
        <v>DE OCAMPO ALMA A.</v>
      </c>
      <c r="C165" s="25" t="str">
        <f>VLOOKUP(Table3[[#This Row],[EMPLOYEE NAME]],Employees[[Employee Name]:[Office]],6)</f>
        <v>REGULAR</v>
      </c>
      <c r="I165" s="27">
        <f>SUM(Table3[[#This Row],['# SICK LEAVE]:['#OTHERS]])</f>
        <v>0</v>
      </c>
    </row>
    <row r="166" spans="1:9" ht="29.4" customHeight="1" x14ac:dyDescent="0.3">
      <c r="A166">
        <f t="shared" si="2"/>
        <v>161</v>
      </c>
      <c r="B166" t="str">
        <f>IF(ISBLANK('List of Employees'!B212),"",'List of Employees'!B212)</f>
        <v>DE OCAMPO MA. ELENA D.</v>
      </c>
      <c r="C166" s="25" t="str">
        <f>VLOOKUP(Table3[[#This Row],[EMPLOYEE NAME]],Employees[[Employee Name]:[Office]],6)</f>
        <v>REGULAR</v>
      </c>
      <c r="I166" s="27">
        <f>SUM(Table3[[#This Row],['# SICK LEAVE]:['#OTHERS]])</f>
        <v>0</v>
      </c>
    </row>
    <row r="167" spans="1:9" ht="29.4" customHeight="1" x14ac:dyDescent="0.3">
      <c r="A167">
        <f t="shared" si="2"/>
        <v>162</v>
      </c>
      <c r="B167" t="str">
        <f>IF(ISBLANK('List of Employees'!B213),"",'List of Employees'!B213)</f>
        <v>DE OCAMPO MARISSA B.</v>
      </c>
      <c r="C167" s="25" t="str">
        <f>VLOOKUP(Table3[[#This Row],[EMPLOYEE NAME]],Employees[[Employee Name]:[Office]],6)</f>
        <v>REGULAR</v>
      </c>
      <c r="I167" s="27">
        <f>SUM(Table3[[#This Row],['# SICK LEAVE]:['#OTHERS]])</f>
        <v>0</v>
      </c>
    </row>
    <row r="168" spans="1:9" ht="29.4" customHeight="1" x14ac:dyDescent="0.3">
      <c r="A168">
        <f t="shared" si="2"/>
        <v>163</v>
      </c>
      <c r="B168" t="str">
        <f>IF(ISBLANK('List of Employees'!B214),"",'List of Employees'!B214)</f>
        <v>DE SAGUN NANCY D.</v>
      </c>
      <c r="C168" s="25" t="str">
        <f>VLOOKUP(Table3[[#This Row],[EMPLOYEE NAME]],Employees[[Employee Name]:[Office]],6)</f>
        <v>CASUAL</v>
      </c>
      <c r="I168" s="27">
        <f>SUM(Table3[[#This Row],['# SICK LEAVE]:['#OTHERS]])</f>
        <v>0</v>
      </c>
    </row>
    <row r="169" spans="1:9" ht="29.4" customHeight="1" x14ac:dyDescent="0.3">
      <c r="A169">
        <f t="shared" si="2"/>
        <v>164</v>
      </c>
      <c r="B169" t="str">
        <f>IF(ISBLANK('List of Employees'!B217),"",'List of Employees'!B217)</f>
        <v>DE VILLA JAYVEE U.</v>
      </c>
      <c r="C169" s="25" t="str">
        <f>VLOOKUP(Table3[[#This Row],[EMPLOYEE NAME]],Employees[[Employee Name]:[Office]],6)</f>
        <v>REGULAR</v>
      </c>
      <c r="I169" s="27">
        <f>SUM(Table3[[#This Row],['# SICK LEAVE]:['#OTHERS]])</f>
        <v>0</v>
      </c>
    </row>
    <row r="170" spans="1:9" ht="29.4" customHeight="1" x14ac:dyDescent="0.3">
      <c r="A170">
        <f t="shared" si="2"/>
        <v>165</v>
      </c>
      <c r="B170" t="str">
        <f>IF(ISBLANK('List of Employees'!B219),"",'List of Employees'!B219)</f>
        <v>DE VILLA MYRNA D.</v>
      </c>
      <c r="C170" s="25" t="str">
        <f>VLOOKUP(Table3[[#This Row],[EMPLOYEE NAME]],Employees[[Employee Name]:[Office]],6)</f>
        <v>REGULAR</v>
      </c>
      <c r="I170" s="27">
        <f>SUM(Table3[[#This Row],['# SICK LEAVE]:['#OTHERS]])</f>
        <v>0</v>
      </c>
    </row>
    <row r="171" spans="1:9" ht="29.4" customHeight="1" x14ac:dyDescent="0.3">
      <c r="A171">
        <f t="shared" si="2"/>
        <v>166</v>
      </c>
      <c r="B171" t="str">
        <f>IF(ISBLANK('List of Employees'!B222),"",'List of Employees'!B222)</f>
        <v>DEL MUNDO HERMOGENES C.</v>
      </c>
      <c r="C171" s="25" t="str">
        <f>VLOOKUP(Table3[[#This Row],[EMPLOYEE NAME]],Employees[[Employee Name]:[Office]],6)</f>
        <v>REGULAR</v>
      </c>
      <c r="I171" s="27">
        <f>SUM(Table3[[#This Row],['# SICK LEAVE]:['#OTHERS]])</f>
        <v>0</v>
      </c>
    </row>
    <row r="172" spans="1:9" ht="29.4" customHeight="1" x14ac:dyDescent="0.3">
      <c r="A172">
        <f t="shared" si="2"/>
        <v>167</v>
      </c>
      <c r="B172" t="str">
        <f>IF(ISBLANK('List of Employees'!B223),"",'List of Employees'!B223)</f>
        <v>DEL MUNDO JONAS B.</v>
      </c>
      <c r="C172" s="25" t="str">
        <f>VLOOKUP(Table3[[#This Row],[EMPLOYEE NAME]],Employees[[Employee Name]:[Office]],6)</f>
        <v>CASUAL</v>
      </c>
      <c r="I172" s="27">
        <f>SUM(Table3[[#This Row],['# SICK LEAVE]:['#OTHERS]])</f>
        <v>0</v>
      </c>
    </row>
    <row r="173" spans="1:9" ht="29.4" customHeight="1" x14ac:dyDescent="0.3">
      <c r="A173">
        <f t="shared" si="2"/>
        <v>168</v>
      </c>
      <c r="B173" t="str">
        <f>IF(ISBLANK('List of Employees'!B224),"",'List of Employees'!B224)</f>
        <v>DEL MUNDO ROSALLE A.</v>
      </c>
      <c r="C173" s="25" t="str">
        <f>VLOOKUP(Table3[[#This Row],[EMPLOYEE NAME]],Employees[[Employee Name]:[Office]],6)</f>
        <v>REGULAR</v>
      </c>
      <c r="I173" s="27">
        <f>SUM(Table3[[#This Row],['# SICK LEAVE]:['#OTHERS]])</f>
        <v>0</v>
      </c>
    </row>
    <row r="174" spans="1:9" ht="29.4" customHeight="1" x14ac:dyDescent="0.3">
      <c r="A174">
        <f t="shared" si="2"/>
        <v>169</v>
      </c>
      <c r="B174" t="str">
        <f>IF(ISBLANK('List of Employees'!B225),"",'List of Employees'!B225)</f>
        <v>DELA CRUZ CHARITO A.</v>
      </c>
      <c r="C174" s="25" t="str">
        <f>VLOOKUP(Table3[[#This Row],[EMPLOYEE NAME]],Employees[[Employee Name]:[Office]],6)</f>
        <v>CASUAL</v>
      </c>
      <c r="I174" s="27">
        <f>SUM(Table3[[#This Row],['# SICK LEAVE]:['#OTHERS]])</f>
        <v>0</v>
      </c>
    </row>
    <row r="175" spans="1:9" ht="29.4" customHeight="1" x14ac:dyDescent="0.3">
      <c r="A175">
        <f t="shared" si="2"/>
        <v>170</v>
      </c>
      <c r="B175" t="str">
        <f>IF(ISBLANK('List of Employees'!B226),"",'List of Employees'!B226)</f>
        <v>DELA CRUZ EVANGELINE P.</v>
      </c>
      <c r="C175" s="25" t="str">
        <f>VLOOKUP(Table3[[#This Row],[EMPLOYEE NAME]],Employees[[Employee Name]:[Office]],6)</f>
        <v>REGULAR</v>
      </c>
      <c r="I175" s="27">
        <f>SUM(Table3[[#This Row],['# SICK LEAVE]:['#OTHERS]])</f>
        <v>0</v>
      </c>
    </row>
    <row r="176" spans="1:9" ht="29.4" customHeight="1" x14ac:dyDescent="0.3">
      <c r="A176">
        <f t="shared" si="2"/>
        <v>171</v>
      </c>
      <c r="B176" t="str">
        <f>IF(ISBLANK('List of Employees'!B228),"",'List of Employees'!B228)</f>
        <v>DELA GRACIA MA. CECILIA P.</v>
      </c>
      <c r="C176" s="25" t="str">
        <f>VLOOKUP(Table3[[#This Row],[EMPLOYEE NAME]],Employees[[Employee Name]:[Office]],6)</f>
        <v>REGULAR</v>
      </c>
      <c r="I176" s="27">
        <f>SUM(Table3[[#This Row],['# SICK LEAVE]:['#OTHERS]])</f>
        <v>0</v>
      </c>
    </row>
    <row r="177" spans="1:9" ht="29.4" customHeight="1" x14ac:dyDescent="0.3">
      <c r="A177">
        <f t="shared" si="2"/>
        <v>172</v>
      </c>
      <c r="B177" t="str">
        <f>IF(ISBLANK('List of Employees'!B229),"",'List of Employees'!B229)</f>
        <v>DELA PEÑA ALFREDO C.</v>
      </c>
      <c r="C177" s="25" t="str">
        <f>VLOOKUP(Table3[[#This Row],[EMPLOYEE NAME]],Employees[[Employee Name]:[Office]],6)</f>
        <v>REGULAR</v>
      </c>
      <c r="I177" s="27">
        <f>SUM(Table3[[#This Row],['# SICK LEAVE]:['#OTHERS]])</f>
        <v>0</v>
      </c>
    </row>
    <row r="178" spans="1:9" ht="29.4" customHeight="1" x14ac:dyDescent="0.3">
      <c r="A178">
        <f t="shared" si="2"/>
        <v>173</v>
      </c>
      <c r="B178" t="str">
        <f>IF(ISBLANK('List of Employees'!B230),"",'List of Employees'!B230)</f>
        <v>DELFINO NINA C.</v>
      </c>
      <c r="C178" s="25" t="str">
        <f>VLOOKUP(Table3[[#This Row],[EMPLOYEE NAME]],Employees[[Employee Name]:[Office]],6)</f>
        <v>REGULAR</v>
      </c>
      <c r="I178" s="27">
        <f>SUM(Table3[[#This Row],['# SICK LEAVE]:['#OTHERS]])</f>
        <v>0</v>
      </c>
    </row>
    <row r="179" spans="1:9" ht="29.4" customHeight="1" x14ac:dyDescent="0.3">
      <c r="A179">
        <f t="shared" si="2"/>
        <v>174</v>
      </c>
      <c r="B179" t="str">
        <f>IF(ISBLANK('List of Employees'!B231),"",'List of Employees'!B231)</f>
        <v xml:space="preserve">DELMUNDO JONAS  </v>
      </c>
      <c r="C179" s="25">
        <f>VLOOKUP(Table3[[#This Row],[EMPLOYEE NAME]],Employees[[Employee Name]:[Office]],6)</f>
        <v>0</v>
      </c>
      <c r="I179" s="27">
        <f>SUM(Table3[[#This Row],['# SICK LEAVE]:['#OTHERS]])</f>
        <v>0</v>
      </c>
    </row>
    <row r="180" spans="1:9" ht="29.4" customHeight="1" x14ac:dyDescent="0.3">
      <c r="A180">
        <f t="shared" si="2"/>
        <v>175</v>
      </c>
      <c r="B180" t="str">
        <f>IF(ISBLANK('List of Employees'!B232),"",'List of Employees'!B232)</f>
        <v>DEMATERA PEDRO B.</v>
      </c>
      <c r="C180" s="25" t="str">
        <f>VLOOKUP(Table3[[#This Row],[EMPLOYEE NAME]],Employees[[Employee Name]:[Office]],6)</f>
        <v>CASUAL</v>
      </c>
      <c r="I180" s="27">
        <f>SUM(Table3[[#This Row],['# SICK LEAVE]:['#OTHERS]])</f>
        <v>0</v>
      </c>
    </row>
    <row r="181" spans="1:9" ht="29.4" customHeight="1" x14ac:dyDescent="0.3">
      <c r="A181">
        <f t="shared" si="2"/>
        <v>176</v>
      </c>
      <c r="B181" t="str">
        <f>IF(ISBLANK('List of Employees'!B234),"",'List of Employees'!B234)</f>
        <v>DERLA ARTHUR D.</v>
      </c>
      <c r="C181" s="25" t="str">
        <f>VLOOKUP(Table3[[#This Row],[EMPLOYEE NAME]],Employees[[Employee Name]:[Office]],6)</f>
        <v>CASUAL</v>
      </c>
      <c r="I181" s="27">
        <f>SUM(Table3[[#This Row],['# SICK LEAVE]:['#OTHERS]])</f>
        <v>0</v>
      </c>
    </row>
    <row r="182" spans="1:9" ht="29.4" customHeight="1" x14ac:dyDescent="0.3">
      <c r="A182">
        <f t="shared" si="2"/>
        <v>177</v>
      </c>
      <c r="B182" t="str">
        <f>IF(ISBLANK('List of Employees'!B235),"",'List of Employees'!B235)</f>
        <v>DESEPEDA ADELAIDA R.</v>
      </c>
      <c r="C182" s="25">
        <f>VLOOKUP(Table3[[#This Row],[EMPLOYEE NAME]],Employees[[Employee Name]:[Office]],6)</f>
        <v>0</v>
      </c>
      <c r="I182" s="27">
        <f>SUM(Table3[[#This Row],['# SICK LEAVE]:['#OTHERS]])</f>
        <v>0</v>
      </c>
    </row>
    <row r="183" spans="1:9" ht="29.4" customHeight="1" x14ac:dyDescent="0.3">
      <c r="A183">
        <f t="shared" si="2"/>
        <v>178</v>
      </c>
      <c r="B183" t="str">
        <f>IF(ISBLANK('List of Employees'!B236),"",'List of Employees'!B236)</f>
        <v>DESINGAŃO PURIFICACION A.</v>
      </c>
      <c r="C183" s="25" t="str">
        <f>VLOOKUP(Table3[[#This Row],[EMPLOYEE NAME]],Employees[[Employee Name]:[Office]],6)</f>
        <v>CASUAL</v>
      </c>
      <c r="I183" s="27">
        <f>SUM(Table3[[#This Row],['# SICK LEAVE]:['#OTHERS]])</f>
        <v>0</v>
      </c>
    </row>
    <row r="184" spans="1:9" ht="29.4" customHeight="1" x14ac:dyDescent="0.3">
      <c r="A184">
        <f t="shared" si="2"/>
        <v>179</v>
      </c>
      <c r="B184" t="e">
        <f>IF(ISBLANK('List of Employees'!#REF!),"",'List of Employees'!#REF!)</f>
        <v>#REF!</v>
      </c>
      <c r="C184" s="25" t="e">
        <f>VLOOKUP(Table3[[#This Row],[EMPLOYEE NAME]],Employees[[Employee Name]:[Office]],6)</f>
        <v>#REF!</v>
      </c>
      <c r="I184" s="27">
        <f>SUM(Table3[[#This Row],['# SICK LEAVE]:['#OTHERS]])</f>
        <v>0</v>
      </c>
    </row>
    <row r="185" spans="1:9" ht="29.4" customHeight="1" x14ac:dyDescent="0.3">
      <c r="A185">
        <f t="shared" si="2"/>
        <v>180</v>
      </c>
      <c r="B185" t="str">
        <f>IF(ISBLANK('List of Employees'!B237),"",'List of Employees'!B237)</f>
        <v xml:space="preserve">DESIPEDA ALDWIN  </v>
      </c>
      <c r="C185" s="25">
        <f>VLOOKUP(Table3[[#This Row],[EMPLOYEE NAME]],Employees[[Employee Name]:[Office]],6)</f>
        <v>0</v>
      </c>
      <c r="I185" s="27">
        <f>SUM(Table3[[#This Row],['# SICK LEAVE]:['#OTHERS]])</f>
        <v>0</v>
      </c>
    </row>
    <row r="186" spans="1:9" ht="29.4" customHeight="1" x14ac:dyDescent="0.3">
      <c r="A186">
        <f t="shared" si="2"/>
        <v>181</v>
      </c>
      <c r="B186" t="str">
        <f>IF(ISBLANK('List of Employees'!B238),"",'List of Employees'!B238)</f>
        <v>DEVILLA ALICE P.</v>
      </c>
      <c r="C186" s="25">
        <f>VLOOKUP(Table3[[#This Row],[EMPLOYEE NAME]],Employees[[Employee Name]:[Office]],6)</f>
        <v>0</v>
      </c>
      <c r="I186" s="27">
        <f>SUM(Table3[[#This Row],['# SICK LEAVE]:['#OTHERS]])</f>
        <v>0</v>
      </c>
    </row>
    <row r="187" spans="1:9" ht="29.4" customHeight="1" x14ac:dyDescent="0.3">
      <c r="A187">
        <f t="shared" si="2"/>
        <v>182</v>
      </c>
      <c r="B187" t="str">
        <f>IF(ISBLANK('List of Employees'!B239),"",'List of Employees'!B239)</f>
        <v>DIAZ CAROLINA P.</v>
      </c>
      <c r="C187" s="25" t="str">
        <f>VLOOKUP(Table3[[#This Row],[EMPLOYEE NAME]],Employees[[Employee Name]:[Office]],6)</f>
        <v>CASUAL</v>
      </c>
      <c r="I187" s="27">
        <f>SUM(Table3[[#This Row],['# SICK LEAVE]:['#OTHERS]])</f>
        <v>0</v>
      </c>
    </row>
    <row r="188" spans="1:9" ht="29.4" customHeight="1" x14ac:dyDescent="0.3">
      <c r="A188">
        <f t="shared" si="2"/>
        <v>183</v>
      </c>
      <c r="B188" t="str">
        <f>IF(ISBLANK('List of Employees'!B240),"",'List of Employees'!B240)</f>
        <v xml:space="preserve">DIGNO DANILO  </v>
      </c>
      <c r="C188" s="25" t="str">
        <f>VLOOKUP(Table3[[#This Row],[EMPLOYEE NAME]],Employees[[Employee Name]:[Office]],6)</f>
        <v>CASUAL</v>
      </c>
      <c r="I188" s="27">
        <f>SUM(Table3[[#This Row],['# SICK LEAVE]:['#OTHERS]])</f>
        <v>0</v>
      </c>
    </row>
    <row r="189" spans="1:9" ht="29.4" customHeight="1" x14ac:dyDescent="0.3">
      <c r="A189">
        <f t="shared" si="2"/>
        <v>184</v>
      </c>
      <c r="B189" t="e">
        <f>IF(ISBLANK('List of Employees'!#REF!),"",'List of Employees'!#REF!)</f>
        <v>#REF!</v>
      </c>
      <c r="C189" s="25" t="e">
        <f>VLOOKUP(Table3[[#This Row],[EMPLOYEE NAME]],Employees[[Employee Name]:[Office]],6)</f>
        <v>#REF!</v>
      </c>
      <c r="I189" s="27">
        <f>SUM(Table3[[#This Row],['# SICK LEAVE]:['#OTHERS]])</f>
        <v>0</v>
      </c>
    </row>
    <row r="190" spans="1:9" ht="29.4" customHeight="1" x14ac:dyDescent="0.3">
      <c r="A190">
        <f t="shared" si="2"/>
        <v>185</v>
      </c>
      <c r="B190" t="str">
        <f>IF(ISBLANK('List of Employees'!B241),"",'List of Employees'!B241)</f>
        <v xml:space="preserve">DIGO MANUEL  </v>
      </c>
      <c r="C190" s="25" t="str">
        <f>VLOOKUP(Table3[[#This Row],[EMPLOYEE NAME]],Employees[[Employee Name]:[Office]],6)</f>
        <v>REGULAR</v>
      </c>
      <c r="I190" s="27">
        <f>SUM(Table3[[#This Row],['# SICK LEAVE]:['#OTHERS]])</f>
        <v>0</v>
      </c>
    </row>
    <row r="191" spans="1:9" ht="29.4" customHeight="1" x14ac:dyDescent="0.3">
      <c r="A191">
        <f t="shared" si="2"/>
        <v>186</v>
      </c>
      <c r="B191" t="str">
        <f>IF(ISBLANK('List of Employees'!B244),"",'List of Employees'!B244)</f>
        <v>DILIDILI AIREEN M.</v>
      </c>
      <c r="C191" s="25" t="str">
        <f>VLOOKUP(Table3[[#This Row],[EMPLOYEE NAME]],Employees[[Employee Name]:[Office]],6)</f>
        <v>CASUAL</v>
      </c>
      <c r="I191" s="27">
        <f>SUM(Table3[[#This Row],['# SICK LEAVE]:['#OTHERS]])</f>
        <v>0</v>
      </c>
    </row>
    <row r="192" spans="1:9" ht="29.4" customHeight="1" x14ac:dyDescent="0.3">
      <c r="A192">
        <f t="shared" si="2"/>
        <v>187</v>
      </c>
      <c r="B192" t="str">
        <f>IF(ISBLANK('List of Employees'!B245),"",'List of Employees'!B245)</f>
        <v>DIMAANO LEOVIGILDA A.</v>
      </c>
      <c r="C192" s="25" t="str">
        <f>VLOOKUP(Table3[[#This Row],[EMPLOYEE NAME]],Employees[[Employee Name]:[Office]],6)</f>
        <v>CASUAL</v>
      </c>
      <c r="I192" s="27">
        <f>SUM(Table3[[#This Row],['# SICK LEAVE]:['#OTHERS]])</f>
        <v>0</v>
      </c>
    </row>
    <row r="193" spans="1:9" ht="29.4" customHeight="1" x14ac:dyDescent="0.3">
      <c r="A193">
        <f t="shared" si="2"/>
        <v>188</v>
      </c>
      <c r="B193" t="str">
        <f>IF(ISBLANK('List of Employees'!B246),"",'List of Employees'!B246)</f>
        <v>DIMAILIG ARLYN R.</v>
      </c>
      <c r="C193" s="25" t="str">
        <f>VLOOKUP(Table3[[#This Row],[EMPLOYEE NAME]],Employees[[Employee Name]:[Office]],6)</f>
        <v>CASUAL</v>
      </c>
      <c r="I193" s="27">
        <f>SUM(Table3[[#This Row],['# SICK LEAVE]:['#OTHERS]])</f>
        <v>0</v>
      </c>
    </row>
    <row r="194" spans="1:9" ht="29.4" customHeight="1" x14ac:dyDescent="0.3">
      <c r="A194">
        <f t="shared" si="2"/>
        <v>189</v>
      </c>
      <c r="B194" t="str">
        <f>IF(ISBLANK('List of Employees'!B247),"",'List of Employees'!B247)</f>
        <v>DIMAPILIS ALFREDO C.</v>
      </c>
      <c r="C194" s="25" t="str">
        <f>VLOOKUP(Table3[[#This Row],[EMPLOYEE NAME]],Employees[[Employee Name]:[Office]],6)</f>
        <v>REGULAR</v>
      </c>
      <c r="I194" s="27">
        <f>SUM(Table3[[#This Row],['# SICK LEAVE]:['#OTHERS]])</f>
        <v>0</v>
      </c>
    </row>
    <row r="195" spans="1:9" ht="29.4" customHeight="1" x14ac:dyDescent="0.3">
      <c r="A195">
        <f t="shared" si="2"/>
        <v>190</v>
      </c>
      <c r="B195" t="str">
        <f>IF(ISBLANK('List of Employees'!B248),"",'List of Employees'!B248)</f>
        <v>DIMAPILIS ANTHONY A.</v>
      </c>
      <c r="C195" s="25" t="str">
        <f>VLOOKUP(Table3[[#This Row],[EMPLOYEE NAME]],Employees[[Employee Name]:[Office]],6)</f>
        <v>REGULAR</v>
      </c>
      <c r="I195" s="27">
        <f>SUM(Table3[[#This Row],['# SICK LEAVE]:['#OTHERS]])</f>
        <v>0</v>
      </c>
    </row>
    <row r="196" spans="1:9" ht="29.4" customHeight="1" x14ac:dyDescent="0.3">
      <c r="A196">
        <f t="shared" si="2"/>
        <v>191</v>
      </c>
      <c r="B196" t="str">
        <f>IF(ISBLANK('List of Employees'!B249),"",'List of Employees'!B249)</f>
        <v>DIMAPILIS ARIEL M.</v>
      </c>
      <c r="C196" s="25" t="str">
        <f>VLOOKUP(Table3[[#This Row],[EMPLOYEE NAME]],Employees[[Employee Name]:[Office]],6)</f>
        <v>REGULAR</v>
      </c>
      <c r="I196" s="27">
        <f>SUM(Table3[[#This Row],['# SICK LEAVE]:['#OTHERS]])</f>
        <v>0</v>
      </c>
    </row>
    <row r="197" spans="1:9" ht="29.4" customHeight="1" x14ac:dyDescent="0.3">
      <c r="A197">
        <f t="shared" si="2"/>
        <v>192</v>
      </c>
      <c r="B197" t="str">
        <f>IF(ISBLANK('List of Employees'!B250),"",'List of Employees'!B250)</f>
        <v>DIMAPILIS DENNIS C.</v>
      </c>
      <c r="C197" s="25" t="str">
        <f>VLOOKUP(Table3[[#This Row],[EMPLOYEE NAME]],Employees[[Employee Name]:[Office]],6)</f>
        <v>REGULAR</v>
      </c>
      <c r="I197" s="27">
        <f>SUM(Table3[[#This Row],['# SICK LEAVE]:['#OTHERS]])</f>
        <v>0</v>
      </c>
    </row>
    <row r="198" spans="1:9" ht="29.4" customHeight="1" x14ac:dyDescent="0.3">
      <c r="A198">
        <f t="shared" ref="A198:A261" si="3">IF(ISBLANK(B198),"",ROW(A193))</f>
        <v>193</v>
      </c>
      <c r="B198" t="e">
        <f>IF(ISBLANK('List of Employees'!#REF!),"",'List of Employees'!#REF!)</f>
        <v>#REF!</v>
      </c>
      <c r="C198" s="25" t="e">
        <f>VLOOKUP(Table3[[#This Row],[EMPLOYEE NAME]],Employees[[Employee Name]:[Office]],6)</f>
        <v>#REF!</v>
      </c>
      <c r="I198" s="27">
        <f>SUM(Table3[[#This Row],['# SICK LEAVE]:['#OTHERS]])</f>
        <v>0</v>
      </c>
    </row>
    <row r="199" spans="1:9" ht="29.4" customHeight="1" x14ac:dyDescent="0.3">
      <c r="A199">
        <f t="shared" si="3"/>
        <v>194</v>
      </c>
      <c r="B199" t="str">
        <f>IF(ISBLANK('List of Employees'!B251),"",'List of Employees'!B251)</f>
        <v>DIMAPILIS ELIZABETH A.</v>
      </c>
      <c r="C199" s="25" t="str">
        <f>VLOOKUP(Table3[[#This Row],[EMPLOYEE NAME]],Employees[[Employee Name]:[Office]],6)</f>
        <v>REGULAR</v>
      </c>
      <c r="I199" s="27">
        <f>SUM(Table3[[#This Row],['# SICK LEAVE]:['#OTHERS]])</f>
        <v>0</v>
      </c>
    </row>
    <row r="200" spans="1:9" ht="29.4" customHeight="1" x14ac:dyDescent="0.3">
      <c r="A200">
        <f t="shared" si="3"/>
        <v>195</v>
      </c>
      <c r="B200" t="str">
        <f>IF(ISBLANK('List of Employees'!B252),"",'List of Employees'!B252)</f>
        <v>DIMAPILIS ELVIRA S.</v>
      </c>
      <c r="C200" s="25" t="str">
        <f>VLOOKUP(Table3[[#This Row],[EMPLOYEE NAME]],Employees[[Employee Name]:[Office]],6)</f>
        <v>REGULAR</v>
      </c>
      <c r="I200" s="27">
        <f>SUM(Table3[[#This Row],['# SICK LEAVE]:['#OTHERS]])</f>
        <v>0</v>
      </c>
    </row>
    <row r="201" spans="1:9" ht="29.4" customHeight="1" x14ac:dyDescent="0.3">
      <c r="A201">
        <f t="shared" si="3"/>
        <v>196</v>
      </c>
      <c r="B201" t="e">
        <f>IF(ISBLANK('List of Employees'!#REF!),"",'List of Employees'!#REF!)</f>
        <v>#REF!</v>
      </c>
      <c r="C201" s="25" t="e">
        <f>VLOOKUP(Table3[[#This Row],[EMPLOYEE NAME]],Employees[[Employee Name]:[Office]],6)</f>
        <v>#REF!</v>
      </c>
      <c r="I201" s="27">
        <f>SUM(Table3[[#This Row],['# SICK LEAVE]:['#OTHERS]])</f>
        <v>0</v>
      </c>
    </row>
    <row r="202" spans="1:9" ht="29.4" customHeight="1" x14ac:dyDescent="0.3">
      <c r="A202">
        <f t="shared" si="3"/>
        <v>197</v>
      </c>
      <c r="B202" t="str">
        <f>IF(ISBLANK('List of Employees'!B253),"",'List of Employees'!B253)</f>
        <v>DIMAPILIS JONNA T.</v>
      </c>
      <c r="C202" s="25" t="str">
        <f>VLOOKUP(Table3[[#This Row],[EMPLOYEE NAME]],Employees[[Employee Name]:[Office]],6)</f>
        <v>REGULAR</v>
      </c>
      <c r="I202" s="27">
        <f>SUM(Table3[[#This Row],['# SICK LEAVE]:['#OTHERS]])</f>
        <v>0</v>
      </c>
    </row>
    <row r="203" spans="1:9" ht="29.4" customHeight="1" x14ac:dyDescent="0.3">
      <c r="A203">
        <f t="shared" si="3"/>
        <v>198</v>
      </c>
      <c r="B203" t="str">
        <f>IF(ISBLANK('List of Employees'!B254),"",'List of Employees'!B254)</f>
        <v>DIMAPILIS JOSEPHINE P.</v>
      </c>
      <c r="C203" s="25" t="str">
        <f>VLOOKUP(Table3[[#This Row],[EMPLOYEE NAME]],Employees[[Employee Name]:[Office]],6)</f>
        <v>REGULAR</v>
      </c>
      <c r="I203" s="27">
        <f>SUM(Table3[[#This Row],['# SICK LEAVE]:['#OTHERS]])</f>
        <v>0</v>
      </c>
    </row>
    <row r="204" spans="1:9" ht="29.4" customHeight="1" x14ac:dyDescent="0.3">
      <c r="A204">
        <f t="shared" si="3"/>
        <v>199</v>
      </c>
      <c r="B204" t="str">
        <f>IF(ISBLANK('List of Employees'!B255),"",'List of Employees'!B255)</f>
        <v>DIMAPILIS MA. TRINIDAD S.</v>
      </c>
      <c r="C204" s="25" t="str">
        <f>VLOOKUP(Table3[[#This Row],[EMPLOYEE NAME]],Employees[[Employee Name]:[Office]],6)</f>
        <v>REGULAR</v>
      </c>
      <c r="I204" s="27">
        <f>SUM(Table3[[#This Row],['# SICK LEAVE]:['#OTHERS]])</f>
        <v>0</v>
      </c>
    </row>
    <row r="205" spans="1:9" ht="29.4" customHeight="1" x14ac:dyDescent="0.3">
      <c r="A205">
        <f t="shared" si="3"/>
        <v>200</v>
      </c>
      <c r="B205" t="str">
        <f>IF(ISBLANK('List of Employees'!B256),"",'List of Employees'!B256)</f>
        <v>DIMAPILIS VILMA T.</v>
      </c>
      <c r="C205" s="25" t="str">
        <f>VLOOKUP(Table3[[#This Row],[EMPLOYEE NAME]],Employees[[Employee Name]:[Office]],6)</f>
        <v>REGULAR</v>
      </c>
      <c r="I205" s="27">
        <f>SUM(Table3[[#This Row],['# SICK LEAVE]:['#OTHERS]])</f>
        <v>0</v>
      </c>
    </row>
    <row r="206" spans="1:9" ht="29.4" customHeight="1" x14ac:dyDescent="0.3">
      <c r="A206">
        <f t="shared" si="3"/>
        <v>201</v>
      </c>
      <c r="B206" t="str">
        <f>IF(ISBLANK('List of Employees'!B257),"",'List of Employees'!B257)</f>
        <v>DIMAPILIS VINCE BENEDICT R.</v>
      </c>
      <c r="C206" s="25" t="str">
        <f>VLOOKUP(Table3[[#This Row],[EMPLOYEE NAME]],Employees[[Employee Name]:[Office]],6)</f>
        <v>JOBCON</v>
      </c>
      <c r="I206" s="27">
        <f>SUM(Table3[[#This Row],['# SICK LEAVE]:['#OTHERS]])</f>
        <v>0</v>
      </c>
    </row>
    <row r="207" spans="1:9" ht="29.4" customHeight="1" x14ac:dyDescent="0.3">
      <c r="A207">
        <f t="shared" si="3"/>
        <v>202</v>
      </c>
      <c r="B207" t="str">
        <f>IF(ISBLANK('List of Employees'!B258),"",'List of Employees'!B258)</f>
        <v>DIMARANAN ANNA P.</v>
      </c>
      <c r="C207" s="25" t="str">
        <f>VLOOKUP(Table3[[#This Row],[EMPLOYEE NAME]],Employees[[Employee Name]:[Office]],6)</f>
        <v>JOBCON</v>
      </c>
      <c r="I207" s="27">
        <f>SUM(Table3[[#This Row],['# SICK LEAVE]:['#OTHERS]])</f>
        <v>0</v>
      </c>
    </row>
    <row r="208" spans="1:9" ht="29.4" customHeight="1" x14ac:dyDescent="0.3">
      <c r="A208">
        <f t="shared" si="3"/>
        <v>203</v>
      </c>
      <c r="B208" t="str">
        <f>IF(ISBLANK('List of Employees'!B259),"",'List of Employees'!B259)</f>
        <v>DIMARANAN GREGORIA C.</v>
      </c>
      <c r="C208" s="25" t="str">
        <f>VLOOKUP(Table3[[#This Row],[EMPLOYEE NAME]],Employees[[Employee Name]:[Office]],6)</f>
        <v>REGULAR</v>
      </c>
      <c r="I208" s="27">
        <f>SUM(Table3[[#This Row],['# SICK LEAVE]:['#OTHERS]])</f>
        <v>0</v>
      </c>
    </row>
    <row r="209" spans="1:9" ht="29.4" customHeight="1" x14ac:dyDescent="0.3">
      <c r="A209">
        <f t="shared" si="3"/>
        <v>204</v>
      </c>
      <c r="B209" t="str">
        <f>IF(ISBLANK('List of Employees'!B260),"",'List of Employees'!B260)</f>
        <v>DIMARANAN JENELIN B.</v>
      </c>
      <c r="C209" s="25" t="str">
        <f>VLOOKUP(Table3[[#This Row],[EMPLOYEE NAME]],Employees[[Employee Name]:[Office]],6)</f>
        <v>CASUAL</v>
      </c>
      <c r="I209" s="27">
        <f>SUM(Table3[[#This Row],['# SICK LEAVE]:['#OTHERS]])</f>
        <v>0</v>
      </c>
    </row>
    <row r="210" spans="1:9" ht="29.4" customHeight="1" x14ac:dyDescent="0.3">
      <c r="A210">
        <f t="shared" si="3"/>
        <v>205</v>
      </c>
      <c r="B210" t="str">
        <f>IF(ISBLANK('List of Employees'!B262),"",'List of Employees'!B262)</f>
        <v>DIMARANAN KHRISSELLE E.</v>
      </c>
      <c r="C210" s="25" t="str">
        <f>VLOOKUP(Table3[[#This Row],[EMPLOYEE NAME]],Employees[[Employee Name]:[Office]],6)</f>
        <v>JOBCON</v>
      </c>
      <c r="I210" s="27">
        <f>SUM(Table3[[#This Row],['# SICK LEAVE]:['#OTHERS]])</f>
        <v>0</v>
      </c>
    </row>
    <row r="211" spans="1:9" ht="29.4" customHeight="1" x14ac:dyDescent="0.3">
      <c r="A211">
        <f t="shared" si="3"/>
        <v>206</v>
      </c>
      <c r="B211" t="str">
        <f>IF(ISBLANK('List of Employees'!B263),"",'List of Employees'!B263)</f>
        <v>DIMARANAN PERPETUA F.</v>
      </c>
      <c r="C211" s="25" t="str">
        <f>VLOOKUP(Table3[[#This Row],[EMPLOYEE NAME]],Employees[[Employee Name]:[Office]],6)</f>
        <v>REGULAR</v>
      </c>
      <c r="I211" s="27">
        <f>SUM(Table3[[#This Row],['# SICK LEAVE]:['#OTHERS]])</f>
        <v>0</v>
      </c>
    </row>
    <row r="212" spans="1:9" ht="29.4" customHeight="1" x14ac:dyDescent="0.3">
      <c r="A212">
        <f t="shared" si="3"/>
        <v>207</v>
      </c>
      <c r="B212" t="str">
        <f>IF(ISBLANK('List of Employees'!B264),"",'List of Employees'!B264)</f>
        <v>DIMARANAN REYNALDO R.</v>
      </c>
      <c r="C212" s="25" t="str">
        <f>VLOOKUP(Table3[[#This Row],[EMPLOYEE NAME]],Employees[[Employee Name]:[Office]],6)</f>
        <v>REGULAR</v>
      </c>
      <c r="I212" s="27">
        <f>SUM(Table3[[#This Row],['# SICK LEAVE]:['#OTHERS]])</f>
        <v>0</v>
      </c>
    </row>
    <row r="213" spans="1:9" ht="29.4" customHeight="1" x14ac:dyDescent="0.3">
      <c r="A213">
        <f t="shared" si="3"/>
        <v>208</v>
      </c>
      <c r="B213" t="str">
        <f>IF(ISBLANK('List of Employees'!B267),"",'List of Employees'!B267)</f>
        <v xml:space="preserve">DISEPEDA ALDWIN  </v>
      </c>
      <c r="C213" s="25">
        <f>VLOOKUP(Table3[[#This Row],[EMPLOYEE NAME]],Employees[[Employee Name]:[Office]],6)</f>
        <v>0</v>
      </c>
      <c r="I213" s="27">
        <f>SUM(Table3[[#This Row],['# SICK LEAVE]:['#OTHERS]])</f>
        <v>0</v>
      </c>
    </row>
    <row r="214" spans="1:9" ht="29.4" customHeight="1" x14ac:dyDescent="0.3">
      <c r="A214">
        <f t="shared" si="3"/>
        <v>209</v>
      </c>
      <c r="B214" t="str">
        <f>IF(ISBLANK('List of Employees'!B268),"",'List of Employees'!B268)</f>
        <v>DISEPEDA MACARIA P.</v>
      </c>
      <c r="C214" s="25" t="str">
        <f>VLOOKUP(Table3[[#This Row],[EMPLOYEE NAME]],Employees[[Employee Name]:[Office]],6)</f>
        <v>CASUAL</v>
      </c>
      <c r="I214" s="27">
        <f>SUM(Table3[[#This Row],['# SICK LEAVE]:['#OTHERS]])</f>
        <v>0</v>
      </c>
    </row>
    <row r="215" spans="1:9" ht="29.4" customHeight="1" x14ac:dyDescent="0.3">
      <c r="A215">
        <f t="shared" si="3"/>
        <v>210</v>
      </c>
      <c r="B215" t="str">
        <f>IF(ISBLANK('List of Employees'!B269),"",'List of Employees'!B269)</f>
        <v xml:space="preserve">DISEPEDA ROMELITO  </v>
      </c>
      <c r="C215" s="25" t="str">
        <f>VLOOKUP(Table3[[#This Row],[EMPLOYEE NAME]],Employees[[Employee Name]:[Office]],6)</f>
        <v>REGULAR</v>
      </c>
      <c r="I215" s="27">
        <f>SUM(Table3[[#This Row],['# SICK LEAVE]:['#OTHERS]])</f>
        <v>0</v>
      </c>
    </row>
    <row r="216" spans="1:9" ht="29.4" customHeight="1" x14ac:dyDescent="0.3">
      <c r="A216">
        <f t="shared" si="3"/>
        <v>211</v>
      </c>
      <c r="B216" t="str">
        <f>IF(ISBLANK('List of Employees'!B270),"",'List of Employees'!B270)</f>
        <v xml:space="preserve">DOCTORA ZENAIDA  </v>
      </c>
      <c r="C216" s="25" t="str">
        <f>VLOOKUP(Table3[[#This Row],[EMPLOYEE NAME]],Employees[[Employee Name]:[Office]],6)</f>
        <v>REGULAR</v>
      </c>
      <c r="I216" s="27">
        <f>SUM(Table3[[#This Row],['# SICK LEAVE]:['#OTHERS]])</f>
        <v>0</v>
      </c>
    </row>
    <row r="217" spans="1:9" ht="29.4" customHeight="1" x14ac:dyDescent="0.3">
      <c r="A217">
        <f t="shared" si="3"/>
        <v>212</v>
      </c>
      <c r="B217" t="str">
        <f>IF(ISBLANK('List of Employees'!B271),"",'List of Employees'!B271)</f>
        <v>DOGELIO CHRISTIAN B.</v>
      </c>
      <c r="C217" s="25" t="str">
        <f>VLOOKUP(Table3[[#This Row],[EMPLOYEE NAME]],Employees[[Employee Name]:[Office]],6)</f>
        <v>CASUAL</v>
      </c>
      <c r="I217" s="27">
        <f>SUM(Table3[[#This Row],['# SICK LEAVE]:['#OTHERS]])</f>
        <v>0</v>
      </c>
    </row>
    <row r="218" spans="1:9" ht="29.4" customHeight="1" x14ac:dyDescent="0.3">
      <c r="A218">
        <f t="shared" si="3"/>
        <v>213</v>
      </c>
      <c r="B218" t="str">
        <f>IF(ISBLANK('List of Employees'!B272),"",'List of Employees'!B272)</f>
        <v>DOGELIO DANNA MARIZ V.</v>
      </c>
      <c r="C218" s="25">
        <f>VLOOKUP(Table3[[#This Row],[EMPLOYEE NAME]],Employees[[Employee Name]:[Office]],6)</f>
        <v>0</v>
      </c>
      <c r="I218" s="27">
        <f>SUM(Table3[[#This Row],['# SICK LEAVE]:['#OTHERS]])</f>
        <v>0</v>
      </c>
    </row>
    <row r="219" spans="1:9" ht="29.4" customHeight="1" x14ac:dyDescent="0.3">
      <c r="A219">
        <f t="shared" si="3"/>
        <v>214</v>
      </c>
      <c r="B219" t="str">
        <f>IF(ISBLANK('List of Employees'!B273),"",'List of Employees'!B273)</f>
        <v>DOGELIO JEAN MELODY M.</v>
      </c>
      <c r="C219" s="25" t="str">
        <f>VLOOKUP(Table3[[#This Row],[EMPLOYEE NAME]],Employees[[Employee Name]:[Office]],6)</f>
        <v>JOBCON</v>
      </c>
      <c r="I219" s="27">
        <f>SUM(Table3[[#This Row],['# SICK LEAVE]:['#OTHERS]])</f>
        <v>0</v>
      </c>
    </row>
    <row r="220" spans="1:9" ht="29.4" customHeight="1" x14ac:dyDescent="0.3">
      <c r="A220">
        <f t="shared" si="3"/>
        <v>215</v>
      </c>
      <c r="B220" t="str">
        <f>IF(ISBLANK('List of Employees'!B274),"",'List of Employees'!B274)</f>
        <v>DOGELIO RONNEL D.</v>
      </c>
      <c r="C220" s="25" t="str">
        <f>VLOOKUP(Table3[[#This Row],[EMPLOYEE NAME]],Employees[[Employee Name]:[Office]],6)</f>
        <v>REGULAR</v>
      </c>
      <c r="I220" s="27">
        <f>SUM(Table3[[#This Row],['# SICK LEAVE]:['#OTHERS]])</f>
        <v>0</v>
      </c>
    </row>
    <row r="221" spans="1:9" ht="29.4" customHeight="1" x14ac:dyDescent="0.3">
      <c r="A221">
        <f t="shared" si="3"/>
        <v>216</v>
      </c>
      <c r="B221" t="str">
        <f>IF(ISBLANK('List of Employees'!B277),"",'List of Employees'!B277)</f>
        <v>DOMINGO RACHEL L.</v>
      </c>
      <c r="C221" s="25" t="str">
        <f>VLOOKUP(Table3[[#This Row],[EMPLOYEE NAME]],Employees[[Employee Name]:[Office]],6)</f>
        <v>REGULAR</v>
      </c>
      <c r="I221" s="27">
        <f>SUM(Table3[[#This Row],['# SICK LEAVE]:['#OTHERS]])</f>
        <v>0</v>
      </c>
    </row>
    <row r="222" spans="1:9" ht="29.4" customHeight="1" x14ac:dyDescent="0.3">
      <c r="A222">
        <f t="shared" si="3"/>
        <v>217</v>
      </c>
      <c r="B222" t="str">
        <f>IF(ISBLANK('List of Employees'!B278),"",'List of Employees'!B278)</f>
        <v>DORADO JULAIDA M.</v>
      </c>
      <c r="C222" s="25">
        <f>VLOOKUP(Table3[[#This Row],[EMPLOYEE NAME]],Employees[[Employee Name]:[Office]],6)</f>
        <v>0</v>
      </c>
      <c r="I222" s="27">
        <f>SUM(Table3[[#This Row],['# SICK LEAVE]:['#OTHERS]])</f>
        <v>0</v>
      </c>
    </row>
    <row r="223" spans="1:9" ht="29.4" customHeight="1" x14ac:dyDescent="0.3">
      <c r="A223">
        <f t="shared" si="3"/>
        <v>218</v>
      </c>
      <c r="B223" t="str">
        <f>IF(ISBLANK('List of Employees'!B280),"",'List of Employees'!B280)</f>
        <v>EGASAN DELIA J.</v>
      </c>
      <c r="C223" s="25" t="str">
        <f>VLOOKUP(Table3[[#This Row],[EMPLOYEE NAME]],Employees[[Employee Name]:[Office]],6)</f>
        <v>REGULAR</v>
      </c>
      <c r="I223" s="27">
        <f>SUM(Table3[[#This Row],['# SICK LEAVE]:['#OTHERS]])</f>
        <v>0</v>
      </c>
    </row>
    <row r="224" spans="1:9" ht="29.4" customHeight="1" x14ac:dyDescent="0.3">
      <c r="A224">
        <f t="shared" si="3"/>
        <v>219</v>
      </c>
      <c r="B224" t="str">
        <f>IF(ISBLANK('List of Employees'!B282),"",'List of Employees'!B282)</f>
        <v>EMELO MARYJANE T.</v>
      </c>
      <c r="C224" s="25" t="str">
        <f>VLOOKUP(Table3[[#This Row],[EMPLOYEE NAME]],Employees[[Employee Name]:[Office]],6)</f>
        <v>REGULAR</v>
      </c>
      <c r="I224" s="27">
        <f>SUM(Table3[[#This Row],['# SICK LEAVE]:['#OTHERS]])</f>
        <v>0</v>
      </c>
    </row>
    <row r="225" spans="1:9" ht="29.4" customHeight="1" x14ac:dyDescent="0.3">
      <c r="A225">
        <f t="shared" si="3"/>
        <v>220</v>
      </c>
      <c r="B225" t="str">
        <f>IF(ISBLANK('List of Employees'!B283),"",'List of Employees'!B283)</f>
        <v>ENMACIO LEILA A.</v>
      </c>
      <c r="C225" s="25" t="str">
        <f>VLOOKUP(Table3[[#This Row],[EMPLOYEE NAME]],Employees[[Employee Name]:[Office]],6)</f>
        <v>REGULAR</v>
      </c>
      <c r="I225" s="27">
        <f>SUM(Table3[[#This Row],['# SICK LEAVE]:['#OTHERS]])</f>
        <v>0</v>
      </c>
    </row>
    <row r="226" spans="1:9" ht="29.4" customHeight="1" x14ac:dyDescent="0.3">
      <c r="A226">
        <f t="shared" si="3"/>
        <v>221</v>
      </c>
      <c r="B226" t="str">
        <f>IF(ISBLANK('List of Employees'!B284),"",'List of Employees'!B284)</f>
        <v>ENRIQUEZ ANABEL O.</v>
      </c>
      <c r="C226" s="25" t="str">
        <f>VLOOKUP(Table3[[#This Row],[EMPLOYEE NAME]],Employees[[Employee Name]:[Office]],6)</f>
        <v>CASUAL</v>
      </c>
      <c r="I226" s="27">
        <f>SUM(Table3[[#This Row],['# SICK LEAVE]:['#OTHERS]])</f>
        <v>0</v>
      </c>
    </row>
    <row r="227" spans="1:9" ht="29.4" customHeight="1" x14ac:dyDescent="0.3">
      <c r="A227">
        <f t="shared" si="3"/>
        <v>222</v>
      </c>
      <c r="B227" t="str">
        <f>IF(ISBLANK('List of Employees'!B285),"",'List of Employees'!B285)</f>
        <v>ENRIQUEZ EDGAR P.</v>
      </c>
      <c r="C227" s="25" t="str">
        <f>VLOOKUP(Table3[[#This Row],[EMPLOYEE NAME]],Employees[[Employee Name]:[Office]],6)</f>
        <v>REGULAR</v>
      </c>
      <c r="I227" s="27">
        <f>SUM(Table3[[#This Row],['# SICK LEAVE]:['#OTHERS]])</f>
        <v>0</v>
      </c>
    </row>
    <row r="228" spans="1:9" ht="29.4" customHeight="1" x14ac:dyDescent="0.3">
      <c r="A228">
        <f t="shared" si="3"/>
        <v>223</v>
      </c>
      <c r="B228" t="str">
        <f>IF(ISBLANK('List of Employees'!B286),"",'List of Employees'!B286)</f>
        <v xml:space="preserve">ENRIQUEZ ERIBERTO  </v>
      </c>
      <c r="C228" s="25">
        <f>VLOOKUP(Table3[[#This Row],[EMPLOYEE NAME]],Employees[[Employee Name]:[Office]],6)</f>
        <v>0</v>
      </c>
      <c r="I228" s="27">
        <f>SUM(Table3[[#This Row],['# SICK LEAVE]:['#OTHERS]])</f>
        <v>0</v>
      </c>
    </row>
    <row r="229" spans="1:9" ht="29.4" customHeight="1" x14ac:dyDescent="0.3">
      <c r="A229">
        <f t="shared" si="3"/>
        <v>224</v>
      </c>
      <c r="B229" t="str">
        <f>IF(ISBLANK('List of Employees'!B287),"",'List of Employees'!B287)</f>
        <v>EREÑO MELANIE B.</v>
      </c>
      <c r="C229" s="25">
        <f>VLOOKUP(Table3[[#This Row],[EMPLOYEE NAME]],Employees[[Employee Name]:[Office]],6)</f>
        <v>0</v>
      </c>
      <c r="I229" s="27">
        <f>SUM(Table3[[#This Row],['# SICK LEAVE]:['#OTHERS]])</f>
        <v>0</v>
      </c>
    </row>
    <row r="230" spans="1:9" ht="29.4" customHeight="1" x14ac:dyDescent="0.3">
      <c r="A230">
        <f t="shared" si="3"/>
        <v>225</v>
      </c>
      <c r="B230" t="str">
        <f>IF(ISBLANK('List of Employees'!B288),"",'List of Employees'!B288)</f>
        <v>ERIDAO ROSALINDA P.</v>
      </c>
      <c r="C230" s="25" t="str">
        <f>VLOOKUP(Table3[[#This Row],[EMPLOYEE NAME]],Employees[[Employee Name]:[Office]],6)</f>
        <v>REGULAR</v>
      </c>
      <c r="I230" s="27">
        <f>SUM(Table3[[#This Row],['# SICK LEAVE]:['#OTHERS]])</f>
        <v>0</v>
      </c>
    </row>
    <row r="231" spans="1:9" ht="29.4" customHeight="1" x14ac:dyDescent="0.3">
      <c r="A231">
        <f t="shared" si="3"/>
        <v>226</v>
      </c>
      <c r="B231" t="str">
        <f>IF(ISBLANK('List of Employees'!B289),"",'List of Employees'!B289)</f>
        <v xml:space="preserve">ERNI RANDY  </v>
      </c>
      <c r="C231" s="25">
        <f>VLOOKUP(Table3[[#This Row],[EMPLOYEE NAME]],Employees[[Employee Name]:[Office]],6)</f>
        <v>0</v>
      </c>
      <c r="I231" s="27">
        <f>SUM(Table3[[#This Row],['# SICK LEAVE]:['#OTHERS]])</f>
        <v>0</v>
      </c>
    </row>
    <row r="232" spans="1:9" ht="29.4" customHeight="1" x14ac:dyDescent="0.3">
      <c r="A232">
        <f t="shared" si="3"/>
        <v>227</v>
      </c>
      <c r="B232" t="str">
        <f>IF(ISBLANK('List of Employees'!B290),"",'List of Employees'!B290)</f>
        <v>ESCAMILLAS EVELYN M.</v>
      </c>
      <c r="C232" s="25" t="str">
        <f>VLOOKUP(Table3[[#This Row],[EMPLOYEE NAME]],Employees[[Employee Name]:[Office]],6)</f>
        <v>REGULAR</v>
      </c>
      <c r="I232" s="27">
        <f>SUM(Table3[[#This Row],['# SICK LEAVE]:['#OTHERS]])</f>
        <v>0</v>
      </c>
    </row>
    <row r="233" spans="1:9" ht="29.4" customHeight="1" x14ac:dyDescent="0.3">
      <c r="A233">
        <f t="shared" si="3"/>
        <v>228</v>
      </c>
      <c r="B233" t="str">
        <f>IF(ISBLANK('List of Employees'!B292),"",'List of Employees'!B292)</f>
        <v>ESPINELI LORETA N.</v>
      </c>
      <c r="C233" s="25">
        <f>VLOOKUP(Table3[[#This Row],[EMPLOYEE NAME]],Employees[[Employee Name]:[Office]],6)</f>
        <v>0</v>
      </c>
      <c r="I233" s="27">
        <f>SUM(Table3[[#This Row],['# SICK LEAVE]:['#OTHERS]])</f>
        <v>0</v>
      </c>
    </row>
    <row r="234" spans="1:9" ht="29.4" customHeight="1" x14ac:dyDescent="0.3">
      <c r="A234">
        <f t="shared" si="3"/>
        <v>229</v>
      </c>
      <c r="B234" t="str">
        <f>IF(ISBLANK('List of Employees'!B294),"",'List of Employees'!B294)</f>
        <v>ESPIRITU RONALD M.</v>
      </c>
      <c r="C234" s="25" t="str">
        <f>VLOOKUP(Table3[[#This Row],[EMPLOYEE NAME]],Employees[[Employee Name]:[Office]],6)</f>
        <v>REGULAR</v>
      </c>
      <c r="I234" s="27">
        <f>SUM(Table3[[#This Row],['# SICK LEAVE]:['#OTHERS]])</f>
        <v>0</v>
      </c>
    </row>
    <row r="235" spans="1:9" ht="29.4" customHeight="1" x14ac:dyDescent="0.3">
      <c r="A235">
        <f t="shared" si="3"/>
        <v>230</v>
      </c>
      <c r="B235" t="str">
        <f>IF(ISBLANK('List of Employees'!B295),"",'List of Employees'!B295)</f>
        <v>ESTABILLO JUSTINE CARL G.</v>
      </c>
      <c r="C235" s="25" t="str">
        <f>VLOOKUP(Table3[[#This Row],[EMPLOYEE NAME]],Employees[[Employee Name]:[Office]],6)</f>
        <v>JOBCON</v>
      </c>
      <c r="I235" s="27">
        <f>SUM(Table3[[#This Row],['# SICK LEAVE]:['#OTHERS]])</f>
        <v>0</v>
      </c>
    </row>
    <row r="236" spans="1:9" ht="29.4" customHeight="1" x14ac:dyDescent="0.3">
      <c r="A236">
        <f t="shared" si="3"/>
        <v>231</v>
      </c>
      <c r="B236" t="str">
        <f>IF(ISBLANK('List of Employees'!B296),"",'List of Employees'!B296)</f>
        <v>ESTALE JOCELYN M.</v>
      </c>
      <c r="C236" s="25" t="str">
        <f>VLOOKUP(Table3[[#This Row],[EMPLOYEE NAME]],Employees[[Employee Name]:[Office]],6)</f>
        <v>CASUAL</v>
      </c>
      <c r="I236" s="27">
        <f>SUM(Table3[[#This Row],['# SICK LEAVE]:['#OTHERS]])</f>
        <v>0</v>
      </c>
    </row>
    <row r="237" spans="1:9" ht="29.4" customHeight="1" x14ac:dyDescent="0.3">
      <c r="A237">
        <f t="shared" si="3"/>
        <v>232</v>
      </c>
      <c r="B237" t="str">
        <f>IF(ISBLANK('List of Employees'!B297),"",'List of Employees'!B297)</f>
        <v>ESTIEBAR ARISTOTLE B.</v>
      </c>
      <c r="C237" s="25" t="str">
        <f>VLOOKUP(Table3[[#This Row],[EMPLOYEE NAME]],Employees[[Employee Name]:[Office]],6)</f>
        <v>CASUAL</v>
      </c>
      <c r="I237" s="27">
        <f>SUM(Table3[[#This Row],['# SICK LEAVE]:['#OTHERS]])</f>
        <v>0</v>
      </c>
    </row>
    <row r="238" spans="1:9" ht="29.4" customHeight="1" x14ac:dyDescent="0.3">
      <c r="A238">
        <f t="shared" si="3"/>
        <v>233</v>
      </c>
      <c r="B238" t="str">
        <f>IF(ISBLANK('List of Employees'!B299),"",'List of Employees'!B299)</f>
        <v>ESTOLE JOCELYN D.</v>
      </c>
      <c r="C238" s="25" t="str">
        <f>VLOOKUP(Table3[[#This Row],[EMPLOYEE NAME]],Employees[[Employee Name]:[Office]],6)</f>
        <v>CASUAL</v>
      </c>
      <c r="I238" s="27">
        <f>SUM(Table3[[#This Row],['# SICK LEAVE]:['#OTHERS]])</f>
        <v>0</v>
      </c>
    </row>
    <row r="239" spans="1:9" ht="29.4" customHeight="1" x14ac:dyDescent="0.3">
      <c r="A239">
        <f t="shared" si="3"/>
        <v>234</v>
      </c>
      <c r="B239" t="str">
        <f>IF(ISBLANK('List of Employees'!B301),"",'List of Employees'!B301)</f>
        <v>EVANGELISTA NORENA S.</v>
      </c>
      <c r="C239" s="25" t="str">
        <f>VLOOKUP(Table3[[#This Row],[EMPLOYEE NAME]],Employees[[Employee Name]:[Office]],6)</f>
        <v>REGULAR</v>
      </c>
      <c r="I239" s="27">
        <f>SUM(Table3[[#This Row],['# SICK LEAVE]:['#OTHERS]])</f>
        <v>0</v>
      </c>
    </row>
    <row r="240" spans="1:9" ht="29.4" customHeight="1" x14ac:dyDescent="0.3">
      <c r="A240">
        <f t="shared" si="3"/>
        <v>235</v>
      </c>
      <c r="B240" t="str">
        <f>IF(ISBLANK('List of Employees'!B302),"",'List of Employees'!B302)</f>
        <v>FELICIDARIO PAMELA C.</v>
      </c>
      <c r="C240" s="25" t="str">
        <f>VLOOKUP(Table3[[#This Row],[EMPLOYEE NAME]],Employees[[Employee Name]:[Office]],6)</f>
        <v>REGULAR</v>
      </c>
      <c r="I240" s="27">
        <f>SUM(Table3[[#This Row],['# SICK LEAVE]:['#OTHERS]])</f>
        <v>0</v>
      </c>
    </row>
    <row r="241" spans="1:9" ht="29.4" customHeight="1" x14ac:dyDescent="0.3">
      <c r="A241">
        <f t="shared" si="3"/>
        <v>236</v>
      </c>
      <c r="B241" t="str">
        <f>IF(ISBLANK('List of Employees'!B303),"",'List of Employees'!B303)</f>
        <v>FELLO VIRGILIO O.</v>
      </c>
      <c r="C241" s="25" t="str">
        <f>VLOOKUP(Table3[[#This Row],[EMPLOYEE NAME]],Employees[[Employee Name]:[Office]],6)</f>
        <v>CASUAL</v>
      </c>
      <c r="I241" s="27">
        <f>SUM(Table3[[#This Row],['# SICK LEAVE]:['#OTHERS]])</f>
        <v>0</v>
      </c>
    </row>
    <row r="242" spans="1:9" ht="29.4" customHeight="1" x14ac:dyDescent="0.3">
      <c r="A242">
        <f t="shared" si="3"/>
        <v>237</v>
      </c>
      <c r="B242" t="str">
        <f>IF(ISBLANK('List of Employees'!B304),"",'List of Employees'!B304)</f>
        <v>FERMA AMELITA V.</v>
      </c>
      <c r="C242" s="25" t="str">
        <f>VLOOKUP(Table3[[#This Row],[EMPLOYEE NAME]],Employees[[Employee Name]:[Office]],6)</f>
        <v>REGULAR</v>
      </c>
      <c r="I242" s="27">
        <f>SUM(Table3[[#This Row],['# SICK LEAVE]:['#OTHERS]])</f>
        <v>0</v>
      </c>
    </row>
    <row r="243" spans="1:9" ht="29.4" customHeight="1" x14ac:dyDescent="0.3">
      <c r="A243">
        <f t="shared" si="3"/>
        <v>238</v>
      </c>
      <c r="B243" t="str">
        <f>IF(ISBLANK('List of Employees'!B305),"",'List of Employees'!B305)</f>
        <v>FERMA ARCELI C.</v>
      </c>
      <c r="C243" s="25" t="str">
        <f>VLOOKUP(Table3[[#This Row],[EMPLOYEE NAME]],Employees[[Employee Name]:[Office]],6)</f>
        <v>REGULAR</v>
      </c>
      <c r="I243" s="27">
        <f>SUM(Table3[[#This Row],['# SICK LEAVE]:['#OTHERS]])</f>
        <v>0</v>
      </c>
    </row>
    <row r="244" spans="1:9" ht="29.4" customHeight="1" x14ac:dyDescent="0.3">
      <c r="A244">
        <f t="shared" si="3"/>
        <v>239</v>
      </c>
      <c r="B244" t="e">
        <f>IF(ISBLANK('List of Employees'!#REF!),"",'List of Employees'!#REF!)</f>
        <v>#REF!</v>
      </c>
      <c r="C244" s="25" t="e">
        <f>VLOOKUP(Table3[[#This Row],[EMPLOYEE NAME]],Employees[[Employee Name]:[Office]],6)</f>
        <v>#REF!</v>
      </c>
      <c r="I244" s="27">
        <f>SUM(Table3[[#This Row],['# SICK LEAVE]:['#OTHERS]])</f>
        <v>0</v>
      </c>
    </row>
    <row r="245" spans="1:9" ht="29.4" customHeight="1" x14ac:dyDescent="0.3">
      <c r="A245">
        <f t="shared" si="3"/>
        <v>240</v>
      </c>
      <c r="B245" t="str">
        <f>IF(ISBLANK('List of Employees'!B306),"",'List of Employees'!B306)</f>
        <v>FERMA ELIZA C.</v>
      </c>
      <c r="C245" s="25">
        <f>VLOOKUP(Table3[[#This Row],[EMPLOYEE NAME]],Employees[[Employee Name]:[Office]],6)</f>
        <v>0</v>
      </c>
      <c r="I245" s="27">
        <f>SUM(Table3[[#This Row],['# SICK LEAVE]:['#OTHERS]])</f>
        <v>0</v>
      </c>
    </row>
    <row r="246" spans="1:9" ht="29.4" customHeight="1" x14ac:dyDescent="0.3">
      <c r="A246">
        <f t="shared" si="3"/>
        <v>241</v>
      </c>
      <c r="B246" t="str">
        <f>IF(ISBLANK('List of Employees'!B307),"",'List of Employees'!B307)</f>
        <v>FERMA ERIC N.</v>
      </c>
      <c r="C246" s="25" t="str">
        <f>VLOOKUP(Table3[[#This Row],[EMPLOYEE NAME]],Employees[[Employee Name]:[Office]],6)</f>
        <v>CASUAL</v>
      </c>
      <c r="I246" s="27">
        <f>SUM(Table3[[#This Row],['# SICK LEAVE]:['#OTHERS]])</f>
        <v>0</v>
      </c>
    </row>
    <row r="247" spans="1:9" ht="29.4" customHeight="1" x14ac:dyDescent="0.3">
      <c r="A247">
        <f t="shared" si="3"/>
        <v>242</v>
      </c>
      <c r="B247" t="str">
        <f>IF(ISBLANK('List of Employees'!B308),"",'List of Employees'!B308)</f>
        <v>FERMA ETHEL GRACE N.</v>
      </c>
      <c r="C247" s="25" t="str">
        <f>VLOOKUP(Table3[[#This Row],[EMPLOYEE NAME]],Employees[[Employee Name]:[Office]],6)</f>
        <v>CASUAL</v>
      </c>
      <c r="I247" s="27">
        <f>SUM(Table3[[#This Row],['# SICK LEAVE]:['#OTHERS]])</f>
        <v>0</v>
      </c>
    </row>
    <row r="248" spans="1:9" ht="29.4" customHeight="1" x14ac:dyDescent="0.3">
      <c r="A248">
        <f t="shared" si="3"/>
        <v>243</v>
      </c>
      <c r="B248" t="str">
        <f>IF(ISBLANK('List of Employees'!B309),"",'List of Employees'!B309)</f>
        <v>FERMA JOSEFA O.</v>
      </c>
      <c r="C248" s="25" t="str">
        <f>VLOOKUP(Table3[[#This Row],[EMPLOYEE NAME]],Employees[[Employee Name]:[Office]],6)</f>
        <v>REGULAR</v>
      </c>
      <c r="I248" s="27">
        <f>SUM(Table3[[#This Row],['# SICK LEAVE]:['#OTHERS]])</f>
        <v>0</v>
      </c>
    </row>
    <row r="249" spans="1:9" ht="29.4" customHeight="1" x14ac:dyDescent="0.3">
      <c r="A249">
        <f t="shared" si="3"/>
        <v>244</v>
      </c>
      <c r="B249" t="str">
        <f>IF(ISBLANK('List of Employees'!B310),"",'List of Employees'!B310)</f>
        <v>FERMA MARIA I.</v>
      </c>
      <c r="C249" s="25" t="str">
        <f>VLOOKUP(Table3[[#This Row],[EMPLOYEE NAME]],Employees[[Employee Name]:[Office]],6)</f>
        <v>REGULAR</v>
      </c>
      <c r="I249" s="27">
        <f>SUM(Table3[[#This Row],['# SICK LEAVE]:['#OTHERS]])</f>
        <v>0</v>
      </c>
    </row>
    <row r="250" spans="1:9" ht="29.4" customHeight="1" x14ac:dyDescent="0.3">
      <c r="A250">
        <f t="shared" si="3"/>
        <v>245</v>
      </c>
      <c r="B250" t="str">
        <f>IF(ISBLANK('List of Employees'!B311),"",'List of Employees'!B311)</f>
        <v>FERMA MARIA VICTORIA D.</v>
      </c>
      <c r="C250" s="25" t="str">
        <f>VLOOKUP(Table3[[#This Row],[EMPLOYEE NAME]],Employees[[Employee Name]:[Office]],6)</f>
        <v>REGULAR</v>
      </c>
      <c r="I250" s="27">
        <f>SUM(Table3[[#This Row],['# SICK LEAVE]:['#OTHERS]])</f>
        <v>0</v>
      </c>
    </row>
    <row r="251" spans="1:9" ht="29.4" customHeight="1" x14ac:dyDescent="0.3">
      <c r="A251">
        <f t="shared" si="3"/>
        <v>246</v>
      </c>
      <c r="B251" t="str">
        <f>IF(ISBLANK('List of Employees'!B312),"",'List of Employees'!B312)</f>
        <v xml:space="preserve">FERMA RAYMOND  </v>
      </c>
      <c r="C251" s="25" t="str">
        <f>VLOOKUP(Table3[[#This Row],[EMPLOYEE NAME]],Employees[[Employee Name]:[Office]],6)</f>
        <v>CASUAL</v>
      </c>
      <c r="I251" s="27">
        <f>SUM(Table3[[#This Row],['# SICK LEAVE]:['#OTHERS]])</f>
        <v>0</v>
      </c>
    </row>
    <row r="252" spans="1:9" ht="29.4" customHeight="1" x14ac:dyDescent="0.3">
      <c r="A252">
        <f t="shared" si="3"/>
        <v>247</v>
      </c>
      <c r="B252" t="str">
        <f>IF(ISBLANK('List of Employees'!B316),"",'List of Employees'!B316)</f>
        <v xml:space="preserve">FLAVIER ADORACION  </v>
      </c>
      <c r="C252" s="25" t="str">
        <f>VLOOKUP(Table3[[#This Row],[EMPLOYEE NAME]],Employees[[Employee Name]:[Office]],6)</f>
        <v>REGULAR</v>
      </c>
      <c r="I252" s="27">
        <f>SUM(Table3[[#This Row],['# SICK LEAVE]:['#OTHERS]])</f>
        <v>0</v>
      </c>
    </row>
    <row r="253" spans="1:9" ht="29.4" customHeight="1" x14ac:dyDescent="0.3">
      <c r="A253">
        <f t="shared" si="3"/>
        <v>248</v>
      </c>
      <c r="B253" t="str">
        <f>IF(ISBLANK('List of Employees'!B317),"",'List of Employees'!B317)</f>
        <v>FLORES CHRIZELLE MAE M.</v>
      </c>
      <c r="C253" s="25">
        <f>VLOOKUP(Table3[[#This Row],[EMPLOYEE NAME]],Employees[[Employee Name]:[Office]],6)</f>
        <v>0</v>
      </c>
      <c r="I253" s="27">
        <f>SUM(Table3[[#This Row],['# SICK LEAVE]:['#OTHERS]])</f>
        <v>0</v>
      </c>
    </row>
    <row r="254" spans="1:9" ht="29.4" customHeight="1" x14ac:dyDescent="0.3">
      <c r="A254">
        <f t="shared" si="3"/>
        <v>249</v>
      </c>
      <c r="B254" t="str">
        <f>IF(ISBLANK('List of Employees'!B319),"",'List of Employees'!B319)</f>
        <v>FLORES MARIA PATRICIA NICOLE C.</v>
      </c>
      <c r="C254" s="25" t="str">
        <f>VLOOKUP(Table3[[#This Row],[EMPLOYEE NAME]],Employees[[Employee Name]:[Office]],6)</f>
        <v>CASUAL</v>
      </c>
      <c r="I254" s="27">
        <f>SUM(Table3[[#This Row],['# SICK LEAVE]:['#OTHERS]])</f>
        <v>0</v>
      </c>
    </row>
    <row r="255" spans="1:9" ht="29.4" customHeight="1" x14ac:dyDescent="0.3">
      <c r="A255">
        <f t="shared" si="3"/>
        <v>250</v>
      </c>
      <c r="B255" t="str">
        <f>IF(ISBLANK('List of Employees'!B320),"",'List of Employees'!B320)</f>
        <v xml:space="preserve">FLORES RICHARD  </v>
      </c>
      <c r="C255" s="25" t="str">
        <f>VLOOKUP(Table3[[#This Row],[EMPLOYEE NAME]],Employees[[Employee Name]:[Office]],6)</f>
        <v>CASUAL</v>
      </c>
      <c r="I255" s="27">
        <f>SUM(Table3[[#This Row],['# SICK LEAVE]:['#OTHERS]])</f>
        <v>0</v>
      </c>
    </row>
    <row r="256" spans="1:9" ht="29.4" customHeight="1" x14ac:dyDescent="0.3">
      <c r="A256">
        <f t="shared" si="3"/>
        <v>251</v>
      </c>
      <c r="B256" t="str">
        <f>IF(ISBLANK('List of Employees'!B323),"",'List of Employees'!B323)</f>
        <v>GABEJA MHAR G.</v>
      </c>
      <c r="C256" s="25" t="str">
        <f>VLOOKUP(Table3[[#This Row],[EMPLOYEE NAME]],Employees[[Employee Name]:[Office]],6)</f>
        <v>REGULAR</v>
      </c>
      <c r="I256" s="27">
        <f>SUM(Table3[[#This Row],['# SICK LEAVE]:['#OTHERS]])</f>
        <v>0</v>
      </c>
    </row>
    <row r="257" spans="1:9" ht="29.4" customHeight="1" x14ac:dyDescent="0.3">
      <c r="A257">
        <f t="shared" si="3"/>
        <v>252</v>
      </c>
      <c r="B257" t="str">
        <f>IF(ISBLANK('List of Employees'!B324),"",'List of Employees'!B324)</f>
        <v>GALANG JULIET B.</v>
      </c>
      <c r="C257" s="25" t="str">
        <f>VLOOKUP(Table3[[#This Row],[EMPLOYEE NAME]],Employees[[Employee Name]:[Office]],6)</f>
        <v>CO TERM</v>
      </c>
      <c r="I257" s="27">
        <f>SUM(Table3[[#This Row],['# SICK LEAVE]:['#OTHERS]])</f>
        <v>0</v>
      </c>
    </row>
    <row r="258" spans="1:9" ht="29.4" customHeight="1" x14ac:dyDescent="0.3">
      <c r="A258">
        <f t="shared" si="3"/>
        <v>253</v>
      </c>
      <c r="B258" t="str">
        <f>IF(ISBLANK('List of Employees'!B325),"",'List of Employees'!B325)</f>
        <v>GALARDE DELFIN A.</v>
      </c>
      <c r="C258" s="25" t="str">
        <f>VLOOKUP(Table3[[#This Row],[EMPLOYEE NAME]],Employees[[Employee Name]:[Office]],6)</f>
        <v>CASUAL</v>
      </c>
      <c r="I258" s="27">
        <f>SUM(Table3[[#This Row],['# SICK LEAVE]:['#OTHERS]])</f>
        <v>0</v>
      </c>
    </row>
    <row r="259" spans="1:9" ht="29.4" customHeight="1" x14ac:dyDescent="0.3">
      <c r="A259">
        <f t="shared" si="3"/>
        <v>254</v>
      </c>
      <c r="B259" t="str">
        <f>IF(ISBLANK('List of Employees'!B326),"",'List of Employees'!B326)</f>
        <v>GARCIA HAIZEL M.</v>
      </c>
      <c r="C259" s="25" t="str">
        <f>VLOOKUP(Table3[[#This Row],[EMPLOYEE NAME]],Employees[[Employee Name]:[Office]],6)</f>
        <v>REGULAR</v>
      </c>
      <c r="I259" s="27">
        <f>SUM(Table3[[#This Row],['# SICK LEAVE]:['#OTHERS]])</f>
        <v>0</v>
      </c>
    </row>
    <row r="260" spans="1:9" ht="29.4" customHeight="1" x14ac:dyDescent="0.3">
      <c r="A260">
        <f t="shared" si="3"/>
        <v>255</v>
      </c>
      <c r="B260" t="str">
        <f>IF(ISBLANK('List of Employees'!B327),"",'List of Employees'!B327)</f>
        <v>GARCIA JINKY A.</v>
      </c>
      <c r="C260" s="25">
        <f>VLOOKUP(Table3[[#This Row],[EMPLOYEE NAME]],Employees[[Employee Name]:[Office]],6)</f>
        <v>0</v>
      </c>
      <c r="I260" s="27">
        <f>SUM(Table3[[#This Row],['# SICK LEAVE]:['#OTHERS]])</f>
        <v>0</v>
      </c>
    </row>
    <row r="261" spans="1:9" ht="29.4" customHeight="1" x14ac:dyDescent="0.3">
      <c r="A261">
        <f t="shared" si="3"/>
        <v>256</v>
      </c>
      <c r="B261" t="str">
        <f>IF(ISBLANK('List of Employees'!B328),"",'List of Employees'!B328)</f>
        <v>GARCIA JOAN B.</v>
      </c>
      <c r="C261" s="25" t="str">
        <f>VLOOKUP(Table3[[#This Row],[EMPLOYEE NAME]],Employees[[Employee Name]:[Office]],6)</f>
        <v>CASUAL</v>
      </c>
      <c r="I261" s="27">
        <f>SUM(Table3[[#This Row],['# SICK LEAVE]:['#OTHERS]])</f>
        <v>0</v>
      </c>
    </row>
    <row r="262" spans="1:9" ht="29.4" customHeight="1" x14ac:dyDescent="0.3">
      <c r="A262">
        <f t="shared" ref="A262:A325" si="4">IF(ISBLANK(B262),"",ROW(A257))</f>
        <v>257</v>
      </c>
      <c r="B262" t="str">
        <f>IF(ISBLANK('List of Employees'!B330),"",'List of Employees'!B330)</f>
        <v xml:space="preserve">GATPANDAN ETHEL  </v>
      </c>
      <c r="C262" s="25" t="str">
        <f>VLOOKUP(Table3[[#This Row],[EMPLOYEE NAME]],Employees[[Employee Name]:[Office]],6)</f>
        <v>CASUAL</v>
      </c>
      <c r="I262" s="27">
        <f>SUM(Table3[[#This Row],['# SICK LEAVE]:['#OTHERS]])</f>
        <v>0</v>
      </c>
    </row>
    <row r="263" spans="1:9" ht="29.4" customHeight="1" x14ac:dyDescent="0.3">
      <c r="A263">
        <f t="shared" si="4"/>
        <v>258</v>
      </c>
      <c r="B263" t="str">
        <f>IF(ISBLANK('List of Employees'!B331),"",'List of Employees'!B331)</f>
        <v>GATPANDAN MICHAEL E.</v>
      </c>
      <c r="C263" s="25" t="str">
        <f>VLOOKUP(Table3[[#This Row],[EMPLOYEE NAME]],Employees[[Employee Name]:[Office]],6)</f>
        <v>CASUAL</v>
      </c>
      <c r="I263" s="27">
        <f>SUM(Table3[[#This Row],['# SICK LEAVE]:['#OTHERS]])</f>
        <v>0</v>
      </c>
    </row>
    <row r="264" spans="1:9" ht="29.4" customHeight="1" x14ac:dyDescent="0.3">
      <c r="A264">
        <f t="shared" si="4"/>
        <v>259</v>
      </c>
      <c r="B264" t="str">
        <f>IF(ISBLANK('List of Employees'!B332),"",'List of Employees'!B332)</f>
        <v>GATPANDAN NENITA M.</v>
      </c>
      <c r="C264" s="25" t="str">
        <f>VLOOKUP(Table3[[#This Row],[EMPLOYEE NAME]],Employees[[Employee Name]:[Office]],6)</f>
        <v>REGULAR</v>
      </c>
      <c r="I264" s="27">
        <f>SUM(Table3[[#This Row],['# SICK LEAVE]:['#OTHERS]])</f>
        <v>0</v>
      </c>
    </row>
    <row r="265" spans="1:9" ht="29.4" customHeight="1" x14ac:dyDescent="0.3">
      <c r="A265">
        <f t="shared" si="4"/>
        <v>260</v>
      </c>
      <c r="B265" t="str">
        <f>IF(ISBLANK('List of Employees'!B333),"",'List of Employees'!B333)</f>
        <v>GIBAGA RICA JEAN C.</v>
      </c>
      <c r="C265" s="25">
        <f>VLOOKUP(Table3[[#This Row],[EMPLOYEE NAME]],Employees[[Employee Name]:[Office]],6)</f>
        <v>0</v>
      </c>
      <c r="I265" s="27">
        <f>SUM(Table3[[#This Row],['# SICK LEAVE]:['#OTHERS]])</f>
        <v>0</v>
      </c>
    </row>
    <row r="266" spans="1:9" ht="29.4" customHeight="1" x14ac:dyDescent="0.3">
      <c r="A266">
        <f t="shared" si="4"/>
        <v>261</v>
      </c>
      <c r="B266" t="str">
        <f>IF(ISBLANK('List of Employees'!B334),"",'List of Employees'!B334)</f>
        <v>GOMEZ EMMA M.</v>
      </c>
      <c r="C266" s="25" t="str">
        <f>VLOOKUP(Table3[[#This Row],[EMPLOYEE NAME]],Employees[[Employee Name]:[Office]],6)</f>
        <v>REGULAR</v>
      </c>
      <c r="I266" s="27">
        <f>SUM(Table3[[#This Row],['# SICK LEAVE]:['#OTHERS]])</f>
        <v>0</v>
      </c>
    </row>
    <row r="267" spans="1:9" ht="29.4" customHeight="1" x14ac:dyDescent="0.3">
      <c r="A267">
        <f t="shared" si="4"/>
        <v>262</v>
      </c>
      <c r="B267" t="str">
        <f>IF(ISBLANK('List of Employees'!B335),"",'List of Employees'!B335)</f>
        <v>GONZALES CHRISTI NERISSE E.</v>
      </c>
      <c r="C267" s="25" t="str">
        <f>VLOOKUP(Table3[[#This Row],[EMPLOYEE NAME]],Employees[[Employee Name]:[Office]],6)</f>
        <v>CASUAL</v>
      </c>
      <c r="I267" s="27">
        <f>SUM(Table3[[#This Row],['# SICK LEAVE]:['#OTHERS]])</f>
        <v>0</v>
      </c>
    </row>
    <row r="268" spans="1:9" ht="29.4" customHeight="1" x14ac:dyDescent="0.3">
      <c r="A268">
        <f t="shared" si="4"/>
        <v>263</v>
      </c>
      <c r="B268" t="e">
        <f>IF(ISBLANK('List of Employees'!#REF!),"",'List of Employees'!#REF!)</f>
        <v>#REF!</v>
      </c>
      <c r="C268" s="25" t="e">
        <f>VLOOKUP(Table3[[#This Row],[EMPLOYEE NAME]],Employees[[Employee Name]:[Office]],6)</f>
        <v>#REF!</v>
      </c>
      <c r="I268" s="27">
        <f>SUM(Table3[[#This Row],['# SICK LEAVE]:['#OTHERS]])</f>
        <v>0</v>
      </c>
    </row>
    <row r="269" spans="1:9" ht="29.4" customHeight="1" x14ac:dyDescent="0.3">
      <c r="A269">
        <f t="shared" si="4"/>
        <v>264</v>
      </c>
      <c r="B269" t="str">
        <f>IF(ISBLANK('List of Employees'!B336),"",'List of Employees'!B336)</f>
        <v>GONZALES CRISTI NERISSE E.</v>
      </c>
      <c r="C269" s="25" t="str">
        <f>VLOOKUP(Table3[[#This Row],[EMPLOYEE NAME]],Employees[[Employee Name]:[Office]],6)</f>
        <v>CASUAL</v>
      </c>
      <c r="I269" s="27">
        <f>SUM(Table3[[#This Row],['# SICK LEAVE]:['#OTHERS]])</f>
        <v>0</v>
      </c>
    </row>
    <row r="270" spans="1:9" ht="29.4" customHeight="1" x14ac:dyDescent="0.3">
      <c r="A270">
        <f t="shared" si="4"/>
        <v>265</v>
      </c>
      <c r="B270" t="str">
        <f>IF(ISBLANK('List of Employees'!B337),"",'List of Employees'!B337)</f>
        <v>GONZALES MARIO O.</v>
      </c>
      <c r="C270" s="25" t="str">
        <f>VLOOKUP(Table3[[#This Row],[EMPLOYEE NAME]],Employees[[Employee Name]:[Office]],6)</f>
        <v>CASUAL</v>
      </c>
      <c r="I270" s="27">
        <f>SUM(Table3[[#This Row],['# SICK LEAVE]:['#OTHERS]])</f>
        <v>0</v>
      </c>
    </row>
    <row r="271" spans="1:9" ht="29.4" customHeight="1" x14ac:dyDescent="0.3">
      <c r="A271">
        <f t="shared" si="4"/>
        <v>266</v>
      </c>
      <c r="B271" t="str">
        <f>IF(ISBLANK('List of Employees'!B338),"",'List of Employees'!B338)</f>
        <v>GONZALES MARY JANE D.</v>
      </c>
      <c r="C271" s="25" t="str">
        <f>VLOOKUP(Table3[[#This Row],[EMPLOYEE NAME]],Employees[[Employee Name]:[Office]],6)</f>
        <v>CASUAL</v>
      </c>
      <c r="I271" s="27">
        <f>SUM(Table3[[#This Row],['# SICK LEAVE]:['#OTHERS]])</f>
        <v>0</v>
      </c>
    </row>
    <row r="272" spans="1:9" ht="29.4" customHeight="1" x14ac:dyDescent="0.3">
      <c r="A272">
        <f t="shared" si="4"/>
        <v>267</v>
      </c>
      <c r="B272" t="str">
        <f>IF(ISBLANK('List of Employees'!B339),"",'List of Employees'!B339)</f>
        <v>GUAÑEZO MA. GINA P.</v>
      </c>
      <c r="C272" s="25" t="str">
        <f>VLOOKUP(Table3[[#This Row],[EMPLOYEE NAME]],Employees[[Employee Name]:[Office]],6)</f>
        <v>REGULAR</v>
      </c>
      <c r="I272" s="27">
        <f>SUM(Table3[[#This Row],['# SICK LEAVE]:['#OTHERS]])</f>
        <v>0</v>
      </c>
    </row>
    <row r="273" spans="1:9" ht="29.4" customHeight="1" x14ac:dyDescent="0.3">
      <c r="A273">
        <f t="shared" si="4"/>
        <v>268</v>
      </c>
      <c r="B273" t="str">
        <f>IF(ISBLANK('List of Employees'!B340),"",'List of Employees'!B340)</f>
        <v>GUAÑEZO MARY ANNE P.</v>
      </c>
      <c r="C273" s="25" t="str">
        <f>VLOOKUP(Table3[[#This Row],[EMPLOYEE NAME]],Employees[[Employee Name]:[Office]],6)</f>
        <v>REGULAR</v>
      </c>
      <c r="I273" s="27">
        <f>SUM(Table3[[#This Row],['# SICK LEAVE]:['#OTHERS]])</f>
        <v>0</v>
      </c>
    </row>
    <row r="274" spans="1:9" ht="29.4" customHeight="1" x14ac:dyDescent="0.3">
      <c r="A274">
        <f t="shared" si="4"/>
        <v>269</v>
      </c>
      <c r="B274" t="str">
        <f>IF(ISBLANK('List of Employees'!B341),"",'List of Employees'!B341)</f>
        <v xml:space="preserve">GUEVARRA ROLANDO  </v>
      </c>
      <c r="C274" s="25" t="str">
        <f>VLOOKUP(Table3[[#This Row],[EMPLOYEE NAME]],Employees[[Employee Name]:[Office]],6)</f>
        <v>CASUAL</v>
      </c>
      <c r="I274" s="27">
        <f>SUM(Table3[[#This Row],['# SICK LEAVE]:['#OTHERS]])</f>
        <v>0</v>
      </c>
    </row>
    <row r="275" spans="1:9" ht="29.4" customHeight="1" x14ac:dyDescent="0.3">
      <c r="A275">
        <f t="shared" si="4"/>
        <v>270</v>
      </c>
      <c r="B275" t="str">
        <f>IF(ISBLANK('List of Employees'!B342),"",'List of Employees'!B342)</f>
        <v>GUMIRAN HERMINIA A.</v>
      </c>
      <c r="C275" s="25" t="str">
        <f>VLOOKUP(Table3[[#This Row],[EMPLOYEE NAME]],Employees[[Employee Name]:[Office]],6)</f>
        <v>CASUAL</v>
      </c>
      <c r="I275" s="27">
        <f>SUM(Table3[[#This Row],['# SICK LEAVE]:['#OTHERS]])</f>
        <v>0</v>
      </c>
    </row>
    <row r="276" spans="1:9" ht="29.4" customHeight="1" x14ac:dyDescent="0.3">
      <c r="A276">
        <f t="shared" si="4"/>
        <v>271</v>
      </c>
      <c r="B276" t="str">
        <f>IF(ISBLANK('List of Employees'!B343),"",'List of Employees'!B343)</f>
        <v>GUTIERREZ LYDIA C.</v>
      </c>
      <c r="C276" s="25" t="str">
        <f>VLOOKUP(Table3[[#This Row],[EMPLOYEE NAME]],Employees[[Employee Name]:[Office]],6)</f>
        <v>REGULAR</v>
      </c>
      <c r="I276" s="27">
        <f>SUM(Table3[[#This Row],['# SICK LEAVE]:['#OTHERS]])</f>
        <v>0</v>
      </c>
    </row>
    <row r="277" spans="1:9" ht="29.4" customHeight="1" x14ac:dyDescent="0.3">
      <c r="A277">
        <f t="shared" si="4"/>
        <v>272</v>
      </c>
      <c r="B277" t="str">
        <f>IF(ISBLANK('List of Employees'!B344),"",'List of Employees'!B344)</f>
        <v>GUTIERREZ MARICIS A.</v>
      </c>
      <c r="C277" s="25">
        <f>VLOOKUP(Table3[[#This Row],[EMPLOYEE NAME]],Employees[[Employee Name]:[Office]],6)</f>
        <v>0</v>
      </c>
      <c r="I277" s="27">
        <f>SUM(Table3[[#This Row],['# SICK LEAVE]:['#OTHERS]])</f>
        <v>0</v>
      </c>
    </row>
    <row r="278" spans="1:9" ht="29.4" customHeight="1" x14ac:dyDescent="0.3">
      <c r="A278">
        <f t="shared" si="4"/>
        <v>273</v>
      </c>
      <c r="B278" t="str">
        <f>IF(ISBLANK('List of Employees'!B345),"",'List of Employees'!B345)</f>
        <v>GUTIERREZ RENCELLE LALAINE A.</v>
      </c>
      <c r="C278" s="25" t="str">
        <f>VLOOKUP(Table3[[#This Row],[EMPLOYEE NAME]],Employees[[Employee Name]:[Office]],6)</f>
        <v>CASUAL</v>
      </c>
      <c r="I278" s="27">
        <f>SUM(Table3[[#This Row],['# SICK LEAVE]:['#OTHERS]])</f>
        <v>0</v>
      </c>
    </row>
    <row r="279" spans="1:9" ht="29.4" customHeight="1" x14ac:dyDescent="0.3">
      <c r="A279">
        <f t="shared" si="4"/>
        <v>274</v>
      </c>
      <c r="B279" t="str">
        <f>IF(ISBLANK('List of Employees'!B346),"",'List of Employees'!B346)</f>
        <v>HADAP JONALYN L.</v>
      </c>
      <c r="C279" s="25" t="str">
        <f>VLOOKUP(Table3[[#This Row],[EMPLOYEE NAME]],Employees[[Employee Name]:[Office]],6)</f>
        <v>REGULAR</v>
      </c>
      <c r="I279" s="27">
        <f>SUM(Table3[[#This Row],['# SICK LEAVE]:['#OTHERS]])</f>
        <v>0</v>
      </c>
    </row>
    <row r="280" spans="1:9" ht="29.4" customHeight="1" x14ac:dyDescent="0.3">
      <c r="A280">
        <f t="shared" si="4"/>
        <v>275</v>
      </c>
      <c r="B280" t="str">
        <f>IF(ISBLANK('List of Employees'!B348),"",'List of Employees'!B348)</f>
        <v>HAYAG JERMAINE JOI D.</v>
      </c>
      <c r="C280" s="25" t="str">
        <f>VLOOKUP(Table3[[#This Row],[EMPLOYEE NAME]],Employees[[Employee Name]:[Office]],6)</f>
        <v>REGULAR</v>
      </c>
      <c r="I280" s="27">
        <f>SUM(Table3[[#This Row],['# SICK LEAVE]:['#OTHERS]])</f>
        <v>0</v>
      </c>
    </row>
    <row r="281" spans="1:9" ht="29.4" customHeight="1" x14ac:dyDescent="0.3">
      <c r="A281">
        <f t="shared" si="4"/>
        <v>276</v>
      </c>
      <c r="B281" t="str">
        <f>IF(ISBLANK('List of Employees'!B349),"",'List of Employees'!B349)</f>
        <v xml:space="preserve">HERNADEZ VICTOR  </v>
      </c>
      <c r="C281" s="25" t="str">
        <f>VLOOKUP(Table3[[#This Row],[EMPLOYEE NAME]],Employees[[Employee Name]:[Office]],6)</f>
        <v>REGULAR</v>
      </c>
      <c r="I281" s="27">
        <f>SUM(Table3[[#This Row],['# SICK LEAVE]:['#OTHERS]])</f>
        <v>0</v>
      </c>
    </row>
    <row r="282" spans="1:9" ht="29.4" customHeight="1" x14ac:dyDescent="0.3">
      <c r="A282">
        <f t="shared" si="4"/>
        <v>277</v>
      </c>
      <c r="B282" t="str">
        <f>IF(ISBLANK('List of Employees'!B350),"",'List of Employees'!B350)</f>
        <v>HERNANDEZ CORNELIO A.</v>
      </c>
      <c r="C282" s="25" t="str">
        <f>VLOOKUP(Table3[[#This Row],[EMPLOYEE NAME]],Employees[[Employee Name]:[Office]],6)</f>
        <v>REGULAR</v>
      </c>
      <c r="I282" s="27">
        <f>SUM(Table3[[#This Row],['# SICK LEAVE]:['#OTHERS]])</f>
        <v>0</v>
      </c>
    </row>
    <row r="283" spans="1:9" ht="29.4" customHeight="1" x14ac:dyDescent="0.3">
      <c r="A283">
        <f t="shared" si="4"/>
        <v>278</v>
      </c>
      <c r="B283" t="str">
        <f>IF(ISBLANK('List of Employees'!B352),"",'List of Employees'!B352)</f>
        <v>HERNANDEZ DONATO Q.</v>
      </c>
      <c r="C283" s="25" t="str">
        <f>VLOOKUP(Table3[[#This Row],[EMPLOYEE NAME]],Employees[[Employee Name]:[Office]],6)</f>
        <v>REGULAR</v>
      </c>
      <c r="I283" s="27">
        <f>SUM(Table3[[#This Row],['# SICK LEAVE]:['#OTHERS]])</f>
        <v>0</v>
      </c>
    </row>
    <row r="284" spans="1:9" ht="29.4" customHeight="1" x14ac:dyDescent="0.3">
      <c r="A284">
        <f t="shared" si="4"/>
        <v>279</v>
      </c>
      <c r="B284" t="str">
        <f>IF(ISBLANK('List of Employees'!B353),"",'List of Employees'!B353)</f>
        <v>HERNANDEZ JANINE Q.</v>
      </c>
      <c r="C284" s="25" t="str">
        <f>VLOOKUP(Table3[[#This Row],[EMPLOYEE NAME]],Employees[[Employee Name]:[Office]],6)</f>
        <v>JOBCON</v>
      </c>
      <c r="I284" s="27">
        <f>SUM(Table3[[#This Row],['# SICK LEAVE]:['#OTHERS]])</f>
        <v>0</v>
      </c>
    </row>
    <row r="285" spans="1:9" ht="29.4" customHeight="1" x14ac:dyDescent="0.3">
      <c r="A285">
        <f t="shared" si="4"/>
        <v>280</v>
      </c>
      <c r="B285" t="str">
        <f>IF(ISBLANK('List of Employees'!B354),"",'List of Employees'!B354)</f>
        <v>HERNANDEZ MARIO A.</v>
      </c>
      <c r="C285" s="25" t="str">
        <f>VLOOKUP(Table3[[#This Row],[EMPLOYEE NAME]],Employees[[Employee Name]:[Office]],6)</f>
        <v>REGULAR</v>
      </c>
      <c r="I285" s="27">
        <f>SUM(Table3[[#This Row],['# SICK LEAVE]:['#OTHERS]])</f>
        <v>0</v>
      </c>
    </row>
    <row r="286" spans="1:9" ht="29.4" customHeight="1" x14ac:dyDescent="0.3">
      <c r="A286">
        <f t="shared" si="4"/>
        <v>281</v>
      </c>
      <c r="B286" t="str">
        <f>IF(ISBLANK('List of Employees'!B355),"",'List of Employees'!B355)</f>
        <v>HERNANDEZ ROBERTO M.</v>
      </c>
      <c r="C286" s="25" t="str">
        <f>VLOOKUP(Table3[[#This Row],[EMPLOYEE NAME]],Employees[[Employee Name]:[Office]],6)</f>
        <v>REGULAR</v>
      </c>
      <c r="I286" s="27">
        <f>SUM(Table3[[#This Row],['# SICK LEAVE]:['#OTHERS]])</f>
        <v>0</v>
      </c>
    </row>
    <row r="287" spans="1:9" ht="29.4" customHeight="1" x14ac:dyDescent="0.3">
      <c r="A287">
        <f t="shared" si="4"/>
        <v>282</v>
      </c>
      <c r="B287" t="str">
        <f>IF(ISBLANK('List of Employees'!B356),"",'List of Employees'!B356)</f>
        <v>HERNANDEZ RODERICK M.</v>
      </c>
      <c r="C287" s="25" t="str">
        <f>VLOOKUP(Table3[[#This Row],[EMPLOYEE NAME]],Employees[[Employee Name]:[Office]],6)</f>
        <v>CASUAL</v>
      </c>
      <c r="I287" s="27">
        <f>SUM(Table3[[#This Row],['# SICK LEAVE]:['#OTHERS]])</f>
        <v>0</v>
      </c>
    </row>
    <row r="288" spans="1:9" ht="29.4" customHeight="1" x14ac:dyDescent="0.3">
      <c r="A288">
        <f t="shared" si="4"/>
        <v>283</v>
      </c>
      <c r="B288" t="str">
        <f>IF(ISBLANK('List of Employees'!B357),"",'List of Employees'!B357)</f>
        <v>HERNANDO BENILDA S.</v>
      </c>
      <c r="C288" s="25" t="str">
        <f>VLOOKUP(Table3[[#This Row],[EMPLOYEE NAME]],Employees[[Employee Name]:[Office]],6)</f>
        <v>REGULAR</v>
      </c>
      <c r="I288" s="27">
        <f>SUM(Table3[[#This Row],['# SICK LEAVE]:['#OTHERS]])</f>
        <v>0</v>
      </c>
    </row>
    <row r="289" spans="1:9" ht="29.4" customHeight="1" x14ac:dyDescent="0.3">
      <c r="A289">
        <f t="shared" si="4"/>
        <v>284</v>
      </c>
      <c r="B289" t="str">
        <f>IF(ISBLANK('List of Employees'!B358),"",'List of Employees'!B358)</f>
        <v>HERNANDO MERIC B.</v>
      </c>
      <c r="C289" s="25" t="str">
        <f>VLOOKUP(Table3[[#This Row],[EMPLOYEE NAME]],Employees[[Employee Name]:[Office]],6)</f>
        <v>REGULAR</v>
      </c>
      <c r="I289" s="27">
        <f>SUM(Table3[[#This Row],['# SICK LEAVE]:['#OTHERS]])</f>
        <v>0</v>
      </c>
    </row>
    <row r="290" spans="1:9" ht="29.4" customHeight="1" x14ac:dyDescent="0.3">
      <c r="A290">
        <f t="shared" si="4"/>
        <v>285</v>
      </c>
      <c r="B290" t="str">
        <f>IF(ISBLANK('List of Employees'!B360),"",'List of Employees'!B360)</f>
        <v>HILARIO CRISTY U.</v>
      </c>
      <c r="C290" s="25" t="str">
        <f>VLOOKUP(Table3[[#This Row],[EMPLOYEE NAME]],Employees[[Employee Name]:[Office]],6)</f>
        <v>CASUAL</v>
      </c>
      <c r="I290" s="27">
        <f>SUM(Table3[[#This Row],['# SICK LEAVE]:['#OTHERS]])</f>
        <v>0</v>
      </c>
    </row>
    <row r="291" spans="1:9" ht="29.4" customHeight="1" x14ac:dyDescent="0.3">
      <c r="A291">
        <f t="shared" si="4"/>
        <v>286</v>
      </c>
      <c r="B291" t="str">
        <f>IF(ISBLANK('List of Employees'!B361),"",'List of Employees'!B361)</f>
        <v>IGNO CRISTINA M.</v>
      </c>
      <c r="C291" s="25" t="str">
        <f>VLOOKUP(Table3[[#This Row],[EMPLOYEE NAME]],Employees[[Employee Name]:[Office]],6)</f>
        <v>REGULAR</v>
      </c>
      <c r="I291" s="27">
        <f>SUM(Table3[[#This Row],['# SICK LEAVE]:['#OTHERS]])</f>
        <v>0</v>
      </c>
    </row>
    <row r="292" spans="1:9" ht="29.4" customHeight="1" x14ac:dyDescent="0.3">
      <c r="A292">
        <f t="shared" si="4"/>
        <v>287</v>
      </c>
      <c r="B292" t="str">
        <f>IF(ISBLANK('List of Employees'!B362),"",'List of Employees'!B362)</f>
        <v>INOCENCIO MARY AILINE S.</v>
      </c>
      <c r="C292" s="25">
        <f>VLOOKUP(Table3[[#This Row],[EMPLOYEE NAME]],Employees[[Employee Name]:[Office]],6)</f>
        <v>0</v>
      </c>
      <c r="I292" s="27">
        <f>SUM(Table3[[#This Row],['# SICK LEAVE]:['#OTHERS]])</f>
        <v>0</v>
      </c>
    </row>
    <row r="293" spans="1:9" ht="29.4" customHeight="1" x14ac:dyDescent="0.3">
      <c r="A293">
        <f t="shared" si="4"/>
        <v>288</v>
      </c>
      <c r="B293" t="str">
        <f>IF(ISBLANK('List of Employees'!B365),"",'List of Employees'!B365)</f>
        <v>JAVIER CRISTY U.</v>
      </c>
      <c r="C293" s="25" t="str">
        <f>VLOOKUP(Table3[[#This Row],[EMPLOYEE NAME]],Employees[[Employee Name]:[Office]],6)</f>
        <v>CASUAL</v>
      </c>
      <c r="I293" s="27">
        <f>SUM(Table3[[#This Row],['# SICK LEAVE]:['#OTHERS]])</f>
        <v>0</v>
      </c>
    </row>
    <row r="294" spans="1:9" ht="29.4" customHeight="1" x14ac:dyDescent="0.3">
      <c r="A294">
        <f t="shared" si="4"/>
        <v>289</v>
      </c>
      <c r="B294" t="str">
        <f>IF(ISBLANK('List of Employees'!B367),"",'List of Employees'!B367)</f>
        <v>JAVIER EMMA R.</v>
      </c>
      <c r="C294" s="25" t="str">
        <f>VLOOKUP(Table3[[#This Row],[EMPLOYEE NAME]],Employees[[Employee Name]:[Office]],6)</f>
        <v>REGULAR</v>
      </c>
      <c r="I294" s="27">
        <f>SUM(Table3[[#This Row],['# SICK LEAVE]:['#OTHERS]])</f>
        <v>0</v>
      </c>
    </row>
    <row r="295" spans="1:9" ht="29.4" customHeight="1" x14ac:dyDescent="0.3">
      <c r="A295">
        <f t="shared" si="4"/>
        <v>290</v>
      </c>
      <c r="B295" t="str">
        <f>IF(ISBLANK('List of Employees'!B370),"",'List of Employees'!B370)</f>
        <v>JAVIER MYLENE M.</v>
      </c>
      <c r="C295" s="25" t="str">
        <f>VLOOKUP(Table3[[#This Row],[EMPLOYEE NAME]],Employees[[Employee Name]:[Office]],6)</f>
        <v>REGULAR</v>
      </c>
      <c r="I295" s="27">
        <f>SUM(Table3[[#This Row],['# SICK LEAVE]:['#OTHERS]])</f>
        <v>0</v>
      </c>
    </row>
    <row r="296" spans="1:9" ht="29.4" customHeight="1" x14ac:dyDescent="0.3">
      <c r="A296">
        <f t="shared" si="4"/>
        <v>291</v>
      </c>
      <c r="B296" t="str">
        <f>IF(ISBLANK('List of Employees'!B371),"",'List of Employees'!B371)</f>
        <v>JAVIER NOEL D.</v>
      </c>
      <c r="C296" s="25" t="str">
        <f>VLOOKUP(Table3[[#This Row],[EMPLOYEE NAME]],Employees[[Employee Name]:[Office]],6)</f>
        <v>REGULAR</v>
      </c>
      <c r="I296" s="27">
        <f>SUM(Table3[[#This Row],['# SICK LEAVE]:['#OTHERS]])</f>
        <v>0</v>
      </c>
    </row>
    <row r="297" spans="1:9" ht="29.4" customHeight="1" x14ac:dyDescent="0.3">
      <c r="A297">
        <f t="shared" si="4"/>
        <v>292</v>
      </c>
      <c r="B297" t="str">
        <f>IF(ISBLANK('List of Employees'!B373),"",'List of Employees'!B373)</f>
        <v>JIMENO CHARITY D.</v>
      </c>
      <c r="C297" s="25" t="str">
        <f>VLOOKUP(Table3[[#This Row],[EMPLOYEE NAME]],Employees[[Employee Name]:[Office]],6)</f>
        <v>CASUAL</v>
      </c>
      <c r="I297" s="27">
        <f>SUM(Table3[[#This Row],['# SICK LEAVE]:['#OTHERS]])</f>
        <v>0</v>
      </c>
    </row>
    <row r="298" spans="1:9" ht="29.4" customHeight="1" x14ac:dyDescent="0.3">
      <c r="A298">
        <f t="shared" si="4"/>
        <v>293</v>
      </c>
      <c r="B298" t="str">
        <f>IF(ISBLANK('List of Employees'!B375),"",'List of Employees'!B375)</f>
        <v>JORGE CAROLINA M.</v>
      </c>
      <c r="C298" s="25" t="str">
        <f>VLOOKUP(Table3[[#This Row],[EMPLOYEE NAME]],Employees[[Employee Name]:[Office]],6)</f>
        <v>REGULAR</v>
      </c>
      <c r="I298" s="27">
        <f>SUM(Table3[[#This Row],['# SICK LEAVE]:['#OTHERS]])</f>
        <v>0</v>
      </c>
    </row>
    <row r="299" spans="1:9" ht="29.4" customHeight="1" x14ac:dyDescent="0.3">
      <c r="A299">
        <f t="shared" si="4"/>
        <v>294</v>
      </c>
      <c r="B299" t="str">
        <f>IF(ISBLANK('List of Employees'!B376),"",'List of Employees'!B376)</f>
        <v>JUMARANG AIME A.</v>
      </c>
      <c r="C299" s="25" t="str">
        <f>VLOOKUP(Table3[[#This Row],[EMPLOYEE NAME]],Employees[[Employee Name]:[Office]],6)</f>
        <v>REGULAR</v>
      </c>
      <c r="I299" s="27">
        <f>SUM(Table3[[#This Row],['# SICK LEAVE]:['#OTHERS]])</f>
        <v>0</v>
      </c>
    </row>
    <row r="300" spans="1:9" ht="29.4" customHeight="1" x14ac:dyDescent="0.3">
      <c r="A300">
        <f t="shared" si="4"/>
        <v>295</v>
      </c>
      <c r="B300" t="str">
        <f>IF(ISBLANK('List of Employees'!B377),"",'List of Employees'!B377)</f>
        <v>JUNILLER ALTHEA JANINE A.</v>
      </c>
      <c r="C300" s="25">
        <f>VLOOKUP(Table3[[#This Row],[EMPLOYEE NAME]],Employees[[Employee Name]:[Office]],6)</f>
        <v>0</v>
      </c>
      <c r="I300" s="27">
        <f>SUM(Table3[[#This Row],['# SICK LEAVE]:['#OTHERS]])</f>
        <v>0</v>
      </c>
    </row>
    <row r="301" spans="1:9" ht="29.4" customHeight="1" x14ac:dyDescent="0.3">
      <c r="A301">
        <f t="shared" si="4"/>
        <v>296</v>
      </c>
      <c r="B301" t="str">
        <f>IF(ISBLANK('List of Employees'!B378),"",'List of Employees'!B378)</f>
        <v>LABANANCIA TEDDY BOY N.</v>
      </c>
      <c r="C301" s="25" t="str">
        <f>VLOOKUP(Table3[[#This Row],[EMPLOYEE NAME]],Employees[[Employee Name]:[Office]],6)</f>
        <v>CASUAL</v>
      </c>
      <c r="I301" s="27">
        <f>SUM(Table3[[#This Row],['# SICK LEAVE]:['#OTHERS]])</f>
        <v>0</v>
      </c>
    </row>
    <row r="302" spans="1:9" ht="29.4" customHeight="1" x14ac:dyDescent="0.3">
      <c r="A302">
        <f t="shared" si="4"/>
        <v>297</v>
      </c>
      <c r="B302" t="str">
        <f>IF(ISBLANK('List of Employees'!B380),"",'List of Employees'!B380)</f>
        <v>LABARDA GINA L.</v>
      </c>
      <c r="C302" s="25" t="str">
        <f>VLOOKUP(Table3[[#This Row],[EMPLOYEE NAME]],Employees[[Employee Name]:[Office]],6)</f>
        <v>REGULAR</v>
      </c>
      <c r="I302" s="27">
        <f>SUM(Table3[[#This Row],['# SICK LEAVE]:['#OTHERS]])</f>
        <v>0</v>
      </c>
    </row>
    <row r="303" spans="1:9" ht="29.4" customHeight="1" x14ac:dyDescent="0.3">
      <c r="A303">
        <f t="shared" si="4"/>
        <v>298</v>
      </c>
      <c r="B303" t="str">
        <f>IF(ISBLANK('List of Employees'!B382),"",'List of Employees'!B382)</f>
        <v xml:space="preserve">LAGREO ELVER  </v>
      </c>
      <c r="C303" s="25">
        <f>VLOOKUP(Table3[[#This Row],[EMPLOYEE NAME]],Employees[[Employee Name]:[Office]],6)</f>
        <v>0</v>
      </c>
      <c r="I303" s="27">
        <f>SUM(Table3[[#This Row],['# SICK LEAVE]:['#OTHERS]])</f>
        <v>0</v>
      </c>
    </row>
    <row r="304" spans="1:9" ht="29.4" customHeight="1" x14ac:dyDescent="0.3">
      <c r="A304">
        <f t="shared" si="4"/>
        <v>299</v>
      </c>
      <c r="B304" t="str">
        <f>IF(ISBLANK('List of Employees'!B383),"",'List of Employees'!B383)</f>
        <v>LAGUARDIA JOSELITO R.</v>
      </c>
      <c r="C304" s="25" t="str">
        <f>VLOOKUP(Table3[[#This Row],[EMPLOYEE NAME]],Employees[[Employee Name]:[Office]],6)</f>
        <v>REGULAR</v>
      </c>
      <c r="I304" s="27">
        <f>SUM(Table3[[#This Row],['# SICK LEAVE]:['#OTHERS]])</f>
        <v>0</v>
      </c>
    </row>
    <row r="305" spans="1:9" ht="29.4" customHeight="1" x14ac:dyDescent="0.3">
      <c r="A305">
        <f t="shared" si="4"/>
        <v>300</v>
      </c>
      <c r="B305" t="str">
        <f>IF(ISBLANK('List of Employees'!B384),"",'List of Employees'!B384)</f>
        <v>LANDICHO CHARLENE R.</v>
      </c>
      <c r="C305" s="25" t="str">
        <f>VLOOKUP(Table3[[#This Row],[EMPLOYEE NAME]],Employees[[Employee Name]:[Office]],6)</f>
        <v>CASUAL</v>
      </c>
      <c r="I305" s="27">
        <f>SUM(Table3[[#This Row],['# SICK LEAVE]:['#OTHERS]])</f>
        <v>0</v>
      </c>
    </row>
    <row r="306" spans="1:9" ht="29.4" customHeight="1" x14ac:dyDescent="0.3">
      <c r="A306">
        <f t="shared" si="4"/>
        <v>301</v>
      </c>
      <c r="B306" t="str">
        <f>IF(ISBLANK('List of Employees'!B386),"",'List of Employees'!B386)</f>
        <v>LANDICHO ROSALINA B.</v>
      </c>
      <c r="C306" s="25" t="str">
        <f>VLOOKUP(Table3[[#This Row],[EMPLOYEE NAME]],Employees[[Employee Name]:[Office]],6)</f>
        <v>CASUAL</v>
      </c>
      <c r="I306" s="27">
        <f>SUM(Table3[[#This Row],['# SICK LEAVE]:['#OTHERS]])</f>
        <v>0</v>
      </c>
    </row>
    <row r="307" spans="1:9" ht="29.4" customHeight="1" x14ac:dyDescent="0.3">
      <c r="A307">
        <f t="shared" si="4"/>
        <v>302</v>
      </c>
      <c r="B307" t="str">
        <f>IF(ISBLANK('List of Employees'!B387),"",'List of Employees'!B387)</f>
        <v>LANTING AILEEN D.</v>
      </c>
      <c r="C307" s="25" t="str">
        <f>VLOOKUP(Table3[[#This Row],[EMPLOYEE NAME]],Employees[[Employee Name]:[Office]],6)</f>
        <v>REGULAR</v>
      </c>
      <c r="I307" s="27">
        <f>SUM(Table3[[#This Row],['# SICK LEAVE]:['#OTHERS]])</f>
        <v>0</v>
      </c>
    </row>
    <row r="308" spans="1:9" ht="29.4" customHeight="1" x14ac:dyDescent="0.3">
      <c r="A308">
        <f t="shared" si="4"/>
        <v>303</v>
      </c>
      <c r="B308" t="str">
        <f>IF(ISBLANK('List of Employees'!B388),"",'List of Employees'!B388)</f>
        <v>LARIOSA ALBERT R.</v>
      </c>
      <c r="C308" s="25" t="str">
        <f>VLOOKUP(Table3[[#This Row],[EMPLOYEE NAME]],Employees[[Employee Name]:[Office]],6)</f>
        <v>CASUAL</v>
      </c>
      <c r="I308" s="27">
        <f>SUM(Table3[[#This Row],['# SICK LEAVE]:['#OTHERS]])</f>
        <v>0</v>
      </c>
    </row>
    <row r="309" spans="1:9" ht="29.4" customHeight="1" x14ac:dyDescent="0.3">
      <c r="A309">
        <f t="shared" si="4"/>
        <v>304</v>
      </c>
      <c r="B309" t="str">
        <f>IF(ISBLANK('List of Employees'!B390),"",'List of Employees'!B390)</f>
        <v>LAVINA FLORINDA E.</v>
      </c>
      <c r="C309" s="25">
        <f>VLOOKUP(Table3[[#This Row],[EMPLOYEE NAME]],Employees[[Employee Name]:[Office]],6)</f>
        <v>0</v>
      </c>
      <c r="I309" s="27">
        <f>SUM(Table3[[#This Row],['# SICK LEAVE]:['#OTHERS]])</f>
        <v>0</v>
      </c>
    </row>
    <row r="310" spans="1:9" ht="29.4" customHeight="1" x14ac:dyDescent="0.3">
      <c r="A310">
        <f t="shared" si="4"/>
        <v>305</v>
      </c>
      <c r="B310" t="str">
        <f>IF(ISBLANK('List of Employees'!B391),"",'List of Employees'!B391)</f>
        <v>LEGASPI DOLORES B.</v>
      </c>
      <c r="C310" s="25" t="str">
        <f>VLOOKUP(Table3[[#This Row],[EMPLOYEE NAME]],Employees[[Employee Name]:[Office]],6)</f>
        <v>REGULAR</v>
      </c>
      <c r="I310" s="27">
        <f>SUM(Table3[[#This Row],['# SICK LEAVE]:['#OTHERS]])</f>
        <v>0</v>
      </c>
    </row>
    <row r="311" spans="1:9" ht="29.4" customHeight="1" x14ac:dyDescent="0.3">
      <c r="A311">
        <f t="shared" si="4"/>
        <v>306</v>
      </c>
      <c r="B311" t="str">
        <f>IF(ISBLANK('List of Employees'!B395),"",'List of Employees'!B395)</f>
        <v>LLRENA JANEEN V.</v>
      </c>
      <c r="C311" s="25">
        <f>VLOOKUP(Table3[[#This Row],[EMPLOYEE NAME]],Employees[[Employee Name]:[Office]],6)</f>
        <v>0</v>
      </c>
      <c r="I311" s="27">
        <f>SUM(Table3[[#This Row],['# SICK LEAVE]:['#OTHERS]])</f>
        <v>0</v>
      </c>
    </row>
    <row r="312" spans="1:9" ht="29.4" customHeight="1" x14ac:dyDescent="0.3">
      <c r="A312">
        <f t="shared" si="4"/>
        <v>307</v>
      </c>
      <c r="B312" t="str">
        <f>IF(ISBLANK('List of Employees'!B396),"",'List of Employees'!B396)</f>
        <v>LOGROÑO JONATHAN C.</v>
      </c>
      <c r="C312" s="25" t="str">
        <f>VLOOKUP(Table3[[#This Row],[EMPLOYEE NAME]],Employees[[Employee Name]:[Office]],6)</f>
        <v>JOBCON</v>
      </c>
      <c r="I312" s="27">
        <f>SUM(Table3[[#This Row],['# SICK LEAVE]:['#OTHERS]])</f>
        <v>0</v>
      </c>
    </row>
    <row r="313" spans="1:9" ht="29.4" customHeight="1" x14ac:dyDescent="0.3">
      <c r="A313">
        <f t="shared" si="4"/>
        <v>308</v>
      </c>
      <c r="B313" t="str">
        <f>IF(ISBLANK('List of Employees'!B398),"",'List of Employees'!B398)</f>
        <v>LORILLA LOIDA P.</v>
      </c>
      <c r="C313" s="25" t="str">
        <f>VLOOKUP(Table3[[#This Row],[EMPLOYEE NAME]],Employees[[Employee Name]:[Office]],6)</f>
        <v>CASUAL</v>
      </c>
      <c r="I313" s="27">
        <f>SUM(Table3[[#This Row],['# SICK LEAVE]:['#OTHERS]])</f>
        <v>0</v>
      </c>
    </row>
    <row r="314" spans="1:9" ht="29.4" customHeight="1" x14ac:dyDescent="0.3">
      <c r="A314">
        <f t="shared" si="4"/>
        <v>309</v>
      </c>
      <c r="B314" t="str">
        <f>IF(ISBLANK('List of Employees'!B399),"",'List of Employees'!B399)</f>
        <v>LOYOLA JANE A.</v>
      </c>
      <c r="C314" s="25" t="str">
        <f>VLOOKUP(Table3[[#This Row],[EMPLOYEE NAME]],Employees[[Employee Name]:[Office]],6)</f>
        <v>REGULAR</v>
      </c>
      <c r="I314" s="27">
        <f>SUM(Table3[[#This Row],['# SICK LEAVE]:['#OTHERS]])</f>
        <v>0</v>
      </c>
    </row>
    <row r="315" spans="1:9" ht="29.4" customHeight="1" x14ac:dyDescent="0.3">
      <c r="A315">
        <f t="shared" si="4"/>
        <v>310</v>
      </c>
      <c r="B315" t="str">
        <f>IF(ISBLANK('List of Employees'!B401),"",'List of Employees'!B401)</f>
        <v>LUMENARIO ZARAH A.</v>
      </c>
      <c r="C315" s="25">
        <f>VLOOKUP(Table3[[#This Row],[EMPLOYEE NAME]],Employees[[Employee Name]:[Office]],6)</f>
        <v>0</v>
      </c>
      <c r="I315" s="27">
        <f>SUM(Table3[[#This Row],['# SICK LEAVE]:['#OTHERS]])</f>
        <v>0</v>
      </c>
    </row>
    <row r="316" spans="1:9" ht="29.4" customHeight="1" x14ac:dyDescent="0.3">
      <c r="A316">
        <f t="shared" si="4"/>
        <v>311</v>
      </c>
      <c r="B316" t="str">
        <f>IF(ISBLANK('List of Employees'!B402),"",'List of Employees'!B402)</f>
        <v xml:space="preserve">LUNA  FERNANDO  </v>
      </c>
      <c r="C316" s="25" t="str">
        <f>VLOOKUP(Table3[[#This Row],[EMPLOYEE NAME]],Employees[[Employee Name]:[Office]],6)</f>
        <v>REGULAR</v>
      </c>
      <c r="I316" s="27">
        <f>SUM(Table3[[#This Row],['# SICK LEAVE]:['#OTHERS]])</f>
        <v>0</v>
      </c>
    </row>
    <row r="317" spans="1:9" ht="29.4" customHeight="1" x14ac:dyDescent="0.3">
      <c r="A317">
        <f t="shared" si="4"/>
        <v>312</v>
      </c>
      <c r="B317" t="str">
        <f>IF(ISBLANK('List of Employees'!B403),"",'List of Employees'!B403)</f>
        <v>LUNA  ROBERTO V.</v>
      </c>
      <c r="C317" s="25">
        <f>VLOOKUP(Table3[[#This Row],[EMPLOYEE NAME]],Employees[[Employee Name]:[Office]],6)</f>
        <v>0</v>
      </c>
      <c r="I317" s="27">
        <f>SUM(Table3[[#This Row],['# SICK LEAVE]:['#OTHERS]])</f>
        <v>0</v>
      </c>
    </row>
    <row r="318" spans="1:9" ht="29.4" customHeight="1" x14ac:dyDescent="0.3">
      <c r="A318">
        <f t="shared" si="4"/>
        <v>313</v>
      </c>
      <c r="B318" t="str">
        <f>IF(ISBLANK('List of Employees'!B404),"",'List of Employees'!B404)</f>
        <v>LUNA GUILLERMA J.</v>
      </c>
      <c r="C318" s="25">
        <f>VLOOKUP(Table3[[#This Row],[EMPLOYEE NAME]],Employees[[Employee Name]:[Office]],6)</f>
        <v>0</v>
      </c>
      <c r="I318" s="27">
        <f>SUM(Table3[[#This Row],['# SICK LEAVE]:['#OTHERS]])</f>
        <v>0</v>
      </c>
    </row>
    <row r="319" spans="1:9" ht="29.4" customHeight="1" x14ac:dyDescent="0.3">
      <c r="A319">
        <f t="shared" si="4"/>
        <v>314</v>
      </c>
      <c r="B319" t="str">
        <f>IF(ISBLANK('List of Employees'!B406),"",'List of Employees'!B406)</f>
        <v>MAALA JOSEPHINE D.</v>
      </c>
      <c r="C319" s="25">
        <f>VLOOKUP(Table3[[#This Row],[EMPLOYEE NAME]],Employees[[Employee Name]:[Office]],6)</f>
        <v>0</v>
      </c>
      <c r="I319" s="27">
        <f>SUM(Table3[[#This Row],['# SICK LEAVE]:['#OTHERS]])</f>
        <v>0</v>
      </c>
    </row>
    <row r="320" spans="1:9" ht="29.4" customHeight="1" x14ac:dyDescent="0.3">
      <c r="A320">
        <f t="shared" si="4"/>
        <v>315</v>
      </c>
      <c r="B320" t="str">
        <f>IF(ISBLANK('List of Employees'!B407),"",'List of Employees'!B407)</f>
        <v>MABUTI ANA MARIE C.</v>
      </c>
      <c r="C320" s="25" t="str">
        <f>VLOOKUP(Table3[[#This Row],[EMPLOYEE NAME]],Employees[[Employee Name]:[Office]],6)</f>
        <v>REGULAR</v>
      </c>
      <c r="I320" s="27">
        <f>SUM(Table3[[#This Row],['# SICK LEAVE]:['#OTHERS]])</f>
        <v>0</v>
      </c>
    </row>
    <row r="321" spans="1:9" ht="29.4" customHeight="1" x14ac:dyDescent="0.3">
      <c r="A321">
        <f t="shared" si="4"/>
        <v>316</v>
      </c>
      <c r="B321" t="str">
        <f>IF(ISBLANK('List of Employees'!B409),"",'List of Employees'!B409)</f>
        <v>MACARIO GLENN B.</v>
      </c>
      <c r="C321" s="25">
        <f>VLOOKUP(Table3[[#This Row],[EMPLOYEE NAME]],Employees[[Employee Name]:[Office]],6)</f>
        <v>0</v>
      </c>
      <c r="I321" s="27">
        <f>SUM(Table3[[#This Row],['# SICK LEAVE]:['#OTHERS]])</f>
        <v>0</v>
      </c>
    </row>
    <row r="322" spans="1:9" ht="29.4" customHeight="1" x14ac:dyDescent="0.3">
      <c r="A322">
        <f t="shared" si="4"/>
        <v>317</v>
      </c>
      <c r="B322" t="str">
        <f>IF(ISBLANK('List of Employees'!B411),"",'List of Employees'!B411)</f>
        <v>MACASPAC JOSE VICTOR P.</v>
      </c>
      <c r="C322" s="25" t="str">
        <f>VLOOKUP(Table3[[#This Row],[EMPLOYEE NAME]],Employees[[Employee Name]:[Office]],6)</f>
        <v>REGULAR</v>
      </c>
      <c r="I322" s="27">
        <f>SUM(Table3[[#This Row],['# SICK LEAVE]:['#OTHERS]])</f>
        <v>0</v>
      </c>
    </row>
    <row r="323" spans="1:9" ht="29.4" customHeight="1" x14ac:dyDescent="0.3">
      <c r="A323">
        <f t="shared" si="4"/>
        <v>318</v>
      </c>
      <c r="B323" t="str">
        <f>IF(ISBLANK('List of Employees'!B413),"",'List of Employees'!B413)</f>
        <v>MAESTRECAMPO LORENA A.</v>
      </c>
      <c r="C323" s="25" t="str">
        <f>VLOOKUP(Table3[[#This Row],[EMPLOYEE NAME]],Employees[[Employee Name]:[Office]],6)</f>
        <v>REGULAR</v>
      </c>
      <c r="I323" s="27">
        <f>SUM(Table3[[#This Row],['# SICK LEAVE]:['#OTHERS]])</f>
        <v>0</v>
      </c>
    </row>
    <row r="324" spans="1:9" ht="29.4" customHeight="1" x14ac:dyDescent="0.3">
      <c r="A324">
        <f t="shared" si="4"/>
        <v>319</v>
      </c>
      <c r="B324" t="str">
        <f>IF(ISBLANK('List of Employees'!B414),"",'List of Employees'!B414)</f>
        <v>MAGO ROLANDO V.</v>
      </c>
      <c r="C324" s="25" t="str">
        <f>VLOOKUP(Table3[[#This Row],[EMPLOYEE NAME]],Employees[[Employee Name]:[Office]],6)</f>
        <v>CASUAL</v>
      </c>
      <c r="I324" s="27">
        <f>SUM(Table3[[#This Row],['# SICK LEAVE]:['#OTHERS]])</f>
        <v>0</v>
      </c>
    </row>
    <row r="325" spans="1:9" ht="29.4" customHeight="1" x14ac:dyDescent="0.3">
      <c r="A325">
        <f t="shared" si="4"/>
        <v>320</v>
      </c>
      <c r="B325" t="str">
        <f>IF(ISBLANK('List of Employees'!B415),"",'List of Employees'!B415)</f>
        <v xml:space="preserve">MAGUINAO GILBERT  </v>
      </c>
      <c r="C325" s="25" t="str">
        <f>VLOOKUP(Table3[[#This Row],[EMPLOYEE NAME]],Employees[[Employee Name]:[Office]],6)</f>
        <v>REGULAR</v>
      </c>
      <c r="I325" s="27">
        <f>SUM(Table3[[#This Row],['# SICK LEAVE]:['#OTHERS]])</f>
        <v>0</v>
      </c>
    </row>
    <row r="326" spans="1:9" ht="29.4" customHeight="1" x14ac:dyDescent="0.3">
      <c r="A326">
        <f t="shared" ref="A326:A389" si="5">IF(ISBLANK(B326),"",ROW(A321))</f>
        <v>321</v>
      </c>
      <c r="B326" t="str">
        <f>IF(ISBLANK('List of Employees'!B416),"",'List of Employees'!B416)</f>
        <v>MAGUINAO NIÑA F.</v>
      </c>
      <c r="C326" s="25" t="str">
        <f>VLOOKUP(Table3[[#This Row],[EMPLOYEE NAME]],Employees[[Employee Name]:[Office]],6)</f>
        <v>CASUAL</v>
      </c>
      <c r="I326" s="27">
        <f>SUM(Table3[[#This Row],['# SICK LEAVE]:['#OTHERS]])</f>
        <v>0</v>
      </c>
    </row>
    <row r="327" spans="1:9" ht="29.4" customHeight="1" x14ac:dyDescent="0.3">
      <c r="A327">
        <f t="shared" si="5"/>
        <v>322</v>
      </c>
      <c r="B327" t="str">
        <f>IF(ISBLANK('List of Employees'!B417),"",'List of Employees'!B417)</f>
        <v>MALABANAN ALMA A.</v>
      </c>
      <c r="C327" s="25" t="str">
        <f>VLOOKUP(Table3[[#This Row],[EMPLOYEE NAME]],Employees[[Employee Name]:[Office]],6)</f>
        <v>REGULAR</v>
      </c>
      <c r="I327" s="27">
        <f>SUM(Table3[[#This Row],['# SICK LEAVE]:['#OTHERS]])</f>
        <v>0</v>
      </c>
    </row>
    <row r="328" spans="1:9" ht="29.4" customHeight="1" x14ac:dyDescent="0.3">
      <c r="A328">
        <f t="shared" si="5"/>
        <v>323</v>
      </c>
      <c r="B328" t="str">
        <f>IF(ISBLANK('List of Employees'!B418),"",'List of Employees'!B418)</f>
        <v>MALANAN JENNYLYN R.</v>
      </c>
      <c r="C328" s="25" t="str">
        <f>VLOOKUP(Table3[[#This Row],[EMPLOYEE NAME]],Employees[[Employee Name]:[Office]],6)</f>
        <v>CASUAL</v>
      </c>
      <c r="I328" s="27">
        <f>SUM(Table3[[#This Row],['# SICK LEAVE]:['#OTHERS]])</f>
        <v>0</v>
      </c>
    </row>
    <row r="329" spans="1:9" ht="29.4" customHeight="1" x14ac:dyDescent="0.3">
      <c r="A329">
        <f t="shared" si="5"/>
        <v>324</v>
      </c>
      <c r="B329" t="str">
        <f>IF(ISBLANK('List of Employees'!B419),"",'List of Employees'!B419)</f>
        <v>MALIGAYA NELITA M.</v>
      </c>
      <c r="C329" s="25" t="str">
        <f>VLOOKUP(Table3[[#This Row],[EMPLOYEE NAME]],Employees[[Employee Name]:[Office]],6)</f>
        <v>REGULAR</v>
      </c>
      <c r="I329" s="27">
        <f>SUM(Table3[[#This Row],['# SICK LEAVE]:['#OTHERS]])</f>
        <v>0</v>
      </c>
    </row>
    <row r="330" spans="1:9" ht="29.4" customHeight="1" x14ac:dyDescent="0.3">
      <c r="A330">
        <f t="shared" si="5"/>
        <v>325</v>
      </c>
      <c r="B330" t="str">
        <f>IF(ISBLANK('List of Employees'!B420),"",'List of Employees'!B420)</f>
        <v>MALIGAYO YOLANDA D.</v>
      </c>
      <c r="C330" s="25" t="str">
        <f>VLOOKUP(Table3[[#This Row],[EMPLOYEE NAME]],Employees[[Employee Name]:[Office]],6)</f>
        <v>REGULAR</v>
      </c>
      <c r="I330" s="27">
        <f>SUM(Table3[[#This Row],['# SICK LEAVE]:['#OTHERS]])</f>
        <v>0</v>
      </c>
    </row>
    <row r="331" spans="1:9" ht="29.4" customHeight="1" x14ac:dyDescent="0.3">
      <c r="A331">
        <f t="shared" si="5"/>
        <v>326</v>
      </c>
      <c r="B331" t="str">
        <f>IF(ISBLANK('List of Employees'!B421),"",'List of Employees'!B421)</f>
        <v>MALUBAY MELINDA D.</v>
      </c>
      <c r="C331" s="25" t="str">
        <f>VLOOKUP(Table3[[#This Row],[EMPLOYEE NAME]],Employees[[Employee Name]:[Office]],6)</f>
        <v>REGULAR</v>
      </c>
      <c r="I331" s="27">
        <f>SUM(Table3[[#This Row],['# SICK LEAVE]:['#OTHERS]])</f>
        <v>0</v>
      </c>
    </row>
    <row r="332" spans="1:9" ht="29.4" customHeight="1" x14ac:dyDescent="0.3">
      <c r="A332">
        <f t="shared" si="5"/>
        <v>327</v>
      </c>
      <c r="B332" t="str">
        <f>IF(ISBLANK('List of Employees'!B422),"",'List of Employees'!B422)</f>
        <v>MAMARIL JOSEFINA P.</v>
      </c>
      <c r="C332" s="25" t="str">
        <f>VLOOKUP(Table3[[#This Row],[EMPLOYEE NAME]],Employees[[Employee Name]:[Office]],6)</f>
        <v>CASUAL</v>
      </c>
      <c r="I332" s="27">
        <f>SUM(Table3[[#This Row],['# SICK LEAVE]:['#OTHERS]])</f>
        <v>0</v>
      </c>
    </row>
    <row r="333" spans="1:9" ht="29.4" customHeight="1" x14ac:dyDescent="0.3">
      <c r="A333">
        <f t="shared" si="5"/>
        <v>328</v>
      </c>
      <c r="B333" t="str">
        <f>IF(ISBLANK('List of Employees'!B423),"",'List of Employees'!B423)</f>
        <v>MANALO ABEGAIL T.</v>
      </c>
      <c r="C333" s="25">
        <f>VLOOKUP(Table3[[#This Row],[EMPLOYEE NAME]],Employees[[Employee Name]:[Office]],6)</f>
        <v>0</v>
      </c>
      <c r="I333" s="27">
        <f>SUM(Table3[[#This Row],['# SICK LEAVE]:['#OTHERS]])</f>
        <v>0</v>
      </c>
    </row>
    <row r="334" spans="1:9" ht="29.4" customHeight="1" x14ac:dyDescent="0.3">
      <c r="A334">
        <f t="shared" si="5"/>
        <v>329</v>
      </c>
      <c r="B334" t="str">
        <f>IF(ISBLANK('List of Employees'!B425),"",'List of Employees'!B425)</f>
        <v>MANALO CELSA B.</v>
      </c>
      <c r="C334" s="25" t="str">
        <f>VLOOKUP(Table3[[#This Row],[EMPLOYEE NAME]],Employees[[Employee Name]:[Office]],6)</f>
        <v>REGULAR</v>
      </c>
      <c r="I334" s="27">
        <f>SUM(Table3[[#This Row],['# SICK LEAVE]:['#OTHERS]])</f>
        <v>0</v>
      </c>
    </row>
    <row r="335" spans="1:9" ht="29.4" customHeight="1" x14ac:dyDescent="0.3">
      <c r="A335">
        <f t="shared" si="5"/>
        <v>330</v>
      </c>
      <c r="B335" t="str">
        <f>IF(ISBLANK('List of Employees'!B427),"",'List of Employees'!B427)</f>
        <v>MANALO EDITHA V.</v>
      </c>
      <c r="C335" s="25" t="str">
        <f>VLOOKUP(Table3[[#This Row],[EMPLOYEE NAME]],Employees[[Employee Name]:[Office]],6)</f>
        <v>REGULAR</v>
      </c>
      <c r="I335" s="27">
        <f>SUM(Table3[[#This Row],['# SICK LEAVE]:['#OTHERS]])</f>
        <v>0</v>
      </c>
    </row>
    <row r="336" spans="1:9" ht="29.4" customHeight="1" x14ac:dyDescent="0.3">
      <c r="A336">
        <f t="shared" si="5"/>
        <v>331</v>
      </c>
      <c r="B336" t="str">
        <f>IF(ISBLANK('List of Employees'!B428),"",'List of Employees'!B428)</f>
        <v>MANALO ELIADA F.</v>
      </c>
      <c r="C336" s="25" t="str">
        <f>VLOOKUP(Table3[[#This Row],[EMPLOYEE NAME]],Employees[[Employee Name]:[Office]],6)</f>
        <v>REGULAR</v>
      </c>
      <c r="I336" s="27">
        <f>SUM(Table3[[#This Row],['# SICK LEAVE]:['#OTHERS]])</f>
        <v>0</v>
      </c>
    </row>
    <row r="337" spans="1:9" ht="29.4" customHeight="1" x14ac:dyDescent="0.3">
      <c r="A337">
        <f t="shared" si="5"/>
        <v>332</v>
      </c>
      <c r="B337" t="str">
        <f>IF(ISBLANK('List of Employees'!B430),"",'List of Employees'!B430)</f>
        <v>MANALO JENNY R.</v>
      </c>
      <c r="C337" s="25">
        <f>VLOOKUP(Table3[[#This Row],[EMPLOYEE NAME]],Employees[[Employee Name]:[Office]],6)</f>
        <v>0</v>
      </c>
      <c r="I337" s="27">
        <f>SUM(Table3[[#This Row],['# SICK LEAVE]:['#OTHERS]])</f>
        <v>0</v>
      </c>
    </row>
    <row r="338" spans="1:9" ht="29.4" customHeight="1" x14ac:dyDescent="0.3">
      <c r="A338">
        <f t="shared" si="5"/>
        <v>333</v>
      </c>
      <c r="B338" t="str">
        <f>IF(ISBLANK('List of Employees'!B432),"",'List of Employees'!B432)</f>
        <v>MANALO STEPHANIE C.</v>
      </c>
      <c r="C338" s="25">
        <f>VLOOKUP(Table3[[#This Row],[EMPLOYEE NAME]],Employees[[Employee Name]:[Office]],6)</f>
        <v>0</v>
      </c>
      <c r="I338" s="27">
        <f>SUM(Table3[[#This Row],['# SICK LEAVE]:['#OTHERS]])</f>
        <v>0</v>
      </c>
    </row>
    <row r="339" spans="1:9" ht="29.4" customHeight="1" x14ac:dyDescent="0.3">
      <c r="A339">
        <f t="shared" si="5"/>
        <v>334</v>
      </c>
      <c r="B339" t="str">
        <f>IF(ISBLANK('List of Employees'!B434),"",'List of Employees'!B434)</f>
        <v xml:space="preserve">MANGUINAO GILBERT  </v>
      </c>
      <c r="C339" s="25">
        <f>VLOOKUP(Table3[[#This Row],[EMPLOYEE NAME]],Employees[[Employee Name]:[Office]],6)</f>
        <v>0</v>
      </c>
      <c r="I339" s="27">
        <f>SUM(Table3[[#This Row],['# SICK LEAVE]:['#OTHERS]])</f>
        <v>0</v>
      </c>
    </row>
    <row r="340" spans="1:9" ht="29.4" customHeight="1" x14ac:dyDescent="0.3">
      <c r="A340">
        <f t="shared" si="5"/>
        <v>335</v>
      </c>
      <c r="B340" t="str">
        <f>IF(ISBLANK('List of Employees'!B437),"",'List of Employees'!B437)</f>
        <v>MANLANGIT LEONILA R.</v>
      </c>
      <c r="C340" s="25" t="str">
        <f>VLOOKUP(Table3[[#This Row],[EMPLOYEE NAME]],Employees[[Employee Name]:[Office]],6)</f>
        <v>CASUAL</v>
      </c>
      <c r="I340" s="27">
        <f>SUM(Table3[[#This Row],['# SICK LEAVE]:['#OTHERS]])</f>
        <v>0</v>
      </c>
    </row>
    <row r="341" spans="1:9" ht="29.4" customHeight="1" x14ac:dyDescent="0.3">
      <c r="A341">
        <f t="shared" si="5"/>
        <v>336</v>
      </c>
      <c r="B341" t="str">
        <f>IF(ISBLANK('List of Employees'!B438),"",'List of Employees'!B438)</f>
        <v>MANLAPAZ ROSALINDA R.</v>
      </c>
      <c r="C341" s="25" t="str">
        <f>VLOOKUP(Table3[[#This Row],[EMPLOYEE NAME]],Employees[[Employee Name]:[Office]],6)</f>
        <v>CASUAL</v>
      </c>
      <c r="I341" s="27">
        <f>SUM(Table3[[#This Row],['# SICK LEAVE]:['#OTHERS]])</f>
        <v>0</v>
      </c>
    </row>
    <row r="342" spans="1:9" ht="29.4" customHeight="1" x14ac:dyDescent="0.3">
      <c r="A342">
        <f t="shared" si="5"/>
        <v>337</v>
      </c>
      <c r="B342" t="str">
        <f>IF(ISBLANK('List of Employees'!B440),"",'List of Employees'!B440)</f>
        <v>MARASIGAN  YOLANDA A.</v>
      </c>
      <c r="C342" s="25">
        <f>VLOOKUP(Table3[[#This Row],[EMPLOYEE NAME]],Employees[[Employee Name]:[Office]],6)</f>
        <v>0</v>
      </c>
      <c r="I342" s="27">
        <f>SUM(Table3[[#This Row],['# SICK LEAVE]:['#OTHERS]])</f>
        <v>0</v>
      </c>
    </row>
    <row r="343" spans="1:9" ht="29.4" customHeight="1" x14ac:dyDescent="0.3">
      <c r="A343">
        <f t="shared" si="5"/>
        <v>338</v>
      </c>
      <c r="B343" t="str">
        <f>IF(ISBLANK('List of Employees'!B441),"",'List of Employees'!B441)</f>
        <v>MARASIGAN AGUINO D.</v>
      </c>
      <c r="C343" s="25" t="str">
        <f>VLOOKUP(Table3[[#This Row],[EMPLOYEE NAME]],Employees[[Employee Name]:[Office]],6)</f>
        <v>CASUAL</v>
      </c>
      <c r="I343" s="27">
        <f>SUM(Table3[[#This Row],['# SICK LEAVE]:['#OTHERS]])</f>
        <v>0</v>
      </c>
    </row>
    <row r="344" spans="1:9" ht="29.4" customHeight="1" x14ac:dyDescent="0.3">
      <c r="A344">
        <f t="shared" si="5"/>
        <v>339</v>
      </c>
      <c r="B344" t="str">
        <f>IF(ISBLANK('List of Employees'!B442),"",'List of Employees'!B442)</f>
        <v>MARASIGAN ARIEL M.</v>
      </c>
      <c r="C344" s="25">
        <f>VLOOKUP(Table3[[#This Row],[EMPLOYEE NAME]],Employees[[Employee Name]:[Office]],6)</f>
        <v>0</v>
      </c>
      <c r="I344" s="27">
        <f>SUM(Table3[[#This Row],['# SICK LEAVE]:['#OTHERS]])</f>
        <v>0</v>
      </c>
    </row>
    <row r="345" spans="1:9" ht="29.4" customHeight="1" x14ac:dyDescent="0.3">
      <c r="A345">
        <f t="shared" si="5"/>
        <v>340</v>
      </c>
      <c r="B345" t="str">
        <f>IF(ISBLANK('List of Employees'!B444),"",'List of Employees'!B444)</f>
        <v>MARASIGAN CHRISTIAN M.</v>
      </c>
      <c r="C345" s="25" t="str">
        <f>VLOOKUP(Table3[[#This Row],[EMPLOYEE NAME]],Employees[[Employee Name]:[Office]],6)</f>
        <v>CASUAL</v>
      </c>
      <c r="I345" s="27">
        <f>SUM(Table3[[#This Row],['# SICK LEAVE]:['#OTHERS]])</f>
        <v>0</v>
      </c>
    </row>
    <row r="346" spans="1:9" ht="29.4" customHeight="1" x14ac:dyDescent="0.3">
      <c r="A346">
        <f t="shared" si="5"/>
        <v>341</v>
      </c>
      <c r="B346" t="str">
        <f>IF(ISBLANK('List of Employees'!B445),"",'List of Employees'!B445)</f>
        <v xml:space="preserve">MARASIGAN DANIEL  </v>
      </c>
      <c r="C346" s="25" t="str">
        <f>VLOOKUP(Table3[[#This Row],[EMPLOYEE NAME]],Employees[[Employee Name]:[Office]],6)</f>
        <v>REGULAR</v>
      </c>
      <c r="I346" s="27">
        <f>SUM(Table3[[#This Row],['# SICK LEAVE]:['#OTHERS]])</f>
        <v>0</v>
      </c>
    </row>
    <row r="347" spans="1:9" ht="29.4" customHeight="1" x14ac:dyDescent="0.3">
      <c r="A347">
        <f t="shared" si="5"/>
        <v>342</v>
      </c>
      <c r="B347" t="str">
        <f>IF(ISBLANK('List of Employees'!B446),"",'List of Employees'!B446)</f>
        <v>MARASIGAN GINALYN D.</v>
      </c>
      <c r="C347" s="25" t="str">
        <f>VLOOKUP(Table3[[#This Row],[EMPLOYEE NAME]],Employees[[Employee Name]:[Office]],6)</f>
        <v>REGULAR</v>
      </c>
      <c r="I347" s="27">
        <f>SUM(Table3[[#This Row],['# SICK LEAVE]:['#OTHERS]])</f>
        <v>0</v>
      </c>
    </row>
    <row r="348" spans="1:9" ht="29.4" customHeight="1" x14ac:dyDescent="0.3">
      <c r="A348">
        <f t="shared" si="5"/>
        <v>343</v>
      </c>
      <c r="B348" t="str">
        <f>IF(ISBLANK('List of Employees'!B447),"",'List of Employees'!B447)</f>
        <v>MARASIGAN INOCENCIA P.</v>
      </c>
      <c r="C348" s="25" t="str">
        <f>VLOOKUP(Table3[[#This Row],[EMPLOYEE NAME]],Employees[[Employee Name]:[Office]],6)</f>
        <v>REGULAR</v>
      </c>
      <c r="I348" s="27">
        <f>SUM(Table3[[#This Row],['# SICK LEAVE]:['#OTHERS]])</f>
        <v>0</v>
      </c>
    </row>
    <row r="349" spans="1:9" ht="29.4" customHeight="1" x14ac:dyDescent="0.3">
      <c r="A349">
        <f t="shared" si="5"/>
        <v>344</v>
      </c>
      <c r="B349" t="str">
        <f>IF(ISBLANK('List of Employees'!B448),"",'List of Employees'!B448)</f>
        <v>MARASIGAN JANINE C.</v>
      </c>
      <c r="C349" s="25" t="str">
        <f>VLOOKUP(Table3[[#This Row],[EMPLOYEE NAME]],Employees[[Employee Name]:[Office]],6)</f>
        <v>REGULAR</v>
      </c>
      <c r="I349" s="27">
        <f>SUM(Table3[[#This Row],['# SICK LEAVE]:['#OTHERS]])</f>
        <v>0</v>
      </c>
    </row>
    <row r="350" spans="1:9" ht="29.4" customHeight="1" x14ac:dyDescent="0.3">
      <c r="A350">
        <f t="shared" si="5"/>
        <v>345</v>
      </c>
      <c r="B350" t="str">
        <f>IF(ISBLANK('List of Employees'!B450),"",'List of Employees'!B450)</f>
        <v>MARCIAL RUSTICO B.</v>
      </c>
      <c r="C350" s="25" t="str">
        <f>VLOOKUP(Table3[[#This Row],[EMPLOYEE NAME]],Employees[[Employee Name]:[Office]],6)</f>
        <v>REGULAR</v>
      </c>
      <c r="I350" s="27">
        <f>SUM(Table3[[#This Row],['# SICK LEAVE]:['#OTHERS]])</f>
        <v>0</v>
      </c>
    </row>
    <row r="351" spans="1:9" ht="29.4" customHeight="1" x14ac:dyDescent="0.3">
      <c r="A351">
        <f t="shared" si="5"/>
        <v>346</v>
      </c>
      <c r="B351" t="str">
        <f>IF(ISBLANK('List of Employees'!B451),"",'List of Employees'!B451)</f>
        <v>MARDO MELINDA E.</v>
      </c>
      <c r="C351" s="25">
        <f>VLOOKUP(Table3[[#This Row],[EMPLOYEE NAME]],Employees[[Employee Name]:[Office]],6)</f>
        <v>0</v>
      </c>
      <c r="I351" s="27">
        <f>SUM(Table3[[#This Row],['# SICK LEAVE]:['#OTHERS]])</f>
        <v>0</v>
      </c>
    </row>
    <row r="352" spans="1:9" ht="29.4" customHeight="1" x14ac:dyDescent="0.3">
      <c r="A352">
        <f t="shared" si="5"/>
        <v>347</v>
      </c>
      <c r="B352" t="str">
        <f>IF(ISBLANK('List of Employees'!B452),"",'List of Employees'!B452)</f>
        <v>MARINDUQUE ANNE RENELYN P.</v>
      </c>
      <c r="C352" s="25" t="str">
        <f>VLOOKUP(Table3[[#This Row],[EMPLOYEE NAME]],Employees[[Employee Name]:[Office]],6)</f>
        <v>REGULAR</v>
      </c>
      <c r="I352" s="27">
        <f>SUM(Table3[[#This Row],['# SICK LEAVE]:['#OTHERS]])</f>
        <v>0</v>
      </c>
    </row>
    <row r="353" spans="1:9" ht="29.4" customHeight="1" x14ac:dyDescent="0.3">
      <c r="A353">
        <f t="shared" si="5"/>
        <v>348</v>
      </c>
      <c r="B353" t="str">
        <f>IF(ISBLANK('List of Employees'!B453),"",'List of Employees'!B453)</f>
        <v>MARINDUQUE AURORA A.</v>
      </c>
      <c r="C353" s="25" t="str">
        <f>VLOOKUP(Table3[[#This Row],[EMPLOYEE NAME]],Employees[[Employee Name]:[Office]],6)</f>
        <v>REGULAR</v>
      </c>
      <c r="I353" s="27">
        <f>SUM(Table3[[#This Row],['# SICK LEAVE]:['#OTHERS]])</f>
        <v>0</v>
      </c>
    </row>
    <row r="354" spans="1:9" ht="29.4" customHeight="1" x14ac:dyDescent="0.3">
      <c r="A354">
        <f t="shared" si="5"/>
        <v>349</v>
      </c>
      <c r="B354" t="str">
        <f>IF(ISBLANK('List of Employees'!B454),"",'List of Employees'!B454)</f>
        <v>MARINDUQUE ERNESTO P.</v>
      </c>
      <c r="C354" s="25" t="str">
        <f>VLOOKUP(Table3[[#This Row],[EMPLOYEE NAME]],Employees[[Employee Name]:[Office]],6)</f>
        <v>REGULAR</v>
      </c>
      <c r="I354" s="27">
        <f>SUM(Table3[[#This Row],['# SICK LEAVE]:['#OTHERS]])</f>
        <v>0</v>
      </c>
    </row>
    <row r="355" spans="1:9" ht="29.4" customHeight="1" x14ac:dyDescent="0.3">
      <c r="A355">
        <f t="shared" si="5"/>
        <v>350</v>
      </c>
      <c r="B355" t="str">
        <f>IF(ISBLANK('List of Employees'!B455),"",'List of Employees'!B455)</f>
        <v>MARINDUQUE GERRY C.</v>
      </c>
      <c r="C355" s="25" t="str">
        <f>VLOOKUP(Table3[[#This Row],[EMPLOYEE NAME]],Employees[[Employee Name]:[Office]],6)</f>
        <v>REGULAR</v>
      </c>
      <c r="I355" s="27">
        <f>SUM(Table3[[#This Row],['# SICK LEAVE]:['#OTHERS]])</f>
        <v>0</v>
      </c>
    </row>
    <row r="356" spans="1:9" ht="29.4" customHeight="1" x14ac:dyDescent="0.3">
      <c r="A356">
        <f t="shared" si="5"/>
        <v>351</v>
      </c>
      <c r="B356" t="str">
        <f>IF(ISBLANK('List of Employees'!B456),"",'List of Employees'!B456)</f>
        <v>MARINDUQUE MARISSA M.</v>
      </c>
      <c r="C356" s="25" t="str">
        <f>VLOOKUP(Table3[[#This Row],[EMPLOYEE NAME]],Employees[[Employee Name]:[Office]],6)</f>
        <v>REGULAR</v>
      </c>
      <c r="I356" s="27">
        <f>SUM(Table3[[#This Row],['# SICK LEAVE]:['#OTHERS]])</f>
        <v>0</v>
      </c>
    </row>
    <row r="357" spans="1:9" ht="29.4" customHeight="1" x14ac:dyDescent="0.3">
      <c r="A357">
        <f t="shared" si="5"/>
        <v>352</v>
      </c>
      <c r="B357" t="str">
        <f>IF(ISBLANK('List of Employees'!B458),"",'List of Employees'!B458)</f>
        <v>MARQUEZ HENSLEY B.</v>
      </c>
      <c r="C357" s="25">
        <f>VLOOKUP(Table3[[#This Row],[EMPLOYEE NAME]],Employees[[Employee Name]:[Office]],6)</f>
        <v>0</v>
      </c>
      <c r="I357" s="27">
        <f>SUM(Table3[[#This Row],['# SICK LEAVE]:['#OTHERS]])</f>
        <v>0</v>
      </c>
    </row>
    <row r="358" spans="1:9" ht="29.4" customHeight="1" x14ac:dyDescent="0.3">
      <c r="A358">
        <f t="shared" si="5"/>
        <v>353</v>
      </c>
      <c r="B358" t="e">
        <f>IF(ISBLANK('List of Employees'!#REF!),"",'List of Employees'!#REF!)</f>
        <v>#REF!</v>
      </c>
      <c r="C358" s="25" t="e">
        <f>VLOOKUP(Table3[[#This Row],[EMPLOYEE NAME]],Employees[[Employee Name]:[Office]],6)</f>
        <v>#REF!</v>
      </c>
      <c r="I358" s="27">
        <f>SUM(Table3[[#This Row],['# SICK LEAVE]:['#OTHERS]])</f>
        <v>0</v>
      </c>
    </row>
    <row r="359" spans="1:9" ht="29.4" customHeight="1" x14ac:dyDescent="0.3">
      <c r="A359">
        <f t="shared" si="5"/>
        <v>354</v>
      </c>
      <c r="B359" t="str">
        <f>IF(ISBLANK('List of Employees'!B460),"",'List of Employees'!B460)</f>
        <v>MARTINEZ BELEN B.</v>
      </c>
      <c r="C359" s="25" t="str">
        <f>VLOOKUP(Table3[[#This Row],[EMPLOYEE NAME]],Employees[[Employee Name]:[Office]],6)</f>
        <v>REGULAR</v>
      </c>
      <c r="I359" s="27">
        <f>SUM(Table3[[#This Row],['# SICK LEAVE]:['#OTHERS]])</f>
        <v>0</v>
      </c>
    </row>
    <row r="360" spans="1:9" ht="29.4" customHeight="1" x14ac:dyDescent="0.3">
      <c r="A360">
        <f t="shared" si="5"/>
        <v>355</v>
      </c>
      <c r="B360" t="str">
        <f>IF(ISBLANK('List of Employees'!B461),"",'List of Employees'!B461)</f>
        <v>MARTINEZ EMER V.</v>
      </c>
      <c r="C360" s="25" t="str">
        <f>VLOOKUP(Table3[[#This Row],[EMPLOYEE NAME]],Employees[[Employee Name]:[Office]],6)</f>
        <v>REGULAR</v>
      </c>
      <c r="I360" s="27">
        <f>SUM(Table3[[#This Row],['# SICK LEAVE]:['#OTHERS]])</f>
        <v>0</v>
      </c>
    </row>
    <row r="361" spans="1:9" ht="29.4" customHeight="1" x14ac:dyDescent="0.3">
      <c r="A361">
        <f t="shared" si="5"/>
        <v>356</v>
      </c>
      <c r="B361" t="str">
        <f>IF(ISBLANK('List of Employees'!B462),"",'List of Employees'!B462)</f>
        <v>MARUNDAN MARIA FLOR M.</v>
      </c>
      <c r="C361" s="25" t="str">
        <f>VLOOKUP(Table3[[#This Row],[EMPLOYEE NAME]],Employees[[Employee Name]:[Office]],6)</f>
        <v>REGULAR</v>
      </c>
      <c r="I361" s="27">
        <f>SUM(Table3[[#This Row],['# SICK LEAVE]:['#OTHERS]])</f>
        <v>0</v>
      </c>
    </row>
    <row r="362" spans="1:9" ht="29.4" customHeight="1" x14ac:dyDescent="0.3">
      <c r="A362">
        <f t="shared" si="5"/>
        <v>357</v>
      </c>
      <c r="B362" t="str">
        <f>IF(ISBLANK('List of Employees'!B463),"",'List of Employees'!B463)</f>
        <v>MATIENZO NORMITA S.</v>
      </c>
      <c r="C362" s="25" t="str">
        <f>VLOOKUP(Table3[[#This Row],[EMPLOYEE NAME]],Employees[[Employee Name]:[Office]],6)</f>
        <v>REGULAR</v>
      </c>
      <c r="I362" s="27">
        <f>SUM(Table3[[#This Row],['# SICK LEAVE]:['#OTHERS]])</f>
        <v>0</v>
      </c>
    </row>
    <row r="363" spans="1:9" ht="29.4" customHeight="1" x14ac:dyDescent="0.3">
      <c r="A363">
        <f t="shared" si="5"/>
        <v>358</v>
      </c>
      <c r="B363" t="str">
        <f>IF(ISBLANK('List of Employees'!B464),"",'List of Employees'!B464)</f>
        <v>MAULLON JAENA F.</v>
      </c>
      <c r="C363" s="25" t="str">
        <f>VLOOKUP(Table3[[#This Row],[EMPLOYEE NAME]],Employees[[Employee Name]:[Office]],6)</f>
        <v>CASUAL</v>
      </c>
      <c r="I363" s="27">
        <f>SUM(Table3[[#This Row],['# SICK LEAVE]:['#OTHERS]])</f>
        <v>0</v>
      </c>
    </row>
    <row r="364" spans="1:9" ht="29.4" customHeight="1" x14ac:dyDescent="0.3">
      <c r="A364">
        <f t="shared" si="5"/>
        <v>359</v>
      </c>
      <c r="B364" t="str">
        <f>IF(ISBLANK('List of Employees'!B465),"",'List of Employees'!B465)</f>
        <v>MAURICIO MARIZIEL M.</v>
      </c>
      <c r="C364" s="25" t="str">
        <f>VLOOKUP(Table3[[#This Row],[EMPLOYEE NAME]],Employees[[Employee Name]:[Office]],6)</f>
        <v>CASUAL</v>
      </c>
      <c r="I364" s="27">
        <f>SUM(Table3[[#This Row],['# SICK LEAVE]:['#OTHERS]])</f>
        <v>0</v>
      </c>
    </row>
    <row r="365" spans="1:9" ht="29.4" customHeight="1" x14ac:dyDescent="0.3">
      <c r="A365">
        <f t="shared" si="5"/>
        <v>360</v>
      </c>
      <c r="B365" t="str">
        <f>IF(ISBLANK('List of Employees'!B466),"",'List of Employees'!B466)</f>
        <v>MAWAK MIA PAULEEN B.</v>
      </c>
      <c r="C365" s="25" t="str">
        <f>VLOOKUP(Table3[[#This Row],[EMPLOYEE NAME]],Employees[[Employee Name]:[Office]],6)</f>
        <v>REGULAR</v>
      </c>
      <c r="I365" s="27">
        <f>SUM(Table3[[#This Row],['# SICK LEAVE]:['#OTHERS]])</f>
        <v>0</v>
      </c>
    </row>
    <row r="366" spans="1:9" ht="29.4" customHeight="1" x14ac:dyDescent="0.3">
      <c r="A366">
        <f t="shared" si="5"/>
        <v>361</v>
      </c>
      <c r="B366" t="e">
        <f>IF(ISBLANK('List of Employees'!#REF!),"",'List of Employees'!#REF!)</f>
        <v>#REF!</v>
      </c>
      <c r="C366" s="25" t="e">
        <f>VLOOKUP(Table3[[#This Row],[EMPLOYEE NAME]],Employees[[Employee Name]:[Office]],6)</f>
        <v>#REF!</v>
      </c>
      <c r="I366" s="27">
        <f>SUM(Table3[[#This Row],['# SICK LEAVE]:['#OTHERS]])</f>
        <v>0</v>
      </c>
    </row>
    <row r="367" spans="1:9" ht="29.4" customHeight="1" x14ac:dyDescent="0.3">
      <c r="A367">
        <f t="shared" si="5"/>
        <v>362</v>
      </c>
      <c r="B367" t="str">
        <f>IF(ISBLANK('List of Employees'!B469),"",'List of Employees'!B469)</f>
        <v>MELADO LEONILO JR. P.</v>
      </c>
      <c r="C367" s="25">
        <f>VLOOKUP(Table3[[#This Row],[EMPLOYEE NAME]],Employees[[Employee Name]:[Office]],6)</f>
        <v>0</v>
      </c>
      <c r="I367" s="27">
        <f>SUM(Table3[[#This Row],['# SICK LEAVE]:['#OTHERS]])</f>
        <v>0</v>
      </c>
    </row>
    <row r="368" spans="1:9" ht="29.4" customHeight="1" x14ac:dyDescent="0.3">
      <c r="A368">
        <f t="shared" si="5"/>
        <v>363</v>
      </c>
      <c r="B368" t="str">
        <f>IF(ISBLANK('List of Employees'!B470),"",'List of Employees'!B470)</f>
        <v>MENDOZA ANALUS A.</v>
      </c>
      <c r="C368" s="25" t="str">
        <f>VLOOKUP(Table3[[#This Row],[EMPLOYEE NAME]],Employees[[Employee Name]:[Office]],6)</f>
        <v>REGULAR</v>
      </c>
      <c r="I368" s="27">
        <f>SUM(Table3[[#This Row],['# SICK LEAVE]:['#OTHERS]])</f>
        <v>0</v>
      </c>
    </row>
    <row r="369" spans="1:9" ht="29.4" customHeight="1" x14ac:dyDescent="0.3">
      <c r="A369">
        <f t="shared" si="5"/>
        <v>364</v>
      </c>
      <c r="B369" t="str">
        <f>IF(ISBLANK('List of Employees'!B471),"",'List of Employees'!B471)</f>
        <v>MENDOZA ARRIES N.</v>
      </c>
      <c r="C369" s="25" t="str">
        <f>VLOOKUP(Table3[[#This Row],[EMPLOYEE NAME]],Employees[[Employee Name]:[Office]],6)</f>
        <v>REGULAR</v>
      </c>
      <c r="I369" s="27">
        <f>SUM(Table3[[#This Row],['# SICK LEAVE]:['#OTHERS]])</f>
        <v>0</v>
      </c>
    </row>
    <row r="370" spans="1:9" ht="29.4" customHeight="1" x14ac:dyDescent="0.3">
      <c r="A370">
        <f t="shared" si="5"/>
        <v>365</v>
      </c>
      <c r="B370" t="str">
        <f>IF(ISBLANK('List of Employees'!B472),"",'List of Employees'!B472)</f>
        <v>MENDOZA ARTHUR D.</v>
      </c>
      <c r="C370" s="25" t="str">
        <f>VLOOKUP(Table3[[#This Row],[EMPLOYEE NAME]],Employees[[Employee Name]:[Office]],6)</f>
        <v>CASUAL</v>
      </c>
      <c r="I370" s="27">
        <f>SUM(Table3[[#This Row],['# SICK LEAVE]:['#OTHERS]])</f>
        <v>0</v>
      </c>
    </row>
    <row r="371" spans="1:9" ht="29.4" customHeight="1" x14ac:dyDescent="0.3">
      <c r="A371">
        <f t="shared" si="5"/>
        <v>366</v>
      </c>
      <c r="B371" t="str">
        <f>IF(ISBLANK('List of Employees'!B474),"",'List of Employees'!B474)</f>
        <v>MENDOZA JUANITO N.</v>
      </c>
      <c r="C371" s="25" t="str">
        <f>VLOOKUP(Table3[[#This Row],[EMPLOYEE NAME]],Employees[[Employee Name]:[Office]],6)</f>
        <v>REGULAR</v>
      </c>
      <c r="I371" s="27">
        <f>SUM(Table3[[#This Row],['# SICK LEAVE]:['#OTHERS]])</f>
        <v>0</v>
      </c>
    </row>
    <row r="372" spans="1:9" ht="29.4" customHeight="1" x14ac:dyDescent="0.3">
      <c r="A372">
        <f t="shared" si="5"/>
        <v>367</v>
      </c>
      <c r="B372" t="str">
        <f>IF(ISBLANK('List of Employees'!B475),"",'List of Employees'!B475)</f>
        <v>MENDOZA LELISA L.</v>
      </c>
      <c r="C372" s="25" t="str">
        <f>VLOOKUP(Table3[[#This Row],[EMPLOYEE NAME]],Employees[[Employee Name]:[Office]],6)</f>
        <v>REGULAR</v>
      </c>
      <c r="I372" s="27">
        <f>SUM(Table3[[#This Row],['# SICK LEAVE]:['#OTHERS]])</f>
        <v>0</v>
      </c>
    </row>
    <row r="373" spans="1:9" ht="29.4" customHeight="1" x14ac:dyDescent="0.3">
      <c r="A373">
        <f t="shared" si="5"/>
        <v>368</v>
      </c>
      <c r="B373" t="str">
        <f>IF(ISBLANK('List of Employees'!B476),"",'List of Employees'!B476)</f>
        <v>MENDOZA LOURDES G.</v>
      </c>
      <c r="C373" s="25" t="str">
        <f>VLOOKUP(Table3[[#This Row],[EMPLOYEE NAME]],Employees[[Employee Name]:[Office]],6)</f>
        <v>REGULAR</v>
      </c>
      <c r="I373" s="27">
        <f>SUM(Table3[[#This Row],['# SICK LEAVE]:['#OTHERS]])</f>
        <v>0</v>
      </c>
    </row>
    <row r="374" spans="1:9" ht="29.4" customHeight="1" x14ac:dyDescent="0.3">
      <c r="A374">
        <f t="shared" si="5"/>
        <v>369</v>
      </c>
      <c r="B374" t="str">
        <f>IF(ISBLANK('List of Employees'!B477),"",'List of Employees'!B477)</f>
        <v>MENDOZA MARIA ABIGAIL A.</v>
      </c>
      <c r="C374" s="25" t="str">
        <f>VLOOKUP(Table3[[#This Row],[EMPLOYEE NAME]],Employees[[Employee Name]:[Office]],6)</f>
        <v>REGULAR</v>
      </c>
      <c r="I374" s="27">
        <f>SUM(Table3[[#This Row],['# SICK LEAVE]:['#OTHERS]])</f>
        <v>0</v>
      </c>
    </row>
    <row r="375" spans="1:9" ht="29.4" customHeight="1" x14ac:dyDescent="0.3">
      <c r="A375">
        <f t="shared" si="5"/>
        <v>370</v>
      </c>
      <c r="B375" t="str">
        <f>IF(ISBLANK('List of Employees'!B478),"",'List of Employees'!B478)</f>
        <v>MENDOZA MARICEL C.</v>
      </c>
      <c r="C375" s="25" t="str">
        <f>VLOOKUP(Table3[[#This Row],[EMPLOYEE NAME]],Employees[[Employee Name]:[Office]],6)</f>
        <v>CASUAL</v>
      </c>
      <c r="I375" s="27">
        <f>SUM(Table3[[#This Row],['# SICK LEAVE]:['#OTHERS]])</f>
        <v>0</v>
      </c>
    </row>
    <row r="376" spans="1:9" ht="29.4" customHeight="1" x14ac:dyDescent="0.3">
      <c r="A376">
        <f t="shared" si="5"/>
        <v>371</v>
      </c>
      <c r="B376" t="str">
        <f>IF(ISBLANK('List of Employees'!B479),"",'List of Employees'!B479)</f>
        <v>MENDOZA MARVIC M.</v>
      </c>
      <c r="C376" s="25" t="str">
        <f>VLOOKUP(Table3[[#This Row],[EMPLOYEE NAME]],Employees[[Employee Name]:[Office]],6)</f>
        <v>REGULAR</v>
      </c>
      <c r="I376" s="27">
        <f>SUM(Table3[[#This Row],['# SICK LEAVE]:['#OTHERS]])</f>
        <v>0</v>
      </c>
    </row>
    <row r="377" spans="1:9" ht="29.4" customHeight="1" x14ac:dyDescent="0.3">
      <c r="A377">
        <f t="shared" si="5"/>
        <v>372</v>
      </c>
      <c r="B377" t="str">
        <f>IF(ISBLANK('List of Employees'!B480),"",'List of Employees'!B480)</f>
        <v>MENDOZA NORA A.</v>
      </c>
      <c r="C377" s="25" t="str">
        <f>VLOOKUP(Table3[[#This Row],[EMPLOYEE NAME]],Employees[[Employee Name]:[Office]],6)</f>
        <v>REGULAR</v>
      </c>
      <c r="I377" s="27">
        <f>SUM(Table3[[#This Row],['# SICK LEAVE]:['#OTHERS]])</f>
        <v>0</v>
      </c>
    </row>
    <row r="378" spans="1:9" ht="29.4" customHeight="1" x14ac:dyDescent="0.3">
      <c r="A378">
        <f t="shared" si="5"/>
        <v>373</v>
      </c>
      <c r="B378" t="str">
        <f>IF(ISBLANK('List of Employees'!B481),"",'List of Employees'!B481)</f>
        <v>MENDOZA PATRICK O.</v>
      </c>
      <c r="C378" s="25" t="str">
        <f>VLOOKUP(Table3[[#This Row],[EMPLOYEE NAME]],Employees[[Employee Name]:[Office]],6)</f>
        <v>JOBCON</v>
      </c>
      <c r="I378" s="27">
        <f>SUM(Table3[[#This Row],['# SICK LEAVE]:['#OTHERS]])</f>
        <v>0</v>
      </c>
    </row>
    <row r="379" spans="1:9" ht="29.4" customHeight="1" x14ac:dyDescent="0.3">
      <c r="A379">
        <f t="shared" si="5"/>
        <v>374</v>
      </c>
      <c r="B379" t="str">
        <f>IF(ISBLANK('List of Employees'!B482),"",'List of Employees'!B482)</f>
        <v>MENDOZA PRESCILA S.</v>
      </c>
      <c r="C379" s="25" t="str">
        <f>VLOOKUP(Table3[[#This Row],[EMPLOYEE NAME]],Employees[[Employee Name]:[Office]],6)</f>
        <v>REGULAR</v>
      </c>
      <c r="I379" s="27">
        <f>SUM(Table3[[#This Row],['# SICK LEAVE]:['#OTHERS]])</f>
        <v>0</v>
      </c>
    </row>
    <row r="380" spans="1:9" ht="29.4" customHeight="1" x14ac:dyDescent="0.3">
      <c r="A380">
        <f t="shared" si="5"/>
        <v>375</v>
      </c>
      <c r="B380" t="str">
        <f>IF(ISBLANK('List of Employees'!B483),"",'List of Employees'!B483)</f>
        <v>MENDOZA ROMEO B.</v>
      </c>
      <c r="C380" s="25" t="str">
        <f>VLOOKUP(Table3[[#This Row],[EMPLOYEE NAME]],Employees[[Employee Name]:[Office]],6)</f>
        <v>REGULAR</v>
      </c>
      <c r="I380" s="27">
        <f>SUM(Table3[[#This Row],['# SICK LEAVE]:['#OTHERS]])</f>
        <v>0</v>
      </c>
    </row>
    <row r="381" spans="1:9" ht="29.4" customHeight="1" x14ac:dyDescent="0.3">
      <c r="A381">
        <f t="shared" si="5"/>
        <v>376</v>
      </c>
      <c r="B381" t="str">
        <f>IF(ISBLANK('List of Employees'!B484),"",'List of Employees'!B484)</f>
        <v>MERCADO ARLENNIE D.</v>
      </c>
      <c r="C381" s="25" t="str">
        <f>VLOOKUP(Table3[[#This Row],[EMPLOYEE NAME]],Employees[[Employee Name]:[Office]],6)</f>
        <v>CASUAL</v>
      </c>
      <c r="I381" s="27">
        <f>SUM(Table3[[#This Row],['# SICK LEAVE]:['#OTHERS]])</f>
        <v>0</v>
      </c>
    </row>
    <row r="382" spans="1:9" ht="29.4" customHeight="1" x14ac:dyDescent="0.3">
      <c r="A382">
        <f t="shared" si="5"/>
        <v>377</v>
      </c>
      <c r="B382" t="str">
        <f>IF(ISBLANK('List of Employees'!B487),"",'List of Employees'!B487)</f>
        <v>MERCARDO RENGIE M.</v>
      </c>
      <c r="C382" s="25" t="str">
        <f>VLOOKUP(Table3[[#This Row],[EMPLOYEE NAME]],Employees[[Employee Name]:[Office]],6)</f>
        <v>CASUAL</v>
      </c>
      <c r="I382" s="27">
        <f>SUM(Table3[[#This Row],['# SICK LEAVE]:['#OTHERS]])</f>
        <v>0</v>
      </c>
    </row>
    <row r="383" spans="1:9" ht="29.4" customHeight="1" x14ac:dyDescent="0.3">
      <c r="A383">
        <f t="shared" si="5"/>
        <v>378</v>
      </c>
      <c r="B383" t="str">
        <f>IF(ISBLANK('List of Employees'!B488),"",'List of Employees'!B488)</f>
        <v xml:space="preserve">MERHAN FRANCISCO  </v>
      </c>
      <c r="C383" s="25" t="str">
        <f>VLOOKUP(Table3[[#This Row],[EMPLOYEE NAME]],Employees[[Employee Name]:[Office]],6)</f>
        <v>CASUAL</v>
      </c>
      <c r="I383" s="27">
        <f>SUM(Table3[[#This Row],['# SICK LEAVE]:['#OTHERS]])</f>
        <v>0</v>
      </c>
    </row>
    <row r="384" spans="1:9" ht="29.4" customHeight="1" x14ac:dyDescent="0.3">
      <c r="A384">
        <f t="shared" si="5"/>
        <v>379</v>
      </c>
      <c r="B384" t="str">
        <f>IF(ISBLANK('List of Employees'!B489),"",'List of Employees'!B489)</f>
        <v>MERJILLA JEANETTE B.</v>
      </c>
      <c r="C384" s="25" t="str">
        <f>VLOOKUP(Table3[[#This Row],[EMPLOYEE NAME]],Employees[[Employee Name]:[Office]],6)</f>
        <v>CASUAL</v>
      </c>
      <c r="I384" s="27">
        <f>SUM(Table3[[#This Row],['# SICK LEAVE]:['#OTHERS]])</f>
        <v>0</v>
      </c>
    </row>
    <row r="385" spans="1:9" ht="29.4" customHeight="1" x14ac:dyDescent="0.3">
      <c r="A385">
        <f t="shared" si="5"/>
        <v>380</v>
      </c>
      <c r="B385" t="str">
        <f>IF(ISBLANK('List of Employees'!B493),"",'List of Employees'!B493)</f>
        <v>MIRANDA ROBERTO D.</v>
      </c>
      <c r="C385" s="25" t="str">
        <f>VLOOKUP(Table3[[#This Row],[EMPLOYEE NAME]],Employees[[Employee Name]:[Office]],6)</f>
        <v>REGULAR</v>
      </c>
      <c r="I385" s="27">
        <f>SUM(Table3[[#This Row],['# SICK LEAVE]:['#OTHERS]])</f>
        <v>0</v>
      </c>
    </row>
    <row r="386" spans="1:9" ht="29.4" customHeight="1" x14ac:dyDescent="0.3">
      <c r="A386">
        <f t="shared" si="5"/>
        <v>381</v>
      </c>
      <c r="B386" t="str">
        <f>IF(ISBLANK('List of Employees'!B494),"",'List of Employees'!B494)</f>
        <v>MIRANDO EDITH B.</v>
      </c>
      <c r="C386" s="25" t="str">
        <f>VLOOKUP(Table3[[#This Row],[EMPLOYEE NAME]],Employees[[Employee Name]:[Office]],6)</f>
        <v>REGULAR</v>
      </c>
      <c r="I386" s="27">
        <f>SUM(Table3[[#This Row],['# SICK LEAVE]:['#OTHERS]])</f>
        <v>0</v>
      </c>
    </row>
    <row r="387" spans="1:9" ht="29.4" customHeight="1" x14ac:dyDescent="0.3">
      <c r="A387">
        <f t="shared" si="5"/>
        <v>382</v>
      </c>
      <c r="B387" t="str">
        <f>IF(ISBLANK('List of Employees'!B495),"",'List of Employees'!B495)</f>
        <v>MOLOD EMMA D.</v>
      </c>
      <c r="C387" s="25" t="str">
        <f>VLOOKUP(Table3[[#This Row],[EMPLOYEE NAME]],Employees[[Employee Name]:[Office]],6)</f>
        <v>REGULAR</v>
      </c>
      <c r="I387" s="27">
        <f>SUM(Table3[[#This Row],['# SICK LEAVE]:['#OTHERS]])</f>
        <v>0</v>
      </c>
    </row>
    <row r="388" spans="1:9" ht="29.4" customHeight="1" x14ac:dyDescent="0.3">
      <c r="A388">
        <f t="shared" si="5"/>
        <v>383</v>
      </c>
      <c r="B388" t="str">
        <f>IF(ISBLANK('List of Employees'!B496),"",'List of Employees'!B496)</f>
        <v>MONREAL GREGORIO M.</v>
      </c>
      <c r="C388" s="25" t="str">
        <f>VLOOKUP(Table3[[#This Row],[EMPLOYEE NAME]],Employees[[Employee Name]:[Office]],6)</f>
        <v>CO TERM</v>
      </c>
      <c r="I388" s="27">
        <f>SUM(Table3[[#This Row],['# SICK LEAVE]:['#OTHERS]])</f>
        <v>0</v>
      </c>
    </row>
    <row r="389" spans="1:9" ht="29.4" customHeight="1" x14ac:dyDescent="0.3">
      <c r="A389">
        <f t="shared" si="5"/>
        <v>384</v>
      </c>
      <c r="B389" t="str">
        <f>IF(ISBLANK('List of Employees'!B498),"",'List of Employees'!B498)</f>
        <v>MONTEALEGRE CHARLIE JR. O.</v>
      </c>
      <c r="C389" s="25" t="str">
        <f>VLOOKUP(Table3[[#This Row],[EMPLOYEE NAME]],Employees[[Employee Name]:[Office]],6)</f>
        <v>REGULAR</v>
      </c>
      <c r="I389" s="27">
        <f>SUM(Table3[[#This Row],['# SICK LEAVE]:['#OTHERS]])</f>
        <v>0</v>
      </c>
    </row>
    <row r="390" spans="1:9" ht="29.4" customHeight="1" x14ac:dyDescent="0.3">
      <c r="A390">
        <f t="shared" ref="A390:A409" si="6">IF(ISBLANK(B390),"",ROW(A385))</f>
        <v>385</v>
      </c>
      <c r="B390" t="str">
        <f>IF(ISBLANK('List of Employees'!B499),"",'List of Employees'!B499)</f>
        <v>MONTENEGRO EDWIN D.</v>
      </c>
      <c r="C390" s="25" t="str">
        <f>VLOOKUP(Table3[[#This Row],[EMPLOYEE NAME]],Employees[[Employee Name]:[Office]],6)</f>
        <v>REGULAR</v>
      </c>
      <c r="I390" s="27">
        <f>SUM(Table3[[#This Row],['# SICK LEAVE]:['#OTHERS]])</f>
        <v>0</v>
      </c>
    </row>
    <row r="391" spans="1:9" ht="29.4" customHeight="1" x14ac:dyDescent="0.3">
      <c r="A391">
        <f t="shared" si="6"/>
        <v>386</v>
      </c>
      <c r="B391" t="str">
        <f>IF(ISBLANK('List of Employees'!B500),"",'List of Employees'!B500)</f>
        <v>MONTENEGRO HELEN L.</v>
      </c>
      <c r="C391" s="25" t="str">
        <f>VLOOKUP(Table3[[#This Row],[EMPLOYEE NAME]],Employees[[Employee Name]:[Office]],6)</f>
        <v>REGULAR</v>
      </c>
      <c r="I391" s="27">
        <f>SUM(Table3[[#This Row],['# SICK LEAVE]:['#OTHERS]])</f>
        <v>0</v>
      </c>
    </row>
    <row r="392" spans="1:9" ht="29.4" customHeight="1" x14ac:dyDescent="0.3">
      <c r="A392">
        <f t="shared" si="6"/>
        <v>387</v>
      </c>
      <c r="B392" t="str">
        <f>IF(ISBLANK('List of Employees'!B507),"",'List of Employees'!B507)</f>
        <v>NATANAUAN MARY JANE G.</v>
      </c>
      <c r="C392" s="25" t="str">
        <f>VLOOKUP(Table3[[#This Row],[EMPLOYEE NAME]],Employees[[Employee Name]:[Office]],6)</f>
        <v>CASUAL</v>
      </c>
      <c r="I392" s="27">
        <f>SUM(Table3[[#This Row],['# SICK LEAVE]:['#OTHERS]])</f>
        <v>0</v>
      </c>
    </row>
    <row r="393" spans="1:9" ht="29.4" customHeight="1" x14ac:dyDescent="0.3">
      <c r="A393">
        <f t="shared" si="6"/>
        <v>388</v>
      </c>
      <c r="B393" t="str">
        <f>IF(ISBLANK('List of Employees'!B508),"",'List of Employees'!B508)</f>
        <v>NATANAUAN SENANDO C.</v>
      </c>
      <c r="C393" s="25">
        <f>VLOOKUP(Table3[[#This Row],[EMPLOYEE NAME]],Employees[[Employee Name]:[Office]],6)</f>
        <v>0</v>
      </c>
      <c r="I393" s="27">
        <f>SUM(Table3[[#This Row],['# SICK LEAVE]:['#OTHERS]])</f>
        <v>0</v>
      </c>
    </row>
    <row r="394" spans="1:9" ht="29.4" customHeight="1" x14ac:dyDescent="0.3">
      <c r="A394">
        <f t="shared" si="6"/>
        <v>389</v>
      </c>
      <c r="B394" t="str">
        <f>IF(ISBLANK('List of Employees'!B509),"",'List of Employees'!B509)</f>
        <v>NAVARRO JOHNA F.</v>
      </c>
      <c r="C394" s="25">
        <f>VLOOKUP(Table3[[#This Row],[EMPLOYEE NAME]],Employees[[Employee Name]:[Office]],6)</f>
        <v>0</v>
      </c>
      <c r="I394" s="27">
        <f>SUM(Table3[[#This Row],['# SICK LEAVE]:['#OTHERS]])</f>
        <v>0</v>
      </c>
    </row>
    <row r="395" spans="1:9" ht="29.4" customHeight="1" x14ac:dyDescent="0.3">
      <c r="A395">
        <f t="shared" si="6"/>
        <v>390</v>
      </c>
      <c r="B395" t="str">
        <f>IF(ISBLANK('List of Employees'!B510),"",'List of Employees'!B510)</f>
        <v>NAVARRO RITA A.</v>
      </c>
      <c r="C395" s="25" t="str">
        <f>VLOOKUP(Table3[[#This Row],[EMPLOYEE NAME]],Employees[[Employee Name]:[Office]],6)</f>
        <v>REGULAR</v>
      </c>
      <c r="I395" s="27">
        <f>SUM(Table3[[#This Row],['# SICK LEAVE]:['#OTHERS]])</f>
        <v>0</v>
      </c>
    </row>
    <row r="396" spans="1:9" ht="29.4" customHeight="1" x14ac:dyDescent="0.3">
      <c r="A396">
        <f t="shared" si="6"/>
        <v>391</v>
      </c>
      <c r="B396" t="str">
        <f>IF(ISBLANK('List of Employees'!B511),"",'List of Employees'!B511)</f>
        <v>NELSON CATHERINE L.</v>
      </c>
      <c r="C396" s="25" t="str">
        <f>VLOOKUP(Table3[[#This Row],[EMPLOYEE NAME]],Employees[[Employee Name]:[Office]],6)</f>
        <v>REGULAR</v>
      </c>
      <c r="I396" s="27">
        <f>SUM(Table3[[#This Row],['# SICK LEAVE]:['#OTHERS]])</f>
        <v>0</v>
      </c>
    </row>
    <row r="397" spans="1:9" ht="29.4" customHeight="1" x14ac:dyDescent="0.3">
      <c r="A397">
        <f t="shared" si="6"/>
        <v>392</v>
      </c>
      <c r="B397" t="str">
        <f>IF(ISBLANK('List of Employees'!B512),"",'List of Employees'!B512)</f>
        <v>NIBAY ELEONOR E.</v>
      </c>
      <c r="C397" s="25" t="str">
        <f>VLOOKUP(Table3[[#This Row],[EMPLOYEE NAME]],Employees[[Employee Name]:[Office]],6)</f>
        <v>CASUAL</v>
      </c>
      <c r="I397" s="27">
        <f>SUM(Table3[[#This Row],['# SICK LEAVE]:['#OTHERS]])</f>
        <v>0</v>
      </c>
    </row>
    <row r="398" spans="1:9" ht="29.4" customHeight="1" x14ac:dyDescent="0.3">
      <c r="A398">
        <f t="shared" si="6"/>
        <v>393</v>
      </c>
      <c r="B398" t="str">
        <f>IF(ISBLANK('List of Employees'!B513),"",'List of Employees'!B513)</f>
        <v>NOVICIO PERLITA G.</v>
      </c>
      <c r="C398" s="25" t="str">
        <f>VLOOKUP(Table3[[#This Row],[EMPLOYEE NAME]],Employees[[Employee Name]:[Office]],6)</f>
        <v>REGULAR</v>
      </c>
      <c r="I398" s="27">
        <f>SUM(Table3[[#This Row],['# SICK LEAVE]:['#OTHERS]])</f>
        <v>0</v>
      </c>
    </row>
    <row r="399" spans="1:9" ht="29.4" customHeight="1" x14ac:dyDescent="0.3">
      <c r="A399">
        <f t="shared" si="6"/>
        <v>394</v>
      </c>
      <c r="B399" t="e">
        <f>IF(ISBLANK('List of Employees'!#REF!),"",'List of Employees'!#REF!)</f>
        <v>#REF!</v>
      </c>
      <c r="C399" s="25" t="e">
        <f>VLOOKUP(Table3[[#This Row],[EMPLOYEE NAME]],Employees[[Employee Name]:[Office]],6)</f>
        <v>#REF!</v>
      </c>
      <c r="I399" s="27">
        <f>SUM(Table3[[#This Row],['# SICK LEAVE]:['#OTHERS]])</f>
        <v>0</v>
      </c>
    </row>
    <row r="400" spans="1:9" ht="29.4" customHeight="1" x14ac:dyDescent="0.3">
      <c r="A400">
        <f t="shared" si="6"/>
        <v>395</v>
      </c>
      <c r="B400" t="str">
        <f>IF(ISBLANK('List of Employees'!B517),"",'List of Employees'!B517)</f>
        <v xml:space="preserve">OBINA JAIME  </v>
      </c>
      <c r="C400" s="25" t="str">
        <f>VLOOKUP(Table3[[#This Row],[EMPLOYEE NAME]],Employees[[Employee Name]:[Office]],6)</f>
        <v>CASUAL</v>
      </c>
      <c r="I400" s="27">
        <f>SUM(Table3[[#This Row],['# SICK LEAVE]:['#OTHERS]])</f>
        <v>0</v>
      </c>
    </row>
    <row r="401" spans="1:9" ht="29.4" customHeight="1" x14ac:dyDescent="0.3">
      <c r="A401">
        <f t="shared" si="6"/>
        <v>396</v>
      </c>
      <c r="B401" t="str">
        <f>IF(ISBLANK('List of Employees'!B518),"",'List of Employees'!B518)</f>
        <v>OCAMPO EDRALYN B.</v>
      </c>
      <c r="C401" s="25" t="str">
        <f>VLOOKUP(Table3[[#This Row],[EMPLOYEE NAME]],Employees[[Employee Name]:[Office]],6)</f>
        <v>REGULAR</v>
      </c>
      <c r="I401" s="27">
        <f>SUM(Table3[[#This Row],['# SICK LEAVE]:['#OTHERS]])</f>
        <v>0</v>
      </c>
    </row>
    <row r="402" spans="1:9" ht="29.4" customHeight="1" x14ac:dyDescent="0.3">
      <c r="A402">
        <f t="shared" si="6"/>
        <v>397</v>
      </c>
      <c r="B402" t="str">
        <f>IF(ISBLANK('List of Employees'!B519),"",'List of Employees'!B519)</f>
        <v>OCAMPO MERLINDA R.</v>
      </c>
      <c r="C402" s="25" t="str">
        <f>VLOOKUP(Table3[[#This Row],[EMPLOYEE NAME]],Employees[[Employee Name]:[Office]],6)</f>
        <v>CASUAL</v>
      </c>
      <c r="I402" s="27">
        <f>SUM(Table3[[#This Row],['# SICK LEAVE]:['#OTHERS]])</f>
        <v>0</v>
      </c>
    </row>
    <row r="403" spans="1:9" ht="29.4" customHeight="1" x14ac:dyDescent="0.3">
      <c r="A403">
        <f t="shared" si="6"/>
        <v>398</v>
      </c>
      <c r="B403" t="str">
        <f>IF(ISBLANK('List of Employees'!B521),"",'List of Employees'!B521)</f>
        <v>OCAMPO ORLANDO R.</v>
      </c>
      <c r="C403" s="25" t="str">
        <f>VLOOKUP(Table3[[#This Row],[EMPLOYEE NAME]],Employees[[Employee Name]:[Office]],6)</f>
        <v>REGULAR</v>
      </c>
      <c r="I403" s="27">
        <f>SUM(Table3[[#This Row],['# SICK LEAVE]:['#OTHERS]])</f>
        <v>0</v>
      </c>
    </row>
    <row r="404" spans="1:9" ht="29.4" customHeight="1" x14ac:dyDescent="0.3">
      <c r="A404">
        <f t="shared" si="6"/>
        <v>399</v>
      </c>
      <c r="B404" t="str">
        <f>IF(ISBLANK('List of Employees'!B522),"",'List of Employees'!B522)</f>
        <v>OLARTE GREATCHEL B.</v>
      </c>
      <c r="C404" s="25" t="str">
        <f>VLOOKUP(Table3[[#This Row],[EMPLOYEE NAME]],Employees[[Employee Name]:[Office]],6)</f>
        <v>REGULAR</v>
      </c>
      <c r="I404" s="27">
        <f>SUM(Table3[[#This Row],['# SICK LEAVE]:['#OTHERS]])</f>
        <v>0</v>
      </c>
    </row>
    <row r="405" spans="1:9" ht="29.4" customHeight="1" x14ac:dyDescent="0.3">
      <c r="A405">
        <f t="shared" si="6"/>
        <v>400</v>
      </c>
      <c r="B405" t="str">
        <f>IF(ISBLANK('List of Employees'!B523),"",'List of Employees'!B523)</f>
        <v>OLAZO LIZA E.</v>
      </c>
      <c r="C405" s="25" t="str">
        <f>VLOOKUP(Table3[[#This Row],[EMPLOYEE NAME]],Employees[[Employee Name]:[Office]],6)</f>
        <v>JOBCON</v>
      </c>
      <c r="I405" s="27">
        <f>SUM(Table3[[#This Row],['# SICK LEAVE]:['#OTHERS]])</f>
        <v>0</v>
      </c>
    </row>
    <row r="406" spans="1:9" ht="29.4" customHeight="1" x14ac:dyDescent="0.3">
      <c r="A406">
        <f t="shared" si="6"/>
        <v>401</v>
      </c>
      <c r="B406" t="str">
        <f>IF(ISBLANK('List of Employees'!B524),"",'List of Employees'!B524)</f>
        <v>OLEGARIO LEONARD ERIC B.</v>
      </c>
      <c r="C406" s="25" t="str">
        <f>VLOOKUP(Table3[[#This Row],[EMPLOYEE NAME]],Employees[[Employee Name]:[Office]],6)</f>
        <v>REGULAR</v>
      </c>
      <c r="I406" s="27">
        <f>SUM(Table3[[#This Row],['# SICK LEAVE]:['#OTHERS]])</f>
        <v>0</v>
      </c>
    </row>
    <row r="407" spans="1:9" ht="29.4" customHeight="1" x14ac:dyDescent="0.3">
      <c r="A407">
        <f t="shared" si="6"/>
        <v>402</v>
      </c>
      <c r="B407" t="str">
        <f>IF(ISBLANK('List of Employees'!B525),"",'List of Employees'!B525)</f>
        <v>OLEGARIO NENITA A.</v>
      </c>
      <c r="C407" s="25" t="str">
        <f>VLOOKUP(Table3[[#This Row],[EMPLOYEE NAME]],Employees[[Employee Name]:[Office]],6)</f>
        <v>REGULAR</v>
      </c>
      <c r="I407" s="27">
        <f>SUM(Table3[[#This Row],['# SICK LEAVE]:['#OTHERS]])</f>
        <v>0</v>
      </c>
    </row>
    <row r="408" spans="1:9" ht="29.4" customHeight="1" x14ac:dyDescent="0.3">
      <c r="A408">
        <f t="shared" si="6"/>
        <v>403</v>
      </c>
      <c r="B408" t="str">
        <f>IF(ISBLANK('List of Employees'!B526),"",'List of Employees'!B526)</f>
        <v>OLEGARIO TEOFISTA B.</v>
      </c>
      <c r="C408" s="25" t="str">
        <f>VLOOKUP(Table3[[#This Row],[EMPLOYEE NAME]],Employees[[Employee Name]:[Office]],6)</f>
        <v>REGULAR</v>
      </c>
      <c r="I408" s="27">
        <f>SUM(Table3[[#This Row],['# SICK LEAVE]:['#OTHERS]])</f>
        <v>0</v>
      </c>
    </row>
    <row r="409" spans="1:9" ht="29.4" customHeight="1" x14ac:dyDescent="0.3">
      <c r="A409">
        <f t="shared" si="6"/>
        <v>404</v>
      </c>
      <c r="B409" t="str">
        <f>IF(ISBLANK('List of Employees'!B527),"",'List of Employees'!B527)</f>
        <v>OLIGARIO ARLYN MAE C.</v>
      </c>
      <c r="C409" s="25">
        <f>VLOOKUP(Table3[[#This Row],[EMPLOYEE NAME]],Employees[[Employee Name]:[Office]],6)</f>
        <v>0</v>
      </c>
      <c r="I409" s="27">
        <f>SUM(Table3[[#This Row],['# SICK LEAVE]:['#OTHERS]])</f>
        <v>0</v>
      </c>
    </row>
    <row r="410" spans="1:9" x14ac:dyDescent="0.3">
      <c r="A410">
        <f t="shared" ref="A410:A454" si="7">IF(ISBLANK(B410),"",ROW(A405))</f>
        <v>405</v>
      </c>
      <c r="B410" t="str">
        <f>IF(ISBLANK('List of Employees'!B528),"",'List of Employees'!B528)</f>
        <v>OLIMPO SHARIE MAE M.</v>
      </c>
      <c r="C410" s="25">
        <f>VLOOKUP(Table3[[#This Row],[EMPLOYEE NAME]],Employees[[Employee Name]:[Office]],6)</f>
        <v>0</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f t="shared" si="7"/>
        <v>406</v>
      </c>
      <c r="B411" t="str">
        <f>IF(ISBLANK('List of Employees'!B529),"",'List of Employees'!B529)</f>
        <v>OLINO PRECIOSA A.</v>
      </c>
      <c r="C411" s="25" t="str">
        <f>VLOOKUP(Table3[[#This Row],[EMPLOYEE NAME]],Employees[[Employee Name]:[Office]],6)</f>
        <v>REGULAR</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f t="shared" si="7"/>
        <v>407</v>
      </c>
      <c r="B412" t="str">
        <f>IF(ISBLANK('List of Employees'!B531),"",'List of Employees'!B531)</f>
        <v>OPO CONEY V.</v>
      </c>
      <c r="C412" s="25" t="str">
        <f>VLOOKUP(Table3[[#This Row],[EMPLOYEE NAME]],Employees[[Employee Name]:[Office]],6)</f>
        <v>CASUAL</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f t="shared" si="7"/>
        <v>408</v>
      </c>
      <c r="B413" t="str">
        <f>IF(ISBLANK('List of Employees'!B532),"",'List of Employees'!B532)</f>
        <v>OPO CORAZON R.</v>
      </c>
      <c r="C413" s="25">
        <f>VLOOKUP(Table3[[#This Row],[EMPLOYEE NAME]],Employees[[Employee Name]:[Office]],6)</f>
        <v>0</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f t="shared" si="7"/>
        <v>409</v>
      </c>
      <c r="B414" t="str">
        <f>IF(ISBLANK('List of Employees'!B533),"",'List of Employees'!B533)</f>
        <v>ORSAL MARK LESTER B.</v>
      </c>
      <c r="C414" s="25" t="str">
        <f>VLOOKUP(Table3[[#This Row],[EMPLOYEE NAME]],Employees[[Employee Name]:[Office]],6)</f>
        <v>REGULAR</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f t="shared" si="7"/>
        <v>410</v>
      </c>
      <c r="B415" t="str">
        <f>IF(ISBLANK('List of Employees'!B534),"",'List of Employees'!B534)</f>
        <v>ORTEGA RODEL R.</v>
      </c>
      <c r="C415" s="25">
        <f>VLOOKUP(Table3[[#This Row],[EMPLOYEE NAME]],Employees[[Employee Name]:[Office]],6)</f>
        <v>0</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f t="shared" si="7"/>
        <v>411</v>
      </c>
      <c r="B416" t="str">
        <f>IF(ISBLANK('List of Employees'!B535),"",'List of Employees'!B535)</f>
        <v>ORTIZ TRINIDAD D.</v>
      </c>
      <c r="C416" s="25" t="str">
        <f>VLOOKUP(Table3[[#This Row],[EMPLOYEE NAME]],Employees[[Employee Name]:[Office]],6)</f>
        <v>REGULAR</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f t="shared" si="7"/>
        <v>412</v>
      </c>
      <c r="B417" t="str">
        <f>IF(ISBLANK('List of Employees'!B536),"",'List of Employees'!B536)</f>
        <v>OSTONAL IVY S.</v>
      </c>
      <c r="C417" s="25" t="str">
        <f>VLOOKUP(Table3[[#This Row],[EMPLOYEE NAME]],Employees[[Employee Name]:[Office]],6)</f>
        <v>REGULAR</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f t="shared" si="7"/>
        <v>413</v>
      </c>
      <c r="B418" t="str">
        <f>IF(ISBLANK('List of Employees'!B537),"",'List of Employees'!B537)</f>
        <v xml:space="preserve">OTACAN JAY  </v>
      </c>
      <c r="C418" s="25" t="str">
        <f>VLOOKUP(Table3[[#This Row],[EMPLOYEE NAME]],Employees[[Employee Name]:[Office]],6)</f>
        <v>CASUAL</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f t="shared" si="7"/>
        <v>414</v>
      </c>
      <c r="B419" t="str">
        <f>IF(ISBLANK('List of Employees'!B538),"",'List of Employees'!B538)</f>
        <v>PADILLA JANE Z.</v>
      </c>
      <c r="C419" s="25" t="str">
        <f>VLOOKUP(Table3[[#This Row],[EMPLOYEE NAME]],Employees[[Employee Name]:[Office]],6)</f>
        <v>REGULAR</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f t="shared" si="7"/>
        <v>415</v>
      </c>
      <c r="B420" t="str">
        <f>IF(ISBLANK('List of Employees'!B539),"",'List of Employees'!B539)</f>
        <v>PAGLINAWAN JESSIE M.</v>
      </c>
      <c r="C420" s="25" t="str">
        <f>VLOOKUP(Table3[[#This Row],[EMPLOYEE NAME]],Employees[[Employee Name]:[Office]],6)</f>
        <v>CASUAL</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f t="shared" si="7"/>
        <v>416</v>
      </c>
      <c r="B421" t="str">
        <f>IF(ISBLANK('List of Employees'!B540),"",'List of Employees'!B540)</f>
        <v>PAITON MARY ANN M.</v>
      </c>
      <c r="C421" s="25" t="str">
        <f>VLOOKUP(Table3[[#This Row],[EMPLOYEE NAME]],Employees[[Employee Name]:[Office]],6)</f>
        <v>REGULAR</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f t="shared" si="7"/>
        <v>417</v>
      </c>
      <c r="B422" t="str">
        <f>IF(ISBLANK('List of Employees'!B541),"",'List of Employees'!B541)</f>
        <v>PAJENAGO FRANCIS B.</v>
      </c>
      <c r="C422" s="25" t="str">
        <f>VLOOKUP(Table3[[#This Row],[EMPLOYEE NAME]],Employees[[Employee Name]:[Office]],6)</f>
        <v>CASUAL</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f t="shared" si="7"/>
        <v>418</v>
      </c>
      <c r="B423" t="str">
        <f>IF(ISBLANK('List of Employees'!B543),"",'List of Employees'!B543)</f>
        <v>PALAD EMERSON U.</v>
      </c>
      <c r="C423" s="25" t="str">
        <f>VLOOKUP(Table3[[#This Row],[EMPLOYEE NAME]],Employees[[Employee Name]:[Office]],6)</f>
        <v>CO TERM</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f t="shared" si="7"/>
        <v>419</v>
      </c>
      <c r="B424" t="str">
        <f>IF(ISBLANK('List of Employees'!B544),"",'List of Employees'!B544)</f>
        <v>PALADAN EMERSON M.</v>
      </c>
      <c r="C424" s="25" t="str">
        <f>VLOOKUP(Table3[[#This Row],[EMPLOYEE NAME]],Employees[[Employee Name]:[Office]],6)</f>
        <v>REGULAR</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f t="shared" si="7"/>
        <v>420</v>
      </c>
      <c r="B425" t="str">
        <f>IF(ISBLANK('List of Employees'!B545),"",'List of Employees'!B545)</f>
        <v xml:space="preserve">PALADAN VICENTE  </v>
      </c>
      <c r="C425" s="25" t="str">
        <f>VLOOKUP(Table3[[#This Row],[EMPLOYEE NAME]],Employees[[Employee Name]:[Office]],6)</f>
        <v>REGULAR</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f t="shared" si="7"/>
        <v>421</v>
      </c>
      <c r="B426" t="str">
        <f>IF(ISBLANK('List of Employees'!B546),"",'List of Employees'!B546)</f>
        <v>PALOMA ERICKA SHAYNE E.</v>
      </c>
      <c r="C426" s="25" t="str">
        <f>VLOOKUP(Table3[[#This Row],[EMPLOYEE NAME]],Employees[[Employee Name]:[Office]],6)</f>
        <v>CASUAL</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f t="shared" si="7"/>
        <v>422</v>
      </c>
      <c r="B427" t="str">
        <f>IF(ISBLANK('List of Employees'!B548),"",'List of Employees'!B548)</f>
        <v>PANALIGAN ERICSON R.</v>
      </c>
      <c r="C427" s="25" t="str">
        <f>VLOOKUP(Table3[[#This Row],[EMPLOYEE NAME]],Employees[[Employee Name]:[Office]],6)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f t="shared" si="7"/>
        <v>423</v>
      </c>
      <c r="B428" t="str">
        <f>IF(ISBLANK('List of Employees'!B549),"",'List of Employees'!B549)</f>
        <v>PANALIGAN GIL L.</v>
      </c>
      <c r="C428" s="25" t="str">
        <f>VLOOKUP(Table3[[#This Row],[EMPLOYEE NAME]],Employees[[Employee Name]:[Office]],6)</f>
        <v>REGULAR</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f t="shared" si="7"/>
        <v>424</v>
      </c>
      <c r="B429" t="str">
        <f>IF(ISBLANK('List of Employees'!B550),"",'List of Employees'!B550)</f>
        <v>PANGANIBAN CAROLINA L.</v>
      </c>
      <c r="C429" s="25" t="str">
        <f>VLOOKUP(Table3[[#This Row],[EMPLOYEE NAME]],Employees[[Employee Name]:[Office]],6)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f t="shared" si="7"/>
        <v>425</v>
      </c>
      <c r="B430" t="str">
        <f>IF(ISBLANK('List of Employees'!B551),"",'List of Employees'!B551)</f>
        <v>PANGANIBAN CRISTETA M.</v>
      </c>
      <c r="C430" s="25" t="str">
        <f>VLOOKUP(Table3[[#This Row],[EMPLOYEE NAME]],Employees[[Employee Name]:[Office]],6)</f>
        <v>REGULAR</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f t="shared" si="7"/>
        <v>426</v>
      </c>
      <c r="B431" t="str">
        <f>IF(ISBLANK('List of Employees'!B552),"",'List of Employees'!B552)</f>
        <v>PANGHULAN CONRADO C.</v>
      </c>
      <c r="C431" s="25">
        <f>VLOOKUP(Table3[[#This Row],[EMPLOYEE NAME]],Employees[[Employee Name]:[Office]],6)</f>
        <v>0</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f t="shared" si="7"/>
        <v>427</v>
      </c>
      <c r="B432" t="str">
        <f>IF(ISBLANK('List of Employees'!B553),"",'List of Employees'!B553)</f>
        <v>PARAISO MARIA LORENA D.</v>
      </c>
      <c r="C432" s="25" t="str">
        <f>VLOOKUP(Table3[[#This Row],[EMPLOYEE NAME]],Employees[[Employee Name]:[Office]],6)</f>
        <v>CASUAL</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f t="shared" si="7"/>
        <v>428</v>
      </c>
      <c r="B433" t="str">
        <f>IF(ISBLANK('List of Employees'!B554),"",'List of Employees'!B554)</f>
        <v>PARAS TEOFILA A.</v>
      </c>
      <c r="C433" s="25" t="str">
        <f>VLOOKUP(Table3[[#This Row],[EMPLOYEE NAME]],Employees[[Employee Name]:[Office]],6)</f>
        <v>REGULAR</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f t="shared" si="7"/>
        <v>429</v>
      </c>
      <c r="B434" t="str">
        <f>IF(ISBLANK('List of Employees'!B555),"",'List of Employees'!B555)</f>
        <v>PARASDAS OFELIA C.</v>
      </c>
      <c r="C434" s="25" t="str">
        <f>VLOOKUP(Table3[[#This Row],[EMPLOYEE NAME]],Employees[[Employee Name]:[Office]],6)</f>
        <v>REGULAR</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f t="shared" si="7"/>
        <v>430</v>
      </c>
      <c r="B435" t="str">
        <f>IF(ISBLANK('List of Employees'!B557),"",'List of Employees'!B557)</f>
        <v>PARRA LORNA A.</v>
      </c>
      <c r="C435" s="25" t="str">
        <f>VLOOKUP(Table3[[#This Row],[EMPLOYEE NAME]],Employees[[Employee Name]:[Office]],6)</f>
        <v>REGULAR</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f t="shared" si="7"/>
        <v>431</v>
      </c>
      <c r="B436" t="str">
        <f>IF(ISBLANK('List of Employees'!B559),"",'List of Employees'!B559)</f>
        <v>PARRA VICTORIA S.</v>
      </c>
      <c r="C436" s="25" t="str">
        <f>VLOOKUP(Table3[[#This Row],[EMPLOYEE NAME]],Employees[[Employee Name]:[Office]],6)</f>
        <v>REGULAR</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f t="shared" si="7"/>
        <v>432</v>
      </c>
      <c r="B437" t="str">
        <f>IF(ISBLANK('List of Employees'!B560),"",'List of Employees'!B560)</f>
        <v>PARRA VIOLETA C.</v>
      </c>
      <c r="C437" s="25" t="str">
        <f>VLOOKUP(Table3[[#This Row],[EMPLOYEE NAME]],Employees[[Employee Name]:[Office]],6)</f>
        <v>REGULAR</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f t="shared" si="7"/>
        <v>433</v>
      </c>
      <c r="B438" t="str">
        <f>IF(ISBLANK('List of Employees'!B561),"",'List of Employees'!B561)</f>
        <v>PASCUA LORENA D.</v>
      </c>
      <c r="C438" s="25" t="str">
        <f>VLOOKUP(Table3[[#This Row],[EMPLOYEE NAME]],Employees[[Employee Name]:[Office]],6)</f>
        <v>REGULAR</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f t="shared" si="7"/>
        <v>434</v>
      </c>
      <c r="B439" t="str">
        <f>IF(ISBLANK('List of Employees'!B562),"",'List of Employees'!B562)</f>
        <v>PASENAGO MAIDEN A.</v>
      </c>
      <c r="C439" s="25" t="str">
        <f>VLOOKUP(Table3[[#This Row],[EMPLOYEE NAME]],Employees[[Employee Name]:[Office]],6)</f>
        <v>CASUAL</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f t="shared" si="7"/>
        <v>435</v>
      </c>
      <c r="B440" t="str">
        <f>IF(ISBLANK('List of Employees'!B563),"",'List of Employees'!B563)</f>
        <v>PATAWE ELMA M.</v>
      </c>
      <c r="C440" s="25" t="str">
        <f>VLOOKUP(Table3[[#This Row],[EMPLOYEE NAME]],Employees[[Employee Name]:[Office]],6)</f>
        <v>REGULAR</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f t="shared" si="7"/>
        <v>436</v>
      </c>
      <c r="B441" t="str">
        <f>IF(ISBLANK('List of Employees'!B565),"",'List of Employees'!B565)</f>
        <v>PATERNO PAULINO P.</v>
      </c>
      <c r="C441" s="25" t="str">
        <f>VLOOKUP(Table3[[#This Row],[EMPLOYEE NAME]],Employees[[Employee Name]:[Office]],6)</f>
        <v>REGULAR</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f t="shared" si="7"/>
        <v>437</v>
      </c>
      <c r="B442" t="str">
        <f>IF(ISBLANK('List of Employees'!B566),"",'List of Employees'!B566)</f>
        <v>PATRICIO APRIL V.</v>
      </c>
      <c r="C442" s="25" t="str">
        <f>VLOOKUP(Table3[[#This Row],[EMPLOYEE NAME]],Employees[[Employee Name]:[Office]],6)</f>
        <v>REGULAR</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f t="shared" si="7"/>
        <v>438</v>
      </c>
      <c r="B443" t="str">
        <f>IF(ISBLANK('List of Employees'!B567),"",'List of Employees'!B567)</f>
        <v xml:space="preserve">PAYAD ALEXANDER  </v>
      </c>
      <c r="C443" s="25" t="str">
        <f>VLOOKUP(Table3[[#This Row],[EMPLOYEE NAME]],Employees[[Employee Name]:[Office]],6)</f>
        <v>REGULAR</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f t="shared" si="7"/>
        <v>439</v>
      </c>
      <c r="B444" t="str">
        <f>IF(ISBLANK('List of Employees'!B569),"",'List of Employees'!B569)</f>
        <v>PAYAD MARICEL  Q.</v>
      </c>
      <c r="C444" s="25" t="str">
        <f>VLOOKUP(Table3[[#This Row],[EMPLOYEE NAME]],Employees[[Employee Name]:[Office]],6)</f>
        <v>REGULAR</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f t="shared" si="7"/>
        <v>440</v>
      </c>
      <c r="B445" t="str">
        <f>IF(ISBLANK('List of Employees'!B570),"",'List of Employees'!B570)</f>
        <v xml:space="preserve">PAYAD RONALDO  </v>
      </c>
      <c r="C445" s="25" t="str">
        <f>VLOOKUP(Table3[[#This Row],[EMPLOYEE NAME]],Employees[[Employee Name]:[Office]],6)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f t="shared" si="7"/>
        <v>441</v>
      </c>
      <c r="B446" t="str">
        <f>IF(ISBLANK('List of Employees'!B571),"",'List of Employees'!B571)</f>
        <v>PAZ JOSUE O.</v>
      </c>
      <c r="C446" s="25" t="str">
        <f>VLOOKUP(Table3[[#This Row],[EMPLOYEE NAME]],Employees[[Employee Name]:[Office]],6)</f>
        <v>CASUAL</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f t="shared" si="7"/>
        <v>442</v>
      </c>
      <c r="B447" t="str">
        <f>IF(ISBLANK('List of Employees'!B572),"",'List of Employees'!B572)</f>
        <v>PEJI NARCISO V.</v>
      </c>
      <c r="C447" s="25" t="str">
        <f>VLOOKUP(Table3[[#This Row],[EMPLOYEE NAME]],Employees[[Employee Name]:[Office]],6)</f>
        <v>JOBCON</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f t="shared" si="7"/>
        <v>443</v>
      </c>
      <c r="B448" t="e">
        <f>IF(ISBLANK('List of Employees'!#REF!),"",'List of Employees'!#REF!)</f>
        <v>#REF!</v>
      </c>
      <c r="C448" s="25" t="e">
        <f>VLOOKUP(Table3[[#This Row],[EMPLOYEE NAME]],Employees[[Employee Name]:[Office]],6)</f>
        <v>#REF!</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f t="shared" si="7"/>
        <v>444</v>
      </c>
      <c r="B449" t="str">
        <f>IF(ISBLANK('List of Employees'!B573),"",'List of Employees'!B573)</f>
        <v>PEJI REGINE B.</v>
      </c>
      <c r="C449" s="25" t="str">
        <f>VLOOKUP(Table3[[#This Row],[EMPLOYEE NAME]],Employees[[Employee Name]:[Office]],6)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f t="shared" si="7"/>
        <v>445</v>
      </c>
      <c r="B450" t="str">
        <f>IF(ISBLANK('List of Employees'!B574),"",'List of Employees'!B574)</f>
        <v>PELIMBERGO MICHELLE A.</v>
      </c>
      <c r="C450" s="25" t="str">
        <f>VLOOKUP(Table3[[#This Row],[EMPLOYEE NAME]],Employees[[Employee Name]:[Office]],6)</f>
        <v>REGULAR</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f t="shared" si="7"/>
        <v>446</v>
      </c>
      <c r="B451" t="str">
        <f>IF(ISBLANK('List of Employees'!B575),"",'List of Employees'!B575)</f>
        <v>PELLO BIANCA CAMILLE U.</v>
      </c>
      <c r="C451" s="25" t="str">
        <f>VLOOKUP(Table3[[#This Row],[EMPLOYEE NAME]],Employees[[Employee Name]:[Office]],6)</f>
        <v>CO-TERM</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f t="shared" si="7"/>
        <v>447</v>
      </c>
      <c r="B452" t="str">
        <f>IF(ISBLANK('List of Employees'!B576),"",'List of Employees'!B576)</f>
        <v>PELLO EMILMA U.</v>
      </c>
      <c r="C452" s="25" t="str">
        <f>VLOOKUP(Table3[[#This Row],[EMPLOYEE NAME]],Employees[[Employee Name]:[Office]],6)</f>
        <v>REGULAR</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f t="shared" si="7"/>
        <v>448</v>
      </c>
      <c r="B453" t="str">
        <f>IF(ISBLANK('List of Employees'!B578),"",'List of Employees'!B578)</f>
        <v>PEÑAFLORIDA LORYN B.</v>
      </c>
      <c r="C453" s="25" t="str">
        <f>VLOOKUP(Table3[[#This Row],[EMPLOYEE NAME]],Employees[[Employee Name]:[Office]],6)</f>
        <v>REGULAR</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f t="shared" si="7"/>
        <v>449</v>
      </c>
      <c r="B454" t="str">
        <f>IF(ISBLANK('List of Employees'!B579),"",'List of Employees'!B579)</f>
        <v>PENALES GLORIA P.</v>
      </c>
      <c r="C454" s="25" t="str">
        <f>VLOOKUP(Table3[[#This Row],[EMPLOYEE NAME]],Employees[[Employee Name]:[Office]],6)</f>
        <v>REGULAR</v>
      </c>
      <c r="D454" s="27">
        <f>SUMIFS(LeaveTracker[Days],LeaveTracker[Employee Name],valSelEmployee,LeaveTracker[Start Date],"&gt;="&amp;DATE(Calendar_Year,1,1),LeaveTracker[End Date],"&lt;"&amp;DATE(Calendar_Year+1,1,1),LeaveTracker[Type of Leave],'Leave Types'!B452)</f>
        <v>0</v>
      </c>
      <c r="I454" s="27">
        <f>SUM(Table3[[#This Row],['# SICK LEAVE]:['#OTHERS]])</f>
        <v>0</v>
      </c>
    </row>
  </sheetData>
  <pageMargins left="0.7" right="0.7" top="0.75" bottom="0.75" header="0.3" footer="0.3"/>
  <pageSetup orientation="portrait" horizontalDpi="4294967293" verticalDpi="300" r:id="rId1"/>
  <drawing r:id="rId2"/>
  <legacyDrawing r:id="rId3"/>
  <controls>
    <mc:AlternateContent xmlns:mc="http://schemas.openxmlformats.org/markup-compatibility/2006">
      <mc:Choice Requires="x14">
        <control shapeId="2053" r:id="rId4" name="ComboBox1">
          <controlPr defaultSize="0" autoLine="0" linkedCell="C3" listFillRange="'Leave Types'!$D$4:$D$25" r:id="rId5">
            <anchor moveWithCells="1">
              <from>
                <xdr:col>2</xdr:col>
                <xdr:colOff>30480</xdr:colOff>
                <xdr:row>2</xdr:row>
                <xdr:rowOff>7620</xdr:rowOff>
              </from>
              <to>
                <xdr:col>3</xdr:col>
                <xdr:colOff>205740</xdr:colOff>
                <xdr:row>2</xdr:row>
                <xdr:rowOff>281940</xdr:rowOff>
              </to>
            </anchor>
          </controlPr>
        </control>
      </mc:Choice>
      <mc:Fallback>
        <control shapeId="2053" r:id="rId4" name="ComboBox1"/>
      </mc:Fallback>
    </mc:AlternateContent>
  </controls>
  <tableParts count="1">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998</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298</v>
      </c>
      <c r="D8" s="18">
        <v>2017</v>
      </c>
    </row>
    <row r="9" spans="2:4" ht="30" customHeight="1" x14ac:dyDescent="0.3">
      <c r="B9" s="8" t="s">
        <v>1022</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600-000000000000}"/>
    <dataValidation allowBlank="1" showInputMessage="1" showErrorMessage="1" prompt="Enter leave types in the table in this worksheet. Entries will be used for selection in Leave Tracker table in Employee Leave Tracker worksheet" sqref="A1" xr:uid="{00000000-0002-0000-0600-000001000000}"/>
    <dataValidation allowBlank="1" showInputMessage="1" showErrorMessage="1" prompt="Worksheet title is in this cell" sqref="B1" xr:uid="{00000000-0002-0000-06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3:B76"/>
  <sheetViews>
    <sheetView zoomScale="75" zoomScaleNormal="75" workbookViewId="0">
      <selection activeCell="I41" sqref="I41:I42"/>
    </sheetView>
  </sheetViews>
  <sheetFormatPr defaultRowHeight="14.4" x14ac:dyDescent="0.3"/>
  <cols>
    <col min="1" max="1" width="32.6640625" bestFit="1" customWidth="1"/>
    <col min="2" max="2" width="19.109375" bestFit="1" customWidth="1"/>
  </cols>
  <sheetData>
    <row r="3" spans="1:2" ht="16.5" x14ac:dyDescent="0.3">
      <c r="A3" s="26" t="s">
        <v>432</v>
      </c>
      <c r="B3" s="27" t="s">
        <v>434</v>
      </c>
    </row>
    <row r="4" spans="1:2" ht="16.5" x14ac:dyDescent="0.3">
      <c r="A4" s="48" t="s">
        <v>439</v>
      </c>
      <c r="B4" s="59">
        <v>19</v>
      </c>
    </row>
    <row r="5" spans="1:2" ht="16.5" x14ac:dyDescent="0.3">
      <c r="A5" s="48" t="s">
        <v>1721</v>
      </c>
      <c r="B5" s="59">
        <v>1</v>
      </c>
    </row>
    <row r="6" spans="1:2" ht="16.5" x14ac:dyDescent="0.3">
      <c r="A6" s="48" t="s">
        <v>109</v>
      </c>
      <c r="B6" s="59">
        <v>3</v>
      </c>
    </row>
    <row r="7" spans="1:2" ht="16.5" x14ac:dyDescent="0.3">
      <c r="A7" s="48" t="s">
        <v>308</v>
      </c>
      <c r="B7" s="59">
        <v>1</v>
      </c>
    </row>
    <row r="8" spans="1:2" ht="16.5" x14ac:dyDescent="0.3">
      <c r="A8" s="48" t="s">
        <v>642</v>
      </c>
      <c r="B8" s="59">
        <v>4</v>
      </c>
    </row>
    <row r="9" spans="1:2" ht="16.5" x14ac:dyDescent="0.3">
      <c r="A9" s="48" t="s">
        <v>1713</v>
      </c>
      <c r="B9" s="59">
        <v>2</v>
      </c>
    </row>
    <row r="10" spans="1:2" ht="16.5" x14ac:dyDescent="0.3">
      <c r="A10" s="48" t="s">
        <v>463</v>
      </c>
      <c r="B10" s="59">
        <v>9</v>
      </c>
    </row>
    <row r="11" spans="1:2" ht="16.5" x14ac:dyDescent="0.3">
      <c r="A11" s="48" t="s">
        <v>1726</v>
      </c>
      <c r="B11" s="59">
        <v>1</v>
      </c>
    </row>
    <row r="12" spans="1:2" ht="16.5" x14ac:dyDescent="0.3">
      <c r="A12" s="48" t="s">
        <v>152</v>
      </c>
      <c r="B12" s="59">
        <v>5</v>
      </c>
    </row>
    <row r="13" spans="1:2" ht="16.5" x14ac:dyDescent="0.3">
      <c r="A13" s="48" t="s">
        <v>1198</v>
      </c>
      <c r="B13" s="59">
        <v>2</v>
      </c>
    </row>
    <row r="14" spans="1:2" ht="16.5" x14ac:dyDescent="0.3">
      <c r="A14" s="48" t="s">
        <v>182</v>
      </c>
      <c r="B14" s="59">
        <v>8</v>
      </c>
    </row>
    <row r="15" spans="1:2" ht="16.5" x14ac:dyDescent="0.3">
      <c r="A15" s="48" t="s">
        <v>350</v>
      </c>
      <c r="B15" s="59">
        <v>1</v>
      </c>
    </row>
    <row r="16" spans="1:2" ht="16.5" x14ac:dyDescent="0.3">
      <c r="A16" s="48" t="s">
        <v>366</v>
      </c>
      <c r="B16" s="59">
        <v>18</v>
      </c>
    </row>
    <row r="17" spans="1:2" ht="16.5" x14ac:dyDescent="0.3">
      <c r="A17" s="48" t="s">
        <v>289</v>
      </c>
      <c r="B17" s="59">
        <v>44</v>
      </c>
    </row>
    <row r="18" spans="1:2" ht="16.5" x14ac:dyDescent="0.3">
      <c r="A18" s="48" t="s">
        <v>271</v>
      </c>
      <c r="B18" s="59">
        <v>19</v>
      </c>
    </row>
    <row r="19" spans="1:2" ht="16.5" x14ac:dyDescent="0.3">
      <c r="A19" s="48" t="s">
        <v>1717</v>
      </c>
      <c r="B19" s="59">
        <v>1</v>
      </c>
    </row>
    <row r="20" spans="1:2" ht="16.5" x14ac:dyDescent="0.3">
      <c r="A20" s="48" t="s">
        <v>115</v>
      </c>
      <c r="B20" s="59">
        <v>2</v>
      </c>
    </row>
    <row r="21" spans="1:2" ht="16.5" x14ac:dyDescent="0.3">
      <c r="A21" s="48" t="s">
        <v>135</v>
      </c>
      <c r="B21" s="59">
        <v>39</v>
      </c>
    </row>
    <row r="22" spans="1:2" ht="16.5" x14ac:dyDescent="0.3">
      <c r="A22" s="48" t="s">
        <v>1062</v>
      </c>
      <c r="B22" s="59">
        <v>2</v>
      </c>
    </row>
    <row r="23" spans="1:2" ht="16.5" x14ac:dyDescent="0.3">
      <c r="A23" s="48" t="s">
        <v>335</v>
      </c>
      <c r="B23" s="59">
        <v>2</v>
      </c>
    </row>
    <row r="24" spans="1:2" ht="16.5" x14ac:dyDescent="0.3">
      <c r="A24" s="48" t="s">
        <v>1716</v>
      </c>
      <c r="B24" s="59">
        <v>1</v>
      </c>
    </row>
    <row r="25" spans="1:2" ht="16.5" x14ac:dyDescent="0.3">
      <c r="A25" s="48" t="s">
        <v>481</v>
      </c>
      <c r="B25" s="59">
        <v>5</v>
      </c>
    </row>
    <row r="26" spans="1:2" ht="16.5" x14ac:dyDescent="0.3">
      <c r="A26" s="48" t="s">
        <v>141</v>
      </c>
      <c r="B26" s="59">
        <v>9</v>
      </c>
    </row>
    <row r="27" spans="1:2" ht="16.5" x14ac:dyDescent="0.3">
      <c r="A27" s="48" t="s">
        <v>974</v>
      </c>
      <c r="B27" s="59">
        <v>4</v>
      </c>
    </row>
    <row r="28" spans="1:2" ht="16.5" x14ac:dyDescent="0.3">
      <c r="A28" s="48" t="s">
        <v>213</v>
      </c>
      <c r="B28" s="59">
        <v>26</v>
      </c>
    </row>
    <row r="29" spans="1:2" ht="16.5" x14ac:dyDescent="0.3">
      <c r="A29" s="48" t="s">
        <v>103</v>
      </c>
      <c r="B29" s="59">
        <v>33</v>
      </c>
    </row>
    <row r="30" spans="1:2" ht="16.5" x14ac:dyDescent="0.3">
      <c r="A30" s="48" t="s">
        <v>1707</v>
      </c>
      <c r="B30" s="59">
        <v>2</v>
      </c>
    </row>
    <row r="31" spans="1:2" ht="16.5" x14ac:dyDescent="0.3">
      <c r="A31" s="48" t="s">
        <v>1065</v>
      </c>
      <c r="B31" s="59">
        <v>2</v>
      </c>
    </row>
    <row r="32" spans="1:2" ht="16.5" x14ac:dyDescent="0.3">
      <c r="A32" s="48" t="s">
        <v>1066</v>
      </c>
      <c r="B32" s="59">
        <v>2</v>
      </c>
    </row>
    <row r="33" spans="1:2" ht="16.5" x14ac:dyDescent="0.3">
      <c r="A33" s="48" t="s">
        <v>178</v>
      </c>
      <c r="B33" s="59">
        <v>1</v>
      </c>
    </row>
    <row r="34" spans="1:2" ht="16.5" x14ac:dyDescent="0.3">
      <c r="A34" s="48" t="s">
        <v>1230</v>
      </c>
      <c r="B34" s="59">
        <v>1</v>
      </c>
    </row>
    <row r="35" spans="1:2" ht="16.5" x14ac:dyDescent="0.3">
      <c r="A35" s="48" t="s">
        <v>286</v>
      </c>
      <c r="B35" s="59">
        <v>9</v>
      </c>
    </row>
    <row r="36" spans="1:2" ht="16.5" x14ac:dyDescent="0.3">
      <c r="A36" s="48" t="s">
        <v>1706</v>
      </c>
      <c r="B36" s="59">
        <v>10</v>
      </c>
    </row>
    <row r="37" spans="1:2" x14ac:dyDescent="0.3">
      <c r="A37" s="48" t="s">
        <v>1711</v>
      </c>
      <c r="B37" s="59">
        <v>1</v>
      </c>
    </row>
    <row r="38" spans="1:2" x14ac:dyDescent="0.3">
      <c r="A38" s="48" t="s">
        <v>130</v>
      </c>
      <c r="B38" s="59">
        <v>1</v>
      </c>
    </row>
    <row r="39" spans="1:2" x14ac:dyDescent="0.3">
      <c r="A39" s="48" t="s">
        <v>209</v>
      </c>
      <c r="B39" s="59">
        <v>19</v>
      </c>
    </row>
    <row r="40" spans="1:2" x14ac:dyDescent="0.3">
      <c r="A40" s="48" t="s">
        <v>1723</v>
      </c>
      <c r="B40" s="59">
        <v>2</v>
      </c>
    </row>
    <row r="41" spans="1:2" x14ac:dyDescent="0.3">
      <c r="A41" s="48" t="s">
        <v>89</v>
      </c>
      <c r="B41" s="59">
        <v>7</v>
      </c>
    </row>
    <row r="42" spans="1:2" x14ac:dyDescent="0.3">
      <c r="A42" s="48" t="s">
        <v>1105</v>
      </c>
      <c r="B42" s="59">
        <v>1</v>
      </c>
    </row>
    <row r="43" spans="1:2" x14ac:dyDescent="0.3">
      <c r="A43" s="48" t="s">
        <v>647</v>
      </c>
      <c r="B43" s="59">
        <v>1</v>
      </c>
    </row>
    <row r="44" spans="1:2" x14ac:dyDescent="0.3">
      <c r="A44" s="48" t="s">
        <v>331</v>
      </c>
      <c r="B44" s="59">
        <v>4</v>
      </c>
    </row>
    <row r="45" spans="1:2" x14ac:dyDescent="0.3">
      <c r="A45" s="48" t="s">
        <v>1016</v>
      </c>
      <c r="B45" s="59">
        <v>1</v>
      </c>
    </row>
    <row r="46" spans="1:2" x14ac:dyDescent="0.3">
      <c r="A46" s="48" t="s">
        <v>537</v>
      </c>
      <c r="B46" s="59">
        <v>12</v>
      </c>
    </row>
    <row r="47" spans="1:2" x14ac:dyDescent="0.3">
      <c r="A47" s="48" t="s">
        <v>326</v>
      </c>
      <c r="B47" s="59">
        <v>2</v>
      </c>
    </row>
    <row r="48" spans="1:2" x14ac:dyDescent="0.3">
      <c r="A48" s="48" t="s">
        <v>369</v>
      </c>
      <c r="B48" s="59">
        <v>3</v>
      </c>
    </row>
    <row r="49" spans="1:2" x14ac:dyDescent="0.3">
      <c r="A49" s="48" t="s">
        <v>590</v>
      </c>
      <c r="B49" s="59">
        <v>10</v>
      </c>
    </row>
    <row r="50" spans="1:2" x14ac:dyDescent="0.3">
      <c r="A50" s="48" t="s">
        <v>126</v>
      </c>
      <c r="B50" s="59">
        <v>10</v>
      </c>
    </row>
    <row r="51" spans="1:2" x14ac:dyDescent="0.3">
      <c r="A51" s="48" t="s">
        <v>260</v>
      </c>
      <c r="B51" s="59">
        <v>4</v>
      </c>
    </row>
    <row r="52" spans="1:2" x14ac:dyDescent="0.3">
      <c r="A52" s="48" t="s">
        <v>97</v>
      </c>
      <c r="B52" s="59">
        <v>64</v>
      </c>
    </row>
    <row r="53" spans="1:2" x14ac:dyDescent="0.3">
      <c r="A53" s="48" t="s">
        <v>881</v>
      </c>
      <c r="B53" s="59">
        <v>1</v>
      </c>
    </row>
    <row r="54" spans="1:2" x14ac:dyDescent="0.3">
      <c r="A54" s="48" t="s">
        <v>741</v>
      </c>
      <c r="B54" s="59">
        <v>1</v>
      </c>
    </row>
    <row r="55" spans="1:2" x14ac:dyDescent="0.3">
      <c r="A55" s="48" t="s">
        <v>199</v>
      </c>
      <c r="B55" s="59">
        <v>32</v>
      </c>
    </row>
    <row r="56" spans="1:2" x14ac:dyDescent="0.3">
      <c r="A56" s="48" t="s">
        <v>156</v>
      </c>
      <c r="B56" s="59">
        <v>8</v>
      </c>
    </row>
    <row r="57" spans="1:2" x14ac:dyDescent="0.3">
      <c r="A57" s="48" t="s">
        <v>361</v>
      </c>
      <c r="B57" s="59">
        <v>24</v>
      </c>
    </row>
    <row r="58" spans="1:2" x14ac:dyDescent="0.3">
      <c r="A58" s="48" t="s">
        <v>1289</v>
      </c>
      <c r="B58" s="59">
        <v>3</v>
      </c>
    </row>
    <row r="59" spans="1:2" x14ac:dyDescent="0.3">
      <c r="A59" s="48" t="s">
        <v>1718</v>
      </c>
      <c r="B59" s="59">
        <v>1</v>
      </c>
    </row>
    <row r="60" spans="1:2" x14ac:dyDescent="0.3">
      <c r="A60" s="48" t="s">
        <v>241</v>
      </c>
      <c r="B60" s="59">
        <v>5</v>
      </c>
    </row>
    <row r="61" spans="1:2" x14ac:dyDescent="0.3">
      <c r="A61" s="48" t="s">
        <v>1708</v>
      </c>
      <c r="B61" s="59">
        <v>9</v>
      </c>
    </row>
    <row r="62" spans="1:2" x14ac:dyDescent="0.3">
      <c r="A62" s="48" t="s">
        <v>1302</v>
      </c>
      <c r="B62" s="59">
        <v>3</v>
      </c>
    </row>
    <row r="63" spans="1:2" x14ac:dyDescent="0.3">
      <c r="A63" s="48" t="s">
        <v>1722</v>
      </c>
      <c r="B63" s="59">
        <v>1</v>
      </c>
    </row>
    <row r="64" spans="1:2" x14ac:dyDescent="0.3">
      <c r="A64" s="48" t="s">
        <v>1701</v>
      </c>
      <c r="B64" s="59">
        <v>3</v>
      </c>
    </row>
    <row r="65" spans="1:2" x14ac:dyDescent="0.3">
      <c r="A65" s="48" t="s">
        <v>1719</v>
      </c>
      <c r="B65" s="59">
        <v>1</v>
      </c>
    </row>
    <row r="66" spans="1:2" x14ac:dyDescent="0.3">
      <c r="A66" s="48" t="s">
        <v>436</v>
      </c>
      <c r="B66" s="59">
        <v>2</v>
      </c>
    </row>
    <row r="67" spans="1:2" x14ac:dyDescent="0.3">
      <c r="A67" s="48" t="s">
        <v>487</v>
      </c>
      <c r="B67" s="59">
        <v>2</v>
      </c>
    </row>
    <row r="68" spans="1:2" x14ac:dyDescent="0.3">
      <c r="A68" s="48" t="s">
        <v>1704</v>
      </c>
      <c r="B68" s="59">
        <v>26</v>
      </c>
    </row>
    <row r="69" spans="1:2" x14ac:dyDescent="0.3">
      <c r="A69" s="48" t="s">
        <v>1712</v>
      </c>
      <c r="B69" s="59">
        <v>2</v>
      </c>
    </row>
    <row r="70" spans="1:2" x14ac:dyDescent="0.3">
      <c r="A70" s="48" t="s">
        <v>527</v>
      </c>
      <c r="B70" s="59">
        <v>1</v>
      </c>
    </row>
    <row r="71" spans="1:2" x14ac:dyDescent="0.3">
      <c r="A71" s="48" t="s">
        <v>296</v>
      </c>
      <c r="B71" s="59">
        <v>5</v>
      </c>
    </row>
    <row r="72" spans="1:2" x14ac:dyDescent="0.3">
      <c r="A72" s="48" t="s">
        <v>1715</v>
      </c>
      <c r="B72" s="59">
        <v>2</v>
      </c>
    </row>
    <row r="73" spans="1:2" x14ac:dyDescent="0.3">
      <c r="A73" s="48" t="s">
        <v>357</v>
      </c>
      <c r="B73" s="59">
        <v>6</v>
      </c>
    </row>
    <row r="74" spans="1:2" x14ac:dyDescent="0.3">
      <c r="A74" s="48" t="s">
        <v>1705</v>
      </c>
      <c r="B74" s="59">
        <v>2</v>
      </c>
    </row>
    <row r="75" spans="1:2" x14ac:dyDescent="0.3">
      <c r="A75" s="48" t="s">
        <v>1997</v>
      </c>
      <c r="B75" s="60">
        <v>6</v>
      </c>
    </row>
    <row r="76" spans="1:2" ht="22.2" x14ac:dyDescent="0.3">
      <c r="A76" s="28" t="s">
        <v>433</v>
      </c>
      <c r="B76" s="58">
        <v>576</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2023-09-21T07:57:28Z</cp:lastPrinted>
  <dcterms:created xsi:type="dcterms:W3CDTF">2016-12-03T09:43:22Z</dcterms:created>
  <dcterms:modified xsi:type="dcterms:W3CDTF">2023-09-27T05:34:06Z</dcterms:modified>
</cp:coreProperties>
</file>