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"/>
    </mc:Choice>
  </mc:AlternateContent>
  <xr:revisionPtr revIDLastSave="0" documentId="13_ncr:1_{10FA14C6-56E9-4EB8-9833-3268ACE5B7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25" i="1"/>
  <c r="G90" i="1" l="1"/>
  <c r="G86" i="1"/>
  <c r="G84" i="1"/>
  <c r="G44" i="1" l="1"/>
  <c r="E9" i="1"/>
  <c r="G10" i="1" l="1"/>
  <c r="G11" i="1"/>
  <c r="G12" i="1"/>
  <c r="G13" i="1"/>
  <c r="G14" i="1"/>
  <c r="G15" i="1"/>
  <c r="G16" i="1"/>
  <c r="G17" i="1"/>
  <c r="G18" i="1"/>
  <c r="G19" i="1"/>
  <c r="G20" i="1"/>
  <c r="G96" i="1"/>
  <c r="G91" i="1"/>
  <c r="G95" i="1"/>
  <c r="G92" i="1"/>
  <c r="G3" i="3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7" i="1"/>
  <c r="G88" i="1"/>
  <c r="G89" i="1"/>
  <c r="G93" i="1"/>
  <c r="G94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21" i="1"/>
  <c r="G22" i="1"/>
  <c r="G23" i="1"/>
  <c r="G24" i="1"/>
  <c r="G2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<sst xmlns="http://schemas.openxmlformats.org/spreadsheetml/2006/main" count="110" uniqueCount="80">
  <si>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</si>
  <si>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</si>
  <si>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</si>
  <si>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</si>
  <si>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</si>
  <si>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</si>
  <si>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</si>
  <si>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</si>
  <si>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</si>
  <si>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</si>
  <si>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</si>
  <si>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</si>
  <si>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</si>
  <si>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</si>
  <si>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</si>
  <si>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</si>
  <si>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</si>
  <si>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</si>
  <si>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</si>
  <si>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</si>
  <si>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</si>
  <si>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</si>
  <si>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</si>
  <si>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</si>
  <si>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</si>
  <si>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</si>
  <si>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</si>
  <si>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</si>
  <si>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</si>
  <si>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</si>
  <si>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</si>
  <si>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</si>
  <si>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</si>
  <si>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</si>
  <si>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</si>
  <si>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</si>
  <si>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</si>
  <si>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</si>
  <si>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</si>
  <si>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</si>
  <si>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</si>
  <si>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</si>
  <si>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</si>
  <si>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SP(1-0-00)</t>
  </si>
  <si>
    <t>1/23/2018</t>
  </si>
  <si>
    <t>SL(2-0-00)</t>
  </si>
  <si>
    <t>3/8/9/2018</t>
  </si>
  <si>
    <t>SL(1-0-00)</t>
  </si>
  <si>
    <t>10/19/2018</t>
  </si>
  <si>
    <t>2019</t>
  </si>
  <si>
    <t>4/25/26/2019</t>
  </si>
  <si>
    <t>7/7/10/2019</t>
  </si>
  <si>
    <t>8/16/2019</t>
  </si>
  <si>
    <t>2020</t>
  </si>
  <si>
    <t>CL(5-0-00)</t>
  </si>
  <si>
    <t>SP(3-0-00)</t>
  </si>
  <si>
    <t>1/27/28/31/2/13/2020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</si>
  <si>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</si>
  <si>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</si>
  <si>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8/4/9/2022</t>
  </si>
  <si>
    <t>VIDALLO WENNIE R.</t>
  </si>
  <si>
    <t>8/16, 9/2</t>
  </si>
  <si>
    <t>9/12,16/2022</t>
  </si>
  <si>
    <t>2023</t>
  </si>
  <si>
    <t>2/7-9/2023</t>
  </si>
  <si>
    <t>12/28,29/2022</t>
  </si>
  <si>
    <t>SL(3-0-0)</t>
  </si>
  <si>
    <t>1/18,19,20/2023</t>
  </si>
  <si>
    <t>UT(0-1-57)</t>
  </si>
  <si>
    <t>2017</t>
  </si>
  <si>
    <t>PERMANENT</t>
  </si>
  <si>
    <t>FL(5-0-0)</t>
  </si>
  <si>
    <t>TICKET CHECKER</t>
  </si>
  <si>
    <t>6/2,23/2018</t>
  </si>
  <si>
    <t>SP(2-0-0)</t>
  </si>
  <si>
    <t>CTO</t>
  </si>
  <si>
    <t xml:space="preserve"> *********************NOTHING FOLLOWS***********************</t>
  </si>
  <si>
    <t>TOTAL VL = 64.131</t>
  </si>
  <si>
    <t>TOTAL SL = 62.375</t>
  </si>
  <si>
    <r>
      <t xml:space="preserve">OPTIONAL RETIREMENT EFFECTIVE DATE: </t>
    </r>
    <r>
      <rPr>
        <b/>
        <sz val="11"/>
        <color rgb="FFFF0000"/>
        <rFont val="Calibri"/>
        <family val="2"/>
        <scheme val="minor"/>
      </rPr>
      <t>FEBRUARY 16,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</si>
</sst>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LE/Desktop/LEAVE-CARD/REGULAR/CTO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6" totalsRowShown="0" headerRowDxfId="14" headerRowBorderDxfId="13" tableBorderDxfId="12" totalsRowBorderDxfId="11">
  <autoFilter ref="A8:K126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6"/>
  <sheetViews>
    <sheetView tabSelected="1" zoomScaleNormal="100" workbookViewId="0">
      <pane ySplit="3696" topLeftCell="A86" activePane="bottomLeft"/>
      <selection activeCell="F5" sqref="F5"/>
      <selection pane="bottomLeft" activeCell="F100" sqref="F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60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72</v>
      </c>
      <c r="C3" s="55"/>
      <c r="D3" s="22" t="s">
        <v>13</v>
      </c>
      <c r="F3" s="61">
        <v>37653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70</v>
      </c>
      <c r="C4" s="55"/>
      <c r="D4" s="22" t="s">
        <v>12</v>
      </c>
      <c r="F4" s="56" t="s">
        <v>75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64.131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62.375</v>
      </c>
      <c r="J9" s="11"/>
      <c r="K9" s="20"/>
    </row>
    <row r="10" spans="1:11" x14ac:dyDescent="0.3">
      <c r="A10" s="48" t="s">
        <v>69</v>
      </c>
      <c r="B10" s="51"/>
      <c r="C10" s="13"/>
      <c r="D10" s="39"/>
      <c r="E10" s="53" t="s">
        <v>32</v>
      </c>
      <c r="F10" s="20"/>
      <c r="G10" s="13" t="str">
        <f>IF(ISBLANK(Table1[[#This Row],[EARNED]]),"",Table1[[#This Row],[EARNED]])</f>
        <v/>
      </c>
      <c r="H10" s="39"/>
      <c r="I10" s="53" t="s">
        <v>32</v>
      </c>
      <c r="J10" s="11"/>
      <c r="K10" s="20"/>
    </row>
    <row r="11" spans="1:11" x14ac:dyDescent="0.3">
      <c r="A11" s="23">
        <v>42825</v>
      </c>
      <c r="B11" s="52" t="s">
        <v>70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42855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42886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42916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42947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42978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43008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v>43039</v>
      </c>
      <c r="B18" s="51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43069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43100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48" t="s">
        <v>42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3">
      <c r="A22" s="40">
        <v>43101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43132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43160</v>
      </c>
      <c r="B24" s="20" t="s">
        <v>43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44</v>
      </c>
    </row>
    <row r="25" spans="1:11" x14ac:dyDescent="0.3">
      <c r="A25" s="41"/>
      <c r="B25" s="20" t="s">
        <v>45</v>
      </c>
      <c r="C25" s="42"/>
      <c r="D25" s="43"/>
      <c r="E25" s="9"/>
      <c r="F25" s="15"/>
      <c r="G25" s="42" t="str">
        <f>IF(ISBLANK(Table1[[#This Row],[EARNED]]),"",Table1[[#This Row],[EARNED]])</f>
        <v/>
      </c>
      <c r="H25" s="43">
        <v>2</v>
      </c>
      <c r="I25" s="9"/>
      <c r="J25" s="12"/>
      <c r="K25" s="20" t="s">
        <v>46</v>
      </c>
    </row>
    <row r="26" spans="1:11" x14ac:dyDescent="0.3">
      <c r="A26" s="41">
        <v>43191</v>
      </c>
      <c r="B26" s="15"/>
      <c r="C26" s="42">
        <v>1.25</v>
      </c>
      <c r="D26" s="43"/>
      <c r="E26" s="9"/>
      <c r="F26" s="15"/>
      <c r="G26" s="42">
        <f>IF(ISBLANK(Table1[[#This Row],[EARNED]]),"",Table1[[#This Row],[EARNED]])</f>
        <v>1.25</v>
      </c>
      <c r="H26" s="43"/>
      <c r="I26" s="9"/>
      <c r="J26" s="12"/>
      <c r="K26" s="15"/>
    </row>
    <row r="27" spans="1:11" x14ac:dyDescent="0.3">
      <c r="A27" s="40">
        <v>43221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43227</v>
      </c>
    </row>
    <row r="28" spans="1:11" x14ac:dyDescent="0.3">
      <c r="A28" s="40">
        <v>43252</v>
      </c>
      <c r="B28" s="20" t="s">
        <v>74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73</v>
      </c>
    </row>
    <row r="29" spans="1:11" x14ac:dyDescent="0.3">
      <c r="A29" s="40">
        <v>43282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43313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9"/>
    </row>
    <row r="31" spans="1:11" x14ac:dyDescent="0.3">
      <c r="A31" s="40">
        <v>43344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43374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48</v>
      </c>
    </row>
    <row r="33" spans="1:11" x14ac:dyDescent="0.3">
      <c r="A33" s="40">
        <v>43405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43435</v>
      </c>
      <c r="B34" s="20" t="s">
        <v>71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49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43466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43474</v>
      </c>
    </row>
    <row r="37" spans="1:11" x14ac:dyDescent="0.3">
      <c r="A37" s="40">
        <v>43497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43525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43556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50</v>
      </c>
    </row>
    <row r="40" spans="1:11" x14ac:dyDescent="0.3">
      <c r="A40" s="40">
        <v>43586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43617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43647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43655</v>
      </c>
    </row>
    <row r="43" spans="1:11" x14ac:dyDescent="0.3">
      <c r="A43" s="40"/>
      <c r="B43" s="20" t="s">
        <v>45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51</v>
      </c>
    </row>
    <row r="44" spans="1:11" x14ac:dyDescent="0.3">
      <c r="A44" s="40">
        <v>43678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 t="s">
        <v>52</v>
      </c>
    </row>
    <row r="45" spans="1:11" x14ac:dyDescent="0.3">
      <c r="A45" s="40"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/>
    </row>
    <row r="46" spans="1:11" x14ac:dyDescent="0.3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43770</v>
      </c>
      <c r="B47" s="20" t="s">
        <v>47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43778</v>
      </c>
    </row>
    <row r="48" spans="1:11" x14ac:dyDescent="0.3">
      <c r="A48" s="40">
        <v>43800</v>
      </c>
      <c r="B48" s="20" t="s">
        <v>71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43831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 t="s">
        <v>56</v>
      </c>
    </row>
    <row r="51" spans="1:11" x14ac:dyDescent="0.3">
      <c r="A51" s="40">
        <v>43862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43922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44166</v>
      </c>
      <c r="B61" s="20" t="s">
        <v>71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44531</v>
      </c>
      <c r="B74" s="20" t="s">
        <v>71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44562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44593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44621</v>
      </c>
      <c r="B78" s="20" t="s">
        <v>68</v>
      </c>
      <c r="C78" s="13">
        <v>1.25</v>
      </c>
      <c r="D78" s="39">
        <v>0.24399999999999999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44652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44682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/>
    </row>
    <row r="81" spans="1:11" x14ac:dyDescent="0.3">
      <c r="A81" s="40">
        <v>44713</v>
      </c>
      <c r="B81" s="20" t="s">
        <v>43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44719</v>
      </c>
    </row>
    <row r="82" spans="1:11" x14ac:dyDescent="0.3">
      <c r="A82" s="40">
        <v>44743</v>
      </c>
      <c r="B82" s="20" t="s">
        <v>43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44757</v>
      </c>
    </row>
    <row r="83" spans="1:11" x14ac:dyDescent="0.3">
      <c r="A83" s="40">
        <v>44774</v>
      </c>
      <c r="B83" s="20" t="s">
        <v>45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59</v>
      </c>
    </row>
    <row r="84" spans="1:11" x14ac:dyDescent="0.3">
      <c r="A84" s="40"/>
      <c r="B84" s="20" t="s">
        <v>45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61</v>
      </c>
    </row>
    <row r="85" spans="1:11" x14ac:dyDescent="0.3">
      <c r="A85" s="40">
        <v>44805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62</v>
      </c>
    </row>
    <row r="86" spans="1:11" x14ac:dyDescent="0.3">
      <c r="A86" s="40"/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44833</v>
      </c>
    </row>
    <row r="87" spans="1:11" x14ac:dyDescent="0.3">
      <c r="A87" s="40">
        <v>44835</v>
      </c>
      <c r="B87" s="20" t="s">
        <v>43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44854</v>
      </c>
    </row>
    <row r="88" spans="1:11" x14ac:dyDescent="0.3">
      <c r="A88" s="40">
        <v>44866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44896</v>
      </c>
      <c r="B89" s="20" t="s">
        <v>47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44896</v>
      </c>
    </row>
    <row r="90" spans="1:11" x14ac:dyDescent="0.3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49" t="s">
        <v>65</v>
      </c>
    </row>
    <row r="91" spans="1:11" x14ac:dyDescent="0.3">
      <c r="A91" s="40"/>
      <c r="B91" s="20" t="s">
        <v>71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8" t="s">
        <v>63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44927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44929</v>
      </c>
    </row>
    <row r="94" spans="1:11" x14ac:dyDescent="0.3">
      <c r="A94" s="40"/>
      <c r="B94" s="20" t="s">
        <v>66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3</v>
      </c>
      <c r="I94" s="9"/>
      <c r="J94" s="11"/>
      <c r="K94" s="49" t="s">
        <v>67</v>
      </c>
    </row>
    <row r="95" spans="1:11" x14ac:dyDescent="0.3">
      <c r="A95" s="40">
        <v>44972</v>
      </c>
      <c r="B95" s="20" t="s">
        <v>55</v>
      </c>
      <c r="C95" s="13">
        <v>0.625</v>
      </c>
      <c r="D95" s="39"/>
      <c r="E95" s="9"/>
      <c r="F95" s="20"/>
      <c r="G95" s="13">
        <f>IF(ISBLANK(Table1[[#This Row],[EARNED]]),"",Table1[[#This Row],[EARNED]])</f>
        <v>0.625</v>
      </c>
      <c r="H95" s="39"/>
      <c r="I95" s="9"/>
      <c r="J95" s="11"/>
      <c r="K95" s="20" t="s">
        <v>64</v>
      </c>
    </row>
    <row r="96" spans="1:11" x14ac:dyDescent="0.3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44952</v>
      </c>
    </row>
    <row r="97" spans="1:11" x14ac:dyDescent="0.3">
      <c r="A97" s="65"/>
      <c r="B97" s="66" t="s">
        <v>79</v>
      </c>
      <c r="C97" s="67"/>
      <c r="D97" s="68"/>
      <c r="E97" s="69"/>
      <c r="F97" s="20"/>
      <c r="G97" s="13"/>
      <c r="H97" s="39"/>
      <c r="I97" s="9"/>
      <c r="J97" s="11"/>
      <c r="K97" s="20"/>
    </row>
    <row r="98" spans="1:11" x14ac:dyDescent="0.3">
      <c r="A98" s="40"/>
      <c r="B98" s="20"/>
      <c r="C98" s="13"/>
      <c r="D98" s="74" t="s">
        <v>77</v>
      </c>
      <c r="E98" s="70"/>
      <c r="F98" s="71"/>
      <c r="G98" s="70"/>
      <c r="H98" s="74" t="s">
        <v>78</v>
      </c>
      <c r="I98" s="9"/>
      <c r="J98" s="11"/>
      <c r="K98" s="20"/>
    </row>
    <row r="99" spans="1:11" x14ac:dyDescent="0.3">
      <c r="A99" s="40"/>
      <c r="B99" s="20"/>
      <c r="C99" s="13" t="s">
        <v>76</v>
      </c>
      <c r="D99" s="39"/>
      <c r="E99" s="9"/>
      <c r="F99" s="20"/>
      <c r="G99" s="67" t="s">
        <v>76</v>
      </c>
      <c r="H99" s="68"/>
      <c r="I99" s="69"/>
      <c r="J99" s="72"/>
      <c r="K99" s="73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1"/>
      <c r="B126" s="15"/>
      <c r="C126" s="42"/>
      <c r="D126" s="43"/>
      <c r="E126" s="9"/>
      <c r="F126" s="15"/>
      <c r="G126" s="42" t="str">
        <f>IF(ISBLANK(Table1[[#This Row],[EARNED]]),"",Table1[[#This Row],[EARNED]])</f>
        <v/>
      </c>
      <c r="H126" s="43"/>
      <c r="I126" s="9"/>
      <c r="J126" s="12"/>
      <c r="K1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0" sqref="B3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1</v>
      </c>
      <c r="F3" s="11">
        <v>57</v>
      </c>
      <c r="G3" s="45">
        <f>SUMIFS(F7:F14,E7:E14,E3)+SUMIFS(D7:D66,C7:C66,F3)+D3</f>
        <v>0.24399999999999999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2023-09-27T05:12:57Z</dcterms:modified>
</cp:coreProperties>
</file>