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CPDO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3" i="5" l="1"/>
  <c r="G69" i="5" l="1"/>
  <c r="G72" i="5" l="1"/>
  <c r="G15" i="5"/>
  <c r="G11" i="5"/>
  <c r="G12" i="5"/>
  <c r="G13" i="5"/>
  <c r="G14" i="5"/>
  <c r="G16" i="5"/>
  <c r="G17" i="5"/>
  <c r="G18" i="5"/>
  <c r="G19" i="5"/>
  <c r="G20" i="5"/>
  <c r="G21" i="5"/>
  <c r="G39" i="5"/>
  <c r="F3" i="1" l="1"/>
  <c r="B4" i="1"/>
  <c r="F4" i="1" l="1"/>
  <c r="B3" i="1"/>
  <c r="B2" i="1"/>
  <c r="G55" i="5"/>
  <c r="G42" i="5"/>
  <c r="G28" i="5"/>
  <c r="G10" i="5"/>
  <c r="E9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1" i="5"/>
  <c r="G70" i="5"/>
  <c r="G68" i="5"/>
  <c r="G67" i="5"/>
  <c r="G66" i="5"/>
  <c r="G65" i="5"/>
  <c r="G64" i="5"/>
  <c r="G62" i="5"/>
  <c r="G61" i="5"/>
  <c r="G60" i="5"/>
  <c r="G59" i="5"/>
  <c r="G58" i="5"/>
  <c r="G57" i="5"/>
  <c r="G56" i="5"/>
  <c r="G54" i="5"/>
  <c r="G53" i="5"/>
  <c r="G52" i="5"/>
  <c r="G51" i="5"/>
  <c r="G50" i="5"/>
  <c r="G49" i="5"/>
  <c r="G48" i="5"/>
  <c r="G47" i="5"/>
  <c r="G46" i="5"/>
  <c r="G45" i="5"/>
  <c r="G44" i="5"/>
  <c r="G43" i="5"/>
  <c r="G41" i="5"/>
  <c r="G40" i="5"/>
  <c r="G38" i="5"/>
  <c r="G37" i="5"/>
  <c r="G36" i="5"/>
  <c r="G35" i="5"/>
  <c r="G34" i="5"/>
  <c r="G33" i="5"/>
  <c r="G32" i="5"/>
  <c r="G31" i="5"/>
  <c r="G30" i="5"/>
  <c r="G29" i="5"/>
  <c r="G27" i="5"/>
  <c r="G26" i="5"/>
  <c r="G25" i="5"/>
  <c r="G24" i="5"/>
  <c r="G23" i="5"/>
  <c r="G22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<sst xmlns="http://schemas.openxmlformats.org/spreadsheetml/2006/main" count="103" uniqueCount="69">
  <si>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</si>
  <si>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</si>
  <si>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</si>
  <si>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</si>
  <si>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</si>
  <si>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</si>
  <si>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</si>
  <si>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</si>
  <si>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</si>
  <si>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</si>
  <si>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</si>
  <si>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</si>
  <si>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</si>
  <si>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</si>
  <si>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</si>
  <si>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</si>
  <si>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</si>
  <si>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</si>
  <si>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</si>
  <si>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</si>
  <si>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</si>
  <si>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</si>
  <si>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</si>
  <si>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</si>
  <si>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</si>
  <si>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</si>
  <si>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</si>
  <si>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</si>
  <si>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</si>
  <si>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</si>
  <si>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</si>
  <si>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</si>
  <si>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</si>
  <si>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</si>
  <si>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</si>
  <si>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</si>
  <si>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</si>
  <si>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</si>
  <si>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</si>
  <si>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</si>
  <si>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</si>
  <si>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</si>
  <si>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2019</t>
  </si>
  <si>
    <t>2020</t>
  </si>
  <si>
    <t>2021</t>
  </si>
  <si>
    <t>2022</t>
  </si>
  <si>
    <t>2023</t>
  </si>
  <si>
    <t>FL(5-0-0)</t>
  </si>
  <si>
    <t>CL(5-0-0)</t>
  </si>
  <si>
    <t>2/5,10-13/2020</t>
  </si>
  <si>
    <t>SL(1-0-0)</t>
  </si>
  <si>
    <t>QL(14-0-0)</t>
  </si>
  <si>
    <t>10/18-11/3/2020</t>
  </si>
  <si>
    <t>PERMANENT</t>
  </si>
  <si>
    <t>CPDO</t>
  </si>
  <si>
    <t>2018</t>
  </si>
  <si>
    <t>LUMENARIO, ZARAH ANGCAYA</t>
  </si>
  <si>
    <t>SL(2-0-0)</t>
  </si>
  <si>
    <t>1/4,5</t>
  </si>
  <si>
    <t>1/24,25/2023</t>
  </si>
  <si>
    <t>UT(0-6-14)</t>
  </si>
  <si>
    <t>UT(0-0-51)</t>
  </si>
  <si>
    <t>UT(0-0-18)</t>
  </si>
  <si>
    <t>UT(0-0-23)</t>
  </si>
  <si>
    <t>UT(0-0-20)</t>
  </si>
  <si>
    <t>A(2-0-0)</t>
  </si>
  <si>
    <t>7/19,20/2022</t>
  </si>
  <si>
    <t>UT(0-0-29)</t>
  </si>
  <si>
    <t>SP(1-0-0)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</si>
</sst>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0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0"/>
  <sheetViews>
    <sheetView tabSelected="1" zoomScale="108" zoomScaleNormal="108" workbookViewId="0">
      <pane ySplit="4020" topLeftCell="A64" activePane="bottomLeft"/>
      <selection activeCell="B76" sqref="B76"/>
      <selection pane="bottomLeft" activeCell="K80" sqref="K80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56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0"/>
      <c r="C3" s="50"/>
      <c r="D3" s="22" t="s">
        <v>13</v>
      </c>
      <c r="F3" s="54">
        <v>43344</v>
      </c>
      <c r="G3" s="55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0" t="s">
        <v>53</v>
      </c>
      <c r="C4" s="50"/>
      <c r="D4" s="22" t="s">
        <v>12</v>
      </c>
      <c r="F4" s="55" t="s">
        <v>54</v>
      </c>
      <c r="G4" s="55"/>
      <c r="H4" s="26" t="s">
        <v>17</v>
      </c>
      <c r="I4" s="26"/>
      <c r="J4" s="55"/>
      <c r="K4" s="58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9" t="s">
        <v>8</v>
      </c>
      <c r="D7" s="59"/>
      <c r="E7" s="59"/>
      <c r="F7" s="59"/>
      <c r="G7" s="59" t="s">
        <v>7</v>
      </c>
      <c r="H7" s="59"/>
      <c r="I7" s="59"/>
      <c r="J7" s="59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51.927999999999997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68</v>
      </c>
      <c r="J9" s="11"/>
      <c r="K9" s="20"/>
    </row>
    <row r="10" spans="1:11" x14ac:dyDescent="0.25">
      <c r="A10" s="48" t="s">
        <v>55</v>
      </c>
      <c r="B10" s="20"/>
      <c r="C10" s="13"/>
      <c r="D10" s="39"/>
      <c r="E10" s="9"/>
      <c r="F10" s="20"/>
      <c r="G10" s="13" t="str">
        <f>IF(ISBLANK(Table15[[#This Row],[EARNED]]),"",Table15[[#This Row],[EARNED]])</f>
        <v/>
      </c>
      <c r="H10" s="39"/>
      <c r="I10" s="9"/>
      <c r="J10" s="11"/>
      <c r="K10" s="20"/>
    </row>
    <row r="11" spans="1:11" x14ac:dyDescent="0.25">
      <c r="A11" s="23">
        <v>43344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23">
        <v>43374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23">
        <v>43405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23">
        <v>43435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8" t="s">
        <v>42</v>
      </c>
      <c r="B15" s="20"/>
      <c r="C15" s="13"/>
      <c r="D15" s="39"/>
      <c r="E15" s="9"/>
      <c r="F15" s="20"/>
      <c r="G15" s="13" t="str">
        <f>IF(ISBLANK(Table15[[#This Row],[EARNED]]),"",Table15[[#This Row],[EARNED]])</f>
        <v/>
      </c>
      <c r="H15" s="39"/>
      <c r="I15" s="9"/>
      <c r="J15" s="11"/>
      <c r="K15" s="20"/>
    </row>
    <row r="16" spans="1:11" x14ac:dyDescent="0.25">
      <c r="A16" s="23">
        <v>43466</v>
      </c>
      <c r="B16" s="20"/>
      <c r="C16" s="13">
        <v>1.25</v>
      </c>
      <c r="D16" s="39"/>
      <c r="E16" s="9"/>
      <c r="F16" s="20"/>
      <c r="G16" s="13">
        <f>IF(ISBLANK(Table15[[#This Row],[EARNED]]),"",Table15[[#This Row],[EARNED]])</f>
        <v>1.25</v>
      </c>
      <c r="H16" s="39"/>
      <c r="I16" s="9"/>
      <c r="J16" s="11"/>
      <c r="K16" s="20"/>
    </row>
    <row r="17" spans="1:11" x14ac:dyDescent="0.25">
      <c r="A17" s="23">
        <v>43497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23">
        <v>43525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23">
        <v>43556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23">
        <v>43586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23">
        <v>43617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43647</v>
      </c>
      <c r="B22" s="20"/>
      <c r="C22" s="13">
        <v>1.25</v>
      </c>
      <c r="D22" s="39"/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0">
        <v>43678</v>
      </c>
      <c r="B23" s="20"/>
      <c r="C23" s="13">
        <v>1.25</v>
      </c>
      <c r="D23" s="39"/>
      <c r="E23" s="9"/>
      <c r="F23" s="20"/>
      <c r="G23" s="13">
        <f>IF(ISBLANK(Table15[[#This Row],[EARNED]]),"",Table15[[#This Row],[EARNED]])</f>
        <v>1.25</v>
      </c>
      <c r="H23" s="39"/>
      <c r="I23" s="9"/>
      <c r="J23" s="11"/>
      <c r="K23" s="20"/>
    </row>
    <row r="24" spans="1:11" x14ac:dyDescent="0.25">
      <c r="A24" s="40">
        <v>43709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43739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43770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43800</v>
      </c>
      <c r="B27" s="20" t="s">
        <v>47</v>
      </c>
      <c r="C27" s="13">
        <v>1.25</v>
      </c>
      <c r="D27" s="39">
        <v>5</v>
      </c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8" t="s">
        <v>43</v>
      </c>
      <c r="B28" s="20"/>
      <c r="C28" s="13"/>
      <c r="D28" s="39"/>
      <c r="E28" s="9"/>
      <c r="F28" s="20"/>
      <c r="G28" s="13" t="str">
        <f>IF(ISBLANK(Table15[[#This Row],[EARNED]]),"",Table15[[#This Row],[EARNED]])</f>
        <v/>
      </c>
      <c r="H28" s="39"/>
      <c r="I28" s="9"/>
      <c r="J28" s="11"/>
      <c r="K28" s="20"/>
    </row>
    <row r="29" spans="1:11" x14ac:dyDescent="0.25">
      <c r="A29" s="40">
        <v>43831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43862</v>
      </c>
      <c r="B30" s="20" t="s">
        <v>48</v>
      </c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 t="s">
        <v>49</v>
      </c>
    </row>
    <row r="31" spans="1:11" x14ac:dyDescent="0.25">
      <c r="A31" s="40">
        <v>43891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43922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43952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43983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44013</v>
      </c>
      <c r="B35" s="20"/>
      <c r="C35" s="13">
        <v>1.25</v>
      </c>
      <c r="D35" s="39"/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0">
        <v>44044</v>
      </c>
      <c r="B36" s="20"/>
      <c r="C36" s="13">
        <v>1.25</v>
      </c>
      <c r="D36" s="39"/>
      <c r="E36" s="9"/>
      <c r="F36" s="20"/>
      <c r="G36" s="13">
        <f>IF(ISBLANK(Table15[[#This Row],[EARNED]]),"",Table15[[#This Row],[EARNED]])</f>
        <v>1.25</v>
      </c>
      <c r="H36" s="39"/>
      <c r="I36" s="9"/>
      <c r="J36" s="11"/>
      <c r="K36" s="20"/>
    </row>
    <row r="37" spans="1:11" x14ac:dyDescent="0.25">
      <c r="A37" s="40">
        <v>44075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44105</v>
      </c>
      <c r="B38" s="20" t="s">
        <v>50</v>
      </c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>
        <v>1</v>
      </c>
      <c r="I38" s="9"/>
      <c r="J38" s="11"/>
      <c r="K38" s="49">
        <v>44117</v>
      </c>
    </row>
    <row r="39" spans="1:11" x14ac:dyDescent="0.25">
      <c r="A39" s="40"/>
      <c r="B39" s="20" t="s">
        <v>51</v>
      </c>
      <c r="C39" s="13"/>
      <c r="D39" s="39"/>
      <c r="E39" s="9"/>
      <c r="F39" s="20"/>
      <c r="G39" s="13" t="str">
        <f>IF(ISBLANK(Table15[[#This Row],[EARNED]]),"",Table15[[#This Row],[EARNED]])</f>
        <v/>
      </c>
      <c r="H39" s="39"/>
      <c r="I39" s="9"/>
      <c r="J39" s="11"/>
      <c r="K39" s="49" t="s">
        <v>52</v>
      </c>
    </row>
    <row r="40" spans="1:11" x14ac:dyDescent="0.25">
      <c r="A40" s="40">
        <v>44136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44166</v>
      </c>
      <c r="B41" s="20" t="s">
        <v>47</v>
      </c>
      <c r="C41" s="13">
        <v>1.25</v>
      </c>
      <c r="D41" s="39">
        <v>5</v>
      </c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8" t="s">
        <v>44</v>
      </c>
      <c r="B42" s="20"/>
      <c r="C42" s="13"/>
      <c r="D42" s="39"/>
      <c r="E42" s="9"/>
      <c r="F42" s="20"/>
      <c r="G42" s="13" t="str">
        <f>IF(ISBLANK(Table15[[#This Row],[EARNED]]),"",Table15[[#This Row],[EARNED]])</f>
        <v/>
      </c>
      <c r="H42" s="39"/>
      <c r="I42" s="9"/>
      <c r="J42" s="11"/>
      <c r="K42" s="20"/>
    </row>
    <row r="43" spans="1:11" x14ac:dyDescent="0.25">
      <c r="A43" s="40">
        <v>44197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44228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44256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44287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44317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44348</v>
      </c>
      <c r="B48" s="20"/>
      <c r="C48" s="13">
        <v>1.25</v>
      </c>
      <c r="D48" s="39"/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0">
        <v>44378</v>
      </c>
      <c r="B49" s="20"/>
      <c r="C49" s="13">
        <v>1.25</v>
      </c>
      <c r="D49" s="39"/>
      <c r="E49" s="9"/>
      <c r="F49" s="20"/>
      <c r="G49" s="13">
        <f>IF(ISBLANK(Table15[[#This Row],[EARNED]]),"",Table15[[#This Row],[EARNED]])</f>
        <v>1.25</v>
      </c>
      <c r="H49" s="39"/>
      <c r="I49" s="9"/>
      <c r="J49" s="11"/>
      <c r="K49" s="20"/>
    </row>
    <row r="50" spans="1:11" x14ac:dyDescent="0.25">
      <c r="A50" s="40">
        <v>44409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44440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44470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44501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44531</v>
      </c>
      <c r="B54" s="20" t="s">
        <v>47</v>
      </c>
      <c r="C54" s="13">
        <v>1.25</v>
      </c>
      <c r="D54" s="39">
        <v>5</v>
      </c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8" t="s">
        <v>45</v>
      </c>
      <c r="B55" s="20"/>
      <c r="C55" s="13"/>
      <c r="D55" s="39"/>
      <c r="E55" s="9"/>
      <c r="F55" s="20"/>
      <c r="G55" s="13" t="str">
        <f>IF(ISBLANK(Table15[[#This Row],[EARNED]]),"",Table15[[#This Row],[EARNED]])</f>
        <v/>
      </c>
      <c r="H55" s="39"/>
      <c r="I55" s="9"/>
      <c r="J55" s="11"/>
      <c r="K55" s="20"/>
    </row>
    <row r="56" spans="1:11" x14ac:dyDescent="0.25">
      <c r="A56" s="40">
        <v>44562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44593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44621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44652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44682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44713</v>
      </c>
      <c r="B61" s="20"/>
      <c r="C61" s="13">
        <v>1.25</v>
      </c>
      <c r="D61" s="39"/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0">
        <v>44743</v>
      </c>
      <c r="B62" s="20" t="s">
        <v>65</v>
      </c>
      <c r="C62" s="13">
        <v>1.25</v>
      </c>
      <c r="D62" s="39">
        <v>2</v>
      </c>
      <c r="E62" s="9"/>
      <c r="F62" s="20"/>
      <c r="G62" s="13">
        <f>IF(ISBLANK(Table15[[#This Row],[EARNED]]),"",Table15[[#This Row],[EARNED]])</f>
        <v>1.25</v>
      </c>
      <c r="H62" s="39"/>
      <c r="I62" s="9"/>
      <c r="J62" s="11"/>
      <c r="K62" s="20" t="s">
        <v>66</v>
      </c>
    </row>
    <row r="63" spans="1:11" x14ac:dyDescent="0.25">
      <c r="A63" s="40"/>
      <c r="B63" s="20" t="s">
        <v>67</v>
      </c>
      <c r="C63" s="13"/>
      <c r="D63" s="39">
        <v>6.0000000000000019E-2</v>
      </c>
      <c r="E63" s="9"/>
      <c r="F63" s="20"/>
      <c r="G63" s="13" t="str">
        <f>IF(ISBLANK(Table15[[#This Row],[EARNED]]),"",Table15[[#This Row],[EARNED]])</f>
        <v/>
      </c>
      <c r="H63" s="39"/>
      <c r="I63" s="9"/>
      <c r="J63" s="11"/>
      <c r="K63" s="20"/>
    </row>
    <row r="64" spans="1:11" x14ac:dyDescent="0.25">
      <c r="A64" s="40">
        <v>44774</v>
      </c>
      <c r="B64" s="20" t="s">
        <v>64</v>
      </c>
      <c r="C64" s="13">
        <v>1.25</v>
      </c>
      <c r="D64" s="39">
        <v>4.2000000000000003E-2</v>
      </c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44805</v>
      </c>
      <c r="B65" s="20" t="s">
        <v>63</v>
      </c>
      <c r="C65" s="13">
        <v>1.25</v>
      </c>
      <c r="D65" s="39">
        <v>4.8000000000000008E-2</v>
      </c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44835</v>
      </c>
      <c r="B66" s="20" t="s">
        <v>62</v>
      </c>
      <c r="C66" s="13">
        <v>1.25</v>
      </c>
      <c r="D66" s="39">
        <v>3.7000000000000019E-2</v>
      </c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44866</v>
      </c>
      <c r="B67" s="20" t="s">
        <v>61</v>
      </c>
      <c r="C67" s="13">
        <v>1.25</v>
      </c>
      <c r="D67" s="39">
        <v>0.10600000000000001</v>
      </c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44896</v>
      </c>
      <c r="B68" s="20" t="s">
        <v>47</v>
      </c>
      <c r="C68" s="13">
        <v>1.25</v>
      </c>
      <c r="D68" s="39">
        <v>5</v>
      </c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/>
      <c r="B69" s="20" t="s">
        <v>60</v>
      </c>
      <c r="C69" s="13"/>
      <c r="D69" s="39">
        <v>0.77900000000000003</v>
      </c>
      <c r="E69" s="9"/>
      <c r="F69" s="20"/>
      <c r="G69" s="13" t="str">
        <f>IF(ISBLANK(Table15[[#This Row],[EARNED]]),"",Table15[[#This Row],[EARNED]])</f>
        <v/>
      </c>
      <c r="H69" s="39"/>
      <c r="I69" s="9"/>
      <c r="J69" s="11"/>
      <c r="K69" s="20"/>
    </row>
    <row r="70" spans="1:11" x14ac:dyDescent="0.25">
      <c r="A70" s="48" t="s">
        <v>46</v>
      </c>
      <c r="B70" s="20"/>
      <c r="C70" s="13"/>
      <c r="D70" s="39"/>
      <c r="E70" s="9"/>
      <c r="F70" s="20"/>
      <c r="G70" s="13" t="str">
        <f>IF(ISBLANK(Table15[[#This Row],[EARNED]]),"",Table15[[#This Row],[EARNED]])</f>
        <v/>
      </c>
      <c r="H70" s="39"/>
      <c r="I70" s="9"/>
      <c r="J70" s="11"/>
      <c r="K70" s="20"/>
    </row>
    <row r="71" spans="1:11" x14ac:dyDescent="0.25">
      <c r="A71" s="40">
        <v>44927</v>
      </c>
      <c r="B71" s="20" t="s">
        <v>57</v>
      </c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>
        <v>2</v>
      </c>
      <c r="I71" s="9"/>
      <c r="J71" s="11"/>
      <c r="K71" s="20" t="s">
        <v>58</v>
      </c>
    </row>
    <row r="72" spans="1:11" x14ac:dyDescent="0.25">
      <c r="A72" s="40"/>
      <c r="B72" s="20" t="s">
        <v>57</v>
      </c>
      <c r="C72" s="13"/>
      <c r="D72" s="39"/>
      <c r="E72" s="9"/>
      <c r="F72" s="20"/>
      <c r="G72" s="13" t="str">
        <f>IF(ISBLANK(Table15[[#This Row],[EARNED]]),"",Table15[[#This Row],[EARNED]])</f>
        <v/>
      </c>
      <c r="H72" s="39">
        <v>2</v>
      </c>
      <c r="I72" s="9"/>
      <c r="J72" s="11"/>
      <c r="K72" s="20" t="s">
        <v>59</v>
      </c>
    </row>
    <row r="73" spans="1:11" x14ac:dyDescent="0.25">
      <c r="A73" s="40">
        <v>44958</v>
      </c>
      <c r="B73" s="20" t="s">
        <v>50</v>
      </c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>
        <v>1</v>
      </c>
      <c r="I73" s="9"/>
      <c r="J73" s="11"/>
      <c r="K73" s="49">
        <v>44960</v>
      </c>
    </row>
    <row r="74" spans="1:11" x14ac:dyDescent="0.25">
      <c r="A74" s="40">
        <v>44986</v>
      </c>
      <c r="B74" s="20"/>
      <c r="C74" s="13">
        <v>1.25</v>
      </c>
      <c r="D74" s="39"/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25">
      <c r="A75" s="40">
        <v>45017</v>
      </c>
      <c r="B75" s="20"/>
      <c r="C75" s="13">
        <v>1.25</v>
      </c>
      <c r="D75" s="39"/>
      <c r="E75" s="9"/>
      <c r="F75" s="20"/>
      <c r="G75" s="13">
        <f>IF(ISBLANK(Table15[[#This Row],[EARNED]]),"",Table15[[#This Row],[EARNED]])</f>
        <v>1.25</v>
      </c>
      <c r="H75" s="39"/>
      <c r="I75" s="9"/>
      <c r="J75" s="11"/>
      <c r="K75" s="20"/>
    </row>
    <row r="76" spans="1:11" x14ac:dyDescent="0.25">
      <c r="A76" s="40">
        <v>45047</v>
      </c>
      <c r="B76" s="20"/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25">
      <c r="A77" s="40">
        <v>45078</v>
      </c>
      <c r="B77" s="20"/>
      <c r="C77" s="13">
        <v>1.25</v>
      </c>
      <c r="D77" s="39"/>
      <c r="E77" s="9"/>
      <c r="F77" s="20"/>
      <c r="G77" s="13">
        <f>IF(ISBLANK(Table15[[#This Row],[EARNED]]),"",Table15[[#This Row],[EARNED]])</f>
        <v>1.25</v>
      </c>
      <c r="H77" s="39"/>
      <c r="I77" s="9"/>
      <c r="J77" s="11"/>
      <c r="K77" s="20"/>
    </row>
    <row r="78" spans="1:11" x14ac:dyDescent="0.25">
      <c r="A78" s="40">
        <v>45108</v>
      </c>
      <c r="B78" s="20" t="s">
        <v>50</v>
      </c>
      <c r="C78" s="13">
        <v>1.25</v>
      </c>
      <c r="D78" s="39"/>
      <c r="E78" s="9"/>
      <c r="F78" s="20"/>
      <c r="G78" s="13">
        <f>IF(ISBLANK(Table15[[#This Row],[EARNED]]),"",Table15[[#This Row],[EARNED]])</f>
        <v>1.25</v>
      </c>
      <c r="H78" s="39">
        <v>1</v>
      </c>
      <c r="I78" s="9"/>
      <c r="J78" s="11"/>
      <c r="K78" s="49">
        <v>45124</v>
      </c>
    </row>
    <row r="79" spans="1:11" x14ac:dyDescent="0.25">
      <c r="A79" s="40">
        <v>45139</v>
      </c>
      <c r="B79" s="20"/>
      <c r="C79" s="13">
        <v>1.25</v>
      </c>
      <c r="D79" s="39"/>
      <c r="E79" s="9"/>
      <c r="F79" s="20"/>
      <c r="G79" s="13">
        <f>IF(ISBLANK(Table15[[#This Row],[EARNED]]),"",Table15[[#This Row],[EARNED]])</f>
        <v>1.25</v>
      </c>
      <c r="H79" s="39"/>
      <c r="I79" s="9"/>
      <c r="J79" s="11"/>
      <c r="K79" s="20"/>
    </row>
    <row r="80" spans="1:11" x14ac:dyDescent="0.25">
      <c r="A80" s="40">
        <v>45170</v>
      </c>
      <c r="B80" s="20" t="s">
        <v>68</v>
      </c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49">
        <v>45183</v>
      </c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IF(ISBLANK(Table15[[#This Row],[EARNED]]),"",Table15[[#This Row],[EARNED]])</f>
        <v/>
      </c>
      <c r="H130" s="43"/>
      <c r="I130" s="9"/>
      <c r="J130" s="12"/>
      <c r="K130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zoomScale="110" zoomScaleNormal="110" workbookViewId="0">
      <pane ySplit="4050" topLeftCell="A9" activePane="bottomLeft"/>
      <selection activeCell="B4" sqref="B4:C4"/>
      <selection pane="bottomLeft" activeCell="E13" sqref="E1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tr">
        <f>IF(ISBLANK('2018 LEAVE CREDITS'!B2:C2),"---------",'2018 LEAVE CREDITS'!B2:C2)</f>
        <v>LUMENARIO, ZARAH ANGCAYA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0" t="str">
        <f>IF(ISBLANK('2018 LEAVE CREDITS'!B3:C3),"",'2018 LEAVE CREDITS'!B3:C3)</f>
        <v/>
      </c>
      <c r="C3" s="50"/>
      <c r="D3" s="22" t="s">
        <v>13</v>
      </c>
      <c r="F3" s="54">
        <f>IF(ISBLANK('2018 LEAVE CREDITS'!F3:G3),"---------",'2018 LEAVE CREDITS'!F3:G3)</f>
        <v>43344</v>
      </c>
      <c r="G3" s="55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0" t="str">
        <f>IF(ISBLANK('2018 LEAVE CREDITS'!B4:C4),"---------",'2018 LEAVE CREDITS'!B4:C4)</f>
        <v>PERMANENT</v>
      </c>
      <c r="C4" s="50"/>
      <c r="D4" s="22" t="s">
        <v>12</v>
      </c>
      <c r="F4" s="55" t="str">
        <f>IF(ISBLANK('2018 LEAVE CREDITS'!F4:G4),"",'2018 LEAVE CREDITS'!F4:G4)</f>
        <v>CPDO</v>
      </c>
      <c r="G4" s="55"/>
      <c r="H4" s="26" t="s">
        <v>17</v>
      </c>
      <c r="I4" s="26"/>
      <c r="J4" s="55"/>
      <c r="K4" s="58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9" t="s">
        <v>8</v>
      </c>
      <c r="D7" s="59"/>
      <c r="E7" s="59"/>
      <c r="F7" s="59"/>
      <c r="G7" s="59" t="s">
        <v>7</v>
      </c>
      <c r="H7" s="59"/>
      <c r="I7" s="59"/>
      <c r="J7" s="59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0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0</v>
      </c>
      <c r="J9" s="11"/>
      <c r="K9" s="20"/>
    </row>
    <row r="10" spans="1:11" x14ac:dyDescent="0.25">
      <c r="A10" s="40"/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/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25">
      <c r="A12" s="40"/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/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/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/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25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/>
      <c r="B3" s="11"/>
      <c r="D3"/>
      <c r="E3">
        <v>0</v>
      </c>
      <c r="F3">
        <v>29</v>
      </c>
      <c r="G3" s="47">
        <f>SUMIFS(F7:F14,E7:E14,E3)+SUMIFS(D7:D66,C7:C66,F3)+D3</f>
        <v>6.0000000000000019E-2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1" t="s">
        <v>38</v>
      </c>
      <c r="J6" s="61"/>
      <c r="K6" s="61"/>
      <c r="L6" s="61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2023-09-19T00:27:02Z</dcterms:modified>
</cp:coreProperties>
</file>