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65E7C5F2-69EB-4C8C-9AB2-8F588D067BF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4" i="1" l="1"/>
  <c r="G181" i="1"/>
  <c r="G168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68" i="1"/>
  <c r="G49" i="1"/>
  <c r="G23" i="1"/>
  <c r="G36" i="1"/>
  <c r="G50" i="1"/>
  <c r="G63" i="1"/>
  <c r="G77" i="1"/>
  <c r="G90" i="1"/>
  <c r="G103" i="1"/>
  <c r="G116" i="1"/>
  <c r="G129" i="1"/>
  <c r="G142" i="1"/>
  <c r="G141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9" i="1"/>
  <c r="G170" i="1"/>
  <c r="G171" i="1"/>
  <c r="G172" i="1"/>
  <c r="G173" i="1"/>
  <c r="G174" i="1"/>
  <c r="G175" i="1"/>
  <c r="G176" i="1"/>
  <c r="G177" i="1"/>
  <c r="G178" i="1"/>
  <c r="G11" i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0" i="1"/>
  <c r="G131" i="1"/>
  <c r="G132" i="1"/>
  <c r="G133" i="1"/>
  <c r="G134" i="1"/>
  <c r="G135" i="1"/>
  <c r="G136" i="1"/>
  <c r="G137" i="1"/>
  <c r="G138" i="1"/>
  <c r="G139" i="1"/>
  <c r="G140" i="1"/>
  <c r="G179" i="1"/>
  <c r="G10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<sst xmlns="http://schemas.openxmlformats.org/spreadsheetml/2006/main" count="109" uniqueCount="70">
  <si>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</si>
  <si>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</si>
  <si>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</si>
  <si>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</si>
  <si>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</si>
  <si>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</si>
  <si>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</si>
  <si>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</si>
  <si>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</si>
  <si>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</si>
  <si>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</si>
  <si>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</si>
  <si>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</si>
  <si>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</si>
  <si>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</si>
  <si>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</si>
  <si>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</si>
  <si>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</si>
  <si>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</si>
  <si>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</si>
  <si>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</si>
  <si>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</si>
  <si>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</si>
  <si>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</si>
  <si>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</si>
  <si>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</si>
  <si>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</si>
  <si>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</si>
  <si>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</si>
  <si>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</si>
  <si>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</si>
  <si>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</si>
  <si>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</si>
  <si>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</si>
  <si>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</si>
  <si>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</si>
  <si>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</si>
  <si>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</si>
  <si>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</si>
  <si>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</si>
  <si>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</si>
  <si>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</si>
  <si>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YAYONG, JOSE CLYDE A.</t>
  </si>
  <si>
    <t>2007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</si>
  <si>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</si>
  <si>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</si>
  <si>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</si>
  <si>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</si>
  <si>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</si>
  <si>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</si>
  <si>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</si>
  <si>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</si>
  <si>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</si>
  <si>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</si>
  <si>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FL(5-0-0)</t>
  </si>
  <si>
    <t>PATERNITY(7-0-0)</t>
  </si>
  <si>
    <t>UT(0-0-22)</t>
  </si>
  <si>
    <t>UT(0-1-14)</t>
  </si>
  <si>
    <t>UT(0-3-35)</t>
  </si>
  <si>
    <t>9/10-18/2009</t>
  </si>
  <si>
    <t>UT(0-0-15)</t>
  </si>
  <si>
    <t>UT(0-2-0)</t>
  </si>
  <si>
    <t>SP(3-0-0)</t>
  </si>
  <si>
    <t>PARENTAL O. 5/4-6</t>
  </si>
  <si>
    <t>5/9-13/2011</t>
  </si>
  <si>
    <t>TOTAL LEAVE BALANCE</t>
  </si>
  <si>
    <t>2018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</si>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</sst>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5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252"/>
  <sheetViews>
    <sheetView tabSelected="1" zoomScale="115" zoomScaleNormal="115" workbookViewId="0">
      <pane ySplit="4248" topLeftCell="A153" activePane="bottomLeft"/>
      <selection activeCell="B2" sqref="B2:C2"/>
      <selection pane="bottomLeft" activeCell="B219" sqref="B21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174.029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249.958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39083</v>
      </c>
      <c r="B11" s="20"/>
      <c r="C11" s="13">
        <v>1.208</v>
      </c>
      <c r="D11" s="39"/>
      <c r="E11" s="9"/>
      <c r="F11" s="20"/>
      <c r="G11" s="13">
        <f>IF(ISBLANK(Table1[[#This Row],[EARNED]]),"",Table1[[#This Row],[EARNED]])</f>
        <v>1.208</v>
      </c>
      <c r="H11" s="39"/>
      <c r="I11" s="9"/>
      <c r="J11" s="11"/>
      <c r="K11" s="20"/>
    </row>
    <row r="12" spans="1:11" x14ac:dyDescent="0.3">
      <c r="A12" s="40">
        <v>39114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39142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39173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39203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39234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39264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39295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39326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39356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39387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39417</v>
      </c>
      <c r="B22" s="20" t="s">
        <v>54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7" t="s">
        <v>53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39448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39479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39508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39539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39569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39600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39630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39661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39692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39722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39753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39783</v>
      </c>
      <c r="B35" s="20" t="s">
        <v>54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7" t="s">
        <v>52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39814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39845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39873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39904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39934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39965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39995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40026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40057</v>
      </c>
      <c r="B45" s="20" t="s">
        <v>55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59</v>
      </c>
    </row>
    <row r="46" spans="1:11" x14ac:dyDescent="0.3">
      <c r="A46" s="40">
        <v>40087</v>
      </c>
      <c r="B46" s="20" t="s">
        <v>56</v>
      </c>
      <c r="C46" s="13">
        <v>1.25</v>
      </c>
      <c r="D46" s="39">
        <v>4.6000000000000006E-2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40118</v>
      </c>
      <c r="B47" s="20" t="s">
        <v>57</v>
      </c>
      <c r="C47" s="13">
        <v>1.25</v>
      </c>
      <c r="D47" s="39">
        <v>0.15400000000000003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40148</v>
      </c>
      <c r="B48" s="20" t="s">
        <v>58</v>
      </c>
      <c r="C48" s="13">
        <v>1.25</v>
      </c>
      <c r="D48" s="39">
        <v>0.44800000000000001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/>
      <c r="B49" s="20" t="s">
        <v>54</v>
      </c>
      <c r="C49" s="13"/>
      <c r="D49" s="39">
        <v>5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7" t="s">
        <v>51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3">
      <c r="A51" s="40">
        <v>40179</v>
      </c>
      <c r="B51" s="20" t="s">
        <v>60</v>
      </c>
      <c r="C51" s="13">
        <v>1.25</v>
      </c>
      <c r="D51" s="39">
        <v>3.1000000000000014E-2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40210</v>
      </c>
      <c r="B52" s="20" t="s">
        <v>61</v>
      </c>
      <c r="C52" s="13">
        <v>1.25</v>
      </c>
      <c r="D52" s="39">
        <v>0.25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40238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40269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40299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40330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40360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40391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40422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40452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40483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40513</v>
      </c>
      <c r="B62" s="20" t="s">
        <v>54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7" t="s">
        <v>50</v>
      </c>
      <c r="B63" s="20"/>
      <c r="C63" s="13"/>
      <c r="D63" s="39"/>
      <c r="E63" s="34" t="s">
        <v>32</v>
      </c>
      <c r="F63" s="20"/>
      <c r="G63" s="13" t="str">
        <f>IF(ISBLANK(Table1[[#This Row],[EARNED]]),"",Table1[[#This Row],[EARNED]])</f>
        <v/>
      </c>
      <c r="H63" s="39"/>
      <c r="I63" s="34" t="s">
        <v>32</v>
      </c>
      <c r="J63" s="11"/>
      <c r="K63" s="20"/>
    </row>
    <row r="64" spans="1:11" x14ac:dyDescent="0.3">
      <c r="A64" s="40">
        <v>40544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40575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40603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40634</v>
      </c>
      <c r="B67" s="20" t="s">
        <v>62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63</v>
      </c>
    </row>
    <row r="68" spans="1:11" x14ac:dyDescent="0.3">
      <c r="A68" s="40"/>
      <c r="B68" s="20" t="s">
        <v>54</v>
      </c>
      <c r="C68" s="13"/>
      <c r="D68" s="39">
        <v>5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64</v>
      </c>
    </row>
    <row r="69" spans="1:11" x14ac:dyDescent="0.3">
      <c r="A69" s="40">
        <v>40664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40695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40725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40756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40787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40817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40848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40878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7" t="s">
        <v>49</v>
      </c>
      <c r="B77" s="20"/>
      <c r="C77" s="13"/>
      <c r="D77" s="39"/>
      <c r="E77" s="34" t="s">
        <v>32</v>
      </c>
      <c r="F77" s="20"/>
      <c r="G77" s="13" t="str">
        <f>IF(ISBLANK(Table1[[#This Row],[EARNED]]),"",Table1[[#This Row],[EARNED]])</f>
        <v/>
      </c>
      <c r="H77" s="39"/>
      <c r="I77" s="34" t="s">
        <v>32</v>
      </c>
      <c r="J77" s="11"/>
      <c r="K77" s="20"/>
    </row>
    <row r="78" spans="1:11" x14ac:dyDescent="0.3">
      <c r="A78" s="40">
        <v>40909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40940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40969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41000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41030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41061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41091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41122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41153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41183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41214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41244</v>
      </c>
      <c r="B89" s="20" t="s">
        <v>54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7" t="s">
        <v>48</v>
      </c>
      <c r="B90" s="20"/>
      <c r="C90" s="13"/>
      <c r="D90" s="39"/>
      <c r="E90" s="34" t="s">
        <v>32</v>
      </c>
      <c r="F90" s="20"/>
      <c r="G90" s="13" t="str">
        <f>IF(ISBLANK(Table1[[#This Row],[EARNED]]),"",Table1[[#This Row],[EARNED]])</f>
        <v/>
      </c>
      <c r="H90" s="39"/>
      <c r="I90" s="34" t="s">
        <v>32</v>
      </c>
      <c r="J90" s="11"/>
      <c r="K90" s="20"/>
    </row>
    <row r="91" spans="1:11" x14ac:dyDescent="0.3">
      <c r="A91" s="40">
        <v>41275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41306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41334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41365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41395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41426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41456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41487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41518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41548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41579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41609</v>
      </c>
      <c r="B102" s="20" t="s">
        <v>54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7" t="s">
        <v>47</v>
      </c>
      <c r="B103" s="20"/>
      <c r="C103" s="13"/>
      <c r="D103" s="39"/>
      <c r="E103" s="34" t="s">
        <v>32</v>
      </c>
      <c r="F103" s="20"/>
      <c r="G103" s="13" t="str">
        <f>IF(ISBLANK(Table1[[#This Row],[EARNED]]),"",Table1[[#This Row],[EARNED]])</f>
        <v/>
      </c>
      <c r="H103" s="39"/>
      <c r="I103" s="34" t="s">
        <v>32</v>
      </c>
      <c r="J103" s="11"/>
      <c r="K103" s="20"/>
    </row>
    <row r="104" spans="1:11" x14ac:dyDescent="0.3">
      <c r="A104" s="40">
        <v>41640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41671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41699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41730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41760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41791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41821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41852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41883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41913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41944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41974</v>
      </c>
      <c r="B115" s="20" t="s">
        <v>54</v>
      </c>
      <c r="C115" s="13">
        <v>1.25</v>
      </c>
      <c r="D115" s="39">
        <v>5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7" t="s">
        <v>46</v>
      </c>
      <c r="B116" s="20"/>
      <c r="C116" s="13"/>
      <c r="D116" s="39"/>
      <c r="E116" s="34" t="s">
        <v>32</v>
      </c>
      <c r="F116" s="20"/>
      <c r="G116" s="13" t="str">
        <f>IF(ISBLANK(Table1[[#This Row],[EARNED]]),"",Table1[[#This Row],[EARNED]])</f>
        <v/>
      </c>
      <c r="H116" s="39"/>
      <c r="I116" s="34" t="s">
        <v>32</v>
      </c>
      <c r="J116" s="11"/>
      <c r="K116" s="20"/>
    </row>
    <row r="117" spans="1:11" x14ac:dyDescent="0.3">
      <c r="A117" s="40">
        <v>42005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42036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42064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42095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42125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42156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42186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42217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42248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42278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42309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42339</v>
      </c>
      <c r="B128" s="20" t="s">
        <v>54</v>
      </c>
      <c r="C128" s="13">
        <v>1.25</v>
      </c>
      <c r="D128" s="39">
        <v>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7" t="s">
        <v>45</v>
      </c>
      <c r="B129" s="20"/>
      <c r="C129" s="13"/>
      <c r="D129" s="39"/>
      <c r="E129" s="34" t="s">
        <v>32</v>
      </c>
      <c r="F129" s="20"/>
      <c r="G129" s="13" t="str">
        <f>IF(ISBLANK(Table1[[#This Row],[EARNED]]),"",Table1[[#This Row],[EARNED]])</f>
        <v/>
      </c>
      <c r="H129" s="39"/>
      <c r="I129" s="34" t="s">
        <v>32</v>
      </c>
      <c r="J129" s="11"/>
      <c r="K129" s="20"/>
    </row>
    <row r="130" spans="1:11" x14ac:dyDescent="0.3">
      <c r="A130" s="40">
        <v>42370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42401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42430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42461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42491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42522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42552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42583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42614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42644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42675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42705</v>
      </c>
      <c r="B141" s="20" t="s">
        <v>54</v>
      </c>
      <c r="C141" s="13">
        <v>1.25</v>
      </c>
      <c r="D141" s="39">
        <v>5</v>
      </c>
      <c r="E141" s="34" t="s">
        <v>32</v>
      </c>
      <c r="F141" s="20"/>
      <c r="G141" s="13">
        <f>IF(ISBLANK(Table1[[#This Row],[EARNED]]),"",Table1[[#This Row],[EARNED]])</f>
        <v>1.25</v>
      </c>
      <c r="H141" s="39"/>
      <c r="I141" s="34" t="s">
        <v>32</v>
      </c>
      <c r="J141" s="11"/>
      <c r="K141" s="20"/>
    </row>
    <row r="142" spans="1:11" x14ac:dyDescent="0.3">
      <c r="A142" s="47" t="s">
        <v>44</v>
      </c>
      <c r="B142" s="20"/>
      <c r="C142" s="13"/>
      <c r="D142" s="39"/>
      <c r="E142" s="34" t="s">
        <v>32</v>
      </c>
      <c r="F142" s="20"/>
      <c r="G142" s="13" t="str">
        <f>IF(ISBLANK(Table1[[#This Row],[EARNED]]),"",Table1[[#This Row],[EARNED]])</f>
        <v/>
      </c>
      <c r="H142" s="39"/>
      <c r="I142" s="34" t="s">
        <v>32</v>
      </c>
      <c r="J142" s="11"/>
      <c r="K142" s="20"/>
    </row>
    <row r="143" spans="1:11" x14ac:dyDescent="0.3">
      <c r="A143" s="40">
        <v>42736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42767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42795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42826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42856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42887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42917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42948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42979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43009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43040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43070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7" t="s">
        <v>66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43131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43159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43190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43220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43251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43281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43312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43343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43373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43404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43434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43465</v>
      </c>
      <c r="B167" s="20" t="s">
        <v>54</v>
      </c>
      <c r="C167" s="13">
        <v>1.25</v>
      </c>
      <c r="D167" s="39">
        <v>5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7" t="s">
        <v>67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43496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43524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43555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43585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43616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43646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43677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43708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43738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43769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43799</v>
      </c>
      <c r="B179" s="15"/>
      <c r="C179" s="13">
        <v>1.25</v>
      </c>
      <c r="D179" s="42"/>
      <c r="E179" s="9"/>
      <c r="F179" s="15"/>
      <c r="G179" s="41">
        <f>IF(ISBLANK(Table1[[#This Row],[EARNED]]),"",Table1[[#This Row],[EARNED]])</f>
        <v>1.25</v>
      </c>
      <c r="H179" s="42"/>
      <c r="I179" s="9"/>
      <c r="J179" s="12"/>
      <c r="K179" s="15"/>
    </row>
    <row r="180" spans="1:11" x14ac:dyDescent="0.3">
      <c r="A180" s="40">
        <v>43830</v>
      </c>
      <c r="B180" s="20" t="s">
        <v>54</v>
      </c>
      <c r="C180" s="13">
        <v>1.25</v>
      </c>
      <c r="D180" s="39">
        <v>5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7" t="s">
        <v>68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43861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43890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43921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43951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43982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44012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44043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44074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44104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44135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44165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44196</v>
      </c>
      <c r="B193" s="20" t="s">
        <v>54</v>
      </c>
      <c r="C193" s="13">
        <v>1.25</v>
      </c>
      <c r="D193" s="39">
        <v>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7" t="s">
        <v>69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v>44227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44255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44286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44316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44347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44377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44408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44439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44469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44500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44530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44561</v>
      </c>
      <c r="B206" s="20" t="s">
        <v>54</v>
      </c>
      <c r="C206" s="13">
        <v>1.25</v>
      </c>
      <c r="D206" s="39">
        <v>5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44592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44620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44651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44681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44712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44742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44773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44804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44834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44865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44895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44926</v>
      </c>
      <c r="B218" s="20"/>
      <c r="C218" s="13">
        <v>1.25</v>
      </c>
      <c r="D218" s="39">
        <v>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44957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44985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45016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45046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45077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45107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45138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45169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45199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>
        <v>45230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45260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45291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v>45322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v>45351</v>
      </c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v>45382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v>45412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45443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45473</v>
      </c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0">
        <v>45504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>
        <v>45535</v>
      </c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>
        <v>45565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45596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v>45626</v>
      </c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>
        <v>45657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45688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>
        <v>45716</v>
      </c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v>45747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40">
        <v>45777</v>
      </c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>
        <v>45808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45838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45869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v>45900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>
        <v>45930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45961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F24" sqref="F24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>
        <v>2</v>
      </c>
      <c r="F3">
        <v>0</v>
      </c>
      <c r="G3" s="46">
        <f>SUMIFS(F7:F14,E7:E14,E3)+SUMIFS(D7:D66,C7:C66,F3)+D3</f>
        <v>0.25</v>
      </c>
      <c r="J3" s="1">
        <v>2</v>
      </c>
      <c r="K3" s="35">
        <f>J4-1</f>
        <v>1</v>
      </c>
      <c r="L3" s="44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A6" s="2" t="s">
        <v>65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59" t="s">
        <v>38</v>
      </c>
      <c r="J6" s="59"/>
      <c r="K6" s="59"/>
      <c r="L6" s="59"/>
    </row>
    <row r="7" spans="1:12" x14ac:dyDescent="0.3">
      <c r="A7" s="11">
        <f>SUM(Sheet1!E9,Sheet1!I9)</f>
        <v>423.98699999999997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2023-09-04T06:38:07Z</dcterms:modified>
</cp:coreProperties>
</file>